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codeName="ThisWorkbook"/>
  <mc:AlternateContent xmlns:mc="http://schemas.openxmlformats.org/markup-compatibility/2006">
    <mc:Choice Requires="x15">
      <x15ac:absPath xmlns:x15ac="http://schemas.microsoft.com/office/spreadsheetml/2010/11/ac" url="https://pcawa.sharepoint.com/sites/Data/Shared Documents/12 Projects/12.3 Sports Leaderboards/01 Dressage/2023 Dressage LB/"/>
    </mc:Choice>
  </mc:AlternateContent>
  <xr:revisionPtr revIDLastSave="6" documentId="8_{90D78B98-CEA5-44BE-8F7B-DD9768F5E6E6}" xr6:coauthVersionLast="47" xr6:coauthVersionMax="47" xr10:uidLastSave="{6C68C832-560F-4F77-82A9-2B0932C6104E}"/>
  <bookViews>
    <workbookView xWindow="-108" yWindow="-108" windowWidth="23256" windowHeight="12456" firstSheet="2" activeTab="5" xr2:uid="{00000000-000D-0000-FFFF-FFFF00000000}"/>
  </bookViews>
  <sheets>
    <sheet name="Front Cover" sheetId="33" r:id="rId1"/>
    <sheet name="Adv 8-24" sheetId="55" r:id="rId2"/>
    <sheet name="Med 8-24" sheetId="54" r:id="rId3"/>
    <sheet name="Elem 17-24" sheetId="53" r:id="rId4"/>
    <sheet name="Elem 8-16" sheetId="52" r:id="rId5"/>
    <sheet name="Nov 17-24" sheetId="49" r:id="rId6"/>
    <sheet name="Nov 14-16" sheetId="50" r:id="rId7"/>
    <sheet name="Nov 8-13" sheetId="51" r:id="rId8"/>
    <sheet name="Prelim 17-24" sheetId="48" r:id="rId9"/>
    <sheet name="Prelim 14-16" sheetId="47" r:id="rId10"/>
    <sheet name="Prelim 12-13" sheetId="46" r:id="rId11"/>
    <sheet name="Prelim 11&amp;U" sheetId="45" r:id="rId12"/>
    <sheet name="Prep 11&amp;U" sheetId="37" r:id="rId13"/>
    <sheet name="RBPS" sheetId="109" r:id="rId14"/>
    <sheet name="BUS1" sheetId="83" r:id="rId15"/>
    <sheet name="ESP1" sheetId="84" r:id="rId16"/>
    <sheet name="KR1" sheetId="81" r:id="rId17"/>
    <sheet name="BAL1" sheetId="125" r:id="rId18"/>
    <sheet name="MUR" sheetId="82" r:id="rId19"/>
    <sheet name="SER1" sheetId="87" r:id="rId20"/>
    <sheet name="BUS2" sheetId="86" r:id="rId21"/>
    <sheet name="SM1" sheetId="128" r:id="rId22"/>
    <sheet name="MR1" sheetId="122" r:id="rId23"/>
    <sheet name="GOS1" sheetId="85" r:id="rId24"/>
    <sheet name="OG1" sheetId="123" r:id="rId25"/>
    <sheet name="DRY1" sheetId="88" r:id="rId26"/>
    <sheet name="HO1" sheetId="113" r:id="rId27"/>
    <sheet name="OG2" sheetId="111" r:id="rId28"/>
    <sheet name="BUS3" sheetId="110" r:id="rId29"/>
    <sheet name="BAL2" sheetId="126" r:id="rId30"/>
    <sheet name="DRY2" sheetId="105" r:id="rId31"/>
    <sheet name="OG3" sheetId="94" r:id="rId32"/>
    <sheet name="MR2" sheetId="108" r:id="rId33"/>
    <sheet name="DRY3" sheetId="91" r:id="rId34"/>
    <sheet name="SER2" sheetId="96" r:id="rId35"/>
    <sheet name="KR2" sheetId="89" r:id="rId36"/>
    <sheet name="BUN1" sheetId="93" r:id="rId37"/>
    <sheet name="LOG" sheetId="102" r:id="rId38"/>
    <sheet name="FEST" sheetId="114" r:id="rId39"/>
    <sheet name="ESP2" sheetId="92" r:id="rId40"/>
    <sheet name="BUN2" sheetId="99" r:id="rId41"/>
    <sheet name="ESP3" sheetId="103" r:id="rId42"/>
    <sheet name="BAL3" sheetId="127" r:id="rId43"/>
    <sheet name="BUN3" sheetId="106" r:id="rId44"/>
    <sheet name="ESP4" sheetId="101" r:id="rId45"/>
    <sheet name="MR3" sheetId="100" r:id="rId46"/>
    <sheet name="BUS4" sheetId="97" r:id="rId47"/>
    <sheet name="WAL1" sheetId="119" r:id="rId48"/>
    <sheet name="SC" sheetId="107" r:id="rId49"/>
    <sheet name="WP" sheetId="130" r:id="rId50"/>
    <sheet name="Sheet2" sheetId="131" r:id="rId51"/>
  </sheets>
  <externalReferences>
    <externalReference r:id="rId52"/>
  </externalReferences>
  <definedNames>
    <definedName name="_xlnm._FilterDatabase" localSheetId="38" hidden="1">FEST!$A$3:$N$75</definedName>
    <definedName name="_xlnm._FilterDatabase" localSheetId="37" hidden="1">LOG!$A$3:$N$42</definedName>
    <definedName name="_xlnm._FilterDatabase" localSheetId="2" hidden="1">'Med 8-24'!$B$5:$AR$11</definedName>
    <definedName name="_xlnm._FilterDatabase" localSheetId="7" hidden="1">'Nov 8-13'!$B$5:$AP$18</definedName>
    <definedName name="_xlnm._FilterDatabase" localSheetId="11" hidden="1">'Prelim 11&amp;U'!$B$5:$AT$37</definedName>
    <definedName name="_xlnm._FilterDatabase" localSheetId="10" hidden="1">'Prelim 12-13'!$B$5:$AQ$63</definedName>
    <definedName name="_xlnm._FilterDatabase" localSheetId="9" hidden="1">'Prelim 14-16'!$B$5:$I$46</definedName>
    <definedName name="_xlnm._FilterDatabase" localSheetId="12" hidden="1">'Prep 11&amp;U'!$B$5:$AV$32</definedName>
    <definedName name="_xlnm.Print_Area" localSheetId="1">'Adv 8-24'!$A$1:$M$13</definedName>
    <definedName name="_xlnm.Print_Area" localSheetId="3">'Elem 17-24'!$A$1:$J$19</definedName>
    <definedName name="_xlnm.Print_Area" localSheetId="4">'Elem 8-16'!$A$1:$I$23</definedName>
    <definedName name="_xlnm.Print_Area" localSheetId="2">'Med 8-24'!$A$1:$N$13</definedName>
    <definedName name="_xlnm.Print_Area" localSheetId="6">'Nov 14-16'!$A$1:$I$25</definedName>
    <definedName name="_xlnm.Print_Area" localSheetId="5">'Nov 17-24'!$A$1:$I$21</definedName>
    <definedName name="_xlnm.Print_Area" localSheetId="7">'Nov 8-13'!$A$1:$I$23</definedName>
    <definedName name="_xlnm.Print_Area" localSheetId="11">'Prelim 11&amp;U'!$A$1:$I$28</definedName>
    <definedName name="_xlnm.Print_Area" localSheetId="10">'Prelim 12-13'!$A$1:$I$19</definedName>
    <definedName name="_xlnm.Print_Area" localSheetId="9">'Prelim 14-16'!$A$1:$I$20</definedName>
    <definedName name="_xlnm.Print_Area" localSheetId="8">'Prelim 17-24'!$A$1:$I$21</definedName>
    <definedName name="_xlnm.Print_Area" localSheetId="12">'Prep 11&amp;U'!$A$1:$I$27</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3" i="110" l="1"/>
  <c r="N43" i="110" s="1"/>
  <c r="A16" i="100" l="1"/>
  <c r="A17" i="100"/>
  <c r="A18" i="100"/>
  <c r="A19" i="100"/>
  <c r="AC7" i="37"/>
  <c r="AC8" i="37"/>
  <c r="AC9" i="37"/>
  <c r="AC10" i="37"/>
  <c r="AC11" i="37"/>
  <c r="AC12" i="37"/>
  <c r="AC13" i="37"/>
  <c r="AC14" i="37"/>
  <c r="AC15" i="37"/>
  <c r="AC16" i="37"/>
  <c r="AC17" i="37"/>
  <c r="AC18" i="37"/>
  <c r="AC19" i="37"/>
  <c r="AC20" i="37"/>
  <c r="AC21" i="37"/>
  <c r="AC22" i="37"/>
  <c r="AC23" i="37"/>
  <c r="AC24" i="37"/>
  <c r="AC25" i="37"/>
  <c r="AC26" i="37"/>
  <c r="AC27" i="37"/>
  <c r="AC28" i="37"/>
  <c r="AC29" i="37"/>
  <c r="AC6" i="37"/>
  <c r="J13" i="37"/>
  <c r="K13" i="37"/>
  <c r="L13" i="37"/>
  <c r="M13" i="37"/>
  <c r="O13" i="37"/>
  <c r="Q13" i="37"/>
  <c r="R13" i="37"/>
  <c r="S13" i="37"/>
  <c r="T13" i="37"/>
  <c r="U13" i="37"/>
  <c r="W13" i="37"/>
  <c r="X13" i="37"/>
  <c r="Z13" i="37"/>
  <c r="AA13" i="37"/>
  <c r="AB13" i="37"/>
  <c r="AD13" i="37"/>
  <c r="AE13" i="37"/>
  <c r="AF13" i="37"/>
  <c r="AG13" i="37"/>
  <c r="AH13" i="37"/>
  <c r="AI13" i="37"/>
  <c r="AJ13" i="37"/>
  <c r="AK13" i="37"/>
  <c r="AL13" i="37"/>
  <c r="AM13" i="37"/>
  <c r="AP13" i="37"/>
  <c r="AQ13" i="37"/>
  <c r="J16" i="37"/>
  <c r="K16" i="37"/>
  <c r="L16" i="37"/>
  <c r="M16" i="37"/>
  <c r="O16" i="37"/>
  <c r="Q16" i="37"/>
  <c r="R16" i="37"/>
  <c r="S16" i="37"/>
  <c r="T16" i="37"/>
  <c r="U16" i="37"/>
  <c r="W16" i="37"/>
  <c r="X16" i="37"/>
  <c r="Z16" i="37"/>
  <c r="AA16" i="37"/>
  <c r="AB16" i="37"/>
  <c r="AD16" i="37"/>
  <c r="AE16" i="37"/>
  <c r="AF16" i="37"/>
  <c r="AG16" i="37"/>
  <c r="AH16" i="37"/>
  <c r="AJ16" i="37"/>
  <c r="AK16" i="37"/>
  <c r="AL16" i="37"/>
  <c r="AM16" i="37"/>
  <c r="AP16" i="37"/>
  <c r="AQ16" i="37"/>
  <c r="J14" i="37"/>
  <c r="K14" i="37"/>
  <c r="L14" i="37"/>
  <c r="M14" i="37"/>
  <c r="O14" i="37"/>
  <c r="Q14" i="37"/>
  <c r="R14" i="37"/>
  <c r="S14" i="37"/>
  <c r="T14" i="37"/>
  <c r="U14" i="37"/>
  <c r="W14" i="37"/>
  <c r="X14" i="37"/>
  <c r="Z14" i="37"/>
  <c r="AA14" i="37"/>
  <c r="AB14" i="37"/>
  <c r="AD14" i="37"/>
  <c r="AE14" i="37"/>
  <c r="AF14" i="37"/>
  <c r="AG14" i="37"/>
  <c r="AH14" i="37"/>
  <c r="AI14" i="37"/>
  <c r="AJ14" i="37"/>
  <c r="AK14" i="37"/>
  <c r="AL14" i="37"/>
  <c r="AM14" i="37"/>
  <c r="AP14" i="37"/>
  <c r="AQ14" i="37"/>
  <c r="W7" i="45"/>
  <c r="W8" i="45"/>
  <c r="W9" i="45"/>
  <c r="W10" i="45"/>
  <c r="W11" i="45"/>
  <c r="W12" i="45"/>
  <c r="W13" i="45"/>
  <c r="W14" i="45"/>
  <c r="W15" i="45"/>
  <c r="W16" i="45"/>
  <c r="W17" i="45"/>
  <c r="W18" i="45"/>
  <c r="W19" i="45"/>
  <c r="W20" i="45"/>
  <c r="W21" i="45"/>
  <c r="W22" i="45"/>
  <c r="W23" i="45"/>
  <c r="W24" i="45"/>
  <c r="W25" i="45"/>
  <c r="W26" i="45"/>
  <c r="W27" i="45"/>
  <c r="W28" i="45"/>
  <c r="W29" i="45"/>
  <c r="W30" i="45"/>
  <c r="W31" i="45"/>
  <c r="W32" i="45"/>
  <c r="W33" i="45"/>
  <c r="W34" i="45"/>
  <c r="W35" i="45"/>
  <c r="W36" i="45"/>
  <c r="W37" i="45"/>
  <c r="W38" i="45"/>
  <c r="W39" i="45"/>
  <c r="W40" i="45"/>
  <c r="W41" i="45"/>
  <c r="W42" i="45"/>
  <c r="W43" i="45"/>
  <c r="W44" i="45"/>
  <c r="W45" i="45"/>
  <c r="W46" i="45"/>
  <c r="W47" i="45"/>
  <c r="W48" i="45"/>
  <c r="W6" i="45"/>
  <c r="M7" i="51"/>
  <c r="M8" i="51"/>
  <c r="M9" i="51"/>
  <c r="M10" i="51"/>
  <c r="M11" i="51"/>
  <c r="M12" i="51"/>
  <c r="M13" i="51"/>
  <c r="M14" i="51"/>
  <c r="M15" i="51"/>
  <c r="M16" i="51"/>
  <c r="M17" i="51"/>
  <c r="M18" i="51"/>
  <c r="M19" i="51"/>
  <c r="M20" i="51"/>
  <c r="M21" i="51"/>
  <c r="M22" i="51"/>
  <c r="M23" i="51"/>
  <c r="M24" i="51"/>
  <c r="M25" i="51"/>
  <c r="M26" i="51"/>
  <c r="M27" i="51"/>
  <c r="M28" i="51"/>
  <c r="M29" i="51"/>
  <c r="M30" i="51"/>
  <c r="M31" i="51"/>
  <c r="M32" i="5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6" i="51"/>
  <c r="J6" i="51"/>
  <c r="K6" i="51"/>
  <c r="L6" i="51"/>
  <c r="Q6" i="51"/>
  <c r="R6" i="51"/>
  <c r="S6" i="51"/>
  <c r="T6" i="51"/>
  <c r="U6" i="51"/>
  <c r="W6" i="51"/>
  <c r="X6" i="51"/>
  <c r="Y6" i="51"/>
  <c r="Z6" i="51"/>
  <c r="AA6" i="51"/>
  <c r="AB6" i="51"/>
  <c r="AC6" i="51"/>
  <c r="AD6" i="51"/>
  <c r="AE6" i="51"/>
  <c r="AF6" i="51"/>
  <c r="AG6" i="51"/>
  <c r="AH6" i="51"/>
  <c r="AI6" i="51"/>
  <c r="AJ6" i="51"/>
  <c r="AK6" i="51"/>
  <c r="AL6" i="51"/>
  <c r="AM6" i="51"/>
  <c r="AN6" i="51"/>
  <c r="AP6" i="51"/>
  <c r="AQ6" i="51"/>
  <c r="O6" i="51"/>
  <c r="W7" i="50"/>
  <c r="X7" i="50"/>
  <c r="W8" i="50"/>
  <c r="X8" i="50"/>
  <c r="W9" i="50"/>
  <c r="X9" i="50"/>
  <c r="W10" i="50"/>
  <c r="X10" i="50"/>
  <c r="W11" i="50"/>
  <c r="X11" i="50"/>
  <c r="W12" i="50"/>
  <c r="X12" i="50"/>
  <c r="W13" i="50"/>
  <c r="X13" i="50"/>
  <c r="W14" i="50"/>
  <c r="X14" i="50"/>
  <c r="W15" i="50"/>
  <c r="X15" i="50"/>
  <c r="W16" i="50"/>
  <c r="X16" i="50"/>
  <c r="W17" i="50"/>
  <c r="X17" i="50"/>
  <c r="W18" i="50"/>
  <c r="X18" i="50"/>
  <c r="W19" i="50"/>
  <c r="X19" i="50"/>
  <c r="W20" i="50"/>
  <c r="X20" i="50"/>
  <c r="W21" i="50"/>
  <c r="X21" i="50"/>
  <c r="W22" i="50"/>
  <c r="X22" i="50"/>
  <c r="W23" i="50"/>
  <c r="X23" i="50"/>
  <c r="W24" i="50"/>
  <c r="X24" i="50"/>
  <c r="W25" i="50"/>
  <c r="X25" i="50"/>
  <c r="W26" i="50"/>
  <c r="X26" i="50"/>
  <c r="W27" i="50"/>
  <c r="X27" i="50"/>
  <c r="W28" i="50"/>
  <c r="X28" i="50"/>
  <c r="W29" i="50"/>
  <c r="X29" i="50"/>
  <c r="W30" i="50"/>
  <c r="X30" i="50"/>
  <c r="W31" i="50"/>
  <c r="X31" i="50"/>
  <c r="W32" i="50"/>
  <c r="X32" i="50"/>
  <c r="W33" i="50"/>
  <c r="X33" i="50"/>
  <c r="W34" i="50"/>
  <c r="X34" i="50"/>
  <c r="W35" i="50"/>
  <c r="X35" i="50"/>
  <c r="W36" i="50"/>
  <c r="X36" i="50"/>
  <c r="W37" i="50"/>
  <c r="X37" i="50"/>
  <c r="W38" i="50"/>
  <c r="X38" i="50"/>
  <c r="W39" i="50"/>
  <c r="X39" i="50"/>
  <c r="W40" i="50"/>
  <c r="X40" i="50"/>
  <c r="W41" i="50"/>
  <c r="X41" i="50"/>
  <c r="W42" i="50"/>
  <c r="X42" i="50"/>
  <c r="W43" i="50"/>
  <c r="X43" i="50"/>
  <c r="W44" i="50"/>
  <c r="X44" i="50"/>
  <c r="W45" i="50"/>
  <c r="X45" i="50"/>
  <c r="W46" i="50"/>
  <c r="X46" i="50"/>
  <c r="W47" i="50"/>
  <c r="X47" i="50"/>
  <c r="W48" i="50"/>
  <c r="X48" i="50"/>
  <c r="W49" i="50"/>
  <c r="X49" i="50"/>
  <c r="W50" i="50"/>
  <c r="X50" i="50"/>
  <c r="W51" i="50"/>
  <c r="X51" i="50"/>
  <c r="W52" i="50"/>
  <c r="X52" i="50"/>
  <c r="X6" i="50"/>
  <c r="W6" i="50"/>
  <c r="M7" i="50"/>
  <c r="M8" i="50"/>
  <c r="M9" i="50"/>
  <c r="M10" i="50"/>
  <c r="M11" i="50"/>
  <c r="M12" i="50"/>
  <c r="M13" i="50"/>
  <c r="M14" i="50"/>
  <c r="M15" i="50"/>
  <c r="M16" i="50"/>
  <c r="M17" i="50"/>
  <c r="M18" i="50"/>
  <c r="M19" i="50"/>
  <c r="M20" i="50"/>
  <c r="M21" i="50"/>
  <c r="M22" i="50"/>
  <c r="M23" i="50"/>
  <c r="M24" i="50"/>
  <c r="M25" i="50"/>
  <c r="M26" i="50"/>
  <c r="M27" i="50"/>
  <c r="M28" i="50"/>
  <c r="M29" i="50"/>
  <c r="M30" i="50"/>
  <c r="M31" i="50"/>
  <c r="M32" i="50"/>
  <c r="M33" i="50"/>
  <c r="M34" i="50"/>
  <c r="M35" i="50"/>
  <c r="M36" i="50"/>
  <c r="M37" i="50"/>
  <c r="M38" i="50"/>
  <c r="M39" i="50"/>
  <c r="M40" i="50"/>
  <c r="M41" i="50"/>
  <c r="M42" i="50"/>
  <c r="M43" i="50"/>
  <c r="M44" i="50"/>
  <c r="M45" i="50"/>
  <c r="M46" i="50"/>
  <c r="M47" i="50"/>
  <c r="M48" i="50"/>
  <c r="M49" i="50"/>
  <c r="M50" i="50"/>
  <c r="M51" i="50"/>
  <c r="M52" i="50"/>
  <c r="M53" i="50"/>
  <c r="M54" i="50"/>
  <c r="M6" i="50"/>
  <c r="A33" i="125"/>
  <c r="AJ41" i="45" l="1"/>
  <c r="A7" i="130"/>
  <c r="A8" i="130"/>
  <c r="A9" i="130"/>
  <c r="A10" i="130"/>
  <c r="A11" i="130"/>
  <c r="A12" i="130"/>
  <c r="A13" i="130"/>
  <c r="A14" i="130"/>
  <c r="A15" i="130"/>
  <c r="A16" i="130"/>
  <c r="A17" i="130"/>
  <c r="A18" i="130"/>
  <c r="A19" i="130"/>
  <c r="A20" i="130"/>
  <c r="A21" i="130"/>
  <c r="A22" i="130"/>
  <c r="A23" i="130"/>
  <c r="A24" i="130"/>
  <c r="A25" i="130"/>
  <c r="A26" i="130"/>
  <c r="A27" i="130"/>
  <c r="A28" i="130"/>
  <c r="A29" i="130"/>
  <c r="A30" i="130"/>
  <c r="A31" i="130"/>
  <c r="A32" i="130"/>
  <c r="A33" i="130"/>
  <c r="A34" i="130"/>
  <c r="A35" i="130"/>
  <c r="A36" i="130"/>
  <c r="A37" i="130"/>
  <c r="A38" i="130"/>
  <c r="A39" i="130"/>
  <c r="A40" i="130"/>
  <c r="A41" i="130"/>
  <c r="A42" i="130"/>
  <c r="A43" i="130"/>
  <c r="A44" i="130"/>
  <c r="A45" i="130"/>
  <c r="A46" i="130"/>
  <c r="A47" i="130"/>
  <c r="A48" i="130"/>
  <c r="A49" i="130"/>
  <c r="M28" i="130"/>
  <c r="N28" i="130" s="1"/>
  <c r="M29" i="130"/>
  <c r="N29" i="130" s="1"/>
  <c r="M30" i="130"/>
  <c r="N30" i="130"/>
  <c r="M31" i="130"/>
  <c r="N31" i="130"/>
  <c r="M32" i="130"/>
  <c r="N32" i="130" s="1"/>
  <c r="M33" i="130"/>
  <c r="N33" i="130" s="1"/>
  <c r="M34" i="130"/>
  <c r="N34" i="130" s="1"/>
  <c r="M35" i="130"/>
  <c r="N35" i="130"/>
  <c r="M36" i="130"/>
  <c r="N36" i="130" s="1"/>
  <c r="M37" i="130"/>
  <c r="N37" i="130" s="1"/>
  <c r="M38" i="130"/>
  <c r="N38" i="130" s="1"/>
  <c r="M39" i="130"/>
  <c r="N39" i="130" s="1"/>
  <c r="M40" i="130"/>
  <c r="N40" i="130" s="1"/>
  <c r="M41" i="130"/>
  <c r="N41" i="130" s="1"/>
  <c r="M42" i="130"/>
  <c r="N42" i="130"/>
  <c r="M43" i="130"/>
  <c r="N43" i="130" s="1"/>
  <c r="M44" i="130"/>
  <c r="N44" i="130" s="1"/>
  <c r="M45" i="130"/>
  <c r="N45" i="130" s="1"/>
  <c r="M46" i="130"/>
  <c r="N46" i="130"/>
  <c r="M47" i="130"/>
  <c r="N47" i="130"/>
  <c r="M48" i="130"/>
  <c r="N48" i="130" s="1"/>
  <c r="M49" i="130"/>
  <c r="N49" i="130" s="1"/>
  <c r="M50" i="130"/>
  <c r="N50" i="130"/>
  <c r="M51" i="130"/>
  <c r="N51" i="130"/>
  <c r="M52" i="130"/>
  <c r="N52" i="130" s="1"/>
  <c r="M53" i="130"/>
  <c r="N53" i="130" s="1"/>
  <c r="M54" i="130"/>
  <c r="N54" i="130"/>
  <c r="M55" i="130"/>
  <c r="N55" i="130"/>
  <c r="M56" i="130"/>
  <c r="N56" i="130" s="1"/>
  <c r="M57" i="130"/>
  <c r="N57" i="130" s="1"/>
  <c r="M58" i="130"/>
  <c r="N58" i="130"/>
  <c r="M59" i="130"/>
  <c r="N59" i="130"/>
  <c r="M60" i="130"/>
  <c r="N60" i="130" s="1"/>
  <c r="M61" i="130"/>
  <c r="N61" i="130" s="1"/>
  <c r="M62" i="130"/>
  <c r="N62" i="130"/>
  <c r="M63" i="130"/>
  <c r="N63" i="130"/>
  <c r="M64" i="130"/>
  <c r="N64" i="130" s="1"/>
  <c r="M65" i="130"/>
  <c r="N65" i="130" s="1"/>
  <c r="M66" i="130"/>
  <c r="N66" i="130"/>
  <c r="M67" i="130"/>
  <c r="N67" i="130"/>
  <c r="M68" i="130"/>
  <c r="N68" i="130" s="1"/>
  <c r="M69" i="130"/>
  <c r="N69" i="130" s="1"/>
  <c r="M70" i="130"/>
  <c r="N70" i="130"/>
  <c r="M71" i="130"/>
  <c r="N71" i="130"/>
  <c r="M72" i="130"/>
  <c r="N72" i="130" s="1"/>
  <c r="M73" i="130"/>
  <c r="N73" i="130" s="1"/>
  <c r="M74" i="130"/>
  <c r="N74" i="130"/>
  <c r="M75" i="130"/>
  <c r="N75" i="130"/>
  <c r="M76" i="130"/>
  <c r="N76" i="130" s="1"/>
  <c r="M77" i="130"/>
  <c r="N77" i="130" s="1"/>
  <c r="M78" i="130"/>
  <c r="N78" i="130"/>
  <c r="M79" i="130"/>
  <c r="N79" i="130"/>
  <c r="M80" i="130"/>
  <c r="N80" i="130" s="1"/>
  <c r="M81" i="130"/>
  <c r="N81" i="130" s="1"/>
  <c r="M82" i="130"/>
  <c r="N82" i="130"/>
  <c r="M83" i="130"/>
  <c r="N83" i="130"/>
  <c r="A50" i="130"/>
  <c r="A51" i="130"/>
  <c r="A52" i="130"/>
  <c r="A53" i="130"/>
  <c r="A54" i="130"/>
  <c r="A55" i="130"/>
  <c r="A56" i="130"/>
  <c r="A57" i="130"/>
  <c r="A58" i="130"/>
  <c r="A59" i="130"/>
  <c r="A60" i="130"/>
  <c r="A61" i="130"/>
  <c r="A62" i="130"/>
  <c r="A63" i="130"/>
  <c r="A64" i="130"/>
  <c r="A65" i="130"/>
  <c r="A66" i="130"/>
  <c r="A67" i="130"/>
  <c r="A68" i="130"/>
  <c r="A69" i="130"/>
  <c r="A70" i="130"/>
  <c r="A71" i="130"/>
  <c r="A72" i="130"/>
  <c r="A73" i="130"/>
  <c r="A74" i="130"/>
  <c r="A75" i="130"/>
  <c r="A76" i="130"/>
  <c r="A77" i="130"/>
  <c r="A78" i="130"/>
  <c r="A79" i="130"/>
  <c r="A80" i="130"/>
  <c r="A81" i="130"/>
  <c r="A82" i="130"/>
  <c r="A83" i="130"/>
  <c r="M27" i="130"/>
  <c r="M26" i="130"/>
  <c r="M25" i="130"/>
  <c r="M24" i="130"/>
  <c r="M23" i="130"/>
  <c r="M22" i="130"/>
  <c r="M21" i="130"/>
  <c r="M20" i="130"/>
  <c r="N20" i="130" s="1"/>
  <c r="M19" i="130"/>
  <c r="M18" i="130"/>
  <c r="N18" i="130" s="1"/>
  <c r="M17" i="130"/>
  <c r="M16" i="130"/>
  <c r="M15" i="130"/>
  <c r="M14" i="130"/>
  <c r="M13" i="130"/>
  <c r="M12" i="130"/>
  <c r="N12" i="130" s="1"/>
  <c r="M11" i="130"/>
  <c r="N10" i="130"/>
  <c r="M9" i="130"/>
  <c r="M8" i="130"/>
  <c r="N8" i="130" s="1"/>
  <c r="M7" i="130"/>
  <c r="M6" i="130"/>
  <c r="N6" i="130" s="1"/>
  <c r="A6" i="130"/>
  <c r="N5" i="130"/>
  <c r="A2" i="130"/>
  <c r="A1" i="130" s="1"/>
  <c r="J7" i="51"/>
  <c r="K7" i="51"/>
  <c r="L7" i="51"/>
  <c r="O7" i="51"/>
  <c r="Q7" i="51"/>
  <c r="R7" i="51"/>
  <c r="T7" i="51"/>
  <c r="J8" i="51"/>
  <c r="K8" i="51"/>
  <c r="L8" i="51"/>
  <c r="O8" i="51"/>
  <c r="Q8" i="51"/>
  <c r="R8" i="51"/>
  <c r="T8" i="51"/>
  <c r="J9" i="51"/>
  <c r="K9" i="51"/>
  <c r="L9" i="51"/>
  <c r="O9" i="51"/>
  <c r="Q9" i="51"/>
  <c r="R9" i="51"/>
  <c r="T9" i="51"/>
  <c r="J19" i="51"/>
  <c r="K19" i="51"/>
  <c r="L19" i="51"/>
  <c r="O19" i="51"/>
  <c r="Q19" i="51"/>
  <c r="R19" i="51"/>
  <c r="T19" i="51"/>
  <c r="U19" i="51"/>
  <c r="K53" i="46"/>
  <c r="L53" i="46"/>
  <c r="M53" i="46"/>
  <c r="O53" i="46"/>
  <c r="Q53" i="46"/>
  <c r="R53" i="46"/>
  <c r="T53" i="46"/>
  <c r="U53" i="46"/>
  <c r="W53" i="46"/>
  <c r="X53" i="46"/>
  <c r="AA53" i="46"/>
  <c r="AB53" i="46"/>
  <c r="AC53" i="46"/>
  <c r="AD53" i="46"/>
  <c r="AE53" i="46"/>
  <c r="AF53" i="46"/>
  <c r="AG53" i="46"/>
  <c r="AI53" i="46"/>
  <c r="AK53" i="46"/>
  <c r="AL53" i="46"/>
  <c r="AN53" i="46"/>
  <c r="AO53" i="46"/>
  <c r="AQ53" i="46"/>
  <c r="AR53" i="46"/>
  <c r="K54" i="46"/>
  <c r="L54" i="46"/>
  <c r="M54" i="46"/>
  <c r="O54" i="46"/>
  <c r="Q54" i="46"/>
  <c r="R54" i="46"/>
  <c r="T54" i="46"/>
  <c r="U54" i="46"/>
  <c r="W54" i="46"/>
  <c r="X54" i="46"/>
  <c r="AA54" i="46"/>
  <c r="AB54" i="46"/>
  <c r="AC54" i="46"/>
  <c r="AD54" i="46"/>
  <c r="AE54" i="46"/>
  <c r="AF54" i="46"/>
  <c r="AG54" i="46"/>
  <c r="AI54" i="46"/>
  <c r="AK54" i="46"/>
  <c r="AL54" i="46"/>
  <c r="AN54" i="46"/>
  <c r="AO54" i="46"/>
  <c r="AQ54" i="46"/>
  <c r="AR54" i="46"/>
  <c r="K55" i="46"/>
  <c r="L55" i="46"/>
  <c r="M55" i="46"/>
  <c r="O55" i="46"/>
  <c r="Q55" i="46"/>
  <c r="R55" i="46"/>
  <c r="T55" i="46"/>
  <c r="U55" i="46"/>
  <c r="W55" i="46"/>
  <c r="X55" i="46"/>
  <c r="AA55" i="46"/>
  <c r="AB55" i="46"/>
  <c r="AC55" i="46"/>
  <c r="AD55" i="46"/>
  <c r="AE55" i="46"/>
  <c r="AF55" i="46"/>
  <c r="AG55" i="46"/>
  <c r="AI55" i="46"/>
  <c r="AK55" i="46"/>
  <c r="AL55" i="46"/>
  <c r="AN55" i="46"/>
  <c r="AO55" i="46"/>
  <c r="AQ55" i="46"/>
  <c r="AR55" i="46"/>
  <c r="K56" i="46"/>
  <c r="L56" i="46"/>
  <c r="M56" i="46"/>
  <c r="O56" i="46"/>
  <c r="Q56" i="46"/>
  <c r="R56" i="46"/>
  <c r="T56" i="46"/>
  <c r="U56" i="46"/>
  <c r="W56" i="46"/>
  <c r="X56" i="46"/>
  <c r="AA56" i="46"/>
  <c r="AB56" i="46"/>
  <c r="AC56" i="46"/>
  <c r="AD56" i="46"/>
  <c r="AE56" i="46"/>
  <c r="AF56" i="46"/>
  <c r="AG56" i="46"/>
  <c r="AI56" i="46"/>
  <c r="AK56" i="46"/>
  <c r="AL56" i="46"/>
  <c r="AN56" i="46"/>
  <c r="AO56" i="46"/>
  <c r="AQ56" i="46"/>
  <c r="AR56" i="46"/>
  <c r="K57" i="46"/>
  <c r="L57" i="46"/>
  <c r="M57" i="46"/>
  <c r="O57" i="46"/>
  <c r="Q57" i="46"/>
  <c r="R57" i="46"/>
  <c r="T57" i="46"/>
  <c r="U57" i="46"/>
  <c r="W57" i="46"/>
  <c r="X57" i="46"/>
  <c r="AA57" i="46"/>
  <c r="AB57" i="46"/>
  <c r="AC57" i="46"/>
  <c r="AD57" i="46"/>
  <c r="AE57" i="46"/>
  <c r="AF57" i="46"/>
  <c r="AG57" i="46"/>
  <c r="AI57" i="46"/>
  <c r="AK57" i="46"/>
  <c r="AL57" i="46"/>
  <c r="AN57" i="46"/>
  <c r="AO57" i="46"/>
  <c r="AQ57" i="46"/>
  <c r="AR57" i="46"/>
  <c r="K58" i="46"/>
  <c r="L58" i="46"/>
  <c r="M58" i="46"/>
  <c r="O58" i="46"/>
  <c r="Q58" i="46"/>
  <c r="R58" i="46"/>
  <c r="T58" i="46"/>
  <c r="U58" i="46"/>
  <c r="W58" i="46"/>
  <c r="X58" i="46"/>
  <c r="AA58" i="46"/>
  <c r="AB58" i="46"/>
  <c r="AC58" i="46"/>
  <c r="AD58" i="46"/>
  <c r="AE58" i="46"/>
  <c r="AF58" i="46"/>
  <c r="AG58" i="46"/>
  <c r="AI58" i="46"/>
  <c r="AK58" i="46"/>
  <c r="AL58" i="46"/>
  <c r="AN58" i="46"/>
  <c r="AO58" i="46"/>
  <c r="AQ58" i="46"/>
  <c r="AR58" i="46"/>
  <c r="K59" i="46"/>
  <c r="L59" i="46"/>
  <c r="M59" i="46"/>
  <c r="O59" i="46"/>
  <c r="Q59" i="46"/>
  <c r="R59" i="46"/>
  <c r="T59" i="46"/>
  <c r="U59" i="46"/>
  <c r="W59" i="46"/>
  <c r="X59" i="46"/>
  <c r="AA59" i="46"/>
  <c r="AB59" i="46"/>
  <c r="AC59" i="46"/>
  <c r="AD59" i="46"/>
  <c r="AE59" i="46"/>
  <c r="AF59" i="46"/>
  <c r="AG59" i="46"/>
  <c r="AI59" i="46"/>
  <c r="AK59" i="46"/>
  <c r="AL59" i="46"/>
  <c r="AN59" i="46"/>
  <c r="AO59" i="46"/>
  <c r="AQ59" i="46"/>
  <c r="AR59" i="46"/>
  <c r="J52" i="46"/>
  <c r="J53" i="46"/>
  <c r="J54" i="46"/>
  <c r="J55" i="46"/>
  <c r="J56" i="46"/>
  <c r="J57" i="46"/>
  <c r="J58" i="46"/>
  <c r="J59" i="46"/>
  <c r="J60" i="46"/>
  <c r="J61" i="46"/>
  <c r="A11" i="110"/>
  <c r="A12" i="110"/>
  <c r="A13" i="110"/>
  <c r="A14" i="110"/>
  <c r="A15" i="110"/>
  <c r="A16" i="110"/>
  <c r="A17" i="110"/>
  <c r="A18" i="110"/>
  <c r="A19" i="110"/>
  <c r="A20" i="110"/>
  <c r="A21" i="110"/>
  <c r="AR13" i="37" l="1"/>
  <c r="AS6" i="51"/>
  <c r="AR16" i="37"/>
  <c r="AR14" i="37"/>
  <c r="AR10" i="37"/>
  <c r="AS9" i="53"/>
  <c r="AS18" i="50"/>
  <c r="AS20" i="51"/>
  <c r="AS12" i="47"/>
  <c r="AS16" i="46"/>
  <c r="AS20" i="45"/>
  <c r="AN10" i="54"/>
  <c r="AS8" i="53"/>
  <c r="AS11" i="52"/>
  <c r="AS33" i="49"/>
  <c r="AS25" i="49"/>
  <c r="AS17" i="49"/>
  <c r="AS9" i="49"/>
  <c r="AS11" i="50"/>
  <c r="AS19" i="50"/>
  <c r="AS27" i="50"/>
  <c r="AS35" i="50"/>
  <c r="AS35" i="51"/>
  <c r="AS27" i="51"/>
  <c r="AS19" i="51"/>
  <c r="AS11" i="51"/>
  <c r="AS9" i="48"/>
  <c r="AS17" i="48"/>
  <c r="AS25" i="48"/>
  <c r="AS33" i="48"/>
  <c r="AS41" i="48"/>
  <c r="AS13" i="47"/>
  <c r="AS21" i="47"/>
  <c r="AS29" i="47"/>
  <c r="AS37" i="47"/>
  <c r="AS9" i="46"/>
  <c r="AS17" i="46"/>
  <c r="AS25" i="46"/>
  <c r="AS33" i="46"/>
  <c r="AS41" i="46"/>
  <c r="AS13" i="45"/>
  <c r="AS21" i="45"/>
  <c r="AS29" i="45"/>
  <c r="AS37" i="45"/>
  <c r="AR22" i="37"/>
  <c r="AR15" i="37"/>
  <c r="AR8" i="37"/>
  <c r="AS34" i="49"/>
  <c r="AS36" i="51"/>
  <c r="AS16" i="48"/>
  <c r="AS28" i="47"/>
  <c r="AS32" i="46"/>
  <c r="AS12" i="45"/>
  <c r="AR9" i="37"/>
  <c r="AN6" i="54"/>
  <c r="AN9" i="54"/>
  <c r="AS7" i="53"/>
  <c r="AS10" i="52"/>
  <c r="AS32" i="49"/>
  <c r="AS24" i="49"/>
  <c r="AS16" i="49"/>
  <c r="AS8" i="49"/>
  <c r="AS12" i="50"/>
  <c r="AS20" i="50"/>
  <c r="AS28" i="50"/>
  <c r="AS34" i="51"/>
  <c r="AS26" i="51"/>
  <c r="AS18" i="51"/>
  <c r="AS10" i="51"/>
  <c r="AS10" i="48"/>
  <c r="AS18" i="48"/>
  <c r="AS26" i="48"/>
  <c r="AS34" i="48"/>
  <c r="AS6" i="47"/>
  <c r="AS14" i="47"/>
  <c r="AS22" i="47"/>
  <c r="AS30" i="47"/>
  <c r="AS38" i="47"/>
  <c r="AS10" i="46"/>
  <c r="AS18" i="46"/>
  <c r="AS26" i="46"/>
  <c r="AS34" i="46"/>
  <c r="AS6" i="45"/>
  <c r="AS14" i="45"/>
  <c r="AS22" i="45"/>
  <c r="AS30" i="45"/>
  <c r="AS38" i="45"/>
  <c r="AR21" i="37"/>
  <c r="AR7" i="37"/>
  <c r="AS10" i="49"/>
  <c r="AS8" i="48"/>
  <c r="AS36" i="47"/>
  <c r="AS40" i="46"/>
  <c r="AN16" i="54"/>
  <c r="AN8" i="54"/>
  <c r="AS6" i="52"/>
  <c r="AS9" i="52"/>
  <c r="AS31" i="49"/>
  <c r="AS23" i="49"/>
  <c r="AS15" i="49"/>
  <c r="AS7" i="49"/>
  <c r="AS13" i="50"/>
  <c r="AS21" i="50"/>
  <c r="AS29" i="50"/>
  <c r="AS41" i="51"/>
  <c r="AS33" i="51"/>
  <c r="AS25" i="51"/>
  <c r="AS17" i="51"/>
  <c r="AS9" i="51"/>
  <c r="AS11" i="48"/>
  <c r="AS19" i="48"/>
  <c r="AS27" i="48"/>
  <c r="AS35" i="48"/>
  <c r="AS7" i="47"/>
  <c r="AS15" i="47"/>
  <c r="AS23" i="47"/>
  <c r="AS31" i="47"/>
  <c r="AS39" i="47"/>
  <c r="AS11" i="46"/>
  <c r="AS19" i="46"/>
  <c r="AS27" i="46"/>
  <c r="AS35" i="46"/>
  <c r="AS7" i="45"/>
  <c r="AS15" i="45"/>
  <c r="AS23" i="45"/>
  <c r="AS31" i="45"/>
  <c r="AS39" i="45"/>
  <c r="AR20" i="37"/>
  <c r="AN15" i="54"/>
  <c r="AN7" i="54"/>
  <c r="AS16" i="52"/>
  <c r="AS8" i="52"/>
  <c r="AS30" i="49"/>
  <c r="AS22" i="49"/>
  <c r="AS14" i="49"/>
  <c r="AS6" i="50"/>
  <c r="AS14" i="50"/>
  <c r="AS22" i="50"/>
  <c r="AS30" i="50"/>
  <c r="AS40" i="51"/>
  <c r="AS32" i="51"/>
  <c r="AS24" i="51"/>
  <c r="AS16" i="51"/>
  <c r="AS8" i="51"/>
  <c r="AS12" i="48"/>
  <c r="AS20" i="48"/>
  <c r="AS28" i="48"/>
  <c r="AS36" i="48"/>
  <c r="AS8" i="47"/>
  <c r="AS16" i="47"/>
  <c r="AS24" i="47"/>
  <c r="AS32" i="47"/>
  <c r="AS40" i="47"/>
  <c r="AS12" i="46"/>
  <c r="AS20" i="46"/>
  <c r="AS28" i="46"/>
  <c r="AS36" i="46"/>
  <c r="AS8" i="45"/>
  <c r="AS16" i="45"/>
  <c r="AS24" i="45"/>
  <c r="AS32" i="45"/>
  <c r="AS40" i="45"/>
  <c r="AR19" i="37"/>
  <c r="AN11" i="54"/>
  <c r="AS26" i="49"/>
  <c r="AS34" i="50"/>
  <c r="AS24" i="48"/>
  <c r="AS20" i="47"/>
  <c r="AS24" i="46"/>
  <c r="AS36" i="45"/>
  <c r="AN14" i="54"/>
  <c r="AS6" i="53"/>
  <c r="AS15" i="52"/>
  <c r="AS7" i="52"/>
  <c r="AS29" i="49"/>
  <c r="AS21" i="49"/>
  <c r="AS13" i="49"/>
  <c r="AS7" i="50"/>
  <c r="AS15" i="50"/>
  <c r="AS23" i="50"/>
  <c r="AS31" i="50"/>
  <c r="AS39" i="51"/>
  <c r="AS31" i="51"/>
  <c r="AS23" i="51"/>
  <c r="AS15" i="51"/>
  <c r="AS7" i="51"/>
  <c r="AS13" i="48"/>
  <c r="AS21" i="48"/>
  <c r="AS29" i="48"/>
  <c r="AS37" i="48"/>
  <c r="AS9" i="47"/>
  <c r="AS17" i="47"/>
  <c r="AS25" i="47"/>
  <c r="AS33" i="47"/>
  <c r="AS41" i="47"/>
  <c r="AS13" i="46"/>
  <c r="AS21" i="46"/>
  <c r="AS29" i="46"/>
  <c r="AS37" i="46"/>
  <c r="AS9" i="45"/>
  <c r="AS17" i="45"/>
  <c r="AS25" i="45"/>
  <c r="AS33" i="45"/>
  <c r="AS41" i="45"/>
  <c r="AR12" i="37"/>
  <c r="AS18" i="49"/>
  <c r="AS26" i="50"/>
  <c r="AS12" i="51"/>
  <c r="AS40" i="48"/>
  <c r="AS8" i="46"/>
  <c r="AS28" i="45"/>
  <c r="AN13" i="54"/>
  <c r="AS11" i="53"/>
  <c r="AS14" i="52"/>
  <c r="AS6" i="49"/>
  <c r="AS28" i="49"/>
  <c r="AS20" i="49"/>
  <c r="AS12" i="49"/>
  <c r="AS8" i="50"/>
  <c r="AS16" i="50"/>
  <c r="AS24" i="50"/>
  <c r="AS32" i="50"/>
  <c r="AS38" i="51"/>
  <c r="AS30" i="51"/>
  <c r="AS22" i="51"/>
  <c r="AS14" i="51"/>
  <c r="AS6" i="48"/>
  <c r="AS14" i="48"/>
  <c r="AS22" i="48"/>
  <c r="AS30" i="48"/>
  <c r="AS38" i="48"/>
  <c r="AS10" i="47"/>
  <c r="AS18" i="47"/>
  <c r="AS26" i="47"/>
  <c r="AS34" i="47"/>
  <c r="AS6" i="46"/>
  <c r="AS14" i="46"/>
  <c r="AS22" i="46"/>
  <c r="AS30" i="46"/>
  <c r="AS38" i="46"/>
  <c r="AS10" i="45"/>
  <c r="AS18" i="45"/>
  <c r="AS26" i="45"/>
  <c r="AS34" i="45"/>
  <c r="AR6" i="37"/>
  <c r="AR18" i="37"/>
  <c r="AR11" i="37"/>
  <c r="AS12" i="52"/>
  <c r="AS10" i="50"/>
  <c r="AS28" i="51"/>
  <c r="AS32" i="48"/>
  <c r="AR23" i="37"/>
  <c r="AN12" i="54"/>
  <c r="AS10" i="53"/>
  <c r="AS13" i="52"/>
  <c r="AS35" i="49"/>
  <c r="AS27" i="49"/>
  <c r="AS19" i="49"/>
  <c r="AS11" i="49"/>
  <c r="AS9" i="50"/>
  <c r="AS17" i="50"/>
  <c r="AS25" i="50"/>
  <c r="AS33" i="50"/>
  <c r="AS37" i="51"/>
  <c r="AS29" i="51"/>
  <c r="AS21" i="51"/>
  <c r="AS13" i="51"/>
  <c r="AS7" i="48"/>
  <c r="AS15" i="48"/>
  <c r="AS23" i="48"/>
  <c r="AS31" i="48"/>
  <c r="AS39" i="48"/>
  <c r="AS11" i="47"/>
  <c r="AS19" i="47"/>
  <c r="AS27" i="47"/>
  <c r="AS35" i="47"/>
  <c r="AS7" i="46"/>
  <c r="AS15" i="46"/>
  <c r="AS23" i="46"/>
  <c r="AS31" i="46"/>
  <c r="AS39" i="46"/>
  <c r="AS11" i="45"/>
  <c r="AS19" i="45"/>
  <c r="AS27" i="45"/>
  <c r="AS35" i="45"/>
  <c r="AR24" i="37"/>
  <c r="AR17" i="37"/>
  <c r="N11" i="130"/>
  <c r="N15" i="130"/>
  <c r="N19" i="130"/>
  <c r="N23" i="130"/>
  <c r="N27" i="130"/>
  <c r="N9" i="130"/>
  <c r="N13" i="130"/>
  <c r="N17" i="130"/>
  <c r="N21" i="130"/>
  <c r="N25" i="130"/>
  <c r="N16" i="130"/>
  <c r="N24" i="130"/>
  <c r="N22" i="130"/>
  <c r="N14" i="130"/>
  <c r="N26" i="130"/>
  <c r="T7" i="50"/>
  <c r="T8" i="50"/>
  <c r="T9" i="50"/>
  <c r="T10" i="50"/>
  <c r="T11" i="50"/>
  <c r="T12" i="50"/>
  <c r="T13" i="50"/>
  <c r="T14" i="50"/>
  <c r="T15" i="50"/>
  <c r="T16" i="50"/>
  <c r="T17" i="50"/>
  <c r="T18" i="50"/>
  <c r="T19" i="50"/>
  <c r="T20" i="50"/>
  <c r="T21" i="50"/>
  <c r="T22" i="50"/>
  <c r="T23" i="50"/>
  <c r="T24" i="50"/>
  <c r="T25" i="50"/>
  <c r="T26" i="50"/>
  <c r="T27" i="50"/>
  <c r="T28" i="50"/>
  <c r="T29" i="50"/>
  <c r="T30" i="50"/>
  <c r="T31" i="50"/>
  <c r="T32" i="50"/>
  <c r="T33" i="50"/>
  <c r="T34" i="50"/>
  <c r="T35" i="50"/>
  <c r="T36" i="50"/>
  <c r="T37" i="50"/>
  <c r="T38" i="50"/>
  <c r="T39" i="50"/>
  <c r="T40" i="50"/>
  <c r="T41" i="50"/>
  <c r="T42" i="50"/>
  <c r="T43" i="50"/>
  <c r="T44" i="50"/>
  <c r="T45" i="50"/>
  <c r="T46" i="50"/>
  <c r="T47" i="50"/>
  <c r="T48" i="50"/>
  <c r="T49" i="50"/>
  <c r="T50" i="50"/>
  <c r="T51" i="50"/>
  <c r="N7" i="88" l="1"/>
  <c r="N8" i="88"/>
  <c r="N9" i="88"/>
  <c r="N10" i="88"/>
  <c r="N11" i="88"/>
  <c r="N12" i="88"/>
  <c r="N13" i="88"/>
  <c r="N14" i="88"/>
  <c r="N15" i="88"/>
  <c r="N16" i="88"/>
  <c r="N17" i="88"/>
  <c r="N18" i="88"/>
  <c r="N19" i="88"/>
  <c r="N20" i="88"/>
  <c r="N21" i="88"/>
  <c r="N22" i="88"/>
  <c r="N23" i="88"/>
  <c r="N24" i="88"/>
  <c r="N25" i="88"/>
  <c r="N26" i="88"/>
  <c r="N27" i="88"/>
  <c r="N28" i="88"/>
  <c r="N29" i="88"/>
  <c r="N30" i="88"/>
  <c r="N31" i="88"/>
  <c r="N32" i="88"/>
  <c r="N33" i="88"/>
  <c r="N34" i="88"/>
  <c r="N35" i="88"/>
  <c r="N36" i="88"/>
  <c r="N37" i="88"/>
  <c r="N38" i="88"/>
  <c r="N39" i="88"/>
  <c r="N40" i="88"/>
  <c r="N41" i="88"/>
  <c r="N42" i="88"/>
  <c r="N43" i="88"/>
  <c r="N44" i="88"/>
  <c r="N45" i="88"/>
  <c r="N46" i="88"/>
  <c r="N47" i="88"/>
  <c r="N48" i="88"/>
  <c r="N49" i="88"/>
  <c r="N50" i="88"/>
  <c r="N51" i="88"/>
  <c r="N52" i="88"/>
  <c r="N6" i="88"/>
  <c r="A44" i="88"/>
  <c r="A45" i="88"/>
  <c r="A46" i="88"/>
  <c r="A47" i="88"/>
  <c r="A48" i="88"/>
  <c r="A49" i="88"/>
  <c r="A11" i="88"/>
  <c r="A12" i="88"/>
  <c r="A13" i="88"/>
  <c r="A14" i="88"/>
  <c r="A15" i="88"/>
  <c r="A16" i="88"/>
  <c r="A17" i="88"/>
  <c r="A18" i="88"/>
  <c r="A19" i="88"/>
  <c r="A20" i="88"/>
  <c r="A21" i="88"/>
  <c r="A22" i="88"/>
  <c r="A23" i="88"/>
  <c r="A24" i="88"/>
  <c r="A25" i="88"/>
  <c r="A26" i="88"/>
  <c r="A27" i="88"/>
  <c r="A28" i="88"/>
  <c r="A29" i="88"/>
  <c r="A30" i="88"/>
  <c r="A31" i="88"/>
  <c r="A32" i="88"/>
  <c r="A33" i="88"/>
  <c r="A34" i="88"/>
  <c r="A35" i="88"/>
  <c r="A36" i="88"/>
  <c r="A37" i="88"/>
  <c r="A38" i="88"/>
  <c r="A39" i="88"/>
  <c r="A40" i="88"/>
  <c r="A41" i="88"/>
  <c r="A42" i="88"/>
  <c r="A43" i="88"/>
  <c r="A50" i="88"/>
  <c r="A51" i="88"/>
  <c r="A52" i="88"/>
  <c r="A53" i="88"/>
  <c r="U7" i="46" l="1"/>
  <c r="U8" i="46"/>
  <c r="U9" i="46"/>
  <c r="U10" i="46"/>
  <c r="U11" i="46"/>
  <c r="U12" i="46"/>
  <c r="U13" i="46"/>
  <c r="U14" i="46"/>
  <c r="U15" i="46"/>
  <c r="U16" i="46"/>
  <c r="U17" i="46"/>
  <c r="U18" i="46"/>
  <c r="U19" i="46"/>
  <c r="U20" i="46"/>
  <c r="U21" i="46"/>
  <c r="U22" i="46"/>
  <c r="U23" i="46"/>
  <c r="U24" i="46"/>
  <c r="U25" i="46"/>
  <c r="U26" i="46"/>
  <c r="U27" i="46"/>
  <c r="U28" i="46"/>
  <c r="U29" i="46"/>
  <c r="U30" i="46"/>
  <c r="U31" i="46"/>
  <c r="U32" i="46"/>
  <c r="U33" i="46"/>
  <c r="U34" i="46"/>
  <c r="U35" i="46"/>
  <c r="U36" i="46"/>
  <c r="U37" i="46"/>
  <c r="U38" i="46"/>
  <c r="U39" i="46"/>
  <c r="U40" i="46"/>
  <c r="U41" i="46"/>
  <c r="U42" i="46"/>
  <c r="U43" i="46"/>
  <c r="U44" i="46"/>
  <c r="U45" i="46"/>
  <c r="U46" i="46"/>
  <c r="U47" i="46"/>
  <c r="U48" i="46"/>
  <c r="U49" i="46"/>
  <c r="U50" i="46"/>
  <c r="U51" i="46"/>
  <c r="U52" i="46"/>
  <c r="U60" i="46"/>
  <c r="AR7" i="48" l="1"/>
  <c r="AR8" i="48"/>
  <c r="AR9" i="48"/>
  <c r="AR10" i="48"/>
  <c r="AR11" i="48"/>
  <c r="AR12" i="48"/>
  <c r="AR13" i="48"/>
  <c r="AR14" i="48"/>
  <c r="AR15" i="48"/>
  <c r="AR16" i="48"/>
  <c r="AR17" i="48"/>
  <c r="AR18" i="48"/>
  <c r="AR19" i="48"/>
  <c r="AR20" i="48"/>
  <c r="AR21" i="48"/>
  <c r="AR22" i="48"/>
  <c r="AR23" i="48"/>
  <c r="AR24" i="48"/>
  <c r="AR25" i="48"/>
  <c r="AR26" i="48"/>
  <c r="AR27" i="48"/>
  <c r="AR28" i="48"/>
  <c r="AR29" i="48"/>
  <c r="AR30" i="48"/>
  <c r="AR31" i="48"/>
  <c r="AR32" i="48"/>
  <c r="AR33" i="48"/>
  <c r="AR34" i="48"/>
  <c r="AR35" i="48"/>
  <c r="AR36" i="48"/>
  <c r="AR37" i="48"/>
  <c r="AR7" i="49"/>
  <c r="AR8" i="49"/>
  <c r="AR9" i="49"/>
  <c r="AR10" i="49"/>
  <c r="AR11" i="49"/>
  <c r="AR12" i="49"/>
  <c r="AR13" i="49"/>
  <c r="AR14" i="49"/>
  <c r="AR15" i="49"/>
  <c r="AR16" i="49"/>
  <c r="AR17" i="49"/>
  <c r="AR18" i="49"/>
  <c r="AR19" i="49"/>
  <c r="AR20" i="49"/>
  <c r="AR21" i="49"/>
  <c r="AR22" i="49"/>
  <c r="AR23" i="49"/>
  <c r="AR24" i="49"/>
  <c r="AR25" i="49"/>
  <c r="AR26" i="49"/>
  <c r="AR27" i="49"/>
  <c r="AR28" i="49"/>
  <c r="AR29" i="49"/>
  <c r="AR30" i="49"/>
  <c r="AR31" i="49"/>
  <c r="AR32" i="49"/>
  <c r="AR33" i="49"/>
  <c r="AR34" i="49"/>
  <c r="AR35" i="49"/>
  <c r="AR36" i="49"/>
  <c r="AR37" i="49"/>
  <c r="AR38" i="49"/>
  <c r="AR39" i="49"/>
  <c r="N34" i="107" l="1"/>
  <c r="N35" i="107"/>
  <c r="M7" i="107"/>
  <c r="M8" i="107"/>
  <c r="M9" i="107"/>
  <c r="M10" i="107"/>
  <c r="N10" i="107" s="1"/>
  <c r="M11" i="107"/>
  <c r="M12" i="107"/>
  <c r="M13" i="107"/>
  <c r="M14" i="107"/>
  <c r="N14" i="107" s="1"/>
  <c r="M15" i="107"/>
  <c r="M16" i="107"/>
  <c r="M17" i="107"/>
  <c r="M18" i="107"/>
  <c r="N18" i="107" s="1"/>
  <c r="M19" i="107"/>
  <c r="M20" i="107"/>
  <c r="M21" i="107"/>
  <c r="M22" i="107"/>
  <c r="N22" i="107" s="1"/>
  <c r="M23" i="107"/>
  <c r="M24" i="107"/>
  <c r="N24" i="107" s="1"/>
  <c r="M25" i="107"/>
  <c r="M26" i="107"/>
  <c r="N26" i="107" s="1"/>
  <c r="M27" i="107"/>
  <c r="M28" i="107"/>
  <c r="M29" i="107"/>
  <c r="M30" i="107"/>
  <c r="N30" i="107" s="1"/>
  <c r="M31" i="107"/>
  <c r="M32" i="107"/>
  <c r="N32" i="107" s="1"/>
  <c r="M33" i="107"/>
  <c r="M34" i="107"/>
  <c r="M35" i="107"/>
  <c r="N7" i="107"/>
  <c r="N8" i="107"/>
  <c r="N9" i="107"/>
  <c r="N11" i="107"/>
  <c r="N12" i="107"/>
  <c r="N13" i="107"/>
  <c r="N15" i="107"/>
  <c r="N16" i="107"/>
  <c r="N17" i="107"/>
  <c r="N19" i="107"/>
  <c r="N20" i="107"/>
  <c r="N21" i="107"/>
  <c r="N23" i="107"/>
  <c r="N25" i="107"/>
  <c r="N27" i="107"/>
  <c r="N28" i="107"/>
  <c r="N29" i="107"/>
  <c r="N31" i="107"/>
  <c r="N33" i="107"/>
  <c r="N6" i="107"/>
  <c r="M6" i="107"/>
  <c r="A214" i="107"/>
  <c r="A215" i="107"/>
  <c r="A216" i="107"/>
  <c r="A217" i="107"/>
  <c r="A218" i="107"/>
  <c r="A219" i="107"/>
  <c r="A220" i="107"/>
  <c r="A221" i="107"/>
  <c r="A222" i="107"/>
  <c r="A223" i="107"/>
  <c r="A224" i="107"/>
  <c r="A225" i="107"/>
  <c r="A226" i="107"/>
  <c r="A227" i="107"/>
  <c r="A213" i="107"/>
  <c r="A212" i="107"/>
  <c r="A186" i="107"/>
  <c r="A187" i="107"/>
  <c r="A188" i="107"/>
  <c r="A189" i="107"/>
  <c r="A190" i="107"/>
  <c r="A191" i="107"/>
  <c r="A6" i="107" l="1"/>
  <c r="A7" i="107"/>
  <c r="A8" i="107"/>
  <c r="A9" i="107"/>
  <c r="A136" i="107"/>
  <c r="M57" i="107"/>
  <c r="M58" i="107"/>
  <c r="M59" i="107"/>
  <c r="M60" i="107"/>
  <c r="M61" i="107"/>
  <c r="M62" i="107"/>
  <c r="M63" i="107"/>
  <c r="M64" i="107"/>
  <c r="M65" i="107"/>
  <c r="M66" i="107"/>
  <c r="M67" i="107"/>
  <c r="M68" i="107"/>
  <c r="M69" i="107"/>
  <c r="M70" i="107"/>
  <c r="M71" i="107"/>
  <c r="M72" i="107"/>
  <c r="M73" i="107"/>
  <c r="M74" i="107"/>
  <c r="M75" i="107"/>
  <c r="M76" i="107"/>
  <c r="M77" i="107"/>
  <c r="M78" i="107"/>
  <c r="M79" i="107"/>
  <c r="M80" i="107"/>
  <c r="M81" i="107"/>
  <c r="M82" i="107"/>
  <c r="M83" i="107"/>
  <c r="M84" i="107"/>
  <c r="M85" i="107"/>
  <c r="M86" i="107"/>
  <c r="M87" i="107"/>
  <c r="AR57" i="48" l="1"/>
  <c r="AR58" i="48"/>
  <c r="AR59" i="48"/>
  <c r="AR60" i="48"/>
  <c r="AR61" i="48"/>
  <c r="AR62" i="48"/>
  <c r="AR63" i="48"/>
  <c r="AR64" i="48"/>
  <c r="AR56" i="48"/>
  <c r="AR55" i="48"/>
  <c r="AR54" i="48"/>
  <c r="AR53" i="48"/>
  <c r="AR52" i="48"/>
  <c r="AR51" i="48"/>
  <c r="AR50" i="48"/>
  <c r="AR49" i="48"/>
  <c r="AR48" i="48"/>
  <c r="AR47" i="48"/>
  <c r="AR46" i="48"/>
  <c r="AR45" i="48"/>
  <c r="AR44" i="48"/>
  <c r="AR43" i="48"/>
  <c r="AR42" i="48"/>
  <c r="AR41" i="48"/>
  <c r="AR40" i="48"/>
  <c r="AR39" i="48"/>
  <c r="AR38" i="48"/>
  <c r="AR6" i="48"/>
  <c r="AR63" i="47"/>
  <c r="AR62" i="47"/>
  <c r="AR61" i="47"/>
  <c r="AR60" i="47"/>
  <c r="AR59" i="47"/>
  <c r="AR58" i="47"/>
  <c r="AR56" i="47"/>
  <c r="AR55" i="47"/>
  <c r="AR54" i="47"/>
  <c r="AR53" i="47"/>
  <c r="AR52" i="47"/>
  <c r="AR51" i="47"/>
  <c r="AR50" i="47"/>
  <c r="AR49" i="47"/>
  <c r="AR48" i="47"/>
  <c r="AR47" i="47"/>
  <c r="AR46" i="47"/>
  <c r="AR45" i="47"/>
  <c r="AR44" i="47"/>
  <c r="AR43" i="47"/>
  <c r="AR42" i="47"/>
  <c r="AR41" i="47"/>
  <c r="AR40" i="47"/>
  <c r="AR39" i="47"/>
  <c r="AR38" i="47"/>
  <c r="AR37" i="47"/>
  <c r="AR36" i="47"/>
  <c r="AR35" i="47"/>
  <c r="AR34" i="47"/>
  <c r="AR33" i="47"/>
  <c r="AR32" i="47"/>
  <c r="AR31" i="47"/>
  <c r="AR30" i="47"/>
  <c r="AR29" i="47"/>
  <c r="AR28" i="47"/>
  <c r="AR27" i="47"/>
  <c r="AR26" i="47"/>
  <c r="AR25" i="47"/>
  <c r="AR24" i="47"/>
  <c r="AR23" i="47"/>
  <c r="AR22" i="47"/>
  <c r="AR21" i="47"/>
  <c r="AR20" i="47"/>
  <c r="AR19" i="47"/>
  <c r="AR18" i="47"/>
  <c r="AR17" i="47"/>
  <c r="AR16" i="47"/>
  <c r="AR15" i="47"/>
  <c r="AR14" i="47"/>
  <c r="AR13" i="47"/>
  <c r="AR12" i="47"/>
  <c r="AR11" i="47"/>
  <c r="AR10" i="47"/>
  <c r="AR9" i="47"/>
  <c r="AR8" i="47"/>
  <c r="AR7" i="47"/>
  <c r="AR6" i="47"/>
  <c r="AR63" i="45"/>
  <c r="AR62" i="45"/>
  <c r="AR61" i="45"/>
  <c r="AR60" i="45"/>
  <c r="AR59" i="45"/>
  <c r="AR58" i="45"/>
  <c r="AR57" i="45"/>
  <c r="AR55" i="45"/>
  <c r="AR54" i="45"/>
  <c r="AR53" i="45"/>
  <c r="AR52" i="45"/>
  <c r="AR51" i="45"/>
  <c r="AR50" i="45"/>
  <c r="AR49" i="45"/>
  <c r="AR48" i="45"/>
  <c r="AR47" i="45"/>
  <c r="AR46" i="45"/>
  <c r="AR45" i="45"/>
  <c r="AR44" i="45"/>
  <c r="AR43" i="45"/>
  <c r="AR42" i="45"/>
  <c r="AR41" i="45"/>
  <c r="AR40" i="45"/>
  <c r="AR39" i="45"/>
  <c r="AR38" i="45"/>
  <c r="AR37" i="45"/>
  <c r="AR36" i="45"/>
  <c r="AR35" i="45"/>
  <c r="AR34" i="45"/>
  <c r="AR33" i="45"/>
  <c r="AR32" i="45"/>
  <c r="AR31" i="45"/>
  <c r="AR30" i="45"/>
  <c r="AR29" i="45"/>
  <c r="AR28" i="45"/>
  <c r="AR27" i="45"/>
  <c r="AR26" i="45"/>
  <c r="AR25" i="45"/>
  <c r="AR24" i="45"/>
  <c r="AR23" i="45"/>
  <c r="AR22" i="45"/>
  <c r="AR21" i="45"/>
  <c r="AR20" i="45"/>
  <c r="AR19" i="45"/>
  <c r="AR18" i="45"/>
  <c r="AR17" i="45"/>
  <c r="AR16" i="45"/>
  <c r="AR15" i="45"/>
  <c r="AR14" i="45"/>
  <c r="AR13" i="45"/>
  <c r="AR12" i="45"/>
  <c r="AR11" i="45"/>
  <c r="AR10" i="45"/>
  <c r="AR9" i="45"/>
  <c r="AR8" i="45"/>
  <c r="AR7" i="45"/>
  <c r="AR6" i="45"/>
  <c r="AR7" i="46"/>
  <c r="AR8" i="46"/>
  <c r="AR9" i="46"/>
  <c r="AR10" i="46"/>
  <c r="AR11" i="46"/>
  <c r="AR12" i="46"/>
  <c r="AR13" i="46"/>
  <c r="AR14" i="46"/>
  <c r="AR15" i="46"/>
  <c r="AR16" i="46"/>
  <c r="AR17" i="46"/>
  <c r="AR18" i="46"/>
  <c r="AR19" i="46"/>
  <c r="AR20" i="46"/>
  <c r="AR21" i="46"/>
  <c r="AR22" i="46"/>
  <c r="AR23" i="46"/>
  <c r="AR24" i="46"/>
  <c r="AR25" i="46"/>
  <c r="AR26" i="46"/>
  <c r="AR27" i="46"/>
  <c r="AR28" i="46"/>
  <c r="AR29" i="46"/>
  <c r="AR30" i="46"/>
  <c r="AR31" i="46"/>
  <c r="AR32" i="46"/>
  <c r="AR33" i="46"/>
  <c r="AR34" i="46"/>
  <c r="AR35" i="46"/>
  <c r="AR36" i="46"/>
  <c r="AR37" i="46"/>
  <c r="AR38" i="46"/>
  <c r="AR39" i="46"/>
  <c r="AR40" i="46"/>
  <c r="AR41" i="46"/>
  <c r="AR42" i="46"/>
  <c r="AR43" i="46"/>
  <c r="AR44" i="46"/>
  <c r="AR45" i="46"/>
  <c r="AR46" i="46"/>
  <c r="AR47" i="46"/>
  <c r="AR48" i="46"/>
  <c r="AR49" i="46"/>
  <c r="AR50" i="46"/>
  <c r="AR51" i="46"/>
  <c r="AR52" i="46"/>
  <c r="AR6" i="46"/>
  <c r="M19" i="114" l="1"/>
  <c r="AH7" i="51"/>
  <c r="AH8" i="51"/>
  <c r="AH9" i="51"/>
  <c r="AH10" i="51"/>
  <c r="AH11" i="51"/>
  <c r="AH12" i="51"/>
  <c r="AH13" i="51"/>
  <c r="AH14" i="51"/>
  <c r="AH15" i="51"/>
  <c r="AH16" i="51"/>
  <c r="AH17" i="51"/>
  <c r="AH18" i="51"/>
  <c r="AH19" i="51"/>
  <c r="AH20" i="51"/>
  <c r="AH21" i="51"/>
  <c r="AH22" i="51"/>
  <c r="AH23" i="51"/>
  <c r="AH24" i="51"/>
  <c r="AH25" i="51"/>
  <c r="AH26" i="51"/>
  <c r="AH27" i="51"/>
  <c r="AH28" i="51"/>
  <c r="AH29" i="51"/>
  <c r="AH30" i="51"/>
  <c r="AH31" i="51"/>
  <c r="AH32" i="51"/>
  <c r="AH33" i="51"/>
  <c r="AH34" i="51"/>
  <c r="AH35" i="51"/>
  <c r="AH36" i="51"/>
  <c r="AH37" i="51"/>
  <c r="AH38" i="51"/>
  <c r="AH39" i="51"/>
  <c r="AH40" i="51"/>
  <c r="AH41" i="51"/>
  <c r="AH42" i="51"/>
  <c r="AH43" i="51"/>
  <c r="AH44" i="51"/>
  <c r="AH45" i="51"/>
  <c r="AH46" i="51"/>
  <c r="AH47" i="51"/>
  <c r="AH7" i="50"/>
  <c r="AH8" i="50"/>
  <c r="AH9" i="50"/>
  <c r="AH10" i="50"/>
  <c r="AH11" i="50"/>
  <c r="AH12" i="50"/>
  <c r="AH13" i="50"/>
  <c r="AH14" i="50"/>
  <c r="AH15" i="50"/>
  <c r="AH16" i="50"/>
  <c r="AH17" i="50"/>
  <c r="AH18" i="50"/>
  <c r="AH19" i="50"/>
  <c r="AH20" i="50"/>
  <c r="AH21" i="50"/>
  <c r="AH22" i="50"/>
  <c r="AH23" i="50"/>
  <c r="AH24" i="50"/>
  <c r="AH25" i="50"/>
  <c r="AH26" i="50"/>
  <c r="AH27" i="50"/>
  <c r="AH28" i="50"/>
  <c r="AH29" i="50"/>
  <c r="AH30" i="50"/>
  <c r="AH31" i="50"/>
  <c r="AH32" i="50"/>
  <c r="AH33" i="50"/>
  <c r="AH34" i="50"/>
  <c r="AH35" i="50"/>
  <c r="AH36" i="50"/>
  <c r="AH37" i="50"/>
  <c r="AH38" i="50"/>
  <c r="AH39" i="50"/>
  <c r="AH40" i="50"/>
  <c r="AH41" i="50"/>
  <c r="AH42" i="50"/>
  <c r="AH43" i="50"/>
  <c r="AH44" i="50"/>
  <c r="AH45" i="50"/>
  <c r="AH46" i="50"/>
  <c r="AH47" i="50"/>
  <c r="AH48" i="50"/>
  <c r="AH49" i="50"/>
  <c r="AH50" i="50"/>
  <c r="AH51" i="50"/>
  <c r="AH52" i="50"/>
  <c r="AH53" i="50"/>
  <c r="AH6" i="50"/>
  <c r="AH7" i="49"/>
  <c r="AH8" i="49"/>
  <c r="AH9" i="49"/>
  <c r="AH10" i="49"/>
  <c r="AH11" i="49"/>
  <c r="AH12" i="49"/>
  <c r="AH13" i="49"/>
  <c r="AH14" i="49"/>
  <c r="AH15" i="49"/>
  <c r="AH16" i="49"/>
  <c r="AH17" i="49"/>
  <c r="AH18" i="49"/>
  <c r="AH19" i="49"/>
  <c r="AH20" i="49"/>
  <c r="AH21" i="49"/>
  <c r="AH22" i="49"/>
  <c r="AH23" i="49"/>
  <c r="AH24" i="49"/>
  <c r="AH25" i="49"/>
  <c r="AH26" i="49"/>
  <c r="AH27" i="49"/>
  <c r="AH28" i="49"/>
  <c r="AH29" i="49"/>
  <c r="AH30" i="49"/>
  <c r="AH31" i="49"/>
  <c r="AH32" i="49"/>
  <c r="AH33" i="49"/>
  <c r="AH34" i="49"/>
  <c r="AH35" i="49"/>
  <c r="AH36" i="49"/>
  <c r="AH6" i="49"/>
  <c r="AH7" i="52"/>
  <c r="AH8" i="52"/>
  <c r="AH9" i="52"/>
  <c r="AH10" i="52"/>
  <c r="AH11" i="52"/>
  <c r="AH12" i="52"/>
  <c r="AH13" i="52"/>
  <c r="AH14" i="52"/>
  <c r="AH15" i="52"/>
  <c r="AH16" i="52"/>
  <c r="AH17" i="52"/>
  <c r="AH18" i="52"/>
  <c r="AH19" i="52"/>
  <c r="AH20" i="52"/>
  <c r="AH21" i="52"/>
  <c r="AH6" i="52"/>
  <c r="AH7" i="53"/>
  <c r="AH8" i="53"/>
  <c r="AH9" i="53"/>
  <c r="AH10" i="53"/>
  <c r="AH11" i="53"/>
  <c r="AH12" i="53"/>
  <c r="AH13" i="53"/>
  <c r="AH14" i="53"/>
  <c r="AH15" i="53"/>
  <c r="AH16" i="53"/>
  <c r="AH17" i="53"/>
  <c r="AH18" i="53"/>
  <c r="AH19" i="53"/>
  <c r="AH20" i="53"/>
  <c r="AH21" i="53"/>
  <c r="AH22" i="53"/>
  <c r="AH6" i="53"/>
  <c r="AF7" i="54"/>
  <c r="AF8" i="54"/>
  <c r="AF9" i="54"/>
  <c r="AF10" i="54"/>
  <c r="AF11" i="54"/>
  <c r="AF12" i="54"/>
  <c r="AF6" i="54"/>
  <c r="W7" i="54"/>
  <c r="Y7" i="52"/>
  <c r="Y21" i="48"/>
  <c r="Y10" i="47"/>
  <c r="Y16" i="47"/>
  <c r="Y22" i="47"/>
  <c r="Y23" i="47"/>
  <c r="Y36" i="47"/>
  <c r="Y17" i="46"/>
  <c r="Y51" i="46"/>
  <c r="Y8" i="45"/>
  <c r="Y21" i="45"/>
  <c r="Y28" i="45"/>
  <c r="Y32" i="45"/>
  <c r="Y25" i="49"/>
  <c r="Y28" i="49"/>
  <c r="Y8" i="51"/>
  <c r="Y19" i="51"/>
  <c r="Y24" i="51"/>
  <c r="Y19" i="50"/>
  <c r="Y35" i="50"/>
  <c r="Y46" i="50"/>
  <c r="M7" i="102"/>
  <c r="M8" i="102"/>
  <c r="M9" i="102"/>
  <c r="M10" i="102"/>
  <c r="M11" i="102"/>
  <c r="M12" i="102"/>
  <c r="M13" i="102"/>
  <c r="M14" i="102"/>
  <c r="M15" i="102"/>
  <c r="M16" i="102"/>
  <c r="M17" i="102"/>
  <c r="M18" i="102"/>
  <c r="M19" i="102"/>
  <c r="M20" i="102"/>
  <c r="M21" i="102"/>
  <c r="M22" i="102"/>
  <c r="M23" i="102"/>
  <c r="M24" i="102"/>
  <c r="M25" i="102"/>
  <c r="M26" i="102"/>
  <c r="M27" i="102"/>
  <c r="M28" i="102"/>
  <c r="M29" i="102"/>
  <c r="M30" i="102"/>
  <c r="M31" i="102"/>
  <c r="M32" i="102"/>
  <c r="M33" i="102"/>
  <c r="M34" i="102"/>
  <c r="M35" i="102"/>
  <c r="AE7" i="51"/>
  <c r="AE8" i="51"/>
  <c r="AE9" i="51"/>
  <c r="AE10" i="51"/>
  <c r="AE11" i="51"/>
  <c r="AE12" i="51"/>
  <c r="AE13" i="51"/>
  <c r="AE14" i="51"/>
  <c r="AE15" i="51"/>
  <c r="AE16" i="51"/>
  <c r="AE17" i="51"/>
  <c r="AE18" i="51"/>
  <c r="AE19" i="51"/>
  <c r="AE20" i="51"/>
  <c r="AE21" i="51"/>
  <c r="AE22" i="51"/>
  <c r="AE23" i="51"/>
  <c r="AE24" i="51"/>
  <c r="AE25" i="51"/>
  <c r="AE26" i="51"/>
  <c r="AE27" i="51"/>
  <c r="AE29" i="51"/>
  <c r="AE30" i="51"/>
  <c r="AE31" i="51"/>
  <c r="AE32" i="51"/>
  <c r="AE33" i="51"/>
  <c r="AE34" i="51"/>
  <c r="AE35" i="51"/>
  <c r="AE36" i="51"/>
  <c r="AE37" i="51"/>
  <c r="AE38" i="51"/>
  <c r="AE39" i="51"/>
  <c r="AE40" i="51"/>
  <c r="AE41" i="51"/>
  <c r="AE42" i="51"/>
  <c r="AE43" i="51"/>
  <c r="AE44" i="51"/>
  <c r="AE45" i="51"/>
  <c r="R42" i="45" l="1"/>
  <c r="A11" i="99"/>
  <c r="A6" i="99"/>
  <c r="A7" i="99"/>
  <c r="A8" i="99"/>
  <c r="A9" i="99"/>
  <c r="A10" i="99"/>
  <c r="A12" i="99"/>
  <c r="A13" i="99"/>
  <c r="N5" i="122" l="1"/>
  <c r="U7" i="48"/>
  <c r="U9" i="48"/>
  <c r="U10" i="48"/>
  <c r="U11" i="48"/>
  <c r="U12" i="48"/>
  <c r="U13" i="48"/>
  <c r="U14" i="48"/>
  <c r="U15" i="48"/>
  <c r="U16" i="48"/>
  <c r="U17" i="48"/>
  <c r="U18" i="48"/>
  <c r="U19" i="48"/>
  <c r="U20" i="48"/>
  <c r="U21" i="48"/>
  <c r="U22" i="48"/>
  <c r="U23" i="48"/>
  <c r="U24" i="48"/>
  <c r="U25" i="48"/>
  <c r="U26" i="48"/>
  <c r="U27" i="48"/>
  <c r="U28" i="48"/>
  <c r="U29" i="48"/>
  <c r="U30" i="48"/>
  <c r="U32" i="48"/>
  <c r="U33" i="48"/>
  <c r="U34" i="48"/>
  <c r="U35" i="48"/>
  <c r="U6" i="48"/>
  <c r="U7" i="47"/>
  <c r="U8" i="47"/>
  <c r="U9" i="47"/>
  <c r="U10" i="47"/>
  <c r="U11" i="47"/>
  <c r="U12" i="47"/>
  <c r="U13" i="47"/>
  <c r="U14" i="47"/>
  <c r="U15" i="47"/>
  <c r="U16" i="47"/>
  <c r="U17" i="47"/>
  <c r="U18" i="47"/>
  <c r="U19" i="47"/>
  <c r="U20" i="47"/>
  <c r="U21" i="47"/>
  <c r="U22" i="47"/>
  <c r="U23" i="47"/>
  <c r="U24" i="47"/>
  <c r="U25" i="47"/>
  <c r="U26" i="47"/>
  <c r="U27" i="47"/>
  <c r="U28" i="47"/>
  <c r="U29" i="47"/>
  <c r="U30" i="47"/>
  <c r="U31" i="47"/>
  <c r="U32" i="47"/>
  <c r="U33" i="47"/>
  <c r="U34" i="47"/>
  <c r="U35" i="47"/>
  <c r="U36" i="47"/>
  <c r="U38" i="47"/>
  <c r="U39" i="47"/>
  <c r="U40" i="47"/>
  <c r="U41" i="47"/>
  <c r="U42" i="47"/>
  <c r="U43" i="47"/>
  <c r="U44" i="47"/>
  <c r="U45" i="47"/>
  <c r="U46" i="47"/>
  <c r="U47" i="47"/>
  <c r="U48" i="47"/>
  <c r="U49" i="47"/>
  <c r="U50" i="47"/>
  <c r="U6" i="47"/>
  <c r="U6" i="46"/>
  <c r="U6" i="45"/>
  <c r="U7" i="45"/>
  <c r="U8" i="45"/>
  <c r="U9" i="45"/>
  <c r="U10" i="45"/>
  <c r="U11" i="45"/>
  <c r="U12" i="45"/>
  <c r="U13" i="45"/>
  <c r="U14" i="45"/>
  <c r="U15" i="45"/>
  <c r="U16" i="45"/>
  <c r="U17" i="45"/>
  <c r="U19" i="45"/>
  <c r="U20" i="45"/>
  <c r="U21" i="45"/>
  <c r="U22" i="45"/>
  <c r="U23" i="45"/>
  <c r="U24" i="45"/>
  <c r="U25" i="45"/>
  <c r="U26" i="45"/>
  <c r="U27" i="45"/>
  <c r="U28" i="45"/>
  <c r="U29" i="45"/>
  <c r="U31" i="45"/>
  <c r="U32" i="45"/>
  <c r="U33" i="45"/>
  <c r="U34" i="45"/>
  <c r="U35" i="45"/>
  <c r="U36" i="45"/>
  <c r="U37" i="45"/>
  <c r="U38" i="45"/>
  <c r="U39" i="45"/>
  <c r="U40" i="45"/>
  <c r="U41" i="45"/>
  <c r="U42" i="45"/>
  <c r="U43" i="45"/>
  <c r="U44" i="45"/>
  <c r="U45" i="45"/>
  <c r="U46" i="45"/>
  <c r="U47" i="45"/>
  <c r="U48" i="45"/>
  <c r="U7" i="37"/>
  <c r="U9" i="37"/>
  <c r="U10" i="37"/>
  <c r="U11" i="37"/>
  <c r="U12" i="37"/>
  <c r="U15" i="37"/>
  <c r="U17" i="37"/>
  <c r="U18" i="37"/>
  <c r="U19" i="37"/>
  <c r="U20" i="37"/>
  <c r="U21" i="37"/>
  <c r="U22" i="37"/>
  <c r="U23" i="37"/>
  <c r="U6" i="37"/>
  <c r="A7" i="110" l="1"/>
  <c r="A8" i="110"/>
  <c r="A9" i="110"/>
  <c r="A10" i="110"/>
  <c r="A22" i="110"/>
  <c r="A23" i="110"/>
  <c r="A24" i="110"/>
  <c r="A25" i="110"/>
  <c r="A26" i="110"/>
  <c r="A27" i="110"/>
  <c r="A28" i="110"/>
  <c r="A29" i="110"/>
  <c r="A30" i="110"/>
  <c r="A31" i="110"/>
  <c r="A32" i="110"/>
  <c r="A33" i="110"/>
  <c r="A34" i="110"/>
  <c r="A35" i="110"/>
  <c r="A36" i="110"/>
  <c r="A37" i="110"/>
  <c r="A38" i="110"/>
  <c r="A39" i="110"/>
  <c r="A40" i="110"/>
  <c r="A41" i="110"/>
  <c r="A42" i="110"/>
  <c r="A43" i="110"/>
  <c r="N6" i="110"/>
  <c r="M34" i="110"/>
  <c r="M35" i="110"/>
  <c r="M36" i="110"/>
  <c r="M37" i="110"/>
  <c r="M38" i="110"/>
  <c r="M39" i="110"/>
  <c r="M40" i="110"/>
  <c r="M41" i="110"/>
  <c r="M42" i="110"/>
  <c r="N5" i="86"/>
  <c r="N5" i="83"/>
  <c r="X7" i="51"/>
  <c r="X8" i="51"/>
  <c r="X9" i="51"/>
  <c r="X10" i="51"/>
  <c r="X11" i="51"/>
  <c r="X12" i="51"/>
  <c r="X13" i="51"/>
  <c r="X14" i="51"/>
  <c r="X15" i="51"/>
  <c r="X16" i="51"/>
  <c r="X17" i="51"/>
  <c r="X18" i="51"/>
  <c r="X19" i="51"/>
  <c r="X20" i="51"/>
  <c r="X21" i="51"/>
  <c r="X22" i="51"/>
  <c r="X23" i="51"/>
  <c r="X24" i="51"/>
  <c r="X25" i="51"/>
  <c r="X26" i="51"/>
  <c r="X27" i="51"/>
  <c r="X28" i="51"/>
  <c r="X29" i="51"/>
  <c r="X30" i="51"/>
  <c r="X31" i="51"/>
  <c r="X32" i="51"/>
  <c r="X33" i="51"/>
  <c r="X34" i="51"/>
  <c r="X35" i="51"/>
  <c r="X36" i="51"/>
  <c r="X37" i="51"/>
  <c r="X38" i="51"/>
  <c r="X39" i="51"/>
  <c r="X40" i="51"/>
  <c r="X41" i="51"/>
  <c r="X42" i="51"/>
  <c r="X43" i="51"/>
  <c r="X44" i="51"/>
  <c r="X7" i="49"/>
  <c r="X8" i="49"/>
  <c r="X9" i="49"/>
  <c r="X10" i="49"/>
  <c r="X11" i="49"/>
  <c r="X12" i="49"/>
  <c r="X13" i="49"/>
  <c r="X14" i="49"/>
  <c r="X15" i="49"/>
  <c r="X16" i="49"/>
  <c r="X17" i="49"/>
  <c r="X18" i="49"/>
  <c r="X19" i="49"/>
  <c r="X20" i="49"/>
  <c r="X21" i="49"/>
  <c r="X22" i="49"/>
  <c r="X23" i="49"/>
  <c r="X24" i="49"/>
  <c r="X25" i="49"/>
  <c r="X26" i="49"/>
  <c r="X27" i="49"/>
  <c r="X28" i="49"/>
  <c r="X29" i="49"/>
  <c r="X30" i="49"/>
  <c r="X31" i="49"/>
  <c r="X32" i="49"/>
  <c r="X33" i="49"/>
  <c r="X34" i="49"/>
  <c r="X35" i="49"/>
  <c r="X36" i="49"/>
  <c r="X37" i="49"/>
  <c r="X6" i="49"/>
  <c r="M7" i="49"/>
  <c r="M8" i="49"/>
  <c r="M9" i="49"/>
  <c r="M10" i="49"/>
  <c r="M11" i="49"/>
  <c r="M12" i="49"/>
  <c r="M13" i="49"/>
  <c r="M14" i="49"/>
  <c r="M15" i="49"/>
  <c r="M16" i="49"/>
  <c r="M17" i="49"/>
  <c r="M18" i="49"/>
  <c r="M19" i="49"/>
  <c r="M20" i="49"/>
  <c r="M21" i="49"/>
  <c r="M22" i="49"/>
  <c r="M23" i="49"/>
  <c r="M24" i="49"/>
  <c r="M25" i="49"/>
  <c r="M26" i="49"/>
  <c r="M27" i="49"/>
  <c r="M28" i="49"/>
  <c r="M29" i="49"/>
  <c r="M30" i="49"/>
  <c r="M31" i="49"/>
  <c r="M32" i="49"/>
  <c r="M33" i="49"/>
  <c r="M34" i="49"/>
  <c r="M35" i="49"/>
  <c r="M36" i="49"/>
  <c r="M6" i="49"/>
  <c r="AD25" i="46"/>
  <c r="AD40" i="46"/>
  <c r="AD11" i="45"/>
  <c r="AD42" i="45"/>
  <c r="AD48" i="45" a="1"/>
  <c r="AD48" i="45" s="1"/>
  <c r="AD49" i="45" a="1"/>
  <c r="AD49" i="45" s="1"/>
  <c r="AD50" i="45" a="1"/>
  <c r="AD50" i="45" s="1"/>
  <c r="AD51" i="45" a="1"/>
  <c r="AD51" i="45" s="1"/>
  <c r="V16" i="37" l="1"/>
  <c r="V6" i="51"/>
  <c r="V14" i="37"/>
  <c r="V13" i="37"/>
  <c r="V11" i="45"/>
  <c r="V21" i="37"/>
  <c r="V26" i="45"/>
  <c r="V8" i="51"/>
  <c r="V16" i="51"/>
  <c r="V24" i="51"/>
  <c r="V32" i="51"/>
  <c r="V40" i="51"/>
  <c r="V48" i="51"/>
  <c r="V56" i="51"/>
  <c r="V18" i="51"/>
  <c r="V34" i="51"/>
  <c r="V50" i="51"/>
  <c r="V19" i="51"/>
  <c r="V35" i="51"/>
  <c r="V51" i="51"/>
  <c r="V12" i="51"/>
  <c r="V36" i="51"/>
  <c r="V44" i="51"/>
  <c r="V13" i="51"/>
  <c r="V29" i="51"/>
  <c r="V45" i="51"/>
  <c r="V22" i="51"/>
  <c r="V30" i="51"/>
  <c r="V46" i="51"/>
  <c r="V7" i="51"/>
  <c r="V23" i="51"/>
  <c r="V47" i="51"/>
  <c r="V55" i="51"/>
  <c r="V9" i="51"/>
  <c r="V17" i="51"/>
  <c r="V25" i="51"/>
  <c r="V33" i="51"/>
  <c r="V41" i="51"/>
  <c r="V49" i="51"/>
  <c r="V57" i="51"/>
  <c r="V10" i="51"/>
  <c r="V26" i="51"/>
  <c r="V42" i="51"/>
  <c r="V11" i="51"/>
  <c r="V27" i="51"/>
  <c r="V43" i="51"/>
  <c r="V20" i="51"/>
  <c r="V28" i="51"/>
  <c r="V52" i="51"/>
  <c r="V21" i="51"/>
  <c r="V37" i="51"/>
  <c r="V53" i="51"/>
  <c r="V14" i="51"/>
  <c r="V38" i="51"/>
  <c r="V54" i="51"/>
  <c r="V15" i="51"/>
  <c r="V31" i="51"/>
  <c r="V39" i="51"/>
  <c r="V56" i="46"/>
  <c r="V54" i="46"/>
  <c r="V53" i="46"/>
  <c r="V57" i="46"/>
  <c r="V58" i="46"/>
  <c r="V55" i="46"/>
  <c r="V59" i="46"/>
  <c r="V31" i="48"/>
  <c r="V35" i="48"/>
  <c r="V9" i="47"/>
  <c r="V13" i="47"/>
  <c r="V17" i="47"/>
  <c r="V21" i="47"/>
  <c r="V25" i="47"/>
  <c r="V29" i="47"/>
  <c r="V33" i="47"/>
  <c r="V21" i="45"/>
  <c r="V25" i="45"/>
  <c r="V29" i="45"/>
  <c r="V9" i="37"/>
  <c r="V23" i="37"/>
  <c r="V30" i="45"/>
  <c r="V38" i="45"/>
  <c r="V46" i="45"/>
  <c r="V17" i="37"/>
  <c r="V20" i="48"/>
  <c r="V43" i="47"/>
  <c r="V10" i="46"/>
  <c r="V22" i="46"/>
  <c r="V34" i="46"/>
  <c r="V46" i="46"/>
  <c r="V14" i="45"/>
  <c r="V43" i="45"/>
  <c r="V39" i="46"/>
  <c r="V7" i="45"/>
  <c r="V36" i="45"/>
  <c r="V40" i="45"/>
  <c r="V48" i="45"/>
  <c r="V34" i="48"/>
  <c r="V20" i="47"/>
  <c r="V24" i="45"/>
  <c r="V26" i="48"/>
  <c r="V49" i="47"/>
  <c r="V12" i="46"/>
  <c r="V28" i="46"/>
  <c r="V44" i="46"/>
  <c r="V33" i="45"/>
  <c r="V41" i="45"/>
  <c r="V22" i="37"/>
  <c r="V11" i="48"/>
  <c r="V15" i="48"/>
  <c r="V19" i="48"/>
  <c r="V23" i="48"/>
  <c r="V27" i="48"/>
  <c r="V38" i="47"/>
  <c r="V42" i="47"/>
  <c r="V46" i="47"/>
  <c r="V50" i="47"/>
  <c r="V9" i="46"/>
  <c r="V13" i="46"/>
  <c r="V17" i="46"/>
  <c r="V21" i="46"/>
  <c r="V25" i="46"/>
  <c r="V29" i="46"/>
  <c r="V33" i="46"/>
  <c r="V37" i="46"/>
  <c r="V41" i="46"/>
  <c r="V45" i="46"/>
  <c r="V49" i="46"/>
  <c r="V6" i="46"/>
  <c r="V9" i="45"/>
  <c r="V13" i="45"/>
  <c r="V17" i="45"/>
  <c r="V34" i="45"/>
  <c r="V42" i="45"/>
  <c r="V10" i="37"/>
  <c r="V24" i="37"/>
  <c r="V28" i="48"/>
  <c r="V6" i="47"/>
  <c r="V18" i="46"/>
  <c r="V30" i="46"/>
  <c r="V42" i="46"/>
  <c r="V10" i="45"/>
  <c r="V35" i="45"/>
  <c r="V47" i="45"/>
  <c r="V6" i="37"/>
  <c r="V51" i="46"/>
  <c r="V15" i="45"/>
  <c r="V12" i="47"/>
  <c r="V32" i="47"/>
  <c r="V28" i="45"/>
  <c r="V10" i="48"/>
  <c r="V30" i="48"/>
  <c r="V45" i="47"/>
  <c r="V20" i="46"/>
  <c r="V40" i="46"/>
  <c r="V16" i="45"/>
  <c r="V15" i="37"/>
  <c r="V7" i="48"/>
  <c r="V32" i="48"/>
  <c r="V6" i="48"/>
  <c r="V10" i="47"/>
  <c r="V14" i="47"/>
  <c r="V18" i="47"/>
  <c r="V22" i="47"/>
  <c r="V26" i="47"/>
  <c r="V30" i="47"/>
  <c r="V34" i="47"/>
  <c r="V18" i="45"/>
  <c r="V22" i="45"/>
  <c r="V11" i="37"/>
  <c r="V18" i="37"/>
  <c r="V25" i="37"/>
  <c r="V8" i="48"/>
  <c r="V12" i="48"/>
  <c r="V16" i="48"/>
  <c r="V24" i="48"/>
  <c r="V39" i="47"/>
  <c r="V47" i="47"/>
  <c r="V14" i="46"/>
  <c r="V26" i="46"/>
  <c r="V38" i="46"/>
  <c r="V50" i="46"/>
  <c r="V6" i="45"/>
  <c r="V31" i="45"/>
  <c r="V39" i="45"/>
  <c r="V12" i="37"/>
  <c r="V43" i="46"/>
  <c r="V32" i="45"/>
  <c r="V44" i="45"/>
  <c r="V20" i="37"/>
  <c r="V16" i="47"/>
  <c r="V28" i="47"/>
  <c r="V20" i="45"/>
  <c r="V18" i="48"/>
  <c r="V41" i="47"/>
  <c r="V8" i="46"/>
  <c r="V24" i="46"/>
  <c r="V36" i="46"/>
  <c r="V52" i="46"/>
  <c r="V12" i="45"/>
  <c r="V45" i="45"/>
  <c r="V33" i="48"/>
  <c r="V7" i="47"/>
  <c r="V11" i="47"/>
  <c r="V15" i="47"/>
  <c r="V19" i="47"/>
  <c r="V23" i="47"/>
  <c r="V27" i="47"/>
  <c r="V31" i="47"/>
  <c r="V35" i="47"/>
  <c r="V19" i="45"/>
  <c r="V23" i="45"/>
  <c r="V27" i="45"/>
  <c r="V19" i="37"/>
  <c r="V9" i="48"/>
  <c r="V13" i="48"/>
  <c r="V17" i="48"/>
  <c r="V21" i="48"/>
  <c r="V25" i="48"/>
  <c r="V29" i="48"/>
  <c r="V40" i="47"/>
  <c r="V44" i="47"/>
  <c r="V48" i="47"/>
  <c r="V7" i="46"/>
  <c r="V11" i="46"/>
  <c r="V15" i="46"/>
  <c r="V19" i="46"/>
  <c r="V23" i="46"/>
  <c r="V27" i="46"/>
  <c r="V31" i="46"/>
  <c r="V35" i="46"/>
  <c r="V47" i="46"/>
  <c r="V8" i="47"/>
  <c r="V24" i="47"/>
  <c r="V36" i="47"/>
  <c r="V7" i="37"/>
  <c r="V14" i="48"/>
  <c r="V22" i="48"/>
  <c r="V37" i="47"/>
  <c r="V16" i="46"/>
  <c r="V32" i="46"/>
  <c r="V48" i="46"/>
  <c r="V8" i="45"/>
  <c r="V37" i="45"/>
  <c r="V8" i="37"/>
  <c r="V29" i="37"/>
  <c r="V27" i="37"/>
  <c r="V28" i="37"/>
  <c r="V30" i="37"/>
  <c r="V31" i="37"/>
  <c r="V32" i="37"/>
  <c r="V26" i="37"/>
  <c r="AD60" i="46" l="1" a="1"/>
  <c r="AD60" i="46" s="1"/>
  <c r="M17" i="114"/>
  <c r="M18" i="114"/>
  <c r="M20" i="114"/>
  <c r="M21" i="114"/>
  <c r="M22" i="114"/>
  <c r="A17" i="114"/>
  <c r="M6" i="97" l="1"/>
  <c r="M7" i="97"/>
  <c r="M33" i="97"/>
  <c r="M34" i="97"/>
  <c r="M35" i="97"/>
  <c r="M36" i="97"/>
  <c r="M37" i="97"/>
  <c r="M38" i="97"/>
  <c r="M39" i="97"/>
  <c r="M40" i="97"/>
  <c r="M41" i="97"/>
  <c r="M42" i="97"/>
  <c r="M43" i="97"/>
  <c r="M44" i="97"/>
  <c r="M45" i="97"/>
  <c r="M46" i="97"/>
  <c r="M47" i="97"/>
  <c r="M48" i="97"/>
  <c r="M49" i="97"/>
  <c r="M50" i="97"/>
  <c r="M33" i="108" l="1"/>
  <c r="M34" i="108"/>
  <c r="M35" i="108"/>
  <c r="A33" i="108"/>
  <c r="A34" i="108"/>
  <c r="A35" i="108"/>
  <c r="AR55" i="49" l="1"/>
  <c r="AR54" i="49"/>
  <c r="AQ54" i="50"/>
  <c r="AQ53" i="50"/>
  <c r="AQ52" i="50"/>
  <c r="AQ51" i="50"/>
  <c r="AQ50" i="50"/>
  <c r="AQ58" i="51"/>
  <c r="AQ57" i="51"/>
  <c r="AQ56" i="51"/>
  <c r="AQ55" i="51"/>
  <c r="AQ54" i="51"/>
  <c r="AR60" i="46"/>
  <c r="AR61" i="46"/>
  <c r="AR62" i="46"/>
  <c r="M54" i="128" l="1"/>
  <c r="A54" i="128"/>
  <c r="M53" i="128"/>
  <c r="A53" i="128"/>
  <c r="M52" i="128"/>
  <c r="A52" i="128"/>
  <c r="M51" i="128"/>
  <c r="A51" i="128"/>
  <c r="M50" i="128"/>
  <c r="A50" i="128"/>
  <c r="M49" i="128"/>
  <c r="A49" i="128"/>
  <c r="M48" i="128"/>
  <c r="A48" i="128"/>
  <c r="M47" i="128"/>
  <c r="A47" i="128"/>
  <c r="M46" i="128"/>
  <c r="A46" i="128"/>
  <c r="A45" i="128"/>
  <c r="A44" i="128"/>
  <c r="A43" i="128"/>
  <c r="A42" i="128"/>
  <c r="A41" i="128"/>
  <c r="A40" i="128"/>
  <c r="A39" i="128"/>
  <c r="A38" i="128"/>
  <c r="A37" i="128"/>
  <c r="A36" i="128"/>
  <c r="A35" i="128"/>
  <c r="A34" i="128"/>
  <c r="A33" i="128"/>
  <c r="A32" i="128"/>
  <c r="A31" i="128"/>
  <c r="A30" i="128"/>
  <c r="A29" i="128"/>
  <c r="A28" i="128"/>
  <c r="A27" i="128"/>
  <c r="A26" i="128"/>
  <c r="A25" i="128"/>
  <c r="A24" i="128"/>
  <c r="A23" i="128"/>
  <c r="A22" i="128"/>
  <c r="A21" i="128"/>
  <c r="A20" i="128"/>
  <c r="A19" i="128"/>
  <c r="A18" i="128"/>
  <c r="A17" i="128"/>
  <c r="A16" i="128"/>
  <c r="A15" i="128"/>
  <c r="A14" i="128"/>
  <c r="A13" i="128"/>
  <c r="A12" i="128"/>
  <c r="A11" i="128"/>
  <c r="A10" i="128"/>
  <c r="A9" i="128"/>
  <c r="A8" i="128"/>
  <c r="A7" i="128"/>
  <c r="A6" i="128"/>
  <c r="N5" i="128"/>
  <c r="N51" i="128" s="1"/>
  <c r="A2" i="128"/>
  <c r="A1" i="128" s="1"/>
  <c r="AL7" i="46"/>
  <c r="AL8" i="46"/>
  <c r="AL9" i="46"/>
  <c r="AL10" i="46"/>
  <c r="AL11" i="46"/>
  <c r="AL12" i="46"/>
  <c r="AL13" i="46"/>
  <c r="AL14" i="46"/>
  <c r="AL15" i="46"/>
  <c r="AL16" i="46"/>
  <c r="AL18" i="46"/>
  <c r="AL19" i="46"/>
  <c r="AL20" i="46"/>
  <c r="AL21" i="46"/>
  <c r="AL23" i="46"/>
  <c r="AL24" i="46"/>
  <c r="AL25" i="46"/>
  <c r="AL26" i="46"/>
  <c r="AL27" i="46"/>
  <c r="AL28" i="46"/>
  <c r="AL29" i="46"/>
  <c r="AL30" i="46"/>
  <c r="AL31" i="46"/>
  <c r="AL32" i="46"/>
  <c r="AL33" i="46"/>
  <c r="AL35" i="46"/>
  <c r="AL36" i="46"/>
  <c r="AL37" i="46"/>
  <c r="AL38" i="46"/>
  <c r="AL39" i="46"/>
  <c r="AL40" i="46"/>
  <c r="AL41" i="46"/>
  <c r="AL42" i="46"/>
  <c r="AL43" i="46"/>
  <c r="AL44" i="46"/>
  <c r="AL45" i="46"/>
  <c r="AL46" i="46"/>
  <c r="AL47" i="46"/>
  <c r="AL48" i="46"/>
  <c r="AL49" i="46"/>
  <c r="AL50" i="46"/>
  <c r="AL51" i="46"/>
  <c r="AL52" i="46"/>
  <c r="AL60" i="46"/>
  <c r="AL61" i="46"/>
  <c r="AL62" i="46"/>
  <c r="N16" i="128" l="1"/>
  <c r="N40" i="128"/>
  <c r="N12" i="128"/>
  <c r="AQ24" i="51"/>
  <c r="AP10" i="37"/>
  <c r="AR16" i="53"/>
  <c r="AR8" i="53"/>
  <c r="AR12" i="52"/>
  <c r="AR20" i="52"/>
  <c r="AR53" i="49"/>
  <c r="AR45" i="49"/>
  <c r="AQ47" i="50"/>
  <c r="AQ41" i="50"/>
  <c r="AQ33" i="50"/>
  <c r="AQ25" i="50"/>
  <c r="AQ17" i="50"/>
  <c r="AQ9" i="50"/>
  <c r="AQ11" i="51"/>
  <c r="AQ19" i="51"/>
  <c r="AQ27" i="51"/>
  <c r="AQ35" i="51"/>
  <c r="AQ43" i="51"/>
  <c r="AQ51" i="51"/>
  <c r="AP7" i="37"/>
  <c r="AP21" i="37"/>
  <c r="AP29" i="37"/>
  <c r="AQ15" i="51"/>
  <c r="AP11" i="37"/>
  <c r="AR6" i="49"/>
  <c r="AQ44" i="50"/>
  <c r="AQ12" i="50"/>
  <c r="AQ40" i="51"/>
  <c r="AP26" i="37"/>
  <c r="AR46" i="49"/>
  <c r="AQ18" i="50"/>
  <c r="AQ42" i="51"/>
  <c r="AR23" i="53"/>
  <c r="AR15" i="53"/>
  <c r="AR7" i="53"/>
  <c r="AR13" i="52"/>
  <c r="AR21" i="52"/>
  <c r="AR52" i="49"/>
  <c r="AR44" i="49"/>
  <c r="AQ40" i="50"/>
  <c r="AQ32" i="50"/>
  <c r="AQ24" i="50"/>
  <c r="AQ16" i="50"/>
  <c r="AQ8" i="50"/>
  <c r="AQ12" i="51"/>
  <c r="AQ20" i="51"/>
  <c r="AQ28" i="51"/>
  <c r="AQ36" i="51"/>
  <c r="AQ44" i="51"/>
  <c r="AQ52" i="51"/>
  <c r="AP8" i="37"/>
  <c r="AP15" i="37"/>
  <c r="AP22" i="37"/>
  <c r="AP6" i="37"/>
  <c r="AQ39" i="51"/>
  <c r="AP18" i="37"/>
  <c r="AR17" i="52"/>
  <c r="AQ36" i="50"/>
  <c r="AQ8" i="51"/>
  <c r="AQ48" i="51"/>
  <c r="AR11" i="52"/>
  <c r="AQ34" i="50"/>
  <c r="AQ18" i="51"/>
  <c r="AR22" i="53"/>
  <c r="AR14" i="53"/>
  <c r="AR6" i="53"/>
  <c r="AR14" i="52"/>
  <c r="AR22" i="52"/>
  <c r="AR51" i="49"/>
  <c r="AR43" i="49"/>
  <c r="AQ39" i="50"/>
  <c r="AQ31" i="50"/>
  <c r="AQ23" i="50"/>
  <c r="AQ15" i="50"/>
  <c r="AQ7" i="50"/>
  <c r="AQ13" i="51"/>
  <c r="AQ21" i="51"/>
  <c r="AQ29" i="51"/>
  <c r="AQ37" i="51"/>
  <c r="AQ45" i="51"/>
  <c r="AQ53" i="51"/>
  <c r="AP9" i="37"/>
  <c r="AP23" i="37"/>
  <c r="AQ7" i="51"/>
  <c r="AQ47" i="51"/>
  <c r="AP25" i="37"/>
  <c r="AR9" i="52"/>
  <c r="AQ28" i="50"/>
  <c r="AR9" i="53"/>
  <c r="AQ10" i="51"/>
  <c r="AQ50" i="51"/>
  <c r="AP28" i="37"/>
  <c r="AR21" i="53"/>
  <c r="AR13" i="53"/>
  <c r="AR7" i="52"/>
  <c r="AR15" i="52"/>
  <c r="AR23" i="52"/>
  <c r="AR50" i="49"/>
  <c r="AR42" i="49"/>
  <c r="AQ46" i="50"/>
  <c r="AQ38" i="50"/>
  <c r="AQ30" i="50"/>
  <c r="AQ22" i="50"/>
  <c r="AQ14" i="50"/>
  <c r="AQ6" i="50"/>
  <c r="AQ14" i="51"/>
  <c r="AQ22" i="51"/>
  <c r="AQ30" i="51"/>
  <c r="AQ38" i="51"/>
  <c r="AQ46" i="51"/>
  <c r="AP17" i="37"/>
  <c r="AP24" i="37"/>
  <c r="AQ31" i="51"/>
  <c r="AR19" i="53"/>
  <c r="AR48" i="49"/>
  <c r="AR40" i="49"/>
  <c r="AQ20" i="50"/>
  <c r="AQ32" i="51"/>
  <c r="AR19" i="52"/>
  <c r="AQ10" i="50"/>
  <c r="AQ34" i="51"/>
  <c r="AR20" i="53"/>
  <c r="AR12" i="53"/>
  <c r="AR8" i="52"/>
  <c r="AR16" i="52"/>
  <c r="AR6" i="52"/>
  <c r="AR49" i="49"/>
  <c r="AR41" i="49"/>
  <c r="AQ49" i="50"/>
  <c r="AQ45" i="50"/>
  <c r="AQ37" i="50"/>
  <c r="AQ29" i="50"/>
  <c r="AQ21" i="50"/>
  <c r="AQ23" i="51"/>
  <c r="AR11" i="53"/>
  <c r="AQ16" i="51"/>
  <c r="AP12" i="37"/>
  <c r="AQ42" i="50"/>
  <c r="AR18" i="53"/>
  <c r="AR10" i="53"/>
  <c r="AR10" i="52"/>
  <c r="AR18" i="52"/>
  <c r="AR47" i="49"/>
  <c r="AQ48" i="50"/>
  <c r="AQ43" i="50"/>
  <c r="AQ35" i="50"/>
  <c r="AQ27" i="50"/>
  <c r="AQ19" i="50"/>
  <c r="AQ11" i="50"/>
  <c r="AQ9" i="51"/>
  <c r="AQ17" i="51"/>
  <c r="AQ25" i="51"/>
  <c r="AQ33" i="51"/>
  <c r="AQ41" i="51"/>
  <c r="AQ49" i="51"/>
  <c r="AP19" i="37"/>
  <c r="AP27" i="37"/>
  <c r="AR17" i="53"/>
  <c r="AQ26" i="50"/>
  <c r="AQ26" i="51"/>
  <c r="AP20" i="37"/>
  <c r="N28" i="128"/>
  <c r="N32" i="128"/>
  <c r="N47" i="128"/>
  <c r="N48" i="128"/>
  <c r="N25" i="128"/>
  <c r="N44" i="128"/>
  <c r="N10" i="128"/>
  <c r="N21" i="128"/>
  <c r="N29" i="128"/>
  <c r="N26" i="128"/>
  <c r="N53" i="128"/>
  <c r="N17" i="128"/>
  <c r="N33" i="128"/>
  <c r="N15" i="128"/>
  <c r="N23" i="128"/>
  <c r="N34" i="128"/>
  <c r="N13" i="128"/>
  <c r="N36" i="128"/>
  <c r="N8" i="128"/>
  <c r="N42" i="128"/>
  <c r="N18" i="128"/>
  <c r="N37" i="128"/>
  <c r="N41" i="128"/>
  <c r="AQ13" i="50" s="1"/>
  <c r="N52" i="128"/>
  <c r="N45" i="128"/>
  <c r="N49" i="128"/>
  <c r="N9" i="128"/>
  <c r="N20" i="128"/>
  <c r="N24" i="128"/>
  <c r="N50" i="128"/>
  <c r="N54" i="128"/>
  <c r="N6" i="128"/>
  <c r="N38" i="128"/>
  <c r="N46" i="128"/>
  <c r="N14" i="128"/>
  <c r="N30" i="128"/>
  <c r="N22" i="128"/>
  <c r="N7" i="128"/>
  <c r="N31" i="128"/>
  <c r="N39" i="128"/>
  <c r="N11" i="128"/>
  <c r="N19" i="128"/>
  <c r="N27" i="128"/>
  <c r="N35" i="128"/>
  <c r="N43" i="128"/>
  <c r="M22" i="99"/>
  <c r="M23" i="99"/>
  <c r="M24" i="99"/>
  <c r="M25" i="99"/>
  <c r="M26" i="99"/>
  <c r="AL48" i="53" l="1"/>
  <c r="AL47" i="53"/>
  <c r="AL45" i="53"/>
  <c r="AL44" i="53"/>
  <c r="AL43" i="53"/>
  <c r="AL42" i="53"/>
  <c r="AL41" i="53"/>
  <c r="AL40" i="53"/>
  <c r="AL39" i="53"/>
  <c r="AL38" i="53"/>
  <c r="AL37" i="53"/>
  <c r="AL36" i="53"/>
  <c r="AL35" i="53"/>
  <c r="AL34" i="53"/>
  <c r="AL33" i="53"/>
  <c r="AL32" i="53"/>
  <c r="AL31" i="53"/>
  <c r="AL30" i="53"/>
  <c r="AL29" i="53"/>
  <c r="AL28" i="53"/>
  <c r="AL27" i="53"/>
  <c r="AL26" i="53"/>
  <c r="AL25" i="53"/>
  <c r="AL24" i="53"/>
  <c r="X47" i="53"/>
  <c r="X48" i="53"/>
  <c r="X45" i="53"/>
  <c r="X44" i="53"/>
  <c r="X43" i="53"/>
  <c r="X42" i="53"/>
  <c r="X41" i="53"/>
  <c r="X40" i="53"/>
  <c r="X39" i="53"/>
  <c r="X38" i="53"/>
  <c r="X37" i="53"/>
  <c r="X36" i="53"/>
  <c r="X35" i="53"/>
  <c r="X34" i="53"/>
  <c r="X33" i="53"/>
  <c r="X32" i="53"/>
  <c r="X31" i="53"/>
  <c r="X30" i="53"/>
  <c r="X29" i="53"/>
  <c r="X28" i="53"/>
  <c r="X27" i="53"/>
  <c r="X26" i="53"/>
  <c r="X25" i="53"/>
  <c r="X24" i="53"/>
  <c r="M48" i="53"/>
  <c r="M47" i="53"/>
  <c r="M46" i="53"/>
  <c r="M45" i="53"/>
  <c r="M44" i="53"/>
  <c r="M43" i="53"/>
  <c r="M42" i="53"/>
  <c r="M41" i="53"/>
  <c r="M40" i="53"/>
  <c r="M39" i="53"/>
  <c r="M38" i="53"/>
  <c r="M37" i="53"/>
  <c r="M36" i="53"/>
  <c r="M35" i="53"/>
  <c r="M34" i="53"/>
  <c r="M33" i="53"/>
  <c r="M32" i="53"/>
  <c r="M31" i="53"/>
  <c r="M30" i="53"/>
  <c r="M29" i="53"/>
  <c r="M28" i="53"/>
  <c r="M27" i="53"/>
  <c r="M26" i="53"/>
  <c r="M25" i="53"/>
  <c r="M24" i="53"/>
  <c r="M48" i="52"/>
  <c r="M47" i="52"/>
  <c r="M46" i="52"/>
  <c r="M45" i="52"/>
  <c r="M44" i="52"/>
  <c r="M43" i="52"/>
  <c r="M42" i="52"/>
  <c r="M41" i="52"/>
  <c r="M40" i="52"/>
  <c r="M39" i="52"/>
  <c r="M38" i="52"/>
  <c r="M37" i="52"/>
  <c r="M36" i="52"/>
  <c r="M35" i="52"/>
  <c r="M34" i="52"/>
  <c r="M33" i="52"/>
  <c r="M32" i="52"/>
  <c r="M31" i="52"/>
  <c r="M30" i="52"/>
  <c r="M29" i="52"/>
  <c r="M28" i="52"/>
  <c r="M27" i="52"/>
  <c r="M26" i="52"/>
  <c r="M25" i="52"/>
  <c r="M24" i="52"/>
  <c r="X48" i="52"/>
  <c r="X47" i="52"/>
  <c r="X46" i="52"/>
  <c r="X45" i="52"/>
  <c r="X44" i="52"/>
  <c r="X43" i="52"/>
  <c r="X42" i="52"/>
  <c r="X41" i="52"/>
  <c r="X40" i="52"/>
  <c r="X39" i="52"/>
  <c r="X38" i="52"/>
  <c r="X37" i="52"/>
  <c r="X36" i="52"/>
  <c r="X35" i="52"/>
  <c r="X34" i="52"/>
  <c r="X33" i="52"/>
  <c r="X32" i="52"/>
  <c r="X31" i="52"/>
  <c r="X30" i="52"/>
  <c r="X29" i="52"/>
  <c r="X28" i="52"/>
  <c r="X27" i="52"/>
  <c r="X26" i="52"/>
  <c r="X25" i="52"/>
  <c r="X24" i="52"/>
  <c r="AL48" i="52"/>
  <c r="AL47" i="52"/>
  <c r="AL46" i="52"/>
  <c r="AL45" i="52"/>
  <c r="AL44" i="52"/>
  <c r="AL43" i="52"/>
  <c r="AL42" i="52"/>
  <c r="AL41" i="52"/>
  <c r="AL40" i="52"/>
  <c r="AL39" i="52"/>
  <c r="AL38" i="52"/>
  <c r="AL37" i="52"/>
  <c r="AL36" i="52"/>
  <c r="AL35" i="52"/>
  <c r="AL34" i="52"/>
  <c r="AL33" i="52"/>
  <c r="AL32" i="52"/>
  <c r="AL31" i="52"/>
  <c r="AL30" i="52"/>
  <c r="AL29" i="52"/>
  <c r="AL28" i="52"/>
  <c r="AL27" i="52"/>
  <c r="AL26" i="52"/>
  <c r="AL25" i="52"/>
  <c r="AL24" i="52"/>
  <c r="Y37" i="49"/>
  <c r="Y38" i="49"/>
  <c r="Y39" i="49"/>
  <c r="Y40" i="49"/>
  <c r="Y41" i="49"/>
  <c r="Y42" i="49"/>
  <c r="Y43" i="49"/>
  <c r="Y44" i="49"/>
  <c r="Y45" i="49"/>
  <c r="Y46" i="49"/>
  <c r="Y47" i="49"/>
  <c r="Y48" i="49"/>
  <c r="Y49" i="49"/>
  <c r="Y50" i="49"/>
  <c r="Y51" i="49"/>
  <c r="Y52" i="49"/>
  <c r="Y53" i="49"/>
  <c r="Y54" i="49"/>
  <c r="Y55" i="49"/>
  <c r="Y45" i="51"/>
  <c r="Y46" i="51"/>
  <c r="Y47" i="51"/>
  <c r="Y48" i="51"/>
  <c r="Y49" i="51"/>
  <c r="Y50" i="51"/>
  <c r="Y51" i="51"/>
  <c r="Y52" i="51"/>
  <c r="Y53" i="51"/>
  <c r="Y54" i="51"/>
  <c r="Y55" i="51"/>
  <c r="Y56" i="51"/>
  <c r="Y57" i="51"/>
  <c r="Y58" i="51"/>
  <c r="AN6" i="48"/>
  <c r="AN7" i="48"/>
  <c r="AN8" i="48"/>
  <c r="AN9" i="48"/>
  <c r="AN10" i="48"/>
  <c r="AN11" i="48"/>
  <c r="AN12" i="48"/>
  <c r="AN13" i="48"/>
  <c r="AN14" i="48"/>
  <c r="AN15" i="48"/>
  <c r="AN16" i="48"/>
  <c r="AN17" i="48"/>
  <c r="AN18" i="48"/>
  <c r="AN19" i="48"/>
  <c r="AN20" i="48"/>
  <c r="AN21" i="48"/>
  <c r="AN22" i="48"/>
  <c r="AN23" i="48"/>
  <c r="AN24" i="48"/>
  <c r="AN25" i="48"/>
  <c r="AN26" i="48"/>
  <c r="AN27" i="48"/>
  <c r="AN28" i="48"/>
  <c r="AN29" i="48"/>
  <c r="AN30" i="48"/>
  <c r="AN31" i="48"/>
  <c r="AN32" i="48"/>
  <c r="AN33" i="48"/>
  <c r="AN34" i="48"/>
  <c r="AN35" i="48"/>
  <c r="AN36" i="48"/>
  <c r="AN37" i="48"/>
  <c r="AN38" i="48"/>
  <c r="AN39" i="48"/>
  <c r="AN40" i="48"/>
  <c r="AN41" i="48"/>
  <c r="AN42" i="48"/>
  <c r="AN43" i="48"/>
  <c r="AN44" i="48"/>
  <c r="AN45" i="48"/>
  <c r="AN46" i="48"/>
  <c r="AN47" i="48"/>
  <c r="AN48" i="48"/>
  <c r="AN49" i="48"/>
  <c r="AN50" i="48"/>
  <c r="AN51" i="48"/>
  <c r="AN52" i="48"/>
  <c r="AN53" i="48"/>
  <c r="AN54" i="48"/>
  <c r="AN55" i="48"/>
  <c r="AN56" i="48"/>
  <c r="AN57" i="48"/>
  <c r="AN58" i="48"/>
  <c r="AN59" i="48"/>
  <c r="AN60" i="48"/>
  <c r="AN61" i="48"/>
  <c r="AN62" i="48"/>
  <c r="AN63" i="48"/>
  <c r="AN64" i="48"/>
  <c r="M54" i="127" l="1"/>
  <c r="N54" i="127" s="1"/>
  <c r="A54" i="127"/>
  <c r="M53" i="127"/>
  <c r="N53" i="127" s="1"/>
  <c r="A53" i="127"/>
  <c r="M52" i="127"/>
  <c r="N52" i="127" s="1"/>
  <c r="A52" i="127"/>
  <c r="M51" i="127"/>
  <c r="N51" i="127" s="1"/>
  <c r="A51" i="127"/>
  <c r="M50" i="127"/>
  <c r="N50" i="127" s="1"/>
  <c r="A50" i="127"/>
  <c r="M49" i="127"/>
  <c r="N49" i="127" s="1"/>
  <c r="A49" i="127"/>
  <c r="M48" i="127"/>
  <c r="N48" i="127" s="1"/>
  <c r="A48" i="127"/>
  <c r="M47" i="127"/>
  <c r="N47" i="127" s="1"/>
  <c r="A47" i="127"/>
  <c r="M46" i="127"/>
  <c r="N46" i="127" s="1"/>
  <c r="A46" i="127"/>
  <c r="M45" i="127"/>
  <c r="N45" i="127" s="1"/>
  <c r="A45" i="127"/>
  <c r="M44" i="127"/>
  <c r="N44" i="127" s="1"/>
  <c r="A44" i="127"/>
  <c r="M43" i="127"/>
  <c r="N43" i="127" s="1"/>
  <c r="A43" i="127"/>
  <c r="M42" i="127"/>
  <c r="N42" i="127" s="1"/>
  <c r="A42" i="127"/>
  <c r="M41" i="127"/>
  <c r="N41" i="127" s="1"/>
  <c r="A41" i="127"/>
  <c r="M40" i="127"/>
  <c r="N40" i="127" s="1"/>
  <c r="A40" i="127"/>
  <c r="M39" i="127"/>
  <c r="N39" i="127" s="1"/>
  <c r="A39" i="127"/>
  <c r="M38" i="127"/>
  <c r="N38" i="127" s="1"/>
  <c r="A38" i="127"/>
  <c r="M37" i="127"/>
  <c r="N37" i="127" s="1"/>
  <c r="A37" i="127"/>
  <c r="M36" i="127"/>
  <c r="N36" i="127" s="1"/>
  <c r="A36" i="127"/>
  <c r="M35" i="127"/>
  <c r="N35" i="127" s="1"/>
  <c r="A35" i="127"/>
  <c r="M34" i="127"/>
  <c r="N34" i="127" s="1"/>
  <c r="A34" i="127"/>
  <c r="M33" i="127"/>
  <c r="N33" i="127" s="1"/>
  <c r="A33" i="127"/>
  <c r="M32" i="127"/>
  <c r="N32" i="127" s="1"/>
  <c r="A32" i="127"/>
  <c r="M31" i="127"/>
  <c r="N31" i="127" s="1"/>
  <c r="A31" i="127"/>
  <c r="M30" i="127"/>
  <c r="N30" i="127" s="1"/>
  <c r="A30" i="127"/>
  <c r="M29" i="127"/>
  <c r="N29" i="127" s="1"/>
  <c r="A29" i="127"/>
  <c r="M28" i="127"/>
  <c r="N28" i="127" s="1"/>
  <c r="A28" i="127"/>
  <c r="M27" i="127"/>
  <c r="N27" i="127" s="1"/>
  <c r="A27" i="127"/>
  <c r="M26" i="127"/>
  <c r="N26" i="127" s="1"/>
  <c r="A26" i="127"/>
  <c r="M25" i="127"/>
  <c r="N25" i="127" s="1"/>
  <c r="A25" i="127"/>
  <c r="M24" i="127"/>
  <c r="N24" i="127" s="1"/>
  <c r="A24" i="127"/>
  <c r="M23" i="127"/>
  <c r="N23" i="127" s="1"/>
  <c r="A23" i="127"/>
  <c r="M22" i="127"/>
  <c r="N22" i="127" s="1"/>
  <c r="A22" i="127"/>
  <c r="M21" i="127"/>
  <c r="N21" i="127" s="1"/>
  <c r="A21" i="127"/>
  <c r="M20" i="127"/>
  <c r="N20" i="127" s="1"/>
  <c r="A20" i="127"/>
  <c r="M19" i="127"/>
  <c r="N19" i="127" s="1"/>
  <c r="A19" i="127"/>
  <c r="M18" i="127"/>
  <c r="N18" i="127" s="1"/>
  <c r="A18" i="127"/>
  <c r="M17" i="127"/>
  <c r="N17" i="127" s="1"/>
  <c r="A17" i="127"/>
  <c r="M16" i="127"/>
  <c r="N16" i="127" s="1"/>
  <c r="A16" i="127"/>
  <c r="M15" i="127"/>
  <c r="N15" i="127" s="1"/>
  <c r="AL34" i="46" s="1"/>
  <c r="A15" i="127"/>
  <c r="M14" i="127"/>
  <c r="N14" i="127" s="1"/>
  <c r="AL22" i="46" s="1"/>
  <c r="A14" i="127"/>
  <c r="M13" i="127"/>
  <c r="N13" i="127" s="1"/>
  <c r="A13" i="127"/>
  <c r="M12" i="127"/>
  <c r="N12" i="127" s="1"/>
  <c r="A12" i="127"/>
  <c r="M11" i="127"/>
  <c r="N11" i="127" s="1"/>
  <c r="A11" i="127"/>
  <c r="M10" i="127"/>
  <c r="N10" i="127" s="1"/>
  <c r="A10" i="127"/>
  <c r="M9" i="127"/>
  <c r="N9" i="127" s="1"/>
  <c r="A9" i="127"/>
  <c r="M8" i="127"/>
  <c r="N8" i="127" s="1"/>
  <c r="A8" i="127"/>
  <c r="M7" i="127"/>
  <c r="N7" i="127" s="1"/>
  <c r="A7" i="127"/>
  <c r="M6" i="127"/>
  <c r="N6" i="127" s="1"/>
  <c r="A6" i="127"/>
  <c r="A2" i="127"/>
  <c r="A1" i="127" s="1"/>
  <c r="A54" i="126"/>
  <c r="A53" i="126"/>
  <c r="A52" i="126"/>
  <c r="A51" i="126"/>
  <c r="A50" i="126"/>
  <c r="A49" i="126"/>
  <c r="A48" i="126"/>
  <c r="A47" i="126"/>
  <c r="A46" i="126"/>
  <c r="A45" i="126"/>
  <c r="A44" i="126"/>
  <c r="A43" i="126"/>
  <c r="A42" i="126"/>
  <c r="A41" i="126"/>
  <c r="A40" i="126"/>
  <c r="A39" i="126"/>
  <c r="A38" i="126"/>
  <c r="M37" i="126"/>
  <c r="N37" i="126" s="1"/>
  <c r="A37" i="126"/>
  <c r="M36" i="126"/>
  <c r="N36" i="126" s="1"/>
  <c r="A36" i="126"/>
  <c r="M35" i="126"/>
  <c r="N35" i="126" s="1"/>
  <c r="A35" i="126"/>
  <c r="M34" i="126"/>
  <c r="N34" i="126" s="1"/>
  <c r="A34" i="126"/>
  <c r="M33" i="126"/>
  <c r="N33" i="126" s="1"/>
  <c r="A33" i="126"/>
  <c r="M32" i="126"/>
  <c r="N32" i="126" s="1"/>
  <c r="A32" i="126"/>
  <c r="M31" i="126"/>
  <c r="N31" i="126" s="1"/>
  <c r="A31" i="126"/>
  <c r="M30" i="126"/>
  <c r="N30" i="126" s="1"/>
  <c r="A30" i="126"/>
  <c r="M29" i="126"/>
  <c r="N29" i="126" s="1"/>
  <c r="A29" i="126"/>
  <c r="M28" i="126"/>
  <c r="N28" i="126" s="1"/>
  <c r="A28" i="126"/>
  <c r="M27" i="126"/>
  <c r="N27" i="126" s="1"/>
  <c r="A27" i="126"/>
  <c r="M26" i="126"/>
  <c r="N26" i="126" s="1"/>
  <c r="A26" i="126"/>
  <c r="M25" i="126"/>
  <c r="N25" i="126" s="1"/>
  <c r="A25" i="126"/>
  <c r="M24" i="126"/>
  <c r="N24" i="126" s="1"/>
  <c r="A24" i="126"/>
  <c r="M23" i="126"/>
  <c r="N23" i="126" s="1"/>
  <c r="A23" i="126"/>
  <c r="M22" i="126"/>
  <c r="N22" i="126" s="1"/>
  <c r="A22" i="126"/>
  <c r="M21" i="126"/>
  <c r="N21" i="126" s="1"/>
  <c r="A21" i="126"/>
  <c r="M20" i="126"/>
  <c r="N20" i="126" s="1"/>
  <c r="A20" i="126"/>
  <c r="M19" i="126"/>
  <c r="N19" i="126" s="1"/>
  <c r="A19" i="126"/>
  <c r="M18" i="126"/>
  <c r="N18" i="126" s="1"/>
  <c r="A18" i="126"/>
  <c r="M17" i="126"/>
  <c r="N17" i="126" s="1"/>
  <c r="A17" i="126"/>
  <c r="M16" i="126"/>
  <c r="N16" i="126" s="1"/>
  <c r="A16" i="126"/>
  <c r="M15" i="126"/>
  <c r="N15" i="126" s="1"/>
  <c r="A15" i="126"/>
  <c r="M14" i="126"/>
  <c r="N14" i="126" s="1"/>
  <c r="A14" i="126"/>
  <c r="M13" i="126"/>
  <c r="N13" i="126" s="1"/>
  <c r="A13" i="126"/>
  <c r="M12" i="126"/>
  <c r="N12" i="126" s="1"/>
  <c r="A12" i="126"/>
  <c r="M11" i="126"/>
  <c r="N11" i="126" s="1"/>
  <c r="A11" i="126"/>
  <c r="M10" i="126"/>
  <c r="N10" i="126" s="1"/>
  <c r="A10" i="126"/>
  <c r="M9" i="126"/>
  <c r="N9" i="126" s="1"/>
  <c r="A9" i="126"/>
  <c r="M8" i="126"/>
  <c r="N8" i="126" s="1"/>
  <c r="A8" i="126"/>
  <c r="M7" i="126"/>
  <c r="N7" i="126" s="1"/>
  <c r="A7" i="126"/>
  <c r="M6" i="126"/>
  <c r="N6" i="126" s="1"/>
  <c r="A6" i="126"/>
  <c r="A2" i="126"/>
  <c r="A1" i="126" s="1"/>
  <c r="M54" i="125"/>
  <c r="N54" i="125" s="1"/>
  <c r="A54" i="125"/>
  <c r="M53" i="125"/>
  <c r="N53" i="125" s="1"/>
  <c r="A53" i="125"/>
  <c r="M52" i="125"/>
  <c r="N52" i="125" s="1"/>
  <c r="A52" i="125"/>
  <c r="M51" i="125"/>
  <c r="N51" i="125" s="1"/>
  <c r="A51" i="125"/>
  <c r="M50" i="125"/>
  <c r="N50" i="125" s="1"/>
  <c r="A50" i="125"/>
  <c r="M49" i="125"/>
  <c r="N49" i="125" s="1"/>
  <c r="A49" i="125"/>
  <c r="M48" i="125"/>
  <c r="N48" i="125" s="1"/>
  <c r="A48" i="125"/>
  <c r="M47" i="125"/>
  <c r="N47" i="125" s="1"/>
  <c r="A47" i="125"/>
  <c r="M46" i="125"/>
  <c r="N46" i="125" s="1"/>
  <c r="A46" i="125"/>
  <c r="M45" i="125"/>
  <c r="N45" i="125" s="1"/>
  <c r="A45" i="125"/>
  <c r="M44" i="125"/>
  <c r="N44" i="125" s="1"/>
  <c r="A44" i="125"/>
  <c r="M43" i="125"/>
  <c r="N43" i="125" s="1"/>
  <c r="A43" i="125"/>
  <c r="M42" i="125"/>
  <c r="N42" i="125" s="1"/>
  <c r="A42" i="125"/>
  <c r="M41" i="125"/>
  <c r="N41" i="125" s="1"/>
  <c r="A41" i="125"/>
  <c r="M40" i="125"/>
  <c r="N40" i="125" s="1"/>
  <c r="A40" i="125"/>
  <c r="M39" i="125"/>
  <c r="N39" i="125" s="1"/>
  <c r="A39" i="125"/>
  <c r="M38" i="125"/>
  <c r="N38" i="125" s="1"/>
  <c r="A38" i="125"/>
  <c r="M37" i="125"/>
  <c r="N37" i="125" s="1"/>
  <c r="A37" i="125"/>
  <c r="M36" i="125"/>
  <c r="N36" i="125" s="1"/>
  <c r="A36" i="125"/>
  <c r="M35" i="125"/>
  <c r="N35" i="125" s="1"/>
  <c r="A35" i="125"/>
  <c r="M34" i="125"/>
  <c r="N34" i="125" s="1"/>
  <c r="A34" i="125"/>
  <c r="M33" i="125"/>
  <c r="N33" i="125" s="1"/>
  <c r="M32" i="125"/>
  <c r="N32" i="125" s="1"/>
  <c r="A32" i="125"/>
  <c r="M31" i="125"/>
  <c r="N31" i="125" s="1"/>
  <c r="A31" i="125"/>
  <c r="M30" i="125"/>
  <c r="N30" i="125" s="1"/>
  <c r="A30" i="125"/>
  <c r="M29" i="125"/>
  <c r="N29" i="125" s="1"/>
  <c r="A29" i="125"/>
  <c r="M28" i="125"/>
  <c r="N28" i="125" s="1"/>
  <c r="A28" i="125"/>
  <c r="M27" i="125"/>
  <c r="N27" i="125" s="1"/>
  <c r="A27" i="125"/>
  <c r="M26" i="125"/>
  <c r="N26" i="125" s="1"/>
  <c r="A26" i="125"/>
  <c r="M25" i="125"/>
  <c r="N25" i="125" s="1"/>
  <c r="A25" i="125"/>
  <c r="M24" i="125"/>
  <c r="N24" i="125" s="1"/>
  <c r="A24" i="125"/>
  <c r="M23" i="125"/>
  <c r="N23" i="125" s="1"/>
  <c r="A23" i="125"/>
  <c r="M22" i="125"/>
  <c r="N22" i="125" s="1"/>
  <c r="A22" i="125"/>
  <c r="M21" i="125"/>
  <c r="N21" i="125" s="1"/>
  <c r="A21" i="125"/>
  <c r="M20" i="125"/>
  <c r="N20" i="125" s="1"/>
  <c r="A20" i="125"/>
  <c r="M19" i="125"/>
  <c r="N19" i="125" s="1"/>
  <c r="A19" i="125"/>
  <c r="M18" i="125"/>
  <c r="N18" i="125" s="1"/>
  <c r="A18" i="125"/>
  <c r="M17" i="125"/>
  <c r="N17" i="125" s="1"/>
  <c r="A17" i="125"/>
  <c r="M16" i="125"/>
  <c r="N16" i="125" s="1"/>
  <c r="A16" i="125"/>
  <c r="M15" i="125"/>
  <c r="N15" i="125" s="1"/>
  <c r="A15" i="125"/>
  <c r="M14" i="125"/>
  <c r="N14" i="125" s="1"/>
  <c r="A14" i="125"/>
  <c r="M13" i="125"/>
  <c r="N13" i="125" s="1"/>
  <c r="A13" i="125"/>
  <c r="M12" i="125"/>
  <c r="N12" i="125" s="1"/>
  <c r="A12" i="125"/>
  <c r="M11" i="125"/>
  <c r="N11" i="125" s="1"/>
  <c r="A11" i="125"/>
  <c r="M10" i="125"/>
  <c r="N10" i="125" s="1"/>
  <c r="A10" i="125"/>
  <c r="M9" i="125"/>
  <c r="N9" i="125" s="1"/>
  <c r="A9" i="125"/>
  <c r="M8" i="125"/>
  <c r="N8" i="125" s="1"/>
  <c r="A8" i="125"/>
  <c r="M7" i="125"/>
  <c r="N7" i="125" s="1"/>
  <c r="A7" i="125"/>
  <c r="M6" i="125"/>
  <c r="N6" i="125" s="1"/>
  <c r="A6" i="125"/>
  <c r="A2" i="125"/>
  <c r="A1" i="125" s="1"/>
  <c r="AL17" i="46" l="1"/>
  <c r="X42" i="49"/>
  <c r="X43" i="49"/>
  <c r="AK15" i="37"/>
  <c r="AK10" i="37"/>
  <c r="AK8" i="37"/>
  <c r="AK21" i="37"/>
  <c r="AK7" i="37"/>
  <c r="AK19" i="37"/>
  <c r="AK22" i="37"/>
  <c r="AK6" i="37"/>
  <c r="AK20" i="37"/>
  <c r="AK27" i="37"/>
  <c r="AK26" i="37"/>
  <c r="AK12" i="37"/>
  <c r="AK25" i="37"/>
  <c r="AK18" i="37"/>
  <c r="AK11" i="37"/>
  <c r="AK24" i="37"/>
  <c r="AK17" i="37"/>
  <c r="AL7" i="53"/>
  <c r="AL6" i="53"/>
  <c r="X23" i="52"/>
  <c r="AL14" i="52"/>
  <c r="AL22" i="52"/>
  <c r="AL8" i="51"/>
  <c r="AL16" i="51"/>
  <c r="AL24" i="51"/>
  <c r="AL32" i="51"/>
  <c r="AL40" i="51"/>
  <c r="AL54" i="49"/>
  <c r="AL46" i="49"/>
  <c r="AL38" i="49"/>
  <c r="AL30" i="49"/>
  <c r="AL22" i="49"/>
  <c r="AL14" i="49"/>
  <c r="AL6" i="49"/>
  <c r="AL14" i="50"/>
  <c r="AL22" i="50"/>
  <c r="AL30" i="50"/>
  <c r="AL38" i="50"/>
  <c r="AL46" i="50"/>
  <c r="AL50" i="50"/>
  <c r="AL48" i="48"/>
  <c r="AL40" i="48"/>
  <c r="AL32" i="48"/>
  <c r="AL24" i="48"/>
  <c r="AL16" i="48"/>
  <c r="AL8" i="48"/>
  <c r="AL43" i="47"/>
  <c r="AL36" i="47"/>
  <c r="AL28" i="47"/>
  <c r="AL20" i="47"/>
  <c r="AL12" i="47"/>
  <c r="AL11" i="53"/>
  <c r="AL28" i="51"/>
  <c r="AL18" i="49"/>
  <c r="AL12" i="48"/>
  <c r="AL16" i="47"/>
  <c r="AL11" i="52"/>
  <c r="AL37" i="51"/>
  <c r="AL9" i="49"/>
  <c r="AL11" i="50"/>
  <c r="AL35" i="50"/>
  <c r="AL19" i="48"/>
  <c r="AL15" i="47"/>
  <c r="AL8" i="53"/>
  <c r="AL23" i="53"/>
  <c r="AL7" i="52"/>
  <c r="AL15" i="52"/>
  <c r="AL23" i="52"/>
  <c r="AL9" i="51"/>
  <c r="AL17" i="51"/>
  <c r="AL25" i="51"/>
  <c r="AL33" i="51"/>
  <c r="AL41" i="51"/>
  <c r="AL53" i="49"/>
  <c r="AL45" i="49"/>
  <c r="AL37" i="49"/>
  <c r="AL29" i="49"/>
  <c r="AL21" i="49"/>
  <c r="AL13" i="49"/>
  <c r="AL7" i="50"/>
  <c r="AL15" i="50"/>
  <c r="AL23" i="50"/>
  <c r="AL31" i="50"/>
  <c r="AL39" i="50"/>
  <c r="AL51" i="50"/>
  <c r="AL47" i="48"/>
  <c r="AL39" i="48"/>
  <c r="AL31" i="48"/>
  <c r="AL23" i="48"/>
  <c r="AL15" i="48"/>
  <c r="AL7" i="48"/>
  <c r="AL42" i="47"/>
  <c r="AL35" i="47"/>
  <c r="AL27" i="47"/>
  <c r="AL19" i="47"/>
  <c r="AL11" i="47"/>
  <c r="AL20" i="51"/>
  <c r="AL10" i="49"/>
  <c r="AL36" i="48"/>
  <c r="AL25" i="49"/>
  <c r="AL46" i="47"/>
  <c r="AL9" i="53"/>
  <c r="X23" i="53"/>
  <c r="AL8" i="52"/>
  <c r="AL16" i="52"/>
  <c r="AL6" i="52"/>
  <c r="AL10" i="51"/>
  <c r="AL18" i="51"/>
  <c r="AL26" i="51"/>
  <c r="AL34" i="51"/>
  <c r="AL42" i="51"/>
  <c r="AL52" i="49"/>
  <c r="AL44" i="49"/>
  <c r="AL36" i="49"/>
  <c r="AL28" i="49"/>
  <c r="AL20" i="49"/>
  <c r="AL12" i="49"/>
  <c r="AL8" i="50"/>
  <c r="AL16" i="50"/>
  <c r="AL24" i="50"/>
  <c r="AL32" i="50"/>
  <c r="AL40" i="50"/>
  <c r="AL52" i="50"/>
  <c r="AL46" i="48"/>
  <c r="AL38" i="48"/>
  <c r="AL30" i="48"/>
  <c r="AL22" i="48"/>
  <c r="AL14" i="48"/>
  <c r="AL6" i="48"/>
  <c r="AL41" i="47"/>
  <c r="AL34" i="47"/>
  <c r="AL26" i="47"/>
  <c r="AL18" i="47"/>
  <c r="AL10" i="47"/>
  <c r="AL18" i="52"/>
  <c r="AL42" i="49"/>
  <c r="AL10" i="50"/>
  <c r="AL42" i="50"/>
  <c r="AL28" i="48"/>
  <c r="AL32" i="47"/>
  <c r="AL12" i="53"/>
  <c r="AL21" i="51"/>
  <c r="AL17" i="49"/>
  <c r="AL43" i="50"/>
  <c r="AL27" i="48"/>
  <c r="AL10" i="53"/>
  <c r="AL9" i="52"/>
  <c r="AL17" i="52"/>
  <c r="AL11" i="51"/>
  <c r="AL19" i="51"/>
  <c r="AL27" i="51"/>
  <c r="AL35" i="51"/>
  <c r="AL51" i="49"/>
  <c r="AL43" i="49"/>
  <c r="AL35" i="49"/>
  <c r="AL27" i="49"/>
  <c r="AL19" i="49"/>
  <c r="AL11" i="49"/>
  <c r="AL9" i="50"/>
  <c r="AL17" i="50"/>
  <c r="AL25" i="50"/>
  <c r="AL33" i="50"/>
  <c r="AL41" i="50"/>
  <c r="AL47" i="50"/>
  <c r="AL6" i="50"/>
  <c r="AL45" i="48"/>
  <c r="AL37" i="48"/>
  <c r="AL29" i="48"/>
  <c r="AL21" i="48"/>
  <c r="AL13" i="48"/>
  <c r="AL48" i="47"/>
  <c r="AL40" i="47"/>
  <c r="AL33" i="47"/>
  <c r="AL25" i="47"/>
  <c r="AL17" i="47"/>
  <c r="AL9" i="47"/>
  <c r="AL6" i="46"/>
  <c r="M23" i="53"/>
  <c r="AL36" i="51"/>
  <c r="AL26" i="49"/>
  <c r="AL34" i="50"/>
  <c r="AL44" i="48"/>
  <c r="AL47" i="47"/>
  <c r="AL8" i="47"/>
  <c r="AL13" i="51"/>
  <c r="AL29" i="51"/>
  <c r="AL33" i="49"/>
  <c r="AL11" i="48"/>
  <c r="AL23" i="47"/>
  <c r="AL13" i="53"/>
  <c r="M23" i="52"/>
  <c r="AL12" i="52"/>
  <c r="AL20" i="52"/>
  <c r="AL14" i="51"/>
  <c r="AL22" i="51"/>
  <c r="AL30" i="51"/>
  <c r="AL38" i="51"/>
  <c r="AL48" i="49"/>
  <c r="AL40" i="49"/>
  <c r="AL32" i="49"/>
  <c r="AL24" i="49"/>
  <c r="AL16" i="49"/>
  <c r="AL8" i="49"/>
  <c r="AL12" i="50"/>
  <c r="AL20" i="50"/>
  <c r="AL28" i="50"/>
  <c r="AL36" i="50"/>
  <c r="AL44" i="50"/>
  <c r="AL42" i="48"/>
  <c r="AL34" i="48"/>
  <c r="AL26" i="48"/>
  <c r="AL18" i="48"/>
  <c r="AL10" i="48"/>
  <c r="AL45" i="47"/>
  <c r="AL38" i="47"/>
  <c r="AL30" i="47"/>
  <c r="AL22" i="47"/>
  <c r="AL14" i="47"/>
  <c r="AL6" i="47"/>
  <c r="AL10" i="52"/>
  <c r="AL50" i="49"/>
  <c r="AL18" i="50"/>
  <c r="AL20" i="48"/>
  <c r="AL19" i="52"/>
  <c r="AL41" i="49"/>
  <c r="AL27" i="50"/>
  <c r="AL48" i="50"/>
  <c r="AL43" i="48"/>
  <c r="AL39" i="47"/>
  <c r="AL7" i="47"/>
  <c r="AL14" i="53"/>
  <c r="AL13" i="52"/>
  <c r="AL21" i="52"/>
  <c r="AL7" i="51"/>
  <c r="AL15" i="51"/>
  <c r="AL23" i="51"/>
  <c r="AL31" i="51"/>
  <c r="AL39" i="51"/>
  <c r="AL55" i="49"/>
  <c r="AL47" i="49"/>
  <c r="AL39" i="49"/>
  <c r="AL31" i="49"/>
  <c r="AL23" i="49"/>
  <c r="AL15" i="49"/>
  <c r="AL7" i="49"/>
  <c r="AL13" i="50"/>
  <c r="AL21" i="50"/>
  <c r="AL29" i="50"/>
  <c r="AL37" i="50"/>
  <c r="AL45" i="50"/>
  <c r="AL49" i="50"/>
  <c r="AL49" i="48"/>
  <c r="AL41" i="48"/>
  <c r="AL33" i="48"/>
  <c r="AL25" i="48"/>
  <c r="AL17" i="48"/>
  <c r="AL9" i="48"/>
  <c r="AL44" i="47"/>
  <c r="AL37" i="47"/>
  <c r="AL29" i="47"/>
  <c r="AL21" i="47"/>
  <c r="AL13" i="47"/>
  <c r="AL12" i="51"/>
  <c r="AL34" i="49"/>
  <c r="AL26" i="50"/>
  <c r="AL24" i="47"/>
  <c r="AL49" i="49"/>
  <c r="AL19" i="50"/>
  <c r="AL35" i="48"/>
  <c r="AL31" i="47"/>
  <c r="AL12" i="45"/>
  <c r="AL20" i="45"/>
  <c r="AL28" i="45"/>
  <c r="AL36" i="45"/>
  <c r="AL43" i="45"/>
  <c r="AL51" i="45"/>
  <c r="AL9" i="45"/>
  <c r="AL19" i="45"/>
  <c r="AL13" i="45"/>
  <c r="AL21" i="45"/>
  <c r="AL29" i="45"/>
  <c r="AL37" i="45"/>
  <c r="AL44" i="45"/>
  <c r="AL52" i="45"/>
  <c r="AL25" i="45"/>
  <c r="AL42" i="45"/>
  <c r="AL14" i="45"/>
  <c r="AL22" i="45"/>
  <c r="AL30" i="45"/>
  <c r="AL38" i="45"/>
  <c r="AL45" i="45"/>
  <c r="AL53" i="45"/>
  <c r="AL17" i="45"/>
  <c r="AL48" i="45"/>
  <c r="AL50" i="45"/>
  <c r="AL7" i="45"/>
  <c r="AL15" i="45"/>
  <c r="AL23" i="45"/>
  <c r="AL31" i="45"/>
  <c r="AL39" i="45"/>
  <c r="AL46" i="45"/>
  <c r="AL54" i="45"/>
  <c r="AL47" i="45"/>
  <c r="AL40" i="45"/>
  <c r="AL35" i="45"/>
  <c r="AL8" i="45"/>
  <c r="AL16" i="45"/>
  <c r="AL24" i="45"/>
  <c r="AL32" i="45"/>
  <c r="AL6" i="45"/>
  <c r="AL33" i="45"/>
  <c r="AL27" i="45"/>
  <c r="AL10" i="45"/>
  <c r="AL18" i="45"/>
  <c r="AL26" i="45"/>
  <c r="AL34" i="45"/>
  <c r="AL41" i="45"/>
  <c r="AL49" i="45"/>
  <c r="AL11" i="45"/>
  <c r="AK23" i="37"/>
  <c r="AK9" i="37"/>
  <c r="W25" i="37"/>
  <c r="W7" i="37"/>
  <c r="W27" i="37"/>
  <c r="W19" i="37"/>
  <c r="W26" i="37"/>
  <c r="W12" i="37"/>
  <c r="W24" i="37"/>
  <c r="W23" i="37"/>
  <c r="W9" i="37"/>
  <c r="W18" i="37"/>
  <c r="W10" i="37"/>
  <c r="W22" i="37"/>
  <c r="W15" i="37"/>
  <c r="W8" i="37"/>
  <c r="W11" i="37"/>
  <c r="W21" i="37"/>
  <c r="AL16" i="53"/>
  <c r="X20" i="53"/>
  <c r="X12" i="53"/>
  <c r="X7" i="52"/>
  <c r="X15" i="52"/>
  <c r="X6" i="52"/>
  <c r="X53" i="50"/>
  <c r="X45" i="49"/>
  <c r="X63" i="48"/>
  <c r="X52" i="48"/>
  <c r="X44" i="48"/>
  <c r="X36" i="48"/>
  <c r="X28" i="48"/>
  <c r="X20" i="48"/>
  <c r="X12" i="48"/>
  <c r="X58" i="47"/>
  <c r="X49" i="47"/>
  <c r="X41" i="47"/>
  <c r="X34" i="47"/>
  <c r="X26" i="47"/>
  <c r="X18" i="47"/>
  <c r="X10" i="47"/>
  <c r="X10" i="46"/>
  <c r="X18" i="46"/>
  <c r="X26" i="46"/>
  <c r="X33" i="46"/>
  <c r="X41" i="46"/>
  <c r="X49" i="46"/>
  <c r="AL19" i="53"/>
  <c r="X60" i="48"/>
  <c r="X23" i="48"/>
  <c r="X44" i="47"/>
  <c r="X7" i="46"/>
  <c r="X46" i="46"/>
  <c r="X59" i="47"/>
  <c r="X48" i="46"/>
  <c r="AL15" i="53"/>
  <c r="X19" i="53"/>
  <c r="X11" i="53"/>
  <c r="X8" i="52"/>
  <c r="X16" i="52"/>
  <c r="X46" i="49"/>
  <c r="X64" i="48"/>
  <c r="X51" i="48"/>
  <c r="X43" i="48"/>
  <c r="X35" i="48"/>
  <c r="X27" i="48"/>
  <c r="X19" i="48"/>
  <c r="X11" i="48"/>
  <c r="X56" i="47"/>
  <c r="X48" i="47"/>
  <c r="X40" i="47"/>
  <c r="X33" i="47"/>
  <c r="X25" i="47"/>
  <c r="X17" i="47"/>
  <c r="X9" i="47"/>
  <c r="X11" i="46"/>
  <c r="X19" i="46"/>
  <c r="X27" i="46"/>
  <c r="X34" i="46"/>
  <c r="X42" i="46"/>
  <c r="X50" i="46"/>
  <c r="AL63" i="46"/>
  <c r="X47" i="48"/>
  <c r="X29" i="47"/>
  <c r="X23" i="46"/>
  <c r="X37" i="48"/>
  <c r="X27" i="47"/>
  <c r="X11" i="47"/>
  <c r="X40" i="46"/>
  <c r="AL22" i="53"/>
  <c r="X7" i="53"/>
  <c r="X18" i="53"/>
  <c r="X10" i="53"/>
  <c r="X9" i="52"/>
  <c r="X17" i="52"/>
  <c r="X47" i="49"/>
  <c r="X65" i="48"/>
  <c r="X50" i="48"/>
  <c r="X42" i="48"/>
  <c r="X34" i="48"/>
  <c r="X26" i="48"/>
  <c r="X18" i="48"/>
  <c r="X10" i="48"/>
  <c r="X55" i="47"/>
  <c r="X47" i="47"/>
  <c r="X32" i="47"/>
  <c r="X24" i="47"/>
  <c r="X16" i="47"/>
  <c r="X8" i="47"/>
  <c r="X12" i="46"/>
  <c r="X20" i="46"/>
  <c r="X28" i="46"/>
  <c r="X35" i="46"/>
  <c r="X43" i="46"/>
  <c r="X51" i="46"/>
  <c r="X15" i="53"/>
  <c r="X39" i="48"/>
  <c r="X15" i="48"/>
  <c r="X37" i="47"/>
  <c r="X38" i="46"/>
  <c r="X44" i="49"/>
  <c r="X45" i="48"/>
  <c r="X35" i="47"/>
  <c r="X25" i="46"/>
  <c r="AL21" i="53"/>
  <c r="X8" i="53"/>
  <c r="X17" i="53"/>
  <c r="X9" i="53"/>
  <c r="X10" i="52"/>
  <c r="X18" i="52"/>
  <c r="X48" i="49"/>
  <c r="X58" i="48"/>
  <c r="X57" i="48"/>
  <c r="X49" i="48"/>
  <c r="X41" i="48"/>
  <c r="X33" i="48"/>
  <c r="X25" i="48"/>
  <c r="X17" i="48"/>
  <c r="X9" i="48"/>
  <c r="X54" i="47"/>
  <c r="X46" i="47"/>
  <c r="X39" i="47"/>
  <c r="X31" i="47"/>
  <c r="X23" i="47"/>
  <c r="X15" i="47"/>
  <c r="X7" i="47"/>
  <c r="X13" i="46"/>
  <c r="X21" i="46"/>
  <c r="X29" i="46"/>
  <c r="X36" i="46"/>
  <c r="X44" i="46"/>
  <c r="X52" i="46"/>
  <c r="X6" i="46"/>
  <c r="X20" i="52"/>
  <c r="X50" i="49"/>
  <c r="X31" i="48"/>
  <c r="X7" i="48"/>
  <c r="X21" i="47"/>
  <c r="X30" i="46"/>
  <c r="X13" i="48"/>
  <c r="X9" i="46"/>
  <c r="AL20" i="53"/>
  <c r="X6" i="53"/>
  <c r="X16" i="53"/>
  <c r="X11" i="52"/>
  <c r="X19" i="52"/>
  <c r="X49" i="49"/>
  <c r="X59" i="48"/>
  <c r="X56" i="48"/>
  <c r="X48" i="48"/>
  <c r="X40" i="48"/>
  <c r="X32" i="48"/>
  <c r="X24" i="48"/>
  <c r="X16" i="48"/>
  <c r="X8" i="48"/>
  <c r="X53" i="47"/>
  <c r="X45" i="47"/>
  <c r="X38" i="47"/>
  <c r="X30" i="47"/>
  <c r="X22" i="47"/>
  <c r="X14" i="47"/>
  <c r="X6" i="47"/>
  <c r="X14" i="46"/>
  <c r="X22" i="46"/>
  <c r="X37" i="46"/>
  <c r="X45" i="46"/>
  <c r="X12" i="52"/>
  <c r="X55" i="48"/>
  <c r="X52" i="47"/>
  <c r="X13" i="47"/>
  <c r="X15" i="46"/>
  <c r="X53" i="48"/>
  <c r="X21" i="48"/>
  <c r="X50" i="47"/>
  <c r="X19" i="47"/>
  <c r="X17" i="46"/>
  <c r="AL18" i="53"/>
  <c r="X22" i="53"/>
  <c r="X14" i="53"/>
  <c r="X13" i="52"/>
  <c r="X21" i="52"/>
  <c r="X51" i="49"/>
  <c r="X61" i="48"/>
  <c r="X54" i="48"/>
  <c r="X46" i="48"/>
  <c r="X38" i="48"/>
  <c r="X30" i="48"/>
  <c r="X22" i="48"/>
  <c r="X14" i="48"/>
  <c r="X6" i="48"/>
  <c r="X51" i="47"/>
  <c r="X43" i="47"/>
  <c r="X36" i="47"/>
  <c r="X28" i="47"/>
  <c r="X20" i="47"/>
  <c r="X12" i="47"/>
  <c r="X8" i="46"/>
  <c r="X16" i="46"/>
  <c r="X24" i="46"/>
  <c r="X31" i="46"/>
  <c r="X39" i="46"/>
  <c r="X47" i="46"/>
  <c r="AL17" i="53"/>
  <c r="X21" i="53"/>
  <c r="X13" i="53"/>
  <c r="X14" i="52"/>
  <c r="X22" i="52"/>
  <c r="X62" i="48"/>
  <c r="X29" i="48"/>
  <c r="X42" i="47"/>
  <c r="X32" i="46"/>
  <c r="X47" i="45"/>
  <c r="X55" i="45"/>
  <c r="X17" i="45"/>
  <c r="X25" i="45"/>
  <c r="X33" i="45"/>
  <c r="X40" i="45"/>
  <c r="X13" i="45"/>
  <c r="X37" i="45"/>
  <c r="AL55" i="45"/>
  <c r="X30" i="45"/>
  <c r="X48" i="45"/>
  <c r="X10" i="45"/>
  <c r="X18" i="45"/>
  <c r="X26" i="45"/>
  <c r="X34" i="45"/>
  <c r="X41" i="45"/>
  <c r="X21" i="45"/>
  <c r="X44" i="45"/>
  <c r="X52" i="45"/>
  <c r="X9" i="45"/>
  <c r="X49" i="45"/>
  <c r="X11" i="45"/>
  <c r="X19" i="45"/>
  <c r="X27" i="45"/>
  <c r="X35" i="45"/>
  <c r="X42" i="45"/>
  <c r="X29" i="45"/>
  <c r="X14" i="45"/>
  <c r="X38" i="45"/>
  <c r="X50" i="45"/>
  <c r="X12" i="45"/>
  <c r="X20" i="45"/>
  <c r="X28" i="45"/>
  <c r="X36" i="45"/>
  <c r="X43" i="45"/>
  <c r="X51" i="45"/>
  <c r="X22" i="45"/>
  <c r="X32" i="45"/>
  <c r="X45" i="45"/>
  <c r="X53" i="45"/>
  <c r="X15" i="45"/>
  <c r="X23" i="45"/>
  <c r="X31" i="45"/>
  <c r="X39" i="45"/>
  <c r="X46" i="45"/>
  <c r="X54" i="45"/>
  <c r="X16" i="45"/>
  <c r="X24" i="45"/>
  <c r="W17" i="37"/>
  <c r="W6" i="37"/>
  <c r="W20" i="37"/>
  <c r="W28" i="37"/>
  <c r="M10" i="53"/>
  <c r="M18" i="53"/>
  <c r="M7" i="52"/>
  <c r="M15" i="52"/>
  <c r="M6" i="52"/>
  <c r="M39" i="49"/>
  <c r="M58" i="48"/>
  <c r="M55" i="48"/>
  <c r="M47" i="48"/>
  <c r="M39" i="48"/>
  <c r="M31" i="48"/>
  <c r="M23" i="48"/>
  <c r="M15" i="48"/>
  <c r="M7" i="48"/>
  <c r="M52" i="47"/>
  <c r="M44" i="47"/>
  <c r="M37" i="47"/>
  <c r="M29" i="47"/>
  <c r="M21" i="47"/>
  <c r="M13" i="47"/>
  <c r="M7" i="46"/>
  <c r="M15" i="46"/>
  <c r="M23" i="46"/>
  <c r="M30" i="46"/>
  <c r="M38" i="46"/>
  <c r="M46" i="46"/>
  <c r="M7" i="53"/>
  <c r="M50" i="48"/>
  <c r="M32" i="47"/>
  <c r="M12" i="46"/>
  <c r="M51" i="46"/>
  <c r="M49" i="48"/>
  <c r="M15" i="47"/>
  <c r="M44" i="46"/>
  <c r="M6" i="53"/>
  <c r="M48" i="48"/>
  <c r="M8" i="48"/>
  <c r="M22" i="47"/>
  <c r="M14" i="46"/>
  <c r="M11" i="53"/>
  <c r="M19" i="53"/>
  <c r="M8" i="52"/>
  <c r="M16" i="52"/>
  <c r="M38" i="49"/>
  <c r="M59" i="48"/>
  <c r="M54" i="48"/>
  <c r="M46" i="48"/>
  <c r="M38" i="48"/>
  <c r="M30" i="48"/>
  <c r="M22" i="48"/>
  <c r="M14" i="48"/>
  <c r="M6" i="48"/>
  <c r="M51" i="47"/>
  <c r="M43" i="47"/>
  <c r="M36" i="47"/>
  <c r="M28" i="47"/>
  <c r="M20" i="47"/>
  <c r="M12" i="47"/>
  <c r="M8" i="46"/>
  <c r="M16" i="46"/>
  <c r="M24" i="46"/>
  <c r="M31" i="46"/>
  <c r="M39" i="46"/>
  <c r="M47" i="46"/>
  <c r="M12" i="52"/>
  <c r="M34" i="48"/>
  <c r="M24" i="47"/>
  <c r="M28" i="46"/>
  <c r="M25" i="48"/>
  <c r="M54" i="47"/>
  <c r="M13" i="46"/>
  <c r="M52" i="46"/>
  <c r="M22" i="52"/>
  <c r="M40" i="48"/>
  <c r="M38" i="47"/>
  <c r="M22" i="46"/>
  <c r="M12" i="53"/>
  <c r="M20" i="53"/>
  <c r="M9" i="52"/>
  <c r="M17" i="52"/>
  <c r="M37" i="49"/>
  <c r="M60" i="48"/>
  <c r="M53" i="48"/>
  <c r="M45" i="48"/>
  <c r="M37" i="48"/>
  <c r="M29" i="48"/>
  <c r="M21" i="48"/>
  <c r="M13" i="48"/>
  <c r="M59" i="47"/>
  <c r="M50" i="47"/>
  <c r="M42" i="47"/>
  <c r="M35" i="47"/>
  <c r="M27" i="47"/>
  <c r="M19" i="47"/>
  <c r="M11" i="47"/>
  <c r="M9" i="46"/>
  <c r="M17" i="46"/>
  <c r="M25" i="46"/>
  <c r="M32" i="46"/>
  <c r="M40" i="46"/>
  <c r="M48" i="46"/>
  <c r="M22" i="53"/>
  <c r="M42" i="48"/>
  <c r="M10" i="48"/>
  <c r="M35" i="46"/>
  <c r="M64" i="48"/>
  <c r="M46" i="47"/>
  <c r="M7" i="47"/>
  <c r="M29" i="46"/>
  <c r="M17" i="53"/>
  <c r="M65" i="48"/>
  <c r="M16" i="48"/>
  <c r="M53" i="47"/>
  <c r="M14" i="47"/>
  <c r="M37" i="46"/>
  <c r="M13" i="53"/>
  <c r="M10" i="52"/>
  <c r="M18" i="52"/>
  <c r="M61" i="48"/>
  <c r="M52" i="48"/>
  <c r="M44" i="48"/>
  <c r="M36" i="48"/>
  <c r="M28" i="48"/>
  <c r="M20" i="48"/>
  <c r="M12" i="48"/>
  <c r="M58" i="47"/>
  <c r="M49" i="47"/>
  <c r="M41" i="47"/>
  <c r="M34" i="47"/>
  <c r="M26" i="47"/>
  <c r="M18" i="47"/>
  <c r="M10" i="47"/>
  <c r="M10" i="46"/>
  <c r="M18" i="46"/>
  <c r="M26" i="46"/>
  <c r="M33" i="46"/>
  <c r="M41" i="46"/>
  <c r="M49" i="46"/>
  <c r="M20" i="52"/>
  <c r="M26" i="48"/>
  <c r="M55" i="47"/>
  <c r="M8" i="47"/>
  <c r="M43" i="46"/>
  <c r="M56" i="48"/>
  <c r="M17" i="48"/>
  <c r="M39" i="47"/>
  <c r="M36" i="46"/>
  <c r="M14" i="52"/>
  <c r="M32" i="48"/>
  <c r="M30" i="47"/>
  <c r="M45" i="46"/>
  <c r="M14" i="53"/>
  <c r="M11" i="52"/>
  <c r="M19" i="52"/>
  <c r="M62" i="48"/>
  <c r="M51" i="48"/>
  <c r="M43" i="48"/>
  <c r="M35" i="48"/>
  <c r="M27" i="48"/>
  <c r="M19" i="48"/>
  <c r="M11" i="48"/>
  <c r="M56" i="47"/>
  <c r="M48" i="47"/>
  <c r="M40" i="47"/>
  <c r="M33" i="47"/>
  <c r="M25" i="47"/>
  <c r="M17" i="47"/>
  <c r="M9" i="47"/>
  <c r="M11" i="46"/>
  <c r="M19" i="46"/>
  <c r="M27" i="46"/>
  <c r="M34" i="46"/>
  <c r="M42" i="46"/>
  <c r="M50" i="46"/>
  <c r="M15" i="53"/>
  <c r="M63" i="48"/>
  <c r="M18" i="48"/>
  <c r="M47" i="47"/>
  <c r="M16" i="47"/>
  <c r="M20" i="46"/>
  <c r="M33" i="48"/>
  <c r="M31" i="47"/>
  <c r="M6" i="47"/>
  <c r="M8" i="53"/>
  <c r="M16" i="53"/>
  <c r="M21" i="53"/>
  <c r="M13" i="52"/>
  <c r="M21" i="52"/>
  <c r="M41" i="48"/>
  <c r="M9" i="48"/>
  <c r="M23" i="47"/>
  <c r="M21" i="46"/>
  <c r="M6" i="46"/>
  <c r="M9" i="53"/>
  <c r="M40" i="49"/>
  <c r="M57" i="48"/>
  <c r="M24" i="48"/>
  <c r="M45" i="47"/>
  <c r="M18" i="45"/>
  <c r="M20" i="37"/>
  <c r="M20" i="45"/>
  <c r="M35" i="45"/>
  <c r="M25" i="37"/>
  <c r="M18" i="37"/>
  <c r="M11" i="37"/>
  <c r="M40" i="45"/>
  <c r="M33" i="45"/>
  <c r="M25" i="45"/>
  <c r="M17" i="45"/>
  <c r="M28" i="45"/>
  <c r="M27" i="37"/>
  <c r="M42" i="45"/>
  <c r="M34" i="45"/>
  <c r="M24" i="37"/>
  <c r="M17" i="37"/>
  <c r="M10" i="37"/>
  <c r="M32" i="45"/>
  <c r="M24" i="45"/>
  <c r="M16" i="45"/>
  <c r="M43" i="45"/>
  <c r="M19" i="37"/>
  <c r="W29" i="37"/>
  <c r="M41" i="45"/>
  <c r="M23" i="37"/>
  <c r="M9" i="37"/>
  <c r="AK28" i="37"/>
  <c r="M15" i="45"/>
  <c r="M39" i="45"/>
  <c r="M31" i="45"/>
  <c r="M23" i="45"/>
  <c r="M36" i="45"/>
  <c r="M27" i="45"/>
  <c r="M26" i="37"/>
  <c r="M26" i="45"/>
  <c r="M6" i="37"/>
  <c r="M22" i="37"/>
  <c r="M15" i="37"/>
  <c r="M8" i="37"/>
  <c r="AK29" i="37"/>
  <c r="M45" i="45"/>
  <c r="M38" i="45"/>
  <c r="M30" i="45"/>
  <c r="M22" i="45"/>
  <c r="M28" i="37"/>
  <c r="M19" i="45"/>
  <c r="M12" i="37"/>
  <c r="M29" i="37"/>
  <c r="M21" i="37"/>
  <c r="M7" i="37"/>
  <c r="M44" i="45"/>
  <c r="M37" i="45"/>
  <c r="M29" i="45"/>
  <c r="M21" i="45"/>
  <c r="A7" i="106"/>
  <c r="A8" i="106"/>
  <c r="A9" i="106"/>
  <c r="A10" i="106"/>
  <c r="A11" i="106"/>
  <c r="A12" i="106"/>
  <c r="A13" i="106"/>
  <c r="N5" i="100" l="1"/>
  <c r="N7" i="100" s="1"/>
  <c r="AG10" i="37"/>
  <c r="S11" i="37"/>
  <c r="AG11" i="37"/>
  <c r="AG12" i="37"/>
  <c r="AG15" i="37"/>
  <c r="AG17" i="37"/>
  <c r="AG18" i="37"/>
  <c r="AG19" i="37"/>
  <c r="AG20" i="37"/>
  <c r="AG21" i="37"/>
  <c r="AG22" i="37"/>
  <c r="AG23" i="37"/>
  <c r="U24" i="37"/>
  <c r="AG24" i="37"/>
  <c r="Q17" i="37"/>
  <c r="Q18" i="37"/>
  <c r="Q19" i="37"/>
  <c r="Q20" i="37"/>
  <c r="Q21" i="37"/>
  <c r="Q22" i="37"/>
  <c r="Q23" i="37"/>
  <c r="N17" i="37"/>
  <c r="N7" i="37"/>
  <c r="Q50" i="50"/>
  <c r="U50" i="50"/>
  <c r="Q51" i="50"/>
  <c r="U51" i="50"/>
  <c r="Q46" i="50"/>
  <c r="U46" i="50"/>
  <c r="Q47" i="50"/>
  <c r="U47" i="50"/>
  <c r="Q48" i="50"/>
  <c r="U48" i="50"/>
  <c r="Q49" i="50"/>
  <c r="U49" i="50"/>
  <c r="Q52" i="50"/>
  <c r="U52" i="50"/>
  <c r="Q53" i="50"/>
  <c r="U53" i="50"/>
  <c r="Q54" i="50"/>
  <c r="U54" i="50"/>
  <c r="AH54" i="50"/>
  <c r="Q33" i="45"/>
  <c r="AH33" i="45"/>
  <c r="Q34" i="45"/>
  <c r="AH34" i="45"/>
  <c r="Q35" i="45"/>
  <c r="AH35" i="45"/>
  <c r="Q36" i="45"/>
  <c r="AH36" i="45"/>
  <c r="Q37" i="45"/>
  <c r="AH37" i="45"/>
  <c r="Q38" i="45"/>
  <c r="AH38" i="45"/>
  <c r="Q39" i="45"/>
  <c r="AH39" i="45"/>
  <c r="Q40" i="45"/>
  <c r="AH40" i="45"/>
  <c r="Q52" i="46"/>
  <c r="A76" i="82"/>
  <c r="A77" i="82"/>
  <c r="A78" i="82"/>
  <c r="A79" i="82"/>
  <c r="A55" i="82"/>
  <c r="AD48" i="47" a="1"/>
  <c r="AD48" i="47" s="1"/>
  <c r="AD49" i="47" a="1"/>
  <c r="AD49" i="47" s="1"/>
  <c r="N14" i="100" l="1"/>
  <c r="N13" i="100"/>
  <c r="N12" i="100"/>
  <c r="N19" i="100"/>
  <c r="N11" i="100"/>
  <c r="N18" i="100"/>
  <c r="N10" i="100"/>
  <c r="N17" i="100"/>
  <c r="N9" i="100"/>
  <c r="N6" i="100"/>
  <c r="N16" i="100"/>
  <c r="N8" i="100"/>
  <c r="N15" i="100"/>
  <c r="AG7" i="37"/>
  <c r="AG8" i="37"/>
  <c r="AG9" i="37"/>
  <c r="AG25" i="37"/>
  <c r="AG6" i="37"/>
  <c r="M29" i="93" l="1"/>
  <c r="M30" i="93"/>
  <c r="M31" i="93"/>
  <c r="M32" i="93"/>
  <c r="M33" i="93"/>
  <c r="M34" i="93"/>
  <c r="M35" i="93"/>
  <c r="M36" i="93"/>
  <c r="M37" i="93"/>
  <c r="M38" i="93"/>
  <c r="A29" i="93"/>
  <c r="A30" i="93"/>
  <c r="A31" i="93"/>
  <c r="A32" i="93"/>
  <c r="A33" i="93"/>
  <c r="A34" i="93"/>
  <c r="A35" i="93"/>
  <c r="A36" i="93"/>
  <c r="A37" i="93"/>
  <c r="A38" i="93"/>
  <c r="M6" i="110" l="1"/>
  <c r="M7" i="110"/>
  <c r="M8" i="110"/>
  <c r="M9" i="110"/>
  <c r="M10" i="110"/>
  <c r="M11" i="110"/>
  <c r="M12" i="110"/>
  <c r="M13" i="110"/>
  <c r="M14" i="110"/>
  <c r="M15" i="110"/>
  <c r="M16" i="110"/>
  <c r="M17" i="110"/>
  <c r="M18" i="110"/>
  <c r="M19" i="110"/>
  <c r="M20" i="110"/>
  <c r="M21" i="110"/>
  <c r="M22" i="110"/>
  <c r="M23" i="110"/>
  <c r="M24" i="110"/>
  <c r="M25" i="110"/>
  <c r="M26" i="110"/>
  <c r="M27" i="110"/>
  <c r="M28" i="110"/>
  <c r="M29" i="110"/>
  <c r="M30" i="110"/>
  <c r="M31" i="110"/>
  <c r="M32" i="110"/>
  <c r="M33" i="110"/>
  <c r="N33" i="123" l="1"/>
  <c r="N34" i="123"/>
  <c r="N35" i="123"/>
  <c r="N36" i="123"/>
  <c r="N37" i="123"/>
  <c r="N38" i="123"/>
  <c r="N39" i="123"/>
  <c r="N40" i="123"/>
  <c r="N41" i="123"/>
  <c r="N42" i="123"/>
  <c r="N43" i="123"/>
  <c r="N44" i="123"/>
  <c r="N45" i="123"/>
  <c r="N46" i="123"/>
  <c r="N47" i="123"/>
  <c r="N48" i="123"/>
  <c r="N49" i="123"/>
  <c r="N50" i="123"/>
  <c r="N51" i="123"/>
  <c r="A50" i="86" l="1"/>
  <c r="A51" i="86"/>
  <c r="A52" i="86"/>
  <c r="A53" i="86"/>
  <c r="A54" i="86"/>
  <c r="N44" i="122" l="1"/>
  <c r="M23" i="82" l="1"/>
  <c r="M24" i="82"/>
  <c r="M25" i="82"/>
  <c r="M26" i="82"/>
  <c r="M27" i="82"/>
  <c r="M28" i="82"/>
  <c r="M29" i="82"/>
  <c r="M30" i="82"/>
  <c r="M31" i="82"/>
  <c r="M32" i="82"/>
  <c r="M33" i="82"/>
  <c r="M34" i="82"/>
  <c r="M35" i="82"/>
  <c r="M36" i="82"/>
  <c r="M37" i="82"/>
  <c r="M38" i="82"/>
  <c r="M39" i="82"/>
  <c r="M40" i="82"/>
  <c r="M41" i="82"/>
  <c r="M42" i="82"/>
  <c r="M43" i="82"/>
  <c r="M44" i="82"/>
  <c r="M45" i="82"/>
  <c r="M46" i="82"/>
  <c r="M47" i="82"/>
  <c r="M48" i="82"/>
  <c r="M49" i="82"/>
  <c r="M50" i="82"/>
  <c r="M51" i="82"/>
  <c r="M52" i="82"/>
  <c r="M53" i="82"/>
  <c r="M54" i="82"/>
  <c r="M55" i="82"/>
  <c r="M56" i="82"/>
  <c r="M57" i="82"/>
  <c r="M58" i="82"/>
  <c r="M59" i="82"/>
  <c r="M60" i="82"/>
  <c r="M61" i="82"/>
  <c r="M62" i="82"/>
  <c r="M63" i="82"/>
  <c r="M64" i="82"/>
  <c r="M65" i="82"/>
  <c r="M66" i="82"/>
  <c r="M67" i="82"/>
  <c r="M68" i="82"/>
  <c r="M69" i="82"/>
  <c r="M70" i="82"/>
  <c r="M71" i="82"/>
  <c r="M72" i="82"/>
  <c r="M73" i="82"/>
  <c r="M74" i="82"/>
  <c r="M75" i="82"/>
  <c r="M76" i="82"/>
  <c r="M77" i="82"/>
  <c r="M78" i="82"/>
  <c r="M79" i="82"/>
  <c r="M80" i="82"/>
  <c r="M81" i="82"/>
  <c r="M82" i="82"/>
  <c r="M83" i="82"/>
  <c r="M84" i="82"/>
  <c r="M85" i="82"/>
  <c r="M86" i="82"/>
  <c r="M87" i="82"/>
  <c r="M88" i="82"/>
  <c r="M89" i="82"/>
  <c r="M90" i="82"/>
  <c r="M91" i="82"/>
  <c r="M92" i="82"/>
  <c r="M93" i="82"/>
  <c r="M94" i="82"/>
  <c r="M95" i="82"/>
  <c r="M96" i="82"/>
  <c r="M97" i="82"/>
  <c r="M98" i="82"/>
  <c r="M99" i="82"/>
  <c r="M100" i="82"/>
  <c r="M101" i="82"/>
  <c r="M102" i="82"/>
  <c r="M103" i="82"/>
  <c r="M104" i="82"/>
  <c r="M105" i="82"/>
  <c r="M106" i="82"/>
  <c r="M107" i="82"/>
  <c r="M108" i="82"/>
  <c r="M109" i="82"/>
  <c r="M110" i="82"/>
  <c r="M111" i="82"/>
  <c r="M112" i="82"/>
  <c r="M113" i="82"/>
  <c r="M114" i="82"/>
  <c r="M115" i="82"/>
  <c r="M116" i="82"/>
  <c r="M117" i="82"/>
  <c r="M118" i="82"/>
  <c r="M119" i="82"/>
  <c r="M120" i="82"/>
  <c r="M121" i="82"/>
  <c r="M122" i="82"/>
  <c r="M123" i="82"/>
  <c r="M124" i="82"/>
  <c r="M125" i="82"/>
  <c r="M126" i="82"/>
  <c r="M127" i="82"/>
  <c r="M128" i="82"/>
  <c r="M129" i="82"/>
  <c r="M130" i="82"/>
  <c r="M131" i="82"/>
  <c r="M132" i="82"/>
  <c r="M133" i="82"/>
  <c r="M134" i="82"/>
  <c r="M135" i="82"/>
  <c r="M136" i="82"/>
  <c r="M137" i="82"/>
  <c r="M138" i="82"/>
  <c r="M139" i="82"/>
  <c r="M140" i="82"/>
  <c r="M141" i="82"/>
  <c r="M142" i="82"/>
  <c r="M143" i="82"/>
  <c r="M144" i="82"/>
  <c r="M145" i="82"/>
  <c r="M146" i="82"/>
  <c r="M147" i="82"/>
  <c r="M148" i="82"/>
  <c r="M149" i="82"/>
  <c r="M150" i="82"/>
  <c r="M151" i="82"/>
  <c r="M152" i="82"/>
  <c r="M153" i="82"/>
  <c r="M154" i="82"/>
  <c r="M155" i="82"/>
  <c r="M156" i="82"/>
  <c r="A22" i="82"/>
  <c r="A23" i="82"/>
  <c r="A24" i="82"/>
  <c r="A25" i="82"/>
  <c r="A26" i="82"/>
  <c r="A27" i="82"/>
  <c r="A28" i="82"/>
  <c r="A29" i="82"/>
  <c r="A30" i="82"/>
  <c r="A31" i="82"/>
  <c r="A32" i="82"/>
  <c r="A33" i="82"/>
  <c r="A34" i="82"/>
  <c r="A35" i="82"/>
  <c r="A36" i="82"/>
  <c r="A37" i="82"/>
  <c r="A38" i="82"/>
  <c r="A39" i="82"/>
  <c r="A40" i="82"/>
  <c r="A41" i="82"/>
  <c r="A42" i="82"/>
  <c r="A43" i="82"/>
  <c r="A44" i="82"/>
  <c r="A45" i="82"/>
  <c r="A46" i="82"/>
  <c r="A47" i="82"/>
  <c r="A48" i="82"/>
  <c r="A49" i="82"/>
  <c r="A50" i="82"/>
  <c r="A51" i="82"/>
  <c r="A52" i="82"/>
  <c r="A53" i="82"/>
  <c r="A54" i="82"/>
  <c r="A56" i="82"/>
  <c r="N7" i="53" s="1"/>
  <c r="A57" i="82"/>
  <c r="A58" i="82"/>
  <c r="A59" i="82"/>
  <c r="A60" i="82"/>
  <c r="A61" i="82"/>
  <c r="A62" i="82"/>
  <c r="A63" i="82"/>
  <c r="A64" i="82"/>
  <c r="A65" i="82"/>
  <c r="A66" i="82"/>
  <c r="A67" i="82"/>
  <c r="A68" i="82"/>
  <c r="A69" i="82"/>
  <c r="A70" i="82"/>
  <c r="A71" i="82"/>
  <c r="A72" i="82"/>
  <c r="A73" i="82"/>
  <c r="A74" i="82"/>
  <c r="A75" i="82"/>
  <c r="A80" i="82"/>
  <c r="A81" i="82"/>
  <c r="A82" i="82"/>
  <c r="A83" i="82"/>
  <c r="A84" i="82"/>
  <c r="A85" i="82"/>
  <c r="A86" i="82"/>
  <c r="A87" i="82"/>
  <c r="A88" i="82"/>
  <c r="A89" i="82"/>
  <c r="A90" i="82"/>
  <c r="A91" i="82"/>
  <c r="A92" i="82"/>
  <c r="A93" i="82"/>
  <c r="A94" i="82"/>
  <c r="A95" i="82"/>
  <c r="A96" i="82"/>
  <c r="A97" i="82"/>
  <c r="A98" i="82"/>
  <c r="A99" i="82"/>
  <c r="A100" i="82"/>
  <c r="A101" i="82"/>
  <c r="A102" i="82"/>
  <c r="A103" i="82"/>
  <c r="A104" i="82"/>
  <c r="A105" i="82"/>
  <c r="A106" i="82"/>
  <c r="A107" i="82"/>
  <c r="A108" i="82"/>
  <c r="A109" i="82"/>
  <c r="A110" i="82"/>
  <c r="A111" i="82"/>
  <c r="A112" i="82"/>
  <c r="A113" i="82"/>
  <c r="A114" i="82"/>
  <c r="A115" i="82"/>
  <c r="A116" i="82"/>
  <c r="A117" i="82"/>
  <c r="A118" i="82"/>
  <c r="A119" i="82"/>
  <c r="A120" i="82"/>
  <c r="A121" i="82"/>
  <c r="A122" i="82"/>
  <c r="A123" i="82"/>
  <c r="A124" i="82"/>
  <c r="A125" i="82"/>
  <c r="A126" i="82"/>
  <c r="A127" i="82"/>
  <c r="A128" i="82"/>
  <c r="A129" i="82"/>
  <c r="A130" i="82"/>
  <c r="A131" i="82"/>
  <c r="A132" i="82"/>
  <c r="A133" i="82"/>
  <c r="A134" i="82"/>
  <c r="A135" i="82"/>
  <c r="A136" i="82"/>
  <c r="A137" i="82"/>
  <c r="A138" i="82"/>
  <c r="A139" i="82"/>
  <c r="A140" i="82"/>
  <c r="A141" i="82"/>
  <c r="A142" i="82"/>
  <c r="A143" i="82"/>
  <c r="A144" i="82"/>
  <c r="A145" i="82"/>
  <c r="A146" i="82"/>
  <c r="A147" i="82"/>
  <c r="A148" i="82"/>
  <c r="A149" i="82"/>
  <c r="A150" i="82"/>
  <c r="A151" i="82"/>
  <c r="A152" i="82"/>
  <c r="A153" i="82"/>
  <c r="A154" i="82"/>
  <c r="A155" i="82"/>
  <c r="N13" i="37" l="1"/>
  <c r="N23" i="51"/>
  <c r="N31" i="51"/>
  <c r="N39" i="51"/>
  <c r="N47" i="51"/>
  <c r="N55" i="51"/>
  <c r="N10" i="51"/>
  <c r="N18" i="51"/>
  <c r="N27" i="51"/>
  <c r="N51" i="51"/>
  <c r="N52" i="51"/>
  <c r="N37" i="51"/>
  <c r="N8" i="51"/>
  <c r="N38" i="51"/>
  <c r="N9" i="51"/>
  <c r="N24" i="51"/>
  <c r="N32" i="51"/>
  <c r="N40" i="51"/>
  <c r="N48" i="51"/>
  <c r="N56" i="51"/>
  <c r="N11" i="51"/>
  <c r="N19" i="51"/>
  <c r="N43" i="51"/>
  <c r="N36" i="51"/>
  <c r="N7" i="51"/>
  <c r="N45" i="51"/>
  <c r="N14" i="37"/>
  <c r="N46" i="51"/>
  <c r="N25" i="51"/>
  <c r="N33" i="51"/>
  <c r="N41" i="51"/>
  <c r="N49" i="51"/>
  <c r="N57" i="51"/>
  <c r="N12" i="51"/>
  <c r="N20" i="51"/>
  <c r="N35" i="51"/>
  <c r="N14" i="51"/>
  <c r="N28" i="51"/>
  <c r="N21" i="51"/>
  <c r="N53" i="51"/>
  <c r="N22" i="51"/>
  <c r="N54" i="51"/>
  <c r="N26" i="51"/>
  <c r="N34" i="51"/>
  <c r="N42" i="51"/>
  <c r="N50" i="51"/>
  <c r="N58" i="51"/>
  <c r="N13" i="51"/>
  <c r="N16" i="37"/>
  <c r="N6" i="51"/>
  <c r="N44" i="51"/>
  <c r="N15" i="51"/>
  <c r="N29" i="51"/>
  <c r="N16" i="51"/>
  <c r="N30" i="51"/>
  <c r="N17" i="51"/>
  <c r="N54" i="46"/>
  <c r="N56" i="46"/>
  <c r="N55" i="46"/>
  <c r="N57" i="46"/>
  <c r="N59" i="46"/>
  <c r="N53" i="46"/>
  <c r="N58" i="46"/>
  <c r="X45" i="51"/>
  <c r="X46" i="51"/>
  <c r="X53" i="49"/>
  <c r="M55" i="49"/>
  <c r="M47" i="49"/>
  <c r="N8" i="49"/>
  <c r="N16" i="49"/>
  <c r="N24" i="49"/>
  <c r="N33" i="49"/>
  <c r="N41" i="49"/>
  <c r="N49" i="49"/>
  <c r="X57" i="51"/>
  <c r="X49" i="51"/>
  <c r="X58" i="49"/>
  <c r="N28" i="49"/>
  <c r="N45" i="49"/>
  <c r="M42" i="49"/>
  <c r="N29" i="49"/>
  <c r="X52" i="51"/>
  <c r="N14" i="49"/>
  <c r="N55" i="49"/>
  <c r="M57" i="49"/>
  <c r="N23" i="49"/>
  <c r="X52" i="49"/>
  <c r="M54" i="49"/>
  <c r="M46" i="49"/>
  <c r="N9" i="49"/>
  <c r="N17" i="49"/>
  <c r="N25" i="49"/>
  <c r="N34" i="49"/>
  <c r="N42" i="49"/>
  <c r="N50" i="49"/>
  <c r="X56" i="51"/>
  <c r="X48" i="51"/>
  <c r="M58" i="51"/>
  <c r="M43" i="49"/>
  <c r="N37" i="49"/>
  <c r="X57" i="49"/>
  <c r="N13" i="49"/>
  <c r="N54" i="49"/>
  <c r="M41" i="49"/>
  <c r="N30" i="49"/>
  <c r="X54" i="49"/>
  <c r="N15" i="49"/>
  <c r="X58" i="51"/>
  <c r="M53" i="49"/>
  <c r="M45" i="49"/>
  <c r="N10" i="49"/>
  <c r="N18" i="49"/>
  <c r="N26" i="49"/>
  <c r="N35" i="49"/>
  <c r="N43" i="49"/>
  <c r="N51" i="49"/>
  <c r="X55" i="51"/>
  <c r="X47" i="51"/>
  <c r="N12" i="49"/>
  <c r="N53" i="49"/>
  <c r="M50" i="49"/>
  <c r="N21" i="49"/>
  <c r="N46" i="49"/>
  <c r="M49" i="49"/>
  <c r="N39" i="49"/>
  <c r="X51" i="51"/>
  <c r="N6" i="49"/>
  <c r="N48" i="49"/>
  <c r="M52" i="49"/>
  <c r="M44" i="49"/>
  <c r="N11" i="49"/>
  <c r="N19" i="49"/>
  <c r="N27" i="49"/>
  <c r="N36" i="49"/>
  <c r="N44" i="49"/>
  <c r="N52" i="49"/>
  <c r="X54" i="51"/>
  <c r="M51" i="49"/>
  <c r="N20" i="49"/>
  <c r="X53" i="51"/>
  <c r="X54" i="50"/>
  <c r="N38" i="49"/>
  <c r="M58" i="49"/>
  <c r="N22" i="49"/>
  <c r="N47" i="49"/>
  <c r="M48" i="49"/>
  <c r="N32" i="49"/>
  <c r="X50" i="51"/>
  <c r="X55" i="49"/>
  <c r="N40" i="49"/>
  <c r="N15" i="37"/>
  <c r="N24" i="37"/>
  <c r="N47" i="50"/>
  <c r="N44" i="46"/>
  <c r="M7" i="54"/>
  <c r="N8" i="52"/>
  <c r="N17" i="52"/>
  <c r="N9" i="52"/>
  <c r="N28" i="37"/>
  <c r="N40" i="46"/>
  <c r="N6" i="52"/>
  <c r="N49" i="46"/>
  <c r="N13" i="52"/>
  <c r="N49" i="50"/>
  <c r="N50" i="46"/>
  <c r="N23" i="37"/>
  <c r="N40" i="45"/>
  <c r="N25" i="37"/>
  <c r="N52" i="50"/>
  <c r="N35" i="45"/>
  <c r="N45" i="46"/>
  <c r="M8" i="54"/>
  <c r="N18" i="52"/>
  <c r="N36" i="45"/>
  <c r="M11" i="54"/>
  <c r="M12" i="54"/>
  <c r="N10" i="37"/>
  <c r="N15" i="52"/>
  <c r="N54" i="50"/>
  <c r="N7" i="52"/>
  <c r="N18" i="37"/>
  <c r="N26" i="37"/>
  <c r="N51" i="50"/>
  <c r="N52" i="46"/>
  <c r="N46" i="46"/>
  <c r="M9" i="54"/>
  <c r="N10" i="52"/>
  <c r="N19" i="52"/>
  <c r="N39" i="45"/>
  <c r="N12" i="52"/>
  <c r="N41" i="46"/>
  <c r="N11" i="37"/>
  <c r="N34" i="45"/>
  <c r="N12" i="37"/>
  <c r="N37" i="45"/>
  <c r="N16" i="52"/>
  <c r="N19" i="37"/>
  <c r="N27" i="37"/>
  <c r="N48" i="50"/>
  <c r="N33" i="45"/>
  <c r="N47" i="46"/>
  <c r="M10" i="54"/>
  <c r="N11" i="52"/>
  <c r="N20" i="52"/>
  <c r="N20" i="37"/>
  <c r="N53" i="50"/>
  <c r="N48" i="46"/>
  <c r="N21" i="37"/>
  <c r="N46" i="50"/>
  <c r="N22" i="37"/>
  <c r="N42" i="46"/>
  <c r="M6" i="54"/>
  <c r="N50" i="50"/>
  <c r="N43" i="46"/>
  <c r="N51" i="46"/>
  <c r="N22" i="52"/>
  <c r="M13" i="54"/>
  <c r="N21" i="52"/>
  <c r="N23" i="52"/>
  <c r="N24" i="52"/>
  <c r="N25" i="52"/>
  <c r="N20" i="46"/>
  <c r="N29" i="45"/>
  <c r="N14" i="50"/>
  <c r="N14" i="48"/>
  <c r="N13" i="50"/>
  <c r="N9" i="47"/>
  <c r="N21" i="47"/>
  <c r="N11" i="46"/>
  <c r="N20" i="45"/>
  <c r="N37" i="50"/>
  <c r="N45" i="50"/>
  <c r="N38" i="50"/>
  <c r="N38" i="47"/>
  <c r="N35" i="46"/>
  <c r="N30" i="50"/>
  <c r="N31" i="48"/>
  <c r="N28" i="45"/>
  <c r="N12" i="46"/>
  <c r="N23" i="48"/>
  <c r="N37" i="47"/>
  <c r="N14" i="47"/>
  <c r="N34" i="46"/>
  <c r="N29" i="50"/>
  <c r="N22" i="47"/>
  <c r="N22" i="48"/>
  <c r="N30" i="47"/>
  <c r="N13" i="47"/>
  <c r="N28" i="46"/>
  <c r="N13" i="45"/>
  <c r="N22" i="50"/>
  <c r="N14" i="53"/>
  <c r="N7" i="48"/>
  <c r="N30" i="48"/>
  <c r="N21" i="45"/>
  <c r="N15" i="48"/>
  <c r="N29" i="47"/>
  <c r="N27" i="46"/>
  <c r="N12" i="45"/>
  <c r="N6" i="50"/>
  <c r="N21" i="50"/>
  <c r="N13" i="53"/>
  <c r="N21" i="48"/>
  <c r="N13" i="48"/>
  <c r="N43" i="47"/>
  <c r="N36" i="47"/>
  <c r="N20" i="47"/>
  <c r="N12" i="47"/>
  <c r="N33" i="46"/>
  <c r="N26" i="46"/>
  <c r="N18" i="46"/>
  <c r="N10" i="46"/>
  <c r="N27" i="45"/>
  <c r="N19" i="45"/>
  <c r="N11" i="45"/>
  <c r="N44" i="50"/>
  <c r="N36" i="50"/>
  <c r="N20" i="50"/>
  <c r="N12" i="50"/>
  <c r="N12" i="53"/>
  <c r="N20" i="48"/>
  <c r="N12" i="48"/>
  <c r="N42" i="47"/>
  <c r="N35" i="47"/>
  <c r="N27" i="47"/>
  <c r="N19" i="47"/>
  <c r="N11" i="47"/>
  <c r="N32" i="46"/>
  <c r="N25" i="46"/>
  <c r="N17" i="46"/>
  <c r="N9" i="46"/>
  <c r="N26" i="45"/>
  <c r="N18" i="45"/>
  <c r="N10" i="45"/>
  <c r="N43" i="50"/>
  <c r="N35" i="50"/>
  <c r="N27" i="50"/>
  <c r="N19" i="50"/>
  <c r="N11" i="50"/>
  <c r="N19" i="53"/>
  <c r="N11" i="53"/>
  <c r="N27" i="48"/>
  <c r="N19" i="48"/>
  <c r="N11" i="48"/>
  <c r="N41" i="47"/>
  <c r="N34" i="47"/>
  <c r="N26" i="47"/>
  <c r="N18" i="47"/>
  <c r="N10" i="47"/>
  <c r="N39" i="46"/>
  <c r="N31" i="46"/>
  <c r="N24" i="46"/>
  <c r="N16" i="46"/>
  <c r="N8" i="46"/>
  <c r="N25" i="45"/>
  <c r="N17" i="45"/>
  <c r="N9" i="45"/>
  <c r="N42" i="50"/>
  <c r="N34" i="50"/>
  <c r="N26" i="50"/>
  <c r="N18" i="50"/>
  <c r="N18" i="53"/>
  <c r="N10" i="53"/>
  <c r="N26" i="48"/>
  <c r="N18" i="48"/>
  <c r="N10" i="48"/>
  <c r="N40" i="47"/>
  <c r="N33" i="47"/>
  <c r="N25" i="47"/>
  <c r="N44" i="47"/>
  <c r="N30" i="46"/>
  <c r="N23" i="46"/>
  <c r="N15" i="46"/>
  <c r="N7" i="46"/>
  <c r="N32" i="45"/>
  <c r="N24" i="45"/>
  <c r="N8" i="45"/>
  <c r="N41" i="50"/>
  <c r="N33" i="50"/>
  <c r="N25" i="50"/>
  <c r="N17" i="50"/>
  <c r="N9" i="50"/>
  <c r="N17" i="53"/>
  <c r="N9" i="53"/>
  <c r="N25" i="48"/>
  <c r="N17" i="48"/>
  <c r="N9" i="48"/>
  <c r="N32" i="47"/>
  <c r="N16" i="47"/>
  <c r="N6" i="46"/>
  <c r="N37" i="46"/>
  <c r="N22" i="46"/>
  <c r="N14" i="46"/>
  <c r="N6" i="45"/>
  <c r="N31" i="45"/>
  <c r="N23" i="45"/>
  <c r="N7" i="45"/>
  <c r="N40" i="50"/>
  <c r="N32" i="50"/>
  <c r="N24" i="50"/>
  <c r="N16" i="50"/>
  <c r="N8" i="50"/>
  <c r="N16" i="53"/>
  <c r="N8" i="53"/>
  <c r="N6" i="48"/>
  <c r="N24" i="48"/>
  <c r="N16" i="48"/>
  <c r="N8" i="48"/>
  <c r="N39" i="47"/>
  <c r="N31" i="47"/>
  <c r="N23" i="47"/>
  <c r="N15" i="47"/>
  <c r="N36" i="46"/>
  <c r="N29" i="46"/>
  <c r="N21" i="46"/>
  <c r="N13" i="46"/>
  <c r="N22" i="45"/>
  <c r="N14" i="45"/>
  <c r="N6" i="37"/>
  <c r="N39" i="50"/>
  <c r="N31" i="50"/>
  <c r="N15" i="50"/>
  <c r="N7" i="50"/>
  <c r="N15" i="53"/>
  <c r="Q44" i="47"/>
  <c r="Q7" i="47"/>
  <c r="Q8" i="47"/>
  <c r="Q9" i="47"/>
  <c r="Q10" i="47"/>
  <c r="Q11" i="47"/>
  <c r="Q12" i="47"/>
  <c r="Q13" i="47"/>
  <c r="Q14" i="47"/>
  <c r="Q15" i="47"/>
  <c r="Q16" i="47"/>
  <c r="Q17" i="47"/>
  <c r="Q18" i="47"/>
  <c r="Q19" i="47"/>
  <c r="Q20" i="47"/>
  <c r="Q21" i="47"/>
  <c r="Q22" i="47"/>
  <c r="Q23" i="47"/>
  <c r="Q24" i="47"/>
  <c r="Q25" i="47"/>
  <c r="Q26" i="47"/>
  <c r="Q27" i="47"/>
  <c r="Q28" i="47"/>
  <c r="Q29" i="47"/>
  <c r="Q30" i="47"/>
  <c r="Q31" i="47"/>
  <c r="Q32" i="47"/>
  <c r="Q33" i="47"/>
  <c r="Q34" i="47"/>
  <c r="Q35" i="47"/>
  <c r="Q36" i="47"/>
  <c r="Q37" i="47"/>
  <c r="Q38" i="47"/>
  <c r="Q39" i="47"/>
  <c r="Q40" i="47"/>
  <c r="Q41" i="47"/>
  <c r="Q42" i="47"/>
  <c r="Q43" i="47"/>
  <c r="Q6" i="47"/>
  <c r="Q7" i="46"/>
  <c r="Q8" i="46"/>
  <c r="Q9" i="46"/>
  <c r="Q10" i="46"/>
  <c r="Q11" i="46"/>
  <c r="Q12" i="46"/>
  <c r="Q13" i="46"/>
  <c r="Q14" i="46"/>
  <c r="Q15" i="46"/>
  <c r="Q16" i="46"/>
  <c r="Q17" i="46"/>
  <c r="Q18" i="46"/>
  <c r="Q19" i="46"/>
  <c r="Q20" i="46"/>
  <c r="Q21" i="46"/>
  <c r="Q22" i="46"/>
  <c r="Q23" i="46"/>
  <c r="Q24" i="46"/>
  <c r="Q25" i="46"/>
  <c r="Q26" i="46"/>
  <c r="Q27" i="46"/>
  <c r="Q28" i="46"/>
  <c r="Q29" i="46"/>
  <c r="Q30" i="46"/>
  <c r="Q31" i="46"/>
  <c r="Q32" i="46"/>
  <c r="Q33" i="46"/>
  <c r="Q34" i="46"/>
  <c r="Q35" i="46"/>
  <c r="Q36" i="46"/>
  <c r="Q37" i="46"/>
  <c r="Q38" i="46"/>
  <c r="Q39" i="46"/>
  <c r="Q40" i="46"/>
  <c r="Q41" i="46"/>
  <c r="Q42" i="46"/>
  <c r="Q43" i="46"/>
  <c r="Q44" i="46"/>
  <c r="Q45" i="46"/>
  <c r="Q46" i="46"/>
  <c r="Q47" i="46"/>
  <c r="Q48" i="46"/>
  <c r="Q49" i="46"/>
  <c r="Q50" i="46"/>
  <c r="Q51" i="46"/>
  <c r="Q7" i="45"/>
  <c r="Q8" i="45"/>
  <c r="Q9" i="45"/>
  <c r="Q10" i="45"/>
  <c r="Q11" i="45"/>
  <c r="Q12" i="45"/>
  <c r="Q13" i="45"/>
  <c r="Q14" i="45"/>
  <c r="Q15" i="45"/>
  <c r="Q16" i="45"/>
  <c r="Q17" i="45"/>
  <c r="Q18" i="45"/>
  <c r="Q19" i="45"/>
  <c r="Q20" i="45"/>
  <c r="Q21" i="45"/>
  <c r="Q22" i="45"/>
  <c r="Q23" i="45"/>
  <c r="Q24" i="45"/>
  <c r="Q25" i="45"/>
  <c r="Q26" i="45"/>
  <c r="Q27" i="45"/>
  <c r="Q28" i="45"/>
  <c r="Q29" i="45"/>
  <c r="Q30" i="45"/>
  <c r="Q31" i="45"/>
  <c r="Q32" i="45"/>
  <c r="M9" i="93" l="1"/>
  <c r="M10" i="93"/>
  <c r="M11" i="93"/>
  <c r="M12" i="93"/>
  <c r="M13" i="93"/>
  <c r="M14" i="93"/>
  <c r="M15" i="93"/>
  <c r="M16" i="93"/>
  <c r="M17" i="93"/>
  <c r="M18" i="93"/>
  <c r="M19" i="93"/>
  <c r="M20" i="93"/>
  <c r="M21" i="93"/>
  <c r="P7" i="55"/>
  <c r="Q7" i="55"/>
  <c r="AB7" i="55" a="1"/>
  <c r="AB7" i="55" s="1"/>
  <c r="P8" i="55"/>
  <c r="Q8" i="55"/>
  <c r="AB8" i="55" a="1"/>
  <c r="AB8" i="55" s="1"/>
  <c r="P9" i="55"/>
  <c r="Q9" i="55"/>
  <c r="AB9" i="55" a="1"/>
  <c r="AB9" i="55" s="1"/>
  <c r="P10" i="55"/>
  <c r="Q10" i="55"/>
  <c r="AB10" i="55" a="1"/>
  <c r="AB10" i="55" s="1"/>
  <c r="P11" i="55"/>
  <c r="Q11" i="55"/>
  <c r="AB11" i="55" a="1"/>
  <c r="AB11" i="55" s="1"/>
  <c r="P12" i="55"/>
  <c r="Q12" i="55"/>
  <c r="AB12" i="55" a="1"/>
  <c r="AB12" i="55" s="1"/>
  <c r="P13" i="55"/>
  <c r="Q13" i="55"/>
  <c r="AB13" i="55" a="1"/>
  <c r="AB13" i="55"/>
  <c r="P7" i="54"/>
  <c r="P8" i="54"/>
  <c r="P9" i="54"/>
  <c r="P10" i="54"/>
  <c r="P11" i="54"/>
  <c r="P12" i="54"/>
  <c r="P13" i="54"/>
  <c r="P14" i="54"/>
  <c r="AB14" i="54" a="1"/>
  <c r="AB14" i="54" s="1"/>
  <c r="P15" i="54"/>
  <c r="AB15" i="54" a="1"/>
  <c r="AB15" i="54" s="1"/>
  <c r="P16" i="54"/>
  <c r="AB16" i="54" a="1"/>
  <c r="AB16" i="54" s="1"/>
  <c r="P17" i="54"/>
  <c r="AB17" i="54" a="1"/>
  <c r="AB17" i="54"/>
  <c r="Q7" i="53"/>
  <c r="Q8" i="53"/>
  <c r="Q9" i="53"/>
  <c r="Q10" i="53"/>
  <c r="Q11" i="53"/>
  <c r="Q12" i="53"/>
  <c r="Q13" i="53"/>
  <c r="Q14" i="53"/>
  <c r="Q15" i="53"/>
  <c r="Q16" i="53"/>
  <c r="Q17" i="53"/>
  <c r="Q18" i="53"/>
  <c r="Q19" i="53"/>
  <c r="AD19" i="53" a="1"/>
  <c r="AD19" i="53" s="1"/>
  <c r="Q20" i="53"/>
  <c r="AD20" i="53" a="1"/>
  <c r="AD20" i="53" s="1"/>
  <c r="Q21" i="53"/>
  <c r="AD21" i="53" a="1"/>
  <c r="AD21" i="53" s="1"/>
  <c r="Q22" i="53"/>
  <c r="AD22" i="53" a="1"/>
  <c r="AD22" i="53" s="1"/>
  <c r="Q23" i="53"/>
  <c r="AD23" i="53" a="1"/>
  <c r="AD23" i="53" s="1"/>
  <c r="Q24" i="53"/>
  <c r="AD24" i="53" a="1"/>
  <c r="AD24" i="53" s="1"/>
  <c r="Q25" i="53"/>
  <c r="AD25" i="53" a="1"/>
  <c r="AD25" i="53" s="1"/>
  <c r="Q26" i="53"/>
  <c r="AD26" i="53" a="1"/>
  <c r="AD26" i="53" s="1"/>
  <c r="Q27" i="53"/>
  <c r="AD27" i="53" a="1"/>
  <c r="AD27" i="53" s="1"/>
  <c r="Q28" i="53"/>
  <c r="AD28" i="53" a="1"/>
  <c r="AD28" i="53" s="1"/>
  <c r="Q29" i="53"/>
  <c r="AD29" i="53" a="1"/>
  <c r="AD29" i="53" s="1"/>
  <c r="Q30" i="53"/>
  <c r="AD30" i="53" a="1"/>
  <c r="AD30" i="53" s="1"/>
  <c r="Q31" i="53"/>
  <c r="AD31" i="53" a="1"/>
  <c r="AD31" i="53" s="1"/>
  <c r="Q32" i="53"/>
  <c r="AD32" i="53" a="1"/>
  <c r="AD32" i="53" s="1"/>
  <c r="Q33" i="53"/>
  <c r="AD33" i="53" a="1"/>
  <c r="AD33" i="53" s="1"/>
  <c r="Q34" i="53"/>
  <c r="AD34" i="53" a="1"/>
  <c r="AD34" i="53" s="1"/>
  <c r="Q35" i="53"/>
  <c r="AD35" i="53" a="1"/>
  <c r="AD35" i="53" s="1"/>
  <c r="Q36" i="53"/>
  <c r="AD36" i="53" a="1"/>
  <c r="AD36" i="53" s="1"/>
  <c r="Q37" i="53"/>
  <c r="AD37" i="53" a="1"/>
  <c r="AD37" i="53" s="1"/>
  <c r="Q38" i="53"/>
  <c r="AD38" i="53" a="1"/>
  <c r="AD38" i="53" s="1"/>
  <c r="Q39" i="53"/>
  <c r="AD39" i="53" a="1"/>
  <c r="AD39" i="53" s="1"/>
  <c r="Q40" i="53"/>
  <c r="AD40" i="53" a="1"/>
  <c r="AD40" i="53" s="1"/>
  <c r="Q41" i="53"/>
  <c r="AD41" i="53" a="1"/>
  <c r="AD41" i="53" s="1"/>
  <c r="Q42" i="53"/>
  <c r="AD42" i="53" a="1"/>
  <c r="AD42" i="53" s="1"/>
  <c r="Q43" i="53"/>
  <c r="R43" i="53"/>
  <c r="AD43" i="53" a="1"/>
  <c r="AD43" i="53" s="1"/>
  <c r="Q44" i="53"/>
  <c r="R44" i="53"/>
  <c r="AD44" i="53" a="1"/>
  <c r="AD44" i="53" s="1"/>
  <c r="Q45" i="53"/>
  <c r="R45" i="53"/>
  <c r="AD45" i="53" a="1"/>
  <c r="AD45" i="53" s="1"/>
  <c r="Q7" i="52"/>
  <c r="Q8" i="52"/>
  <c r="Q9" i="52"/>
  <c r="Q10" i="52"/>
  <c r="Q11" i="52"/>
  <c r="Q12" i="52"/>
  <c r="Q13" i="52"/>
  <c r="Q14" i="52"/>
  <c r="Q15" i="52"/>
  <c r="Q16" i="52"/>
  <c r="Q17" i="52"/>
  <c r="Q18" i="52"/>
  <c r="Q19" i="52"/>
  <c r="Q20" i="52"/>
  <c r="AD20" i="52" a="1"/>
  <c r="AD20" i="52" s="1"/>
  <c r="Q21" i="52"/>
  <c r="AD21" i="52" a="1"/>
  <c r="AD21" i="52" s="1"/>
  <c r="Q22" i="52"/>
  <c r="AD22" i="52" a="1"/>
  <c r="AD22" i="52" s="1"/>
  <c r="Q23" i="52"/>
  <c r="AD23" i="52" a="1"/>
  <c r="AD23" i="52" s="1"/>
  <c r="Q24" i="52"/>
  <c r="AD24" i="52" a="1"/>
  <c r="AD24" i="52" s="1"/>
  <c r="Q25" i="52"/>
  <c r="AD25" i="52" a="1"/>
  <c r="AD25" i="52" s="1"/>
  <c r="Q26" i="52"/>
  <c r="AD26" i="52" a="1"/>
  <c r="AD26" i="52" s="1"/>
  <c r="Q27" i="52"/>
  <c r="AD27" i="52" a="1"/>
  <c r="AD27" i="52" s="1"/>
  <c r="Q28" i="52"/>
  <c r="AD28" i="52" a="1"/>
  <c r="AD28" i="52" s="1"/>
  <c r="Q29" i="52"/>
  <c r="AD29" i="52" a="1"/>
  <c r="AD29" i="52" s="1"/>
  <c r="Q30" i="52"/>
  <c r="AD30" i="52" a="1"/>
  <c r="AD30" i="52" s="1"/>
  <c r="Q31" i="52"/>
  <c r="AD31" i="52" a="1"/>
  <c r="AD31" i="52" s="1"/>
  <c r="Q32" i="52"/>
  <c r="AD32" i="52" a="1"/>
  <c r="AD32" i="52" s="1"/>
  <c r="Q33" i="52"/>
  <c r="AD33" i="52" a="1"/>
  <c r="AD33" i="52" s="1"/>
  <c r="Q34" i="52"/>
  <c r="AD34" i="52" a="1"/>
  <c r="AD34" i="52" s="1"/>
  <c r="Q35" i="52"/>
  <c r="AD35" i="52" a="1"/>
  <c r="AD35" i="52" s="1"/>
  <c r="Q36" i="52"/>
  <c r="AD36" i="52" a="1"/>
  <c r="AD36" i="52" s="1"/>
  <c r="Q37" i="52"/>
  <c r="AD37" i="52" a="1"/>
  <c r="AD37" i="52" s="1"/>
  <c r="Q38" i="52"/>
  <c r="AD38" i="52" a="1"/>
  <c r="AD38" i="52" s="1"/>
  <c r="Q39" i="52"/>
  <c r="AD39" i="52" a="1"/>
  <c r="AD39" i="52" s="1"/>
  <c r="Q40" i="52"/>
  <c r="AD40" i="52" a="1"/>
  <c r="AD40" i="52" s="1"/>
  <c r="Q41" i="52"/>
  <c r="AD41" i="52" a="1"/>
  <c r="AD41" i="52" s="1"/>
  <c r="Q42" i="52"/>
  <c r="AD42" i="52" a="1"/>
  <c r="AD42" i="52" s="1"/>
  <c r="Q43" i="52"/>
  <c r="AD43" i="52" a="1"/>
  <c r="AD43" i="52" s="1"/>
  <c r="Q44" i="52"/>
  <c r="AD44" i="52" a="1"/>
  <c r="AD44" i="52" s="1"/>
  <c r="Q45" i="52"/>
  <c r="AD45" i="52" a="1"/>
  <c r="AD45" i="52" s="1"/>
  <c r="Q46" i="52"/>
  <c r="AD46" i="52" a="1"/>
  <c r="AD46" i="52" s="1"/>
  <c r="Q47" i="52"/>
  <c r="AD47" i="52" a="1"/>
  <c r="AD47" i="52" s="1"/>
  <c r="Q48" i="52"/>
  <c r="AD48" i="52" a="1"/>
  <c r="AD48" i="52" s="1"/>
  <c r="Q7" i="49"/>
  <c r="Q8" i="49"/>
  <c r="Q9" i="49"/>
  <c r="Q10" i="49"/>
  <c r="Q11" i="49"/>
  <c r="Q12" i="49"/>
  <c r="Q13" i="49"/>
  <c r="Q14" i="49"/>
  <c r="Q15" i="49"/>
  <c r="Q16" i="49"/>
  <c r="Q17" i="49"/>
  <c r="Q18" i="49"/>
  <c r="Q19" i="49"/>
  <c r="Q20" i="49"/>
  <c r="Q21" i="49"/>
  <c r="Q22" i="49"/>
  <c r="Q23" i="49"/>
  <c r="Q24" i="49"/>
  <c r="Q25" i="49"/>
  <c r="Q26" i="49"/>
  <c r="Q27" i="49"/>
  <c r="Q28" i="49"/>
  <c r="Q29" i="49"/>
  <c r="Q30" i="49"/>
  <c r="Q31" i="49"/>
  <c r="Q32" i="49"/>
  <c r="Q33" i="49"/>
  <c r="Q34" i="49"/>
  <c r="Q35" i="49"/>
  <c r="Q36" i="49"/>
  <c r="Q37" i="49"/>
  <c r="Q38" i="49"/>
  <c r="Q39" i="49"/>
  <c r="Q40" i="49"/>
  <c r="Q41" i="49"/>
  <c r="Q42" i="49"/>
  <c r="Q43" i="49"/>
  <c r="Q44" i="49"/>
  <c r="Q45" i="49"/>
  <c r="Q46" i="49"/>
  <c r="Q47" i="49"/>
  <c r="Q48" i="49"/>
  <c r="Q49" i="49"/>
  <c r="R49" i="49"/>
  <c r="Q50" i="49"/>
  <c r="R50" i="49"/>
  <c r="Q51" i="49"/>
  <c r="R51" i="49"/>
  <c r="AD51" i="49" a="1"/>
  <c r="AD51" i="49" s="1"/>
  <c r="Q52" i="49"/>
  <c r="R52" i="49"/>
  <c r="AD52" i="49" a="1"/>
  <c r="AD52" i="49" s="1"/>
  <c r="Q53" i="49"/>
  <c r="R53" i="49"/>
  <c r="AD53" i="49" a="1"/>
  <c r="AD53" i="49" s="1"/>
  <c r="Q54" i="49"/>
  <c r="R54" i="49"/>
  <c r="AD54" i="49" a="1"/>
  <c r="AD54" i="49" s="1"/>
  <c r="Q55" i="49"/>
  <c r="R55" i="49"/>
  <c r="AD55" i="49" a="1"/>
  <c r="AD55" i="49" s="1"/>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10" i="51"/>
  <c r="Q11" i="51"/>
  <c r="Q12" i="51"/>
  <c r="Q13" i="51"/>
  <c r="Q14" i="51"/>
  <c r="Q15" i="51"/>
  <c r="Q16" i="51"/>
  <c r="Q17" i="51"/>
  <c r="Q18" i="51"/>
  <c r="Q20" i="51"/>
  <c r="Q21" i="51"/>
  <c r="Q22" i="51"/>
  <c r="Q23" i="51"/>
  <c r="Q24" i="51"/>
  <c r="Q25" i="51"/>
  <c r="Q26" i="51"/>
  <c r="Q27" i="51"/>
  <c r="Q28" i="51"/>
  <c r="Q29" i="51"/>
  <c r="Q30" i="51"/>
  <c r="Q31" i="51"/>
  <c r="Q32" i="51"/>
  <c r="Q33" i="51"/>
  <c r="Q34" i="51"/>
  <c r="Q35" i="51"/>
  <c r="Q36" i="51"/>
  <c r="Q37" i="51"/>
  <c r="Q38" i="51"/>
  <c r="Q39" i="51"/>
  <c r="Q40" i="51"/>
  <c r="Q41" i="51"/>
  <c r="Q42" i="51"/>
  <c r="Q43" i="51"/>
  <c r="R43" i="51"/>
  <c r="Q44" i="51"/>
  <c r="R44" i="51"/>
  <c r="Q45" i="51"/>
  <c r="R45" i="51"/>
  <c r="Q46" i="51"/>
  <c r="R46" i="51"/>
  <c r="AD46" i="51" a="1"/>
  <c r="AD46" i="51" s="1"/>
  <c r="Q47" i="51"/>
  <c r="R47" i="51"/>
  <c r="AD47" i="51" a="1"/>
  <c r="AD47" i="51" s="1"/>
  <c r="Q48" i="51"/>
  <c r="R48" i="51"/>
  <c r="AD48" i="51" a="1"/>
  <c r="AD48" i="51" s="1"/>
  <c r="Q49" i="51"/>
  <c r="R49" i="51"/>
  <c r="AD49" i="51" a="1"/>
  <c r="AD49" i="51" s="1"/>
  <c r="Q50" i="51"/>
  <c r="R50" i="51"/>
  <c r="AD50" i="51" a="1"/>
  <c r="AD50" i="51" s="1"/>
  <c r="Q51" i="51"/>
  <c r="R51" i="51"/>
  <c r="AD51" i="51" a="1"/>
  <c r="AD51" i="51" s="1"/>
  <c r="Q52" i="51"/>
  <c r="R52" i="51"/>
  <c r="AD52" i="51" a="1"/>
  <c r="AD52" i="51" s="1"/>
  <c r="Q53" i="51"/>
  <c r="R53" i="51"/>
  <c r="AD53" i="51" a="1"/>
  <c r="AD53" i="51" s="1"/>
  <c r="Q54" i="51"/>
  <c r="R54" i="51"/>
  <c r="AD54" i="51" a="1"/>
  <c r="AD54" i="51" s="1"/>
  <c r="Q55" i="51"/>
  <c r="R55" i="51"/>
  <c r="AD55" i="51" a="1"/>
  <c r="AD55" i="51" s="1"/>
  <c r="Q56" i="51"/>
  <c r="R56" i="51"/>
  <c r="AD56" i="51" a="1"/>
  <c r="AD56" i="51" s="1"/>
  <c r="Q57" i="51"/>
  <c r="R57" i="51"/>
  <c r="AD57" i="51" a="1"/>
  <c r="AD57" i="51" s="1"/>
  <c r="Q58" i="51"/>
  <c r="R58" i="51"/>
  <c r="AD58" i="51" a="1"/>
  <c r="AD58" i="51" s="1"/>
  <c r="Q7" i="48"/>
  <c r="Q8" i="48"/>
  <c r="Q9" i="48"/>
  <c r="Q10" i="48"/>
  <c r="Q11" i="48"/>
  <c r="Q12" i="48"/>
  <c r="Q13" i="48"/>
  <c r="Q14" i="48"/>
  <c r="Q15" i="48"/>
  <c r="Q16" i="48"/>
  <c r="Q17" i="48"/>
  <c r="Q18" i="48"/>
  <c r="Q19" i="48"/>
  <c r="Q20" i="48"/>
  <c r="Q21" i="48"/>
  <c r="Q22" i="48"/>
  <c r="Q23" i="48"/>
  <c r="Q24" i="48"/>
  <c r="Q25" i="48"/>
  <c r="Q26" i="48"/>
  <c r="Q27" i="48"/>
  <c r="Q28" i="48"/>
  <c r="Q29" i="48"/>
  <c r="Q30" i="48"/>
  <c r="Q31" i="48"/>
  <c r="Q32" i="48"/>
  <c r="Q33" i="48"/>
  <c r="Q34" i="48"/>
  <c r="Q35" i="48"/>
  <c r="Q36" i="48"/>
  <c r="Q37" i="48"/>
  <c r="Q38" i="48"/>
  <c r="Q39" i="48"/>
  <c r="Q40" i="48"/>
  <c r="Q41" i="48"/>
  <c r="Q42" i="48"/>
  <c r="Q43" i="48"/>
  <c r="Q44" i="48"/>
  <c r="Q45" i="48"/>
  <c r="Q46" i="48"/>
  <c r="R46" i="48"/>
  <c r="Q47" i="48"/>
  <c r="R47" i="48"/>
  <c r="Q48" i="48"/>
  <c r="R48" i="48"/>
  <c r="Q49" i="48"/>
  <c r="R49" i="48"/>
  <c r="Q50" i="48"/>
  <c r="R50" i="48"/>
  <c r="Q51" i="48"/>
  <c r="R51" i="48"/>
  <c r="Q52" i="48"/>
  <c r="R52" i="48"/>
  <c r="Q53" i="48"/>
  <c r="R53" i="48"/>
  <c r="Q54" i="48"/>
  <c r="R54" i="48"/>
  <c r="Q55" i="48"/>
  <c r="R55" i="48"/>
  <c r="Q56" i="48"/>
  <c r="R56" i="48"/>
  <c r="Q57" i="48"/>
  <c r="R57" i="48"/>
  <c r="Q58" i="48"/>
  <c r="R58" i="48"/>
  <c r="Q59" i="48"/>
  <c r="R59" i="48"/>
  <c r="Q60" i="48"/>
  <c r="R60" i="48"/>
  <c r="Q61" i="48"/>
  <c r="R61" i="48"/>
  <c r="Q62" i="48"/>
  <c r="R62" i="48"/>
  <c r="Q63" i="48"/>
  <c r="R63" i="48"/>
  <c r="Q64" i="48"/>
  <c r="R64" i="48"/>
  <c r="AD64" i="48" a="1"/>
  <c r="AD64" i="48" s="1"/>
  <c r="Q45" i="47"/>
  <c r="R45" i="47"/>
  <c r="Q46" i="47"/>
  <c r="R46" i="47"/>
  <c r="Q47" i="47"/>
  <c r="R47" i="47"/>
  <c r="Q48" i="47"/>
  <c r="R48" i="47"/>
  <c r="Q49" i="47"/>
  <c r="R49" i="47"/>
  <c r="Q50" i="47"/>
  <c r="R50" i="47"/>
  <c r="Q51" i="47"/>
  <c r="R51" i="47"/>
  <c r="AD51" i="47" a="1"/>
  <c r="AD51" i="47" s="1"/>
  <c r="Q52" i="47"/>
  <c r="R52" i="47"/>
  <c r="AD52" i="47" a="1"/>
  <c r="AD52" i="47" s="1"/>
  <c r="Q53" i="47"/>
  <c r="R53" i="47"/>
  <c r="AD53" i="47" a="1"/>
  <c r="AD53" i="47" s="1"/>
  <c r="Q54" i="47"/>
  <c r="R54" i="47"/>
  <c r="AD54" i="47" a="1"/>
  <c r="AD54" i="47" s="1"/>
  <c r="Q55" i="47"/>
  <c r="R55" i="47"/>
  <c r="AD55" i="47" a="1"/>
  <c r="AD55" i="47" s="1"/>
  <c r="Q56" i="47"/>
  <c r="R56" i="47"/>
  <c r="AD56" i="47" a="1"/>
  <c r="AD56" i="47" s="1"/>
  <c r="Q60" i="46"/>
  <c r="R60" i="46"/>
  <c r="Q61" i="46"/>
  <c r="R61" i="46"/>
  <c r="AD61" i="46" a="1"/>
  <c r="AD61" i="46" s="1"/>
  <c r="Q62" i="46"/>
  <c r="R62" i="46"/>
  <c r="AD62" i="46" a="1"/>
  <c r="AD62" i="46" s="1"/>
  <c r="Q63" i="46"/>
  <c r="R63" i="46"/>
  <c r="AD63" i="46" a="1"/>
  <c r="AD63" i="46" s="1"/>
  <c r="Q41" i="45"/>
  <c r="Q42" i="45"/>
  <c r="Q43" i="45"/>
  <c r="Q44" i="45"/>
  <c r="Q45" i="45"/>
  <c r="Q46" i="45"/>
  <c r="Q47" i="45"/>
  <c r="Q48" i="45"/>
  <c r="R48" i="45"/>
  <c r="Q49" i="45"/>
  <c r="R49" i="45"/>
  <c r="Q50" i="45"/>
  <c r="R50" i="45"/>
  <c r="Q51" i="45"/>
  <c r="R51" i="45"/>
  <c r="Q52" i="45"/>
  <c r="R52" i="45"/>
  <c r="AD52" i="45" a="1"/>
  <c r="AD52" i="45" s="1"/>
  <c r="Q53" i="45"/>
  <c r="R53" i="45"/>
  <c r="AD53" i="45" a="1"/>
  <c r="AD53" i="45" s="1"/>
  <c r="Q54" i="45"/>
  <c r="R54" i="45"/>
  <c r="AD54" i="45" a="1"/>
  <c r="AD54" i="45" s="1"/>
  <c r="Q55" i="45"/>
  <c r="R55" i="45"/>
  <c r="AD55" i="45" a="1"/>
  <c r="AD55" i="45" s="1"/>
  <c r="Q7" i="37"/>
  <c r="Q8" i="37"/>
  <c r="Q9" i="37"/>
  <c r="Q10" i="37"/>
  <c r="Q11" i="37"/>
  <c r="Q12" i="37"/>
  <c r="Q15" i="37"/>
  <c r="Q24" i="37"/>
  <c r="Q25" i="37"/>
  <c r="Q26" i="37"/>
  <c r="Q27" i="37"/>
  <c r="Q28" i="37"/>
  <c r="Q29" i="37"/>
  <c r="Q30" i="37"/>
  <c r="AC30" i="37" a="1"/>
  <c r="AC30" i="37" s="1"/>
  <c r="Q31" i="37"/>
  <c r="AC31" i="37" a="1"/>
  <c r="AC31" i="37" s="1"/>
  <c r="Q32" i="37"/>
  <c r="AC32" i="37" a="1"/>
  <c r="AC32" i="37" s="1"/>
  <c r="Q6" i="37"/>
  <c r="Q6" i="45"/>
  <c r="Q6" i="46"/>
  <c r="Q6" i="48"/>
  <c r="Q6" i="50"/>
  <c r="Q6" i="49"/>
  <c r="Q6" i="52"/>
  <c r="Q6" i="53"/>
  <c r="P6" i="54"/>
  <c r="AB6" i="55" a="1"/>
  <c r="AB6" i="55" s="1"/>
  <c r="Q6" i="55"/>
  <c r="P6" i="55"/>
  <c r="M37" i="107" l="1"/>
  <c r="M38" i="107"/>
  <c r="M39" i="107"/>
  <c r="M40" i="107"/>
  <c r="M41" i="107"/>
  <c r="M42" i="107"/>
  <c r="M43" i="107"/>
  <c r="M44" i="107"/>
  <c r="M45" i="107"/>
  <c r="M46" i="107"/>
  <c r="M47" i="107"/>
  <c r="M48" i="107"/>
  <c r="M49" i="107"/>
  <c r="M50" i="107"/>
  <c r="M51" i="107"/>
  <c r="M52" i="107"/>
  <c r="M53" i="107"/>
  <c r="M54" i="107"/>
  <c r="M55" i="107"/>
  <c r="M56" i="107"/>
  <c r="M88" i="107"/>
  <c r="M89" i="107"/>
  <c r="M90" i="107"/>
  <c r="M91" i="107"/>
  <c r="M92" i="107"/>
  <c r="M93" i="107"/>
  <c r="M94" i="107"/>
  <c r="M95" i="107"/>
  <c r="M96" i="107"/>
  <c r="M97" i="107"/>
  <c r="M98" i="107"/>
  <c r="M99" i="107"/>
  <c r="M100" i="107"/>
  <c r="M101" i="107"/>
  <c r="M102" i="107"/>
  <c r="M103" i="107"/>
  <c r="M104" i="107"/>
  <c r="M105" i="107"/>
  <c r="M106" i="107"/>
  <c r="M107" i="107"/>
  <c r="M108" i="107"/>
  <c r="M109" i="107"/>
  <c r="M110" i="107"/>
  <c r="M111" i="107"/>
  <c r="M112" i="107"/>
  <c r="M113" i="107"/>
  <c r="M114" i="107"/>
  <c r="M115" i="107"/>
  <c r="M116" i="107"/>
  <c r="M117" i="107"/>
  <c r="M118" i="107"/>
  <c r="M119" i="107"/>
  <c r="M120" i="107"/>
  <c r="M121" i="107"/>
  <c r="M122" i="107"/>
  <c r="M123" i="107"/>
  <c r="M124" i="107"/>
  <c r="M125" i="107"/>
  <c r="M126" i="107"/>
  <c r="M127" i="107"/>
  <c r="M128" i="107"/>
  <c r="M129" i="107"/>
  <c r="M130" i="107"/>
  <c r="M131" i="107"/>
  <c r="M132" i="107"/>
  <c r="M133" i="107"/>
  <c r="M134" i="107"/>
  <c r="M135" i="107"/>
  <c r="M136" i="107"/>
  <c r="M137" i="107"/>
  <c r="M138" i="107"/>
  <c r="M139" i="107"/>
  <c r="M140" i="107"/>
  <c r="M141" i="107"/>
  <c r="M142" i="107"/>
  <c r="M143" i="107"/>
  <c r="M144" i="107"/>
  <c r="M145" i="107"/>
  <c r="M146" i="107"/>
  <c r="M147" i="107"/>
  <c r="M148" i="107"/>
  <c r="M149" i="107"/>
  <c r="M150" i="107"/>
  <c r="M151" i="107"/>
  <c r="M152" i="107"/>
  <c r="M153" i="107"/>
  <c r="M154" i="107"/>
  <c r="M155" i="107"/>
  <c r="M156" i="107"/>
  <c r="M157" i="107"/>
  <c r="M158" i="107"/>
  <c r="M159" i="107"/>
  <c r="M160" i="107"/>
  <c r="M161" i="107"/>
  <c r="M162" i="107"/>
  <c r="M163" i="107"/>
  <c r="M164" i="107"/>
  <c r="M165" i="107"/>
  <c r="M166" i="107"/>
  <c r="M167" i="107"/>
  <c r="M168" i="107"/>
  <c r="M169" i="107"/>
  <c r="M170" i="107"/>
  <c r="M171" i="107"/>
  <c r="M172" i="107"/>
  <c r="M173" i="107"/>
  <c r="M174" i="107"/>
  <c r="M175" i="107"/>
  <c r="M176" i="107"/>
  <c r="M177" i="107"/>
  <c r="M178" i="107"/>
  <c r="M179" i="107"/>
  <c r="M180" i="107"/>
  <c r="M181" i="107"/>
  <c r="M182" i="107"/>
  <c r="M183" i="107"/>
  <c r="M184" i="107"/>
  <c r="M185" i="107"/>
  <c r="M186" i="107"/>
  <c r="M187" i="107"/>
  <c r="M188" i="107"/>
  <c r="M189" i="107"/>
  <c r="M190" i="107"/>
  <c r="M191" i="107"/>
  <c r="M192" i="107"/>
  <c r="M193" i="107"/>
  <c r="M194" i="107"/>
  <c r="M195" i="107"/>
  <c r="M196" i="107"/>
  <c r="M197" i="107"/>
  <c r="M198" i="107"/>
  <c r="M199" i="107"/>
  <c r="M200" i="107"/>
  <c r="M201" i="107"/>
  <c r="M202" i="107"/>
  <c r="M203" i="107"/>
  <c r="M204" i="107"/>
  <c r="M205" i="107"/>
  <c r="M206" i="107"/>
  <c r="M207" i="107"/>
  <c r="M208" i="107"/>
  <c r="M209" i="107"/>
  <c r="M210" i="107"/>
  <c r="M211" i="107"/>
  <c r="M212" i="107"/>
  <c r="M213" i="107"/>
  <c r="M214" i="107"/>
  <c r="M215" i="107"/>
  <c r="M216" i="107"/>
  <c r="M217" i="107"/>
  <c r="M218" i="107"/>
  <c r="M219" i="107"/>
  <c r="M220" i="107"/>
  <c r="M221" i="107"/>
  <c r="M222" i="107"/>
  <c r="M223" i="107"/>
  <c r="M224" i="107"/>
  <c r="M225" i="107"/>
  <c r="M226" i="107"/>
  <c r="M227" i="107"/>
  <c r="M228" i="107"/>
  <c r="M229" i="107"/>
  <c r="M230" i="107"/>
  <c r="M231" i="107"/>
  <c r="M232" i="107"/>
  <c r="M233" i="107"/>
  <c r="M234" i="107"/>
  <c r="M235" i="107"/>
  <c r="M236" i="107"/>
  <c r="M237" i="107"/>
  <c r="M238" i="107"/>
  <c r="M239" i="107"/>
  <c r="M240" i="107"/>
  <c r="M241" i="107"/>
  <c r="M242" i="107"/>
  <c r="M243" i="107"/>
  <c r="M244" i="107"/>
  <c r="M245" i="107"/>
  <c r="M246" i="107"/>
  <c r="M247" i="107"/>
  <c r="M248" i="107"/>
  <c r="M249" i="107"/>
  <c r="M250" i="107"/>
  <c r="M251" i="107"/>
  <c r="M252" i="107"/>
  <c r="M253" i="107"/>
  <c r="M254" i="107"/>
  <c r="M255" i="107"/>
  <c r="M256" i="107"/>
  <c r="M257" i="107"/>
  <c r="M258" i="107"/>
  <c r="M259" i="107"/>
  <c r="M260" i="107"/>
  <c r="M261" i="107"/>
  <c r="M262" i="107"/>
  <c r="M263" i="107"/>
  <c r="M264" i="107"/>
  <c r="M265" i="107"/>
  <c r="M266" i="107"/>
  <c r="M267" i="107"/>
  <c r="M268" i="107"/>
  <c r="M269" i="107"/>
  <c r="M270" i="107"/>
  <c r="M271" i="107"/>
  <c r="M272" i="107"/>
  <c r="M273" i="107"/>
  <c r="M274" i="107"/>
  <c r="M275" i="107"/>
  <c r="M276" i="107"/>
  <c r="M277" i="107"/>
  <c r="M278" i="107"/>
  <c r="M279" i="107"/>
  <c r="M280" i="107"/>
  <c r="M281" i="107"/>
  <c r="M282" i="107"/>
  <c r="M283" i="107"/>
  <c r="A25" i="119"/>
  <c r="M25" i="119"/>
  <c r="A26" i="119"/>
  <c r="M26" i="119"/>
  <c r="A27" i="119"/>
  <c r="M27" i="119"/>
  <c r="A28" i="119"/>
  <c r="M28" i="119"/>
  <c r="A29" i="119"/>
  <c r="M29" i="119"/>
  <c r="A30" i="119"/>
  <c r="M30" i="119"/>
  <c r="A31" i="119"/>
  <c r="M31" i="119"/>
  <c r="A32" i="119"/>
  <c r="M32" i="119"/>
  <c r="A33" i="119"/>
  <c r="M33" i="119"/>
  <c r="A34" i="119"/>
  <c r="M34" i="119"/>
  <c r="A35" i="119"/>
  <c r="M35" i="119"/>
  <c r="A36" i="119"/>
  <c r="M36" i="119"/>
  <c r="A37" i="119"/>
  <c r="M37" i="119"/>
  <c r="M8" i="106"/>
  <c r="M9" i="106"/>
  <c r="M10" i="106"/>
  <c r="M11" i="106"/>
  <c r="M12" i="106"/>
  <c r="M13" i="106"/>
  <c r="M14" i="106"/>
  <c r="M15" i="106"/>
  <c r="M16" i="106"/>
  <c r="M17" i="106"/>
  <c r="M18" i="106"/>
  <c r="M19" i="106"/>
  <c r="M20" i="106"/>
  <c r="M21" i="106"/>
  <c r="M22" i="106"/>
  <c r="M23" i="106"/>
  <c r="M24" i="106"/>
  <c r="M25" i="106"/>
  <c r="M26" i="106"/>
  <c r="M27" i="106"/>
  <c r="M28" i="106"/>
  <c r="M29" i="106"/>
  <c r="M30" i="106"/>
  <c r="M31" i="106"/>
  <c r="M32" i="106"/>
  <c r="M33" i="106"/>
  <c r="M34" i="106"/>
  <c r="A15" i="106"/>
  <c r="A16" i="106"/>
  <c r="A18" i="106"/>
  <c r="A19" i="106"/>
  <c r="A21" i="106"/>
  <c r="A22" i="106"/>
  <c r="A24" i="106"/>
  <c r="A25" i="106"/>
  <c r="A27" i="106"/>
  <c r="A28" i="106"/>
  <c r="A30" i="106"/>
  <c r="A31" i="106"/>
  <c r="A33" i="106"/>
  <c r="A34" i="106"/>
  <c r="M14" i="111"/>
  <c r="M15" i="111"/>
  <c r="M16" i="111"/>
  <c r="M17" i="111"/>
  <c r="M18" i="111"/>
  <c r="M19" i="111"/>
  <c r="M23" i="111"/>
  <c r="M7" i="111"/>
  <c r="M6" i="114"/>
  <c r="M7" i="114"/>
  <c r="M8" i="114"/>
  <c r="M9" i="114"/>
  <c r="M10" i="114"/>
  <c r="M11" i="114"/>
  <c r="M12" i="114"/>
  <c r="M13" i="114"/>
  <c r="M14" i="114"/>
  <c r="M15" i="114"/>
  <c r="M16" i="114"/>
  <c r="M8" i="91"/>
  <c r="M9" i="91"/>
  <c r="M10" i="91"/>
  <c r="M11" i="91"/>
  <c r="M12" i="91"/>
  <c r="M13" i="91"/>
  <c r="M14" i="91"/>
  <c r="M15" i="91"/>
  <c r="M16" i="91"/>
  <c r="M17" i="91"/>
  <c r="M18" i="91"/>
  <c r="M19" i="91"/>
  <c r="M20" i="91"/>
  <c r="M21" i="91"/>
  <c r="M22" i="91"/>
  <c r="M23" i="91"/>
  <c r="M24" i="91"/>
  <c r="M25" i="91"/>
  <c r="M26" i="91"/>
  <c r="M27" i="91"/>
  <c r="M28" i="91"/>
  <c r="M29" i="91"/>
  <c r="M30" i="91"/>
  <c r="M31" i="91"/>
  <c r="M32" i="91"/>
  <c r="M33" i="91"/>
  <c r="M34" i="91"/>
  <c r="N69" i="85"/>
  <c r="N70" i="85"/>
  <c r="N71" i="85"/>
  <c r="N72" i="85"/>
  <c r="N73" i="85"/>
  <c r="N74" i="85"/>
  <c r="N75" i="85"/>
  <c r="N76" i="85"/>
  <c r="T11" i="37"/>
  <c r="M8" i="84"/>
  <c r="M9" i="84"/>
  <c r="M10" i="84"/>
  <c r="M11" i="84"/>
  <c r="M12" i="84"/>
  <c r="M13" i="84"/>
  <c r="M14" i="84"/>
  <c r="M15" i="84"/>
  <c r="M16" i="84"/>
  <c r="M17" i="84"/>
  <c r="M18" i="84"/>
  <c r="M19" i="84"/>
  <c r="M20" i="84"/>
  <c r="M21" i="84"/>
  <c r="M22" i="84"/>
  <c r="M23" i="84"/>
  <c r="M24" i="84"/>
  <c r="M25" i="84"/>
  <c r="M26" i="84"/>
  <c r="M27" i="84"/>
  <c r="M28" i="84"/>
  <c r="M29" i="84"/>
  <c r="M30" i="84"/>
  <c r="M31" i="84"/>
  <c r="M32" i="84"/>
  <c r="M33" i="84"/>
  <c r="M34" i="84"/>
  <c r="M35" i="84"/>
  <c r="M36" i="84"/>
  <c r="M37" i="84"/>
  <c r="M38" i="84"/>
  <c r="M39" i="84"/>
  <c r="M40" i="84"/>
  <c r="M41" i="84"/>
  <c r="M42" i="84"/>
  <c r="M43" i="84"/>
  <c r="M44" i="84"/>
  <c r="M45" i="84"/>
  <c r="M46" i="84"/>
  <c r="M47" i="84"/>
  <c r="M48" i="84"/>
  <c r="M49" i="84"/>
  <c r="M50" i="84"/>
  <c r="M51" i="84"/>
  <c r="M52" i="84"/>
  <c r="M53" i="84"/>
  <c r="M54" i="84"/>
  <c r="M55" i="84"/>
  <c r="M56" i="84"/>
  <c r="M57" i="84"/>
  <c r="M58" i="84"/>
  <c r="M59" i="84"/>
  <c r="M60" i="84"/>
  <c r="M61" i="84"/>
  <c r="M62" i="84"/>
  <c r="M63" i="84"/>
  <c r="M64" i="84"/>
  <c r="M65" i="84"/>
  <c r="M8" i="85"/>
  <c r="M9" i="85"/>
  <c r="M10" i="85"/>
  <c r="M11" i="85"/>
  <c r="M12" i="85"/>
  <c r="M13" i="85"/>
  <c r="M14" i="85"/>
  <c r="M15" i="85"/>
  <c r="M16" i="85"/>
  <c r="M17" i="85"/>
  <c r="M18" i="85"/>
  <c r="M19" i="85"/>
  <c r="M20" i="85"/>
  <c r="M21" i="85"/>
  <c r="M22" i="85"/>
  <c r="M23" i="85"/>
  <c r="M24" i="85"/>
  <c r="M25" i="85"/>
  <c r="M26" i="85"/>
  <c r="M27" i="85"/>
  <c r="M28" i="85"/>
  <c r="M29" i="85"/>
  <c r="M30" i="85"/>
  <c r="M31" i="85"/>
  <c r="M32" i="85"/>
  <c r="M33" i="85"/>
  <c r="M34" i="85"/>
  <c r="M35" i="85"/>
  <c r="M36" i="85"/>
  <c r="M37" i="85"/>
  <c r="M38" i="85"/>
  <c r="M39" i="85"/>
  <c r="M40" i="85"/>
  <c r="M41" i="85"/>
  <c r="M42" i="85"/>
  <c r="M43" i="85"/>
  <c r="M44" i="85"/>
  <c r="M45" i="85"/>
  <c r="M46" i="85"/>
  <c r="M47" i="85"/>
  <c r="M48" i="85"/>
  <c r="M49" i="85"/>
  <c r="M50" i="85"/>
  <c r="M51" i="85"/>
  <c r="M52" i="85"/>
  <c r="M53" i="85"/>
  <c r="M54" i="85"/>
  <c r="M55" i="85"/>
  <c r="M56" i="85"/>
  <c r="M57" i="85"/>
  <c r="M58" i="85"/>
  <c r="M59" i="85"/>
  <c r="M60" i="85"/>
  <c r="M61" i="85"/>
  <c r="M62" i="85"/>
  <c r="M63" i="85"/>
  <c r="M64" i="85"/>
  <c r="M65" i="85"/>
  <c r="M66" i="85"/>
  <c r="M67" i="85"/>
  <c r="M68" i="85"/>
  <c r="M69" i="85"/>
  <c r="M70" i="85"/>
  <c r="M71" i="85"/>
  <c r="M72" i="85"/>
  <c r="M73" i="85"/>
  <c r="M74" i="85"/>
  <c r="M75" i="85"/>
  <c r="M76" i="85"/>
  <c r="M7" i="83"/>
  <c r="N181" i="107" l="1"/>
  <c r="N95" i="107" l="1"/>
  <c r="N160" i="107"/>
  <c r="N141" i="107"/>
  <c r="N157" i="107"/>
  <c r="N244" i="107"/>
  <c r="N183" i="107"/>
  <c r="N49" i="107"/>
  <c r="N217" i="107"/>
  <c r="N39" i="107"/>
  <c r="N229" i="107"/>
  <c r="N207" i="107"/>
  <c r="N88" i="107"/>
  <c r="N281" i="107"/>
  <c r="N260" i="107"/>
  <c r="N256" i="107"/>
  <c r="N254" i="107"/>
  <c r="N52" i="107"/>
  <c r="N247" i="107"/>
  <c r="N276" i="107"/>
  <c r="N232" i="107"/>
  <c r="N111" i="107"/>
  <c r="N119" i="107"/>
  <c r="N105" i="107"/>
  <c r="N134" i="107"/>
  <c r="N112" i="107"/>
  <c r="N43" i="107"/>
  <c r="N279" i="107"/>
  <c r="N265" i="107"/>
  <c r="N258" i="107"/>
  <c r="N101" i="107"/>
  <c r="N248" i="107"/>
  <c r="N121" i="107"/>
  <c r="N237" i="107"/>
  <c r="N150" i="107"/>
  <c r="N158" i="107"/>
  <c r="N128" i="107"/>
  <c r="N200" i="107"/>
  <c r="N100" i="107"/>
  <c r="N142" i="107"/>
  <c r="N103" i="107"/>
  <c r="N221" i="107"/>
  <c r="N120" i="107"/>
  <c r="N270" i="107"/>
  <c r="N223" i="107"/>
  <c r="N216" i="107"/>
  <c r="N41" i="107"/>
  <c r="N263" i="107"/>
  <c r="N272" i="107"/>
  <c r="N249" i="107"/>
  <c r="N45" i="107"/>
  <c r="N125" i="107"/>
  <c r="N252" i="107"/>
  <c r="N274" i="107"/>
  <c r="N196" i="107"/>
  <c r="N90" i="107"/>
  <c r="N171" i="107"/>
  <c r="N156" i="107"/>
  <c r="N219" i="107"/>
  <c r="N257" i="107"/>
  <c r="N117" i="107"/>
  <c r="N116" i="107"/>
  <c r="N46" i="107"/>
  <c r="N127" i="107"/>
  <c r="N129" i="107"/>
  <c r="N262" i="107"/>
  <c r="N188" i="107"/>
  <c r="N55" i="107"/>
  <c r="N204" i="107"/>
  <c r="N159" i="107"/>
  <c r="N253" i="107"/>
  <c r="N184" i="107"/>
  <c r="N169" i="107"/>
  <c r="N106" i="107"/>
  <c r="N107" i="107"/>
  <c r="N278" i="107"/>
  <c r="N154" i="107"/>
  <c r="N259" i="107"/>
  <c r="N202" i="107"/>
  <c r="N227" i="107"/>
  <c r="N273" i="107"/>
  <c r="N133" i="107"/>
  <c r="N47" i="107"/>
  <c r="N176" i="107"/>
  <c r="N91" i="107"/>
  <c r="N94" i="107"/>
  <c r="N167" i="107"/>
  <c r="N96" i="107"/>
  <c r="N190" i="107"/>
  <c r="N177" i="107"/>
  <c r="N114" i="107"/>
  <c r="N115" i="107"/>
  <c r="N113" i="107"/>
  <c r="N162" i="107"/>
  <c r="N212" i="107"/>
  <c r="N218" i="107"/>
  <c r="N235" i="107"/>
  <c r="N53" i="107"/>
  <c r="N149" i="107"/>
  <c r="N245" i="107"/>
  <c r="N138" i="107"/>
  <c r="N126" i="107"/>
  <c r="N175" i="107"/>
  <c r="N104" i="107"/>
  <c r="N198" i="107"/>
  <c r="N191" i="107"/>
  <c r="N186" i="107"/>
  <c r="N131" i="107"/>
  <c r="N161" i="107"/>
  <c r="N178" i="107"/>
  <c r="N220" i="107"/>
  <c r="N234" i="107"/>
  <c r="N251" i="107"/>
  <c r="N164" i="107"/>
  <c r="N268" i="107"/>
  <c r="N165" i="107"/>
  <c r="N102" i="107"/>
  <c r="N166" i="107"/>
  <c r="N40" i="107"/>
  <c r="N135" i="107"/>
  <c r="N197" i="107"/>
  <c r="N261" i="107"/>
  <c r="N136" i="107"/>
  <c r="N214" i="107"/>
  <c r="N137" i="107"/>
  <c r="N239" i="107"/>
  <c r="N130" i="107"/>
  <c r="N264" i="107"/>
  <c r="N147" i="107"/>
  <c r="N168" i="107"/>
  <c r="N185" i="107"/>
  <c r="N192" i="107"/>
  <c r="N99" i="107"/>
  <c r="N42" i="107"/>
  <c r="N92" i="107"/>
  <c r="N187" i="107"/>
  <c r="N132" i="107"/>
  <c r="N250" i="107"/>
  <c r="N173" i="107"/>
  <c r="N275" i="107"/>
  <c r="N97" i="107"/>
  <c r="N194" i="107"/>
  <c r="N109" i="107"/>
  <c r="N85" i="107"/>
  <c r="N63" i="107"/>
  <c r="N81" i="107"/>
  <c r="N77" i="107"/>
  <c r="N64" i="107"/>
  <c r="N65" i="107"/>
  <c r="N79" i="107"/>
  <c r="N72" i="107"/>
  <c r="N68" i="107"/>
  <c r="N73" i="107"/>
  <c r="N60" i="107"/>
  <c r="N69" i="107"/>
  <c r="N67" i="107"/>
  <c r="N76" i="107"/>
  <c r="N59" i="107"/>
  <c r="N83" i="107"/>
  <c r="N80" i="107"/>
  <c r="N70" i="107"/>
  <c r="N82" i="107"/>
  <c r="N84" i="107"/>
  <c r="AJ31" i="45"/>
  <c r="N75" i="107"/>
  <c r="N57" i="107"/>
  <c r="N78" i="107"/>
  <c r="N87" i="107"/>
  <c r="N58" i="107"/>
  <c r="N62" i="107"/>
  <c r="N86" i="107"/>
  <c r="N66" i="107"/>
  <c r="N71" i="107"/>
  <c r="N74" i="107"/>
  <c r="N61" i="107"/>
  <c r="AJ24" i="45"/>
  <c r="AJ26" i="45"/>
  <c r="AJ21" i="45"/>
  <c r="N283" i="107"/>
  <c r="N37" i="107"/>
  <c r="N110" i="107"/>
  <c r="N174" i="107"/>
  <c r="N48" i="107"/>
  <c r="N143" i="107"/>
  <c r="N205" i="107"/>
  <c r="N269" i="107"/>
  <c r="N144" i="107"/>
  <c r="N230" i="107"/>
  <c r="N145" i="107"/>
  <c r="N255" i="107"/>
  <c r="N146" i="107"/>
  <c r="N280" i="107"/>
  <c r="N163" i="107"/>
  <c r="N206" i="107"/>
  <c r="N199" i="107"/>
  <c r="N51" i="107"/>
  <c r="N208" i="107"/>
  <c r="N123" i="107"/>
  <c r="N50" i="107"/>
  <c r="N108" i="107"/>
  <c r="N201" i="107"/>
  <c r="N148" i="107"/>
  <c r="N266" i="107"/>
  <c r="N189" i="107"/>
  <c r="N193" i="107"/>
  <c r="N210" i="107"/>
  <c r="N195" i="107"/>
  <c r="N118" i="107"/>
  <c r="N182" i="107"/>
  <c r="N56" i="107"/>
  <c r="N151" i="107"/>
  <c r="N213" i="107"/>
  <c r="N277" i="107"/>
  <c r="N152" i="107"/>
  <c r="N246" i="107"/>
  <c r="N153" i="107"/>
  <c r="N271" i="107"/>
  <c r="N170" i="107"/>
  <c r="N222" i="107"/>
  <c r="N215" i="107"/>
  <c r="N98" i="107"/>
  <c r="N224" i="107"/>
  <c r="N139" i="107"/>
  <c r="N89" i="107"/>
  <c r="N124" i="107"/>
  <c r="N225" i="107"/>
  <c r="N172" i="107"/>
  <c r="N282" i="107"/>
  <c r="N203" i="107"/>
  <c r="N228" i="107"/>
  <c r="N209" i="107"/>
  <c r="N226" i="107"/>
  <c r="N54" i="107"/>
  <c r="N243" i="107"/>
  <c r="N44" i="107"/>
  <c r="N238" i="107"/>
  <c r="N231" i="107"/>
  <c r="N122" i="107"/>
  <c r="N240" i="107"/>
  <c r="N155" i="107"/>
  <c r="N179" i="107"/>
  <c r="N140" i="107"/>
  <c r="N241" i="107"/>
  <c r="N180" i="107"/>
  <c r="N38" i="107"/>
  <c r="N211" i="107"/>
  <c r="N236" i="107"/>
  <c r="N233" i="107"/>
  <c r="N242" i="107"/>
  <c r="N93" i="107"/>
  <c r="N267" i="107"/>
  <c r="A7" i="83"/>
  <c r="A8" i="83"/>
  <c r="A9" i="83"/>
  <c r="A10" i="83"/>
  <c r="A11" i="83"/>
  <c r="A12" i="83"/>
  <c r="A13" i="83"/>
  <c r="A14" i="83"/>
  <c r="A15" i="83"/>
  <c r="A16" i="83"/>
  <c r="A17" i="83"/>
  <c r="A18" i="83"/>
  <c r="A19" i="83"/>
  <c r="A20" i="83"/>
  <c r="A21" i="83"/>
  <c r="A22" i="83"/>
  <c r="A23" i="83"/>
  <c r="A24" i="83"/>
  <c r="A25" i="83"/>
  <c r="A26" i="83"/>
  <c r="A27" i="83"/>
  <c r="A28" i="83"/>
  <c r="A29" i="83"/>
  <c r="A30" i="83"/>
  <c r="A31" i="83"/>
  <c r="A32" i="83"/>
  <c r="A33" i="83"/>
  <c r="A34" i="83"/>
  <c r="A35" i="83"/>
  <c r="A36" i="83"/>
  <c r="A37" i="83"/>
  <c r="A38" i="83"/>
  <c r="A39" i="83"/>
  <c r="A40" i="83"/>
  <c r="A41" i="83"/>
  <c r="A42" i="83"/>
  <c r="A43" i="83"/>
  <c r="A6" i="83"/>
  <c r="M8" i="83"/>
  <c r="N8" i="83" s="1"/>
  <c r="M9" i="83"/>
  <c r="M10" i="83"/>
  <c r="N10" i="83" s="1"/>
  <c r="J40" i="46" s="1"/>
  <c r="M11" i="83"/>
  <c r="N11" i="83" s="1"/>
  <c r="M12" i="83"/>
  <c r="M13" i="83"/>
  <c r="N13" i="83" s="1"/>
  <c r="M14" i="83"/>
  <c r="N14" i="83" s="1"/>
  <c r="M15" i="83"/>
  <c r="N15" i="83" s="1"/>
  <c r="M16" i="83"/>
  <c r="M17" i="83"/>
  <c r="N17" i="83" s="1"/>
  <c r="M18" i="83"/>
  <c r="N18" i="83" s="1"/>
  <c r="M19" i="83"/>
  <c r="M20" i="83"/>
  <c r="N20" i="83" s="1"/>
  <c r="M21" i="83"/>
  <c r="N21" i="83" s="1"/>
  <c r="M22" i="83"/>
  <c r="M23" i="83"/>
  <c r="N23" i="83" s="1"/>
  <c r="M24" i="83"/>
  <c r="N24" i="83" s="1"/>
  <c r="M25" i="83"/>
  <c r="N25" i="83" s="1"/>
  <c r="M26" i="83"/>
  <c r="M27" i="83"/>
  <c r="N27" i="83" s="1"/>
  <c r="M6" i="83"/>
  <c r="A44" i="83"/>
  <c r="A45" i="83"/>
  <c r="A46" i="83"/>
  <c r="A47" i="83"/>
  <c r="A48" i="83"/>
  <c r="A49" i="83"/>
  <c r="A50" i="83"/>
  <c r="A51" i="83"/>
  <c r="A52" i="83"/>
  <c r="A53" i="83"/>
  <c r="A54" i="83"/>
  <c r="A55" i="83"/>
  <c r="A56" i="83"/>
  <c r="A57" i="83"/>
  <c r="A58" i="83"/>
  <c r="A59" i="83"/>
  <c r="A60" i="83"/>
  <c r="A61" i="83"/>
  <c r="A62" i="83"/>
  <c r="A63" i="83"/>
  <c r="A64" i="83"/>
  <c r="A65" i="83"/>
  <c r="A66" i="83"/>
  <c r="A67" i="83"/>
  <c r="J17" i="37" l="1"/>
  <c r="J20" i="37"/>
  <c r="J24" i="37"/>
  <c r="J28" i="37"/>
  <c r="J47" i="50"/>
  <c r="J33" i="45"/>
  <c r="J51" i="50"/>
  <c r="J52" i="50"/>
  <c r="J36" i="45"/>
  <c r="J11" i="37"/>
  <c r="J18" i="37"/>
  <c r="J25" i="37"/>
  <c r="J40" i="50"/>
  <c r="J39" i="45"/>
  <c r="J50" i="50"/>
  <c r="J41" i="50"/>
  <c r="J34" i="45"/>
  <c r="J12" i="37"/>
  <c r="J15" i="37"/>
  <c r="J22" i="37"/>
  <c r="J26" i="37"/>
  <c r="J49" i="50"/>
  <c r="J53" i="50"/>
  <c r="J42" i="50"/>
  <c r="J37" i="45"/>
  <c r="J43" i="50"/>
  <c r="J40" i="45"/>
  <c r="J19" i="37"/>
  <c r="J23" i="37"/>
  <c r="J27" i="37"/>
  <c r="J48" i="50"/>
  <c r="J44" i="50"/>
  <c r="J35" i="45"/>
  <c r="J46" i="50"/>
  <c r="J54" i="50"/>
  <c r="J45" i="50"/>
  <c r="J38" i="45"/>
  <c r="J7" i="50"/>
  <c r="J15" i="50"/>
  <c r="J23" i="50"/>
  <c r="J31" i="50"/>
  <c r="J39" i="50"/>
  <c r="J44" i="47"/>
  <c r="J20" i="47"/>
  <c r="J36" i="47"/>
  <c r="J40" i="47"/>
  <c r="J7" i="46"/>
  <c r="J20" i="46"/>
  <c r="J30" i="46"/>
  <c r="J35" i="46"/>
  <c r="J45" i="46"/>
  <c r="J8" i="50"/>
  <c r="J16" i="50"/>
  <c r="J24" i="50"/>
  <c r="J32" i="50"/>
  <c r="J10" i="47"/>
  <c r="J15" i="47"/>
  <c r="J25" i="47"/>
  <c r="J30" i="47"/>
  <c r="J35" i="47"/>
  <c r="J12" i="46"/>
  <c r="J19" i="46"/>
  <c r="J25" i="46"/>
  <c r="J34" i="46"/>
  <c r="J44" i="46"/>
  <c r="J50" i="46"/>
  <c r="J11" i="47"/>
  <c r="J31" i="47"/>
  <c r="J9" i="50"/>
  <c r="J17" i="50"/>
  <c r="J25" i="50"/>
  <c r="J33" i="50"/>
  <c r="J9" i="47"/>
  <c r="J14" i="47"/>
  <c r="J19" i="47"/>
  <c r="J29" i="47"/>
  <c r="J11" i="46"/>
  <c r="J18" i="46"/>
  <c r="J24" i="46"/>
  <c r="J29" i="46"/>
  <c r="J39" i="46"/>
  <c r="J49" i="46"/>
  <c r="J30" i="50"/>
  <c r="J21" i="47"/>
  <c r="J41" i="46"/>
  <c r="J10" i="50"/>
  <c r="J18" i="50"/>
  <c r="J26" i="50"/>
  <c r="J34" i="50"/>
  <c r="J13" i="47"/>
  <c r="J24" i="47"/>
  <c r="J34" i="47"/>
  <c r="J39" i="47"/>
  <c r="J43" i="47"/>
  <c r="J10" i="46"/>
  <c r="J17" i="46"/>
  <c r="J33" i="46"/>
  <c r="J43" i="46"/>
  <c r="J38" i="50"/>
  <c r="J13" i="46"/>
  <c r="J11" i="50"/>
  <c r="J19" i="50"/>
  <c r="J27" i="50"/>
  <c r="J35" i="50"/>
  <c r="J8" i="47"/>
  <c r="J18" i="47"/>
  <c r="J23" i="47"/>
  <c r="J28" i="47"/>
  <c r="J42" i="47"/>
  <c r="J9" i="46"/>
  <c r="J16" i="46"/>
  <c r="J23" i="46"/>
  <c r="J28" i="46"/>
  <c r="J38" i="46"/>
  <c r="J48" i="46"/>
  <c r="J46" i="46"/>
  <c r="J12" i="50"/>
  <c r="J20" i="50"/>
  <c r="J28" i="50"/>
  <c r="J36" i="50"/>
  <c r="J12" i="47"/>
  <c r="J27" i="47"/>
  <c r="J33" i="47"/>
  <c r="J38" i="47"/>
  <c r="J15" i="46"/>
  <c r="J22" i="46"/>
  <c r="J27" i="46"/>
  <c r="J32" i="46"/>
  <c r="J37" i="46"/>
  <c r="J42" i="46"/>
  <c r="J47" i="46"/>
  <c r="J22" i="50"/>
  <c r="J16" i="47"/>
  <c r="J6" i="47"/>
  <c r="J26" i="46"/>
  <c r="J51" i="46"/>
  <c r="J13" i="50"/>
  <c r="J21" i="50"/>
  <c r="J29" i="50"/>
  <c r="J37" i="50"/>
  <c r="J7" i="47"/>
  <c r="J17" i="47"/>
  <c r="J22" i="47"/>
  <c r="J32" i="47"/>
  <c r="J37" i="47"/>
  <c r="J41" i="47"/>
  <c r="J8" i="46"/>
  <c r="J14" i="46"/>
  <c r="J21" i="46"/>
  <c r="J31" i="46"/>
  <c r="J36" i="46"/>
  <c r="J14" i="50"/>
  <c r="J26" i="47"/>
  <c r="J7" i="45"/>
  <c r="J11" i="45"/>
  <c r="J23" i="45"/>
  <c r="J28" i="45"/>
  <c r="J14" i="45"/>
  <c r="J25" i="45"/>
  <c r="J29" i="45"/>
  <c r="J17" i="45"/>
  <c r="J22" i="45"/>
  <c r="J27" i="45"/>
  <c r="J12" i="45"/>
  <c r="J10" i="45"/>
  <c r="J16" i="45"/>
  <c r="J21" i="45"/>
  <c r="J31" i="45"/>
  <c r="J8" i="45"/>
  <c r="J30" i="45"/>
  <c r="J26" i="45"/>
  <c r="J32" i="45"/>
  <c r="J13" i="45"/>
  <c r="J18" i="45"/>
  <c r="J9" i="45"/>
  <c r="J15" i="45"/>
  <c r="J20" i="45"/>
  <c r="J19" i="45"/>
  <c r="J24" i="45"/>
  <c r="J9" i="54"/>
  <c r="J15" i="54"/>
  <c r="J10" i="53"/>
  <c r="J16" i="53"/>
  <c r="J21" i="53"/>
  <c r="J27" i="53"/>
  <c r="J43" i="53"/>
  <c r="J18" i="52"/>
  <c r="J23" i="52"/>
  <c r="J37" i="52"/>
  <c r="J42" i="52"/>
  <c r="J11" i="51"/>
  <c r="J15" i="51"/>
  <c r="J23" i="51"/>
  <c r="J27" i="51"/>
  <c r="J31" i="51"/>
  <c r="J35" i="51"/>
  <c r="J39" i="51"/>
  <c r="J41" i="51"/>
  <c r="J45" i="51"/>
  <c r="J49" i="51"/>
  <c r="J53" i="51"/>
  <c r="J57" i="51"/>
  <c r="J9" i="48"/>
  <c r="J13" i="48"/>
  <c r="J56" i="47"/>
  <c r="J62" i="46"/>
  <c r="J7" i="37"/>
  <c r="J31" i="37"/>
  <c r="J24" i="49"/>
  <c r="J44" i="49"/>
  <c r="J48" i="49"/>
  <c r="J20" i="48"/>
  <c r="J28" i="48"/>
  <c r="J39" i="48"/>
  <c r="J59" i="48"/>
  <c r="J10" i="55"/>
  <c r="J9" i="53"/>
  <c r="J15" i="53"/>
  <c r="J32" i="53"/>
  <c r="J37" i="53"/>
  <c r="J8" i="52"/>
  <c r="J12" i="52"/>
  <c r="J17" i="52"/>
  <c r="J28" i="52"/>
  <c r="J32" i="52"/>
  <c r="J41" i="52"/>
  <c r="J47" i="52"/>
  <c r="J9" i="49"/>
  <c r="J13" i="49"/>
  <c r="J17" i="49"/>
  <c r="J21" i="49"/>
  <c r="J25" i="49"/>
  <c r="J29" i="49"/>
  <c r="J33" i="49"/>
  <c r="J37" i="49"/>
  <c r="J41" i="49"/>
  <c r="J45" i="49"/>
  <c r="J49" i="49"/>
  <c r="J53" i="49"/>
  <c r="J17" i="48"/>
  <c r="J21" i="48"/>
  <c r="J25" i="48"/>
  <c r="J29" i="48"/>
  <c r="J32" i="48"/>
  <c r="J36" i="48"/>
  <c r="J40" i="48"/>
  <c r="J44" i="48"/>
  <c r="J48" i="48"/>
  <c r="J52" i="48"/>
  <c r="J56" i="48"/>
  <c r="J60" i="48"/>
  <c r="J64" i="48"/>
  <c r="J47" i="47"/>
  <c r="J51" i="47"/>
  <c r="J55" i="47"/>
  <c r="J43" i="45"/>
  <c r="J47" i="45"/>
  <c r="J51" i="45"/>
  <c r="J55" i="45"/>
  <c r="J6" i="37"/>
  <c r="J6" i="48"/>
  <c r="J6" i="52"/>
  <c r="J35" i="52"/>
  <c r="J8" i="49"/>
  <c r="J16" i="49"/>
  <c r="J28" i="49"/>
  <c r="J36" i="49"/>
  <c r="J24" i="48"/>
  <c r="J35" i="48"/>
  <c r="J51" i="48"/>
  <c r="J9" i="55"/>
  <c r="J8" i="54"/>
  <c r="J14" i="54"/>
  <c r="J14" i="53"/>
  <c r="J20" i="53"/>
  <c r="J26" i="53"/>
  <c r="J31" i="53"/>
  <c r="J42" i="53"/>
  <c r="J22" i="52"/>
  <c r="J27" i="52"/>
  <c r="J36" i="52"/>
  <c r="J46" i="52"/>
  <c r="J10" i="51"/>
  <c r="J14" i="51"/>
  <c r="J18" i="51"/>
  <c r="J22" i="51"/>
  <c r="J26" i="51"/>
  <c r="J30" i="51"/>
  <c r="J34" i="51"/>
  <c r="J38" i="51"/>
  <c r="J40" i="51"/>
  <c r="J44" i="51"/>
  <c r="J48" i="51"/>
  <c r="J52" i="51"/>
  <c r="J56" i="51"/>
  <c r="J8" i="48"/>
  <c r="J12" i="48"/>
  <c r="J42" i="45"/>
  <c r="J10" i="37"/>
  <c r="J30" i="37"/>
  <c r="J40" i="52"/>
  <c r="J12" i="49"/>
  <c r="J20" i="49"/>
  <c r="J40" i="49"/>
  <c r="J16" i="48"/>
  <c r="J43" i="48"/>
  <c r="J47" i="48"/>
  <c r="J63" i="48"/>
  <c r="J13" i="54"/>
  <c r="J8" i="53"/>
  <c r="J13" i="53"/>
  <c r="J19" i="53"/>
  <c r="J25" i="53"/>
  <c r="J30" i="53"/>
  <c r="J36" i="53"/>
  <c r="J41" i="53"/>
  <c r="J7" i="52"/>
  <c r="J11" i="52"/>
  <c r="J16" i="52"/>
  <c r="J21" i="52"/>
  <c r="J31" i="52"/>
  <c r="J32" i="49"/>
  <c r="J52" i="49"/>
  <c r="J55" i="48"/>
  <c r="J8" i="55"/>
  <c r="J7" i="54"/>
  <c r="J12" i="54"/>
  <c r="J35" i="53"/>
  <c r="J15" i="52"/>
  <c r="J26" i="52"/>
  <c r="J45" i="52"/>
  <c r="J13" i="51"/>
  <c r="J17" i="51"/>
  <c r="J21" i="51"/>
  <c r="J25" i="51"/>
  <c r="J29" i="51"/>
  <c r="J33" i="51"/>
  <c r="J37" i="51"/>
  <c r="J43" i="51"/>
  <c r="J47" i="51"/>
  <c r="J51" i="51"/>
  <c r="J55" i="51"/>
  <c r="J7" i="48"/>
  <c r="J11" i="48"/>
  <c r="J15" i="48"/>
  <c r="J41" i="45"/>
  <c r="J9" i="37"/>
  <c r="J29" i="37"/>
  <c r="J7" i="55"/>
  <c r="J13" i="55"/>
  <c r="J11" i="54"/>
  <c r="J7" i="53"/>
  <c r="J12" i="53"/>
  <c r="J18" i="53"/>
  <c r="J24" i="53"/>
  <c r="J29" i="53"/>
  <c r="J40" i="53"/>
  <c r="J45" i="53"/>
  <c r="J10" i="52"/>
  <c r="J20" i="52"/>
  <c r="J25" i="52"/>
  <c r="J30" i="52"/>
  <c r="J34" i="52"/>
  <c r="J39" i="52"/>
  <c r="J44" i="52"/>
  <c r="J7" i="49"/>
  <c r="J11" i="49"/>
  <c r="J15" i="49"/>
  <c r="J19" i="49"/>
  <c r="J23" i="49"/>
  <c r="J27" i="49"/>
  <c r="J31" i="49"/>
  <c r="J35" i="49"/>
  <c r="J39" i="49"/>
  <c r="J43" i="49"/>
  <c r="J47" i="49"/>
  <c r="J51" i="49"/>
  <c r="J55" i="49"/>
  <c r="J19" i="48"/>
  <c r="J23" i="48"/>
  <c r="J27" i="48"/>
  <c r="J31" i="48"/>
  <c r="J34" i="48"/>
  <c r="J38" i="48"/>
  <c r="J42" i="48"/>
  <c r="J46" i="48"/>
  <c r="J50" i="48"/>
  <c r="J54" i="48"/>
  <c r="J58" i="48"/>
  <c r="J62" i="48"/>
  <c r="J49" i="47"/>
  <c r="J53" i="47"/>
  <c r="J45" i="45"/>
  <c r="J49" i="45"/>
  <c r="J53" i="45"/>
  <c r="J6" i="46"/>
  <c r="J6" i="50"/>
  <c r="J6" i="54"/>
  <c r="J12" i="55"/>
  <c r="J17" i="54"/>
  <c r="J11" i="53"/>
  <c r="J17" i="53"/>
  <c r="J23" i="53"/>
  <c r="J34" i="53"/>
  <c r="J39" i="53"/>
  <c r="J14" i="52"/>
  <c r="J19" i="52"/>
  <c r="J38" i="52"/>
  <c r="J43" i="52"/>
  <c r="J12" i="51"/>
  <c r="J16" i="51"/>
  <c r="J33" i="53"/>
  <c r="J33" i="52"/>
  <c r="J30" i="49"/>
  <c r="J20" i="51"/>
  <c r="J50" i="51"/>
  <c r="J41" i="48"/>
  <c r="J48" i="45"/>
  <c r="J6" i="53"/>
  <c r="J18" i="48"/>
  <c r="J44" i="45"/>
  <c r="J46" i="51"/>
  <c r="J45" i="47"/>
  <c r="J16" i="54"/>
  <c r="J22" i="53"/>
  <c r="J13" i="52"/>
  <c r="J18" i="49"/>
  <c r="J50" i="49"/>
  <c r="J30" i="48"/>
  <c r="J61" i="48"/>
  <c r="J48" i="47"/>
  <c r="J54" i="45"/>
  <c r="J48" i="52"/>
  <c r="J38" i="49"/>
  <c r="J28" i="51"/>
  <c r="J58" i="51"/>
  <c r="J49" i="48"/>
  <c r="J54" i="47"/>
  <c r="J8" i="37"/>
  <c r="J11" i="55"/>
  <c r="J29" i="52"/>
  <c r="J26" i="49"/>
  <c r="J37" i="48"/>
  <c r="J50" i="45"/>
  <c r="J28" i="53"/>
  <c r="J38" i="53"/>
  <c r="J9" i="52"/>
  <c r="J14" i="49"/>
  <c r="J46" i="49"/>
  <c r="J36" i="51"/>
  <c r="J14" i="48"/>
  <c r="J26" i="48"/>
  <c r="J57" i="48"/>
  <c r="J50" i="47"/>
  <c r="J63" i="46"/>
  <c r="J32" i="37"/>
  <c r="J6" i="45"/>
  <c r="J54" i="49"/>
  <c r="J44" i="53"/>
  <c r="J24" i="52"/>
  <c r="J42" i="49"/>
  <c r="J10" i="48"/>
  <c r="J53" i="48"/>
  <c r="J52" i="47"/>
  <c r="J34" i="49"/>
  <c r="J24" i="51"/>
  <c r="J54" i="51"/>
  <c r="J45" i="48"/>
  <c r="J46" i="45"/>
  <c r="J6" i="49"/>
  <c r="J10" i="54"/>
  <c r="J22" i="49"/>
  <c r="J42" i="51"/>
  <c r="J33" i="48"/>
  <c r="J46" i="47"/>
  <c r="J52" i="45"/>
  <c r="J10" i="49"/>
  <c r="J32" i="51"/>
  <c r="J22" i="48"/>
  <c r="M21" i="82" l="1"/>
  <c r="M22" i="82"/>
  <c r="M15" i="82"/>
  <c r="M11" i="82"/>
  <c r="M8" i="82"/>
  <c r="A237" i="107" l="1"/>
  <c r="A238" i="107"/>
  <c r="A236" i="107"/>
  <c r="A148" i="107"/>
  <c r="A149" i="107"/>
  <c r="A150" i="107"/>
  <c r="A151" i="107"/>
  <c r="A152" i="107"/>
  <c r="A153" i="107"/>
  <c r="A154" i="107"/>
  <c r="A155" i="107"/>
  <c r="A156" i="107"/>
  <c r="A157" i="107"/>
  <c r="A158" i="107"/>
  <c r="A159" i="107"/>
  <c r="A160" i="107"/>
  <c r="A161" i="107"/>
  <c r="A162" i="107"/>
  <c r="A163" i="107"/>
  <c r="A164" i="107"/>
  <c r="A165" i="107"/>
  <c r="A166" i="107"/>
  <c r="A167" i="107"/>
  <c r="A168" i="107"/>
  <c r="A169" i="107"/>
  <c r="A170" i="107"/>
  <c r="A171" i="107"/>
  <c r="A172" i="107"/>
  <c r="A173" i="107"/>
  <c r="A174" i="107"/>
  <c r="A175" i="107"/>
  <c r="A176" i="107"/>
  <c r="A177" i="107"/>
  <c r="A178" i="107"/>
  <c r="A179" i="107"/>
  <c r="A180" i="107"/>
  <c r="A181" i="107"/>
  <c r="A182" i="107"/>
  <c r="A183" i="107"/>
  <c r="A184" i="107"/>
  <c r="A185" i="107"/>
  <c r="A207" i="107"/>
  <c r="A208" i="107"/>
  <c r="A209" i="107"/>
  <c r="A210" i="107"/>
  <c r="A211" i="107"/>
  <c r="A228" i="107"/>
  <c r="A229" i="107"/>
  <c r="A230" i="107"/>
  <c r="A231" i="107"/>
  <c r="A232" i="107"/>
  <c r="A233" i="107"/>
  <c r="A234" i="107"/>
  <c r="A235" i="107"/>
  <c r="A239" i="107"/>
  <c r="A240" i="107"/>
  <c r="A241" i="107"/>
  <c r="A242" i="107"/>
  <c r="A243" i="107"/>
  <c r="A244" i="107"/>
  <c r="A245" i="107"/>
  <c r="A246" i="107"/>
  <c r="A247" i="107"/>
  <c r="A248" i="107"/>
  <c r="A249" i="107"/>
  <c r="A250" i="107"/>
  <c r="A251" i="107"/>
  <c r="A252" i="107"/>
  <c r="A253" i="107"/>
  <c r="A254" i="107"/>
  <c r="A255" i="107"/>
  <c r="A256" i="107"/>
  <c r="A257" i="107"/>
  <c r="A258" i="107"/>
  <c r="A259" i="107"/>
  <c r="A260" i="107"/>
  <c r="A261" i="107"/>
  <c r="A262" i="107"/>
  <c r="A263" i="107"/>
  <c r="A264" i="107"/>
  <c r="A265" i="107"/>
  <c r="A266" i="107"/>
  <c r="A267" i="107"/>
  <c r="A268" i="107"/>
  <c r="A269" i="107"/>
  <c r="A270" i="107"/>
  <c r="A271" i="107"/>
  <c r="A272" i="107"/>
  <c r="A273" i="107"/>
  <c r="A274" i="107"/>
  <c r="A275" i="107"/>
  <c r="A276" i="107"/>
  <c r="A277" i="107"/>
  <c r="A278" i="107"/>
  <c r="A279" i="107"/>
  <c r="A280" i="107"/>
  <c r="A281" i="107"/>
  <c r="A282" i="107"/>
  <c r="A283" i="107"/>
  <c r="A6" i="106" l="1"/>
  <c r="M6" i="106"/>
  <c r="M7" i="106"/>
  <c r="AL18" i="37" l="1"/>
  <c r="AL24" i="37"/>
  <c r="AM50" i="50"/>
  <c r="AM33" i="45"/>
  <c r="AL19" i="37"/>
  <c r="AM46" i="50"/>
  <c r="AM47" i="50"/>
  <c r="AM39" i="45"/>
  <c r="AM40" i="45"/>
  <c r="AL15" i="37"/>
  <c r="AM52" i="50"/>
  <c r="AL11" i="37"/>
  <c r="AL17" i="37"/>
  <c r="AL21" i="37"/>
  <c r="AM48" i="50"/>
  <c r="AM54" i="50"/>
  <c r="AL23" i="37"/>
  <c r="AM51" i="50"/>
  <c r="AM34" i="45"/>
  <c r="AM36" i="45"/>
  <c r="AM38" i="45"/>
  <c r="AM49" i="50"/>
  <c r="AL10" i="37"/>
  <c r="AL20" i="37"/>
  <c r="AN52" i="46"/>
  <c r="AL12" i="37"/>
  <c r="AL22" i="37"/>
  <c r="AM53" i="50"/>
  <c r="AM35" i="45"/>
  <c r="AM37" i="45"/>
  <c r="AN7" i="47"/>
  <c r="AN12" i="46"/>
  <c r="AN32" i="46"/>
  <c r="AN42" i="46"/>
  <c r="AM13" i="45"/>
  <c r="AN44" i="47"/>
  <c r="AN14" i="47"/>
  <c r="AN22" i="47"/>
  <c r="AN26" i="47"/>
  <c r="AN30" i="47"/>
  <c r="AN34" i="47"/>
  <c r="AN38" i="47"/>
  <c r="AN41" i="47"/>
  <c r="AN10" i="46"/>
  <c r="AN11" i="46"/>
  <c r="AN22" i="46"/>
  <c r="AN30" i="46"/>
  <c r="AN31" i="46"/>
  <c r="AN41" i="46"/>
  <c r="AN50" i="46"/>
  <c r="AM12" i="45"/>
  <c r="AN13" i="47"/>
  <c r="AN6" i="47"/>
  <c r="AN8" i="46"/>
  <c r="AN9" i="46"/>
  <c r="AN21" i="46"/>
  <c r="AN39" i="46"/>
  <c r="AN40" i="46"/>
  <c r="AN48" i="46"/>
  <c r="AN49" i="46"/>
  <c r="AM11" i="45"/>
  <c r="AM19" i="45"/>
  <c r="AM27" i="45"/>
  <c r="AM25" i="45"/>
  <c r="AM28" i="45"/>
  <c r="AN12" i="47"/>
  <c r="AN17" i="47"/>
  <c r="AN21" i="47"/>
  <c r="AN25" i="47"/>
  <c r="AN29" i="47"/>
  <c r="AN33" i="47"/>
  <c r="AN37" i="47"/>
  <c r="AN40" i="47"/>
  <c r="AN7" i="46"/>
  <c r="AN20" i="46"/>
  <c r="AN29" i="46"/>
  <c r="AN38" i="46"/>
  <c r="AN47" i="46"/>
  <c r="AM10" i="45"/>
  <c r="AM18" i="45"/>
  <c r="AM26" i="45"/>
  <c r="AM17" i="45"/>
  <c r="AN11" i="47"/>
  <c r="AN17" i="46"/>
  <c r="AN18" i="46"/>
  <c r="AN19" i="46"/>
  <c r="AN28" i="46"/>
  <c r="AN37" i="46"/>
  <c r="AN46" i="46"/>
  <c r="AM9" i="45"/>
  <c r="AN10" i="47"/>
  <c r="AN16" i="47"/>
  <c r="AN20" i="47"/>
  <c r="AN24" i="47"/>
  <c r="AN28" i="47"/>
  <c r="AN32" i="47"/>
  <c r="AN36" i="47"/>
  <c r="AN43" i="47"/>
  <c r="AN15" i="46"/>
  <c r="AN16" i="46"/>
  <c r="AN26" i="46"/>
  <c r="AN27" i="46"/>
  <c r="AN36" i="46"/>
  <c r="AN45" i="46"/>
  <c r="AM8" i="45"/>
  <c r="AM16" i="45"/>
  <c r="AM32" i="45"/>
  <c r="AM15" i="45"/>
  <c r="AM23" i="45"/>
  <c r="AM31" i="45"/>
  <c r="AN9" i="47"/>
  <c r="AN14" i="46"/>
  <c r="AN25" i="46"/>
  <c r="AN35" i="46"/>
  <c r="AN44" i="46"/>
  <c r="AM7" i="45"/>
  <c r="AN8" i="47"/>
  <c r="AN15" i="47"/>
  <c r="AN19" i="47"/>
  <c r="AN23" i="47"/>
  <c r="AN27" i="47"/>
  <c r="AN31" i="47"/>
  <c r="AN35" i="47"/>
  <c r="AN39" i="47"/>
  <c r="AN42" i="47"/>
  <c r="AN13" i="46"/>
  <c r="AN24" i="46"/>
  <c r="AN33" i="46"/>
  <c r="AN34" i="46"/>
  <c r="AN43" i="46"/>
  <c r="AN51" i="46"/>
  <c r="AM14" i="45"/>
  <c r="AM22" i="45"/>
  <c r="AM30" i="45"/>
  <c r="AM21" i="45"/>
  <c r="AM29" i="45"/>
  <c r="AM20" i="45"/>
  <c r="AN8" i="53"/>
  <c r="AN9" i="53"/>
  <c r="AN28" i="53"/>
  <c r="AN8" i="52"/>
  <c r="AN16" i="52"/>
  <c r="AN17" i="52"/>
  <c r="AN25" i="52"/>
  <c r="AN33" i="52"/>
  <c r="AN41" i="52"/>
  <c r="AN7" i="49"/>
  <c r="AN14" i="49"/>
  <c r="AN22" i="49"/>
  <c r="AN30" i="49"/>
  <c r="AN37" i="49"/>
  <c r="AN45" i="49"/>
  <c r="AM42" i="51"/>
  <c r="AN49" i="47"/>
  <c r="AN50" i="47"/>
  <c r="AN51" i="47"/>
  <c r="AN52" i="47"/>
  <c r="AN53" i="47"/>
  <c r="AN54" i="47"/>
  <c r="AN55" i="47"/>
  <c r="AN56" i="47"/>
  <c r="AM6" i="50"/>
  <c r="AL26" i="37"/>
  <c r="AN46" i="47"/>
  <c r="AL25" i="37"/>
  <c r="AM48" i="51"/>
  <c r="AM53" i="51"/>
  <c r="AM43" i="45"/>
  <c r="AN7" i="53"/>
  <c r="AN26" i="53"/>
  <c r="AN27" i="53"/>
  <c r="AN42" i="53"/>
  <c r="AN7" i="52"/>
  <c r="AN15" i="52"/>
  <c r="AN24" i="52"/>
  <c r="AN32" i="52"/>
  <c r="AN40" i="52"/>
  <c r="AN48" i="52"/>
  <c r="AN13" i="49"/>
  <c r="AN21" i="49"/>
  <c r="AN29" i="49"/>
  <c r="AN36" i="49"/>
  <c r="AN44" i="49"/>
  <c r="AM8" i="50"/>
  <c r="AM12" i="50"/>
  <c r="AM16" i="50"/>
  <c r="AM20" i="50"/>
  <c r="AM24" i="50"/>
  <c r="AM28" i="50"/>
  <c r="AM32" i="50"/>
  <c r="AM36" i="50"/>
  <c r="AM40" i="50"/>
  <c r="AM44" i="50"/>
  <c r="AM9" i="51"/>
  <c r="AM13" i="51"/>
  <c r="AM17" i="51"/>
  <c r="AM21" i="51"/>
  <c r="AM25" i="51"/>
  <c r="AM33" i="51"/>
  <c r="AM37" i="51"/>
  <c r="AM41" i="51"/>
  <c r="AN48" i="47"/>
  <c r="AL32" i="37"/>
  <c r="AL8" i="37"/>
  <c r="AJ6" i="55"/>
  <c r="AM49" i="51"/>
  <c r="AM55" i="51"/>
  <c r="AJ7" i="55"/>
  <c r="AJ8" i="55"/>
  <c r="AJ14" i="54"/>
  <c r="AJ15" i="54"/>
  <c r="AJ16" i="54"/>
  <c r="AJ17" i="54"/>
  <c r="AN24" i="53"/>
  <c r="AN25" i="53"/>
  <c r="AN40" i="53"/>
  <c r="AN41" i="53"/>
  <c r="AN43" i="53"/>
  <c r="AN44" i="53"/>
  <c r="AN45" i="53"/>
  <c r="AN14" i="52"/>
  <c r="AN23" i="52"/>
  <c r="AN31" i="52"/>
  <c r="AN39" i="52"/>
  <c r="AN47" i="52"/>
  <c r="AN12" i="49"/>
  <c r="AN20" i="49"/>
  <c r="AN28" i="49"/>
  <c r="AN35" i="49"/>
  <c r="AN43" i="49"/>
  <c r="AN47" i="47"/>
  <c r="AL9" i="37"/>
  <c r="AL31" i="37"/>
  <c r="AJ9" i="55"/>
  <c r="AJ10" i="55"/>
  <c r="AJ10" i="54"/>
  <c r="AJ11" i="54"/>
  <c r="AJ12" i="54"/>
  <c r="AJ13" i="54"/>
  <c r="AN20" i="53"/>
  <c r="AN21" i="53"/>
  <c r="AN22" i="53"/>
  <c r="AN23" i="53"/>
  <c r="AN37" i="53"/>
  <c r="AN38" i="53"/>
  <c r="AN39" i="53"/>
  <c r="AN13" i="52"/>
  <c r="AN22" i="52"/>
  <c r="AN30" i="52"/>
  <c r="AN38" i="52"/>
  <c r="AN46" i="52"/>
  <c r="AN11" i="49"/>
  <c r="AN19" i="49"/>
  <c r="AN27" i="49"/>
  <c r="AN42" i="49"/>
  <c r="AM7" i="50"/>
  <c r="AM11" i="50"/>
  <c r="AM15" i="50"/>
  <c r="AM19" i="50"/>
  <c r="AM23" i="50"/>
  <c r="AM27" i="50"/>
  <c r="AM35" i="50"/>
  <c r="AM39" i="50"/>
  <c r="AM43" i="50"/>
  <c r="AM8" i="51"/>
  <c r="AM12" i="51"/>
  <c r="AM16" i="51"/>
  <c r="AM20" i="51"/>
  <c r="AM24" i="51"/>
  <c r="AM28" i="51"/>
  <c r="AM32" i="51"/>
  <c r="AM36" i="51"/>
  <c r="AM40" i="51"/>
  <c r="AJ11" i="55"/>
  <c r="AJ8" i="54"/>
  <c r="AJ9" i="54"/>
  <c r="AN18" i="53"/>
  <c r="AN19" i="53"/>
  <c r="AN36" i="53"/>
  <c r="AN12" i="52"/>
  <c r="AN21" i="52"/>
  <c r="AN29" i="52"/>
  <c r="AN37" i="52"/>
  <c r="AN45" i="52"/>
  <c r="AN18" i="49"/>
  <c r="AN26" i="49"/>
  <c r="AN34" i="49"/>
  <c r="AN41" i="49"/>
  <c r="AN45" i="47"/>
  <c r="AM44" i="45"/>
  <c r="AM45" i="45"/>
  <c r="AM46" i="45"/>
  <c r="AM47" i="45"/>
  <c r="AM48" i="45"/>
  <c r="AM49" i="45"/>
  <c r="AM50" i="45"/>
  <c r="AM51" i="45"/>
  <c r="AM52" i="45"/>
  <c r="AM53" i="45"/>
  <c r="AM54" i="45"/>
  <c r="AL7" i="37"/>
  <c r="AL29" i="37"/>
  <c r="AN6" i="46"/>
  <c r="AJ6" i="54"/>
  <c r="AM35" i="51"/>
  <c r="AM39" i="51"/>
  <c r="AM47" i="51"/>
  <c r="AM51" i="51"/>
  <c r="AM57" i="51"/>
  <c r="AM6" i="45"/>
  <c r="AJ12" i="55"/>
  <c r="AJ7" i="54"/>
  <c r="AN16" i="53"/>
  <c r="AN17" i="53"/>
  <c r="AN34" i="53"/>
  <c r="AN35" i="53"/>
  <c r="AN11" i="52"/>
  <c r="AN20" i="52"/>
  <c r="AN28" i="52"/>
  <c r="AN36" i="52"/>
  <c r="AN44" i="52"/>
  <c r="AN10" i="49"/>
  <c r="AN17" i="49"/>
  <c r="AN25" i="49"/>
  <c r="AN33" i="49"/>
  <c r="AN40" i="49"/>
  <c r="AN48" i="49"/>
  <c r="AN49" i="49"/>
  <c r="AN50" i="49"/>
  <c r="AN51" i="49"/>
  <c r="AN52" i="49"/>
  <c r="AN53" i="49"/>
  <c r="AN54" i="49"/>
  <c r="AN55" i="49"/>
  <c r="AM10" i="50"/>
  <c r="AM14" i="50"/>
  <c r="AM18" i="50"/>
  <c r="AM22" i="50"/>
  <c r="AM26" i="50"/>
  <c r="AM30" i="50"/>
  <c r="AM34" i="50"/>
  <c r="AM38" i="50"/>
  <c r="AM42" i="50"/>
  <c r="AM7" i="51"/>
  <c r="AM11" i="51"/>
  <c r="AM15" i="51"/>
  <c r="AM19" i="51"/>
  <c r="AM23" i="51"/>
  <c r="AM27" i="51"/>
  <c r="AM31" i="51"/>
  <c r="AJ13" i="55"/>
  <c r="AN12" i="53"/>
  <c r="AN13" i="53"/>
  <c r="AN14" i="53"/>
  <c r="AN15" i="53"/>
  <c r="AN32" i="53"/>
  <c r="AN33" i="53"/>
  <c r="AN10" i="52"/>
  <c r="AN19" i="52"/>
  <c r="AN27" i="52"/>
  <c r="AN35" i="52"/>
  <c r="AN43" i="52"/>
  <c r="AN9" i="49"/>
  <c r="AN16" i="49"/>
  <c r="AN24" i="49"/>
  <c r="AN32" i="49"/>
  <c r="AN39" i="49"/>
  <c r="AN47" i="49"/>
  <c r="AM44" i="51"/>
  <c r="AM41" i="45"/>
  <c r="AM42" i="45"/>
  <c r="AL6" i="37"/>
  <c r="AN6" i="52"/>
  <c r="AM34" i="51"/>
  <c r="AM38" i="51"/>
  <c r="AM43" i="51"/>
  <c r="AN60" i="46"/>
  <c r="AN61" i="46"/>
  <c r="AL27" i="37"/>
  <c r="AL30" i="37"/>
  <c r="AM45" i="51"/>
  <c r="AM50" i="51"/>
  <c r="AM54" i="51"/>
  <c r="AM58" i="51"/>
  <c r="AM55" i="45"/>
  <c r="AN6" i="53"/>
  <c r="AN10" i="53"/>
  <c r="AN11" i="53"/>
  <c r="AN29" i="53"/>
  <c r="AN30" i="53"/>
  <c r="AN31" i="53"/>
  <c r="AN9" i="52"/>
  <c r="AN18" i="52"/>
  <c r="AN26" i="52"/>
  <c r="AN34" i="52"/>
  <c r="AN42" i="52"/>
  <c r="AN8" i="49"/>
  <c r="AN15" i="49"/>
  <c r="AN23" i="49"/>
  <c r="AN31" i="49"/>
  <c r="AN38" i="49"/>
  <c r="AN46" i="49"/>
  <c r="AM9" i="50"/>
  <c r="AM13" i="50"/>
  <c r="AM17" i="50"/>
  <c r="AM21" i="50"/>
  <c r="AM25" i="50"/>
  <c r="AM29" i="50"/>
  <c r="AM33" i="50"/>
  <c r="AM37" i="50"/>
  <c r="AM41" i="50"/>
  <c r="AM45" i="50"/>
  <c r="AM10" i="51"/>
  <c r="AM14" i="51"/>
  <c r="AM18" i="51"/>
  <c r="AM22" i="51"/>
  <c r="AM26" i="51"/>
  <c r="AM30" i="51"/>
  <c r="AN62" i="46"/>
  <c r="AN63" i="46"/>
  <c r="AN6" i="49"/>
  <c r="AM46" i="51"/>
  <c r="AM52" i="51"/>
  <c r="AM56" i="51"/>
  <c r="AL28" i="37"/>
  <c r="M11" i="92"/>
  <c r="A40" i="92" l="1"/>
  <c r="A41" i="92"/>
  <c r="A42" i="92"/>
  <c r="A43" i="92"/>
  <c r="A44" i="92"/>
  <c r="A45" i="92"/>
  <c r="A46" i="92"/>
  <c r="A47" i="92"/>
  <c r="A48" i="92"/>
  <c r="A49" i="92"/>
  <c r="A50" i="92"/>
  <c r="A51" i="92"/>
  <c r="A52" i="92"/>
  <c r="A53" i="92"/>
  <c r="A54" i="92"/>
  <c r="A55" i="92"/>
  <c r="A56" i="92"/>
  <c r="A57" i="92"/>
  <c r="A58" i="92"/>
  <c r="A59" i="92"/>
  <c r="A60" i="92"/>
  <c r="A61" i="92"/>
  <c r="A62" i="92"/>
  <c r="A63" i="92"/>
  <c r="N5" i="105" l="1"/>
  <c r="A20" i="86" l="1"/>
  <c r="A21" i="86"/>
  <c r="A22" i="86"/>
  <c r="A23" i="86"/>
  <c r="A24" i="86"/>
  <c r="A25" i="86"/>
  <c r="A26" i="86"/>
  <c r="A27" i="86"/>
  <c r="A28" i="86"/>
  <c r="A29" i="86"/>
  <c r="A30" i="86"/>
  <c r="A31" i="86"/>
  <c r="A32" i="86"/>
  <c r="A33" i="86"/>
  <c r="A34" i="86"/>
  <c r="M9" i="122" l="1"/>
  <c r="N9" i="122" s="1"/>
  <c r="M10" i="122"/>
  <c r="N10" i="122" s="1"/>
  <c r="M11" i="122"/>
  <c r="N11" i="122" s="1"/>
  <c r="M12" i="122"/>
  <c r="N12" i="122" s="1"/>
  <c r="M13" i="122"/>
  <c r="N13" i="122" s="1"/>
  <c r="M14" i="122"/>
  <c r="N14" i="122" s="1"/>
  <c r="M15" i="122"/>
  <c r="N15" i="122" s="1"/>
  <c r="M16" i="122"/>
  <c r="N16" i="122" s="1"/>
  <c r="M17" i="122"/>
  <c r="N17" i="122" s="1"/>
  <c r="M18" i="122"/>
  <c r="N18" i="122" s="1"/>
  <c r="M19" i="122"/>
  <c r="N19" i="122" s="1"/>
  <c r="M20" i="122"/>
  <c r="N20" i="122" s="1"/>
  <c r="M21" i="122"/>
  <c r="N21" i="122" s="1"/>
  <c r="M22" i="122"/>
  <c r="N22" i="122" s="1"/>
  <c r="M23" i="122"/>
  <c r="N23" i="122" s="1"/>
  <c r="M24" i="122"/>
  <c r="N24" i="122" s="1"/>
  <c r="M25" i="122"/>
  <c r="N25" i="122" s="1"/>
  <c r="M26" i="122"/>
  <c r="N26" i="122" s="1"/>
  <c r="M27" i="122"/>
  <c r="N27" i="122" s="1"/>
  <c r="M28" i="122"/>
  <c r="N28" i="122" s="1"/>
  <c r="M29" i="122"/>
  <c r="N29" i="122" s="1"/>
  <c r="M30" i="122"/>
  <c r="N30" i="122" s="1"/>
  <c r="M31" i="122"/>
  <c r="N31" i="122" s="1"/>
  <c r="M32" i="122"/>
  <c r="N32" i="122" s="1"/>
  <c r="M33" i="122"/>
  <c r="N33" i="122" s="1"/>
  <c r="M34" i="122"/>
  <c r="N34" i="122" s="1"/>
  <c r="M35" i="122"/>
  <c r="N35" i="122" s="1"/>
  <c r="M36" i="122"/>
  <c r="N36" i="122" s="1"/>
  <c r="M37" i="122"/>
  <c r="N37" i="122" s="1"/>
  <c r="M38" i="122"/>
  <c r="N38" i="122" s="1"/>
  <c r="M39" i="122"/>
  <c r="N39" i="122" s="1"/>
  <c r="M40" i="122"/>
  <c r="N40" i="122" s="1"/>
  <c r="M41" i="122"/>
  <c r="N41" i="122" s="1"/>
  <c r="M8" i="122"/>
  <c r="N8" i="122" s="1"/>
  <c r="M7" i="122"/>
  <c r="M10" i="81" l="1"/>
  <c r="M11" i="81"/>
  <c r="M12" i="81"/>
  <c r="M13" i="81"/>
  <c r="M14" i="81"/>
  <c r="M15" i="81"/>
  <c r="M16" i="81"/>
  <c r="M17" i="81"/>
  <c r="M18" i="81"/>
  <c r="M19" i="81"/>
  <c r="M20" i="81"/>
  <c r="M21" i="81"/>
  <c r="M22" i="81"/>
  <c r="M23" i="81"/>
  <c r="M24" i="81"/>
  <c r="M25" i="81"/>
  <c r="M26" i="81"/>
  <c r="M27" i="81"/>
  <c r="M28" i="81"/>
  <c r="M29" i="81"/>
  <c r="M30" i="81"/>
  <c r="M31" i="81"/>
  <c r="M32" i="81"/>
  <c r="M33" i="81"/>
  <c r="M34" i="81"/>
  <c r="M35" i="81"/>
  <c r="M36" i="81"/>
  <c r="M37" i="81"/>
  <c r="M38" i="81"/>
  <c r="M39" i="81"/>
  <c r="M40" i="81"/>
  <c r="N40" i="81" s="1"/>
  <c r="M41" i="81"/>
  <c r="N41" i="81" s="1"/>
  <c r="M42" i="81"/>
  <c r="M43" i="81"/>
  <c r="M44" i="81"/>
  <c r="M45" i="81"/>
  <c r="N45" i="81" s="1"/>
  <c r="M46" i="81"/>
  <c r="M47" i="81"/>
  <c r="M48" i="81"/>
  <c r="N48" i="81" s="1"/>
  <c r="M49" i="81"/>
  <c r="N49" i="81" s="1"/>
  <c r="M50" i="81"/>
  <c r="M51" i="81"/>
  <c r="M52" i="81"/>
  <c r="M53" i="81"/>
  <c r="M54" i="81"/>
  <c r="M9" i="81"/>
  <c r="M8" i="81"/>
  <c r="A40" i="81"/>
  <c r="A41" i="81"/>
  <c r="A42" i="81"/>
  <c r="A43" i="81"/>
  <c r="A44" i="81"/>
  <c r="A45" i="81"/>
  <c r="A46" i="81"/>
  <c r="A47" i="81"/>
  <c r="A48" i="81"/>
  <c r="A49" i="81"/>
  <c r="A50" i="81"/>
  <c r="A51" i="81"/>
  <c r="A52" i="81"/>
  <c r="A53" i="81"/>
  <c r="A54" i="81"/>
  <c r="N44" i="81"/>
  <c r="N42" i="81"/>
  <c r="N43" i="81"/>
  <c r="N46" i="81"/>
  <c r="N47" i="81"/>
  <c r="N50" i="81"/>
  <c r="N51" i="81"/>
  <c r="N52" i="81"/>
  <c r="N53" i="81"/>
  <c r="N54" i="81"/>
  <c r="M6" i="108" l="1"/>
  <c r="M100" i="123"/>
  <c r="A100" i="123"/>
  <c r="M99" i="123"/>
  <c r="A99" i="123"/>
  <c r="M98" i="123"/>
  <c r="A98" i="123"/>
  <c r="M97" i="123"/>
  <c r="A97" i="123"/>
  <c r="M96" i="123"/>
  <c r="A96" i="123"/>
  <c r="M95" i="123"/>
  <c r="A95" i="123"/>
  <c r="M94" i="123"/>
  <c r="A94" i="123"/>
  <c r="M93" i="123"/>
  <c r="A93" i="123"/>
  <c r="M92" i="123"/>
  <c r="A92" i="123"/>
  <c r="M91" i="123"/>
  <c r="A91" i="123"/>
  <c r="M90" i="123"/>
  <c r="A90" i="123"/>
  <c r="M89" i="123"/>
  <c r="A89" i="123"/>
  <c r="M88" i="123"/>
  <c r="A88" i="123"/>
  <c r="M87" i="123"/>
  <c r="A87" i="123"/>
  <c r="M86" i="123"/>
  <c r="A86" i="123"/>
  <c r="M85" i="123"/>
  <c r="A85" i="123"/>
  <c r="M84" i="123"/>
  <c r="A84" i="123"/>
  <c r="M83" i="123"/>
  <c r="A83" i="123"/>
  <c r="M82" i="123"/>
  <c r="A82" i="123"/>
  <c r="M81" i="123"/>
  <c r="A81" i="123"/>
  <c r="M80" i="123"/>
  <c r="A80" i="123"/>
  <c r="M79" i="123"/>
  <c r="A79" i="123"/>
  <c r="M78" i="123"/>
  <c r="A78" i="123"/>
  <c r="M77" i="123"/>
  <c r="A77" i="123"/>
  <c r="M76" i="123"/>
  <c r="A76" i="123"/>
  <c r="M75" i="123"/>
  <c r="A75" i="123"/>
  <c r="M74" i="123"/>
  <c r="A74" i="123"/>
  <c r="M73" i="123"/>
  <c r="A73" i="123"/>
  <c r="M72" i="123"/>
  <c r="A72" i="123"/>
  <c r="M71" i="123"/>
  <c r="A71" i="123"/>
  <c r="M70" i="123"/>
  <c r="A70" i="123"/>
  <c r="M69" i="123"/>
  <c r="A69" i="123"/>
  <c r="M68" i="123"/>
  <c r="A68" i="123"/>
  <c r="M67" i="123"/>
  <c r="A67" i="123"/>
  <c r="M66" i="123"/>
  <c r="A66" i="123"/>
  <c r="M65" i="123"/>
  <c r="A65" i="123"/>
  <c r="M64" i="123"/>
  <c r="A64" i="123"/>
  <c r="M63" i="123"/>
  <c r="A63" i="123"/>
  <c r="M62" i="123"/>
  <c r="A62" i="123"/>
  <c r="M61" i="123"/>
  <c r="A61" i="123"/>
  <c r="M60" i="123"/>
  <c r="A60" i="123"/>
  <c r="M59" i="123"/>
  <c r="A59" i="123"/>
  <c r="M58" i="123"/>
  <c r="A58" i="123"/>
  <c r="M57" i="123"/>
  <c r="A57" i="123"/>
  <c r="M56" i="123"/>
  <c r="A56" i="123"/>
  <c r="M55" i="123"/>
  <c r="A55" i="123"/>
  <c r="M54" i="123"/>
  <c r="A54" i="123"/>
  <c r="M53" i="123"/>
  <c r="A53" i="123"/>
  <c r="M52" i="123"/>
  <c r="A52" i="123"/>
  <c r="M51" i="123"/>
  <c r="A51" i="123"/>
  <c r="M50" i="123"/>
  <c r="A50" i="123"/>
  <c r="M49" i="123"/>
  <c r="A49" i="123"/>
  <c r="M48" i="123"/>
  <c r="A48" i="123"/>
  <c r="M47" i="123"/>
  <c r="A47" i="123"/>
  <c r="M46" i="123"/>
  <c r="A46" i="123"/>
  <c r="M45" i="123"/>
  <c r="A45" i="123"/>
  <c r="M44" i="123"/>
  <c r="A44" i="123"/>
  <c r="M43" i="123"/>
  <c r="A43" i="123"/>
  <c r="M42" i="123"/>
  <c r="A42" i="123"/>
  <c r="M41" i="123"/>
  <c r="A41" i="123"/>
  <c r="M40" i="123"/>
  <c r="A40" i="123"/>
  <c r="M39" i="123"/>
  <c r="A39" i="123"/>
  <c r="M38" i="123"/>
  <c r="A38" i="123"/>
  <c r="M37" i="123"/>
  <c r="A37" i="123"/>
  <c r="M36" i="123"/>
  <c r="A36" i="123"/>
  <c r="M35" i="123"/>
  <c r="A35" i="123"/>
  <c r="M34" i="123"/>
  <c r="A34" i="123"/>
  <c r="M33" i="123"/>
  <c r="A33" i="123"/>
  <c r="M32" i="123"/>
  <c r="A32" i="123"/>
  <c r="M31" i="123"/>
  <c r="A31" i="123"/>
  <c r="M30" i="123"/>
  <c r="A30" i="123"/>
  <c r="M29" i="123"/>
  <c r="N29" i="123" s="1"/>
  <c r="A29" i="123"/>
  <c r="M28" i="123"/>
  <c r="A28" i="123"/>
  <c r="M27" i="123"/>
  <c r="A27" i="123"/>
  <c r="M26" i="123"/>
  <c r="A26" i="123"/>
  <c r="N25" i="123"/>
  <c r="M25" i="123"/>
  <c r="A25" i="123"/>
  <c r="M24" i="123"/>
  <c r="A24" i="123"/>
  <c r="M23" i="123"/>
  <c r="N23" i="123" s="1"/>
  <c r="A23" i="123"/>
  <c r="M22" i="123"/>
  <c r="N22" i="123" s="1"/>
  <c r="A22" i="123"/>
  <c r="M21" i="123"/>
  <c r="A21" i="123"/>
  <c r="M20" i="123"/>
  <c r="A20" i="123"/>
  <c r="M19" i="123"/>
  <c r="N19" i="123" s="1"/>
  <c r="A19" i="123"/>
  <c r="M18" i="123"/>
  <c r="N18" i="123" s="1"/>
  <c r="A18" i="123"/>
  <c r="M17" i="123"/>
  <c r="A17" i="123"/>
  <c r="M16" i="123"/>
  <c r="A16" i="123"/>
  <c r="M15" i="123"/>
  <c r="N15" i="123" s="1"/>
  <c r="A15" i="123"/>
  <c r="M14" i="123"/>
  <c r="N14" i="123" s="1"/>
  <c r="A14" i="123"/>
  <c r="M13" i="123"/>
  <c r="A13" i="123"/>
  <c r="M12" i="123"/>
  <c r="A12" i="123"/>
  <c r="M11" i="123"/>
  <c r="N11" i="123" s="1"/>
  <c r="A11" i="123"/>
  <c r="M10" i="123"/>
  <c r="N10" i="123" s="1"/>
  <c r="A10" i="123"/>
  <c r="M9" i="123"/>
  <c r="A9" i="123"/>
  <c r="M8" i="123"/>
  <c r="A8" i="123"/>
  <c r="M7" i="123"/>
  <c r="N7" i="123" s="1"/>
  <c r="A7" i="123"/>
  <c r="M6" i="123"/>
  <c r="A6" i="123"/>
  <c r="N5" i="123"/>
  <c r="A2" i="123"/>
  <c r="A1" i="123" s="1"/>
  <c r="M7" i="81"/>
  <c r="N7" i="81" s="1"/>
  <c r="A7" i="81"/>
  <c r="M6" i="81"/>
  <c r="N6" i="81" s="1"/>
  <c r="A6" i="81"/>
  <c r="M7" i="82"/>
  <c r="A7" i="82"/>
  <c r="M6" i="82"/>
  <c r="A6" i="82"/>
  <c r="M7" i="85"/>
  <c r="A7" i="85"/>
  <c r="M6" i="85"/>
  <c r="A6" i="85"/>
  <c r="N7" i="122"/>
  <c r="A7" i="122"/>
  <c r="M6" i="122"/>
  <c r="N6" i="122" s="1"/>
  <c r="A6" i="122"/>
  <c r="M84" i="122"/>
  <c r="A84" i="122"/>
  <c r="M83" i="122"/>
  <c r="A83" i="122"/>
  <c r="M82" i="122"/>
  <c r="A82" i="122"/>
  <c r="M81" i="122"/>
  <c r="A81" i="122"/>
  <c r="M80" i="122"/>
  <c r="A80" i="122"/>
  <c r="M79" i="122"/>
  <c r="A79" i="122"/>
  <c r="M78" i="122"/>
  <c r="A78" i="122"/>
  <c r="M77" i="122"/>
  <c r="A77" i="122"/>
  <c r="M76" i="122"/>
  <c r="A76" i="122"/>
  <c r="M75" i="122"/>
  <c r="A75" i="122"/>
  <c r="M74" i="122"/>
  <c r="A74" i="122"/>
  <c r="M73" i="122"/>
  <c r="A73" i="122"/>
  <c r="M72" i="122"/>
  <c r="A72" i="122"/>
  <c r="M71" i="122"/>
  <c r="A71" i="122"/>
  <c r="M70" i="122"/>
  <c r="A70" i="122"/>
  <c r="M69" i="122"/>
  <c r="A69" i="122"/>
  <c r="M68" i="122"/>
  <c r="A68" i="122"/>
  <c r="M67" i="122"/>
  <c r="A67" i="122"/>
  <c r="M66" i="122"/>
  <c r="A66" i="122"/>
  <c r="M65" i="122"/>
  <c r="A65" i="122"/>
  <c r="M64" i="122"/>
  <c r="A64" i="122"/>
  <c r="M63" i="122"/>
  <c r="A63" i="122"/>
  <c r="M62" i="122"/>
  <c r="A62" i="122"/>
  <c r="M61" i="122"/>
  <c r="A61" i="122"/>
  <c r="M60" i="122"/>
  <c r="A60" i="122"/>
  <c r="M59" i="122"/>
  <c r="A59" i="122"/>
  <c r="M58" i="122"/>
  <c r="A58" i="122"/>
  <c r="M57" i="122"/>
  <c r="A57" i="122"/>
  <c r="M56" i="122"/>
  <c r="A56" i="122"/>
  <c r="M55" i="122"/>
  <c r="A55" i="122"/>
  <c r="M54" i="122"/>
  <c r="A54" i="122"/>
  <c r="M53" i="122"/>
  <c r="A53" i="122"/>
  <c r="M52" i="122"/>
  <c r="A52" i="122"/>
  <c r="M51" i="122"/>
  <c r="A51" i="122"/>
  <c r="M50" i="122"/>
  <c r="A50" i="122"/>
  <c r="M49" i="122"/>
  <c r="A49" i="122"/>
  <c r="M48" i="122"/>
  <c r="A48" i="122"/>
  <c r="M47" i="122"/>
  <c r="A47" i="122"/>
  <c r="M46" i="122"/>
  <c r="A46" i="122"/>
  <c r="M45" i="122"/>
  <c r="A45" i="122"/>
  <c r="M44" i="122"/>
  <c r="A44" i="122"/>
  <c r="M43" i="122"/>
  <c r="N43" i="122" s="1"/>
  <c r="A43" i="122"/>
  <c r="M42" i="122"/>
  <c r="N42" i="122" s="1"/>
  <c r="A42" i="122"/>
  <c r="A41" i="122"/>
  <c r="A40" i="122"/>
  <c r="A39" i="122"/>
  <c r="A38" i="122"/>
  <c r="A37" i="122"/>
  <c r="A36" i="122"/>
  <c r="A35" i="122"/>
  <c r="A34" i="122"/>
  <c r="A33" i="122"/>
  <c r="A32" i="122"/>
  <c r="A31" i="122"/>
  <c r="A30" i="122"/>
  <c r="A29" i="122"/>
  <c r="A28" i="122"/>
  <c r="A27" i="122"/>
  <c r="A26" i="122"/>
  <c r="A25" i="122"/>
  <c r="A24" i="122"/>
  <c r="A23" i="122"/>
  <c r="A22" i="122"/>
  <c r="A21" i="122"/>
  <c r="A20" i="122"/>
  <c r="A19" i="122"/>
  <c r="A18" i="122"/>
  <c r="A17" i="122"/>
  <c r="A16" i="122"/>
  <c r="A15" i="122"/>
  <c r="A14" i="122"/>
  <c r="A13" i="122"/>
  <c r="A12" i="122"/>
  <c r="A11" i="122"/>
  <c r="A10" i="122"/>
  <c r="A9" i="122"/>
  <c r="A8" i="122"/>
  <c r="A2" i="122"/>
  <c r="A1" i="122" s="1"/>
  <c r="P14" i="37" l="1"/>
  <c r="P6" i="51"/>
  <c r="P16" i="37"/>
  <c r="P13" i="37"/>
  <c r="P56" i="46"/>
  <c r="P9" i="51"/>
  <c r="P53" i="46"/>
  <c r="P7" i="51"/>
  <c r="P58" i="46"/>
  <c r="P19" i="51"/>
  <c r="P55" i="46"/>
  <c r="P8" i="51"/>
  <c r="P54" i="46"/>
  <c r="P57" i="46"/>
  <c r="P59" i="46"/>
  <c r="P21" i="37"/>
  <c r="S53" i="46"/>
  <c r="S55" i="46"/>
  <c r="S59" i="46"/>
  <c r="S7" i="51"/>
  <c r="S57" i="46"/>
  <c r="S19" i="51"/>
  <c r="S56" i="46"/>
  <c r="S54" i="46"/>
  <c r="S9" i="51"/>
  <c r="S8" i="51"/>
  <c r="S58" i="46"/>
  <c r="S9" i="37"/>
  <c r="S51" i="50"/>
  <c r="S35" i="45"/>
  <c r="S38" i="45"/>
  <c r="S52" i="46"/>
  <c r="S36" i="45"/>
  <c r="S12" i="37"/>
  <c r="S15" i="37"/>
  <c r="S22" i="37"/>
  <c r="S50" i="50"/>
  <c r="S10" i="37"/>
  <c r="S25" i="37"/>
  <c r="S46" i="50"/>
  <c r="S39" i="45"/>
  <c r="S19" i="37"/>
  <c r="S23" i="37"/>
  <c r="S26" i="37"/>
  <c r="S53" i="50"/>
  <c r="S33" i="45"/>
  <c r="S27" i="37"/>
  <c r="S49" i="50"/>
  <c r="S40" i="45"/>
  <c r="S18" i="37"/>
  <c r="S21" i="37"/>
  <c r="S8" i="37"/>
  <c r="S47" i="50"/>
  <c r="S48" i="50"/>
  <c r="S34" i="45"/>
  <c r="S7" i="37"/>
  <c r="S52" i="50"/>
  <c r="S54" i="50"/>
  <c r="S37" i="45"/>
  <c r="S17" i="37"/>
  <c r="S20" i="37"/>
  <c r="S24" i="37"/>
  <c r="P40" i="45"/>
  <c r="P8" i="37"/>
  <c r="P15" i="37"/>
  <c r="P53" i="50"/>
  <c r="P35" i="45"/>
  <c r="P39" i="45"/>
  <c r="P9" i="37"/>
  <c r="P10" i="37"/>
  <c r="P24" i="37"/>
  <c r="P50" i="50"/>
  <c r="P47" i="50"/>
  <c r="P49" i="50"/>
  <c r="P54" i="50"/>
  <c r="P36" i="45"/>
  <c r="P17" i="37"/>
  <c r="P20" i="37"/>
  <c r="P22" i="37"/>
  <c r="P11" i="37"/>
  <c r="P25" i="37"/>
  <c r="P12" i="37"/>
  <c r="P26" i="37"/>
  <c r="P46" i="50"/>
  <c r="P33" i="45"/>
  <c r="P37" i="45"/>
  <c r="P52" i="46"/>
  <c r="P27" i="37"/>
  <c r="P48" i="50"/>
  <c r="P52" i="50"/>
  <c r="P34" i="45"/>
  <c r="P38" i="45"/>
  <c r="P18" i="37"/>
  <c r="P19" i="37"/>
  <c r="P23" i="37"/>
  <c r="P7" i="37"/>
  <c r="P51" i="50"/>
  <c r="S21" i="45"/>
  <c r="S8" i="45"/>
  <c r="S31" i="45"/>
  <c r="S14" i="45"/>
  <c r="S22" i="45"/>
  <c r="S30" i="45"/>
  <c r="S7" i="45"/>
  <c r="S15" i="45"/>
  <c r="S23" i="45"/>
  <c r="S16" i="45"/>
  <c r="S24" i="45"/>
  <c r="S32" i="45"/>
  <c r="S9" i="45"/>
  <c r="S17" i="45"/>
  <c r="S25" i="45"/>
  <c r="S10" i="45"/>
  <c r="S18" i="45"/>
  <c r="S26" i="45"/>
  <c r="S11" i="45"/>
  <c r="S19" i="45"/>
  <c r="S27" i="45"/>
  <c r="S12" i="45"/>
  <c r="S20" i="45"/>
  <c r="S28" i="45"/>
  <c r="S13" i="45"/>
  <c r="S29" i="45"/>
  <c r="S7" i="52"/>
  <c r="S13" i="52"/>
  <c r="S14" i="52"/>
  <c r="S11" i="52"/>
  <c r="S8" i="52"/>
  <c r="S10" i="52"/>
  <c r="S9" i="52"/>
  <c r="S12" i="52"/>
  <c r="N26" i="123"/>
  <c r="N30" i="123"/>
  <c r="N8" i="123"/>
  <c r="N24" i="123"/>
  <c r="S16" i="47" s="1"/>
  <c r="N9" i="123"/>
  <c r="N12" i="123"/>
  <c r="S6" i="37" s="1"/>
  <c r="N16" i="123"/>
  <c r="N20" i="123"/>
  <c r="S17" i="46" s="1"/>
  <c r="N27" i="123"/>
  <c r="N31" i="123"/>
  <c r="N6" i="123"/>
  <c r="N13" i="123"/>
  <c r="N17" i="123"/>
  <c r="N21" i="123"/>
  <c r="N28" i="123"/>
  <c r="N32" i="123"/>
  <c r="S8" i="47"/>
  <c r="S14" i="47"/>
  <c r="S20" i="47"/>
  <c r="S25" i="47"/>
  <c r="S31" i="47"/>
  <c r="S36" i="47"/>
  <c r="S41" i="47"/>
  <c r="S8" i="46"/>
  <c r="S13" i="46"/>
  <c r="S27" i="46"/>
  <c r="S31" i="46"/>
  <c r="S41" i="46"/>
  <c r="S47" i="46"/>
  <c r="S9" i="47"/>
  <c r="S26" i="47"/>
  <c r="S37" i="47"/>
  <c r="S42" i="47"/>
  <c r="S9" i="46"/>
  <c r="S22" i="46"/>
  <c r="S37" i="46"/>
  <c r="S42" i="46"/>
  <c r="S44" i="47"/>
  <c r="S39" i="47"/>
  <c r="S24" i="46"/>
  <c r="S12" i="47"/>
  <c r="S11" i="46"/>
  <c r="S18" i="47"/>
  <c r="S25" i="46"/>
  <c r="S36" i="46"/>
  <c r="S40" i="46"/>
  <c r="S15" i="47"/>
  <c r="S21" i="47"/>
  <c r="S27" i="47"/>
  <c r="S32" i="47"/>
  <c r="S14" i="46"/>
  <c r="S18" i="46"/>
  <c r="S28" i="46"/>
  <c r="S32" i="46"/>
  <c r="S43" i="46"/>
  <c r="S48" i="46"/>
  <c r="S22" i="47"/>
  <c r="S28" i="47"/>
  <c r="S19" i="46"/>
  <c r="S39" i="46"/>
  <c r="S23" i="47"/>
  <c r="S29" i="47"/>
  <c r="S50" i="46"/>
  <c r="S13" i="47"/>
  <c r="S16" i="46"/>
  <c r="S35" i="46"/>
  <c r="S19" i="47"/>
  <c r="S30" i="47"/>
  <c r="S6" i="47"/>
  <c r="S21" i="46"/>
  <c r="S26" i="46"/>
  <c r="S10" i="47"/>
  <c r="S38" i="47"/>
  <c r="S43" i="47"/>
  <c r="S10" i="46"/>
  <c r="S23" i="46"/>
  <c r="S29" i="46"/>
  <c r="S33" i="46"/>
  <c r="S38" i="46"/>
  <c r="S44" i="46"/>
  <c r="S49" i="46"/>
  <c r="S11" i="47"/>
  <c r="S33" i="47"/>
  <c r="S15" i="46"/>
  <c r="S34" i="46"/>
  <c r="S17" i="47"/>
  <c r="S34" i="47"/>
  <c r="S45" i="46"/>
  <c r="S7" i="47"/>
  <c r="S35" i="47"/>
  <c r="S20" i="46"/>
  <c r="S51" i="46"/>
  <c r="S24" i="47"/>
  <c r="S40" i="47"/>
  <c r="S7" i="46"/>
  <c r="S12" i="46"/>
  <c r="S30" i="46"/>
  <c r="S46" i="46"/>
  <c r="R9" i="54"/>
  <c r="R12" i="54"/>
  <c r="R15" i="54"/>
  <c r="S7" i="53"/>
  <c r="S13" i="53"/>
  <c r="S33" i="53"/>
  <c r="S43" i="53"/>
  <c r="S21" i="52"/>
  <c r="S26" i="52"/>
  <c r="S33" i="52"/>
  <c r="S39" i="52"/>
  <c r="S9" i="49"/>
  <c r="S18" i="49"/>
  <c r="S26" i="49"/>
  <c r="S34" i="49"/>
  <c r="S43" i="49"/>
  <c r="S13" i="48"/>
  <c r="S35" i="48"/>
  <c r="S43" i="48"/>
  <c r="S48" i="48"/>
  <c r="S52" i="48"/>
  <c r="S56" i="48"/>
  <c r="S60" i="48"/>
  <c r="S64" i="48"/>
  <c r="S47" i="47"/>
  <c r="S51" i="47"/>
  <c r="S55" i="47"/>
  <c r="S60" i="46"/>
  <c r="S41" i="45"/>
  <c r="S46" i="45"/>
  <c r="S50" i="45"/>
  <c r="S54" i="45"/>
  <c r="S28" i="37"/>
  <c r="S6" i="45"/>
  <c r="S6" i="46"/>
  <c r="R6" i="55"/>
  <c r="R10" i="54"/>
  <c r="S24" i="53"/>
  <c r="S13" i="49"/>
  <c r="S38" i="49"/>
  <c r="S51" i="49"/>
  <c r="S43" i="51"/>
  <c r="S16" i="48"/>
  <c r="S43" i="45"/>
  <c r="R8" i="55"/>
  <c r="S10" i="53"/>
  <c r="S20" i="53"/>
  <c r="R10" i="55"/>
  <c r="R13" i="55"/>
  <c r="S8" i="53"/>
  <c r="S18" i="53"/>
  <c r="S23" i="53"/>
  <c r="S28" i="53"/>
  <c r="S39" i="53"/>
  <c r="S16" i="52"/>
  <c r="S27" i="52"/>
  <c r="S34" i="52"/>
  <c r="S40" i="52"/>
  <c r="S45" i="52"/>
  <c r="S10" i="49"/>
  <c r="S19" i="49"/>
  <c r="S27" i="49"/>
  <c r="S35" i="49"/>
  <c r="S36" i="49"/>
  <c r="S44" i="49"/>
  <c r="S50" i="49"/>
  <c r="S54" i="49"/>
  <c r="S10" i="51"/>
  <c r="S11" i="51"/>
  <c r="S12" i="51"/>
  <c r="S13" i="51"/>
  <c r="S14" i="51"/>
  <c r="S15" i="51"/>
  <c r="S16" i="51"/>
  <c r="S17" i="51"/>
  <c r="S18" i="51"/>
  <c r="S20" i="51"/>
  <c r="S21" i="51"/>
  <c r="S22" i="51"/>
  <c r="S23" i="51"/>
  <c r="S24" i="51"/>
  <c r="S25" i="51"/>
  <c r="S26" i="51"/>
  <c r="S27" i="51"/>
  <c r="S28" i="51"/>
  <c r="S29" i="51"/>
  <c r="S30" i="51"/>
  <c r="S31" i="51"/>
  <c r="S32" i="51"/>
  <c r="S33" i="51"/>
  <c r="S34" i="51"/>
  <c r="S35" i="51"/>
  <c r="S36" i="51"/>
  <c r="S37" i="51"/>
  <c r="S38" i="51"/>
  <c r="S39" i="51"/>
  <c r="S40" i="51"/>
  <c r="S41" i="51"/>
  <c r="S42" i="51"/>
  <c r="S46" i="51"/>
  <c r="S50" i="51"/>
  <c r="S54" i="51"/>
  <c r="S58" i="51"/>
  <c r="S14" i="48"/>
  <c r="S36" i="48"/>
  <c r="S44" i="48"/>
  <c r="S42" i="45"/>
  <c r="S29" i="37"/>
  <c r="S6" i="48"/>
  <c r="R11" i="55"/>
  <c r="R13" i="54"/>
  <c r="S30" i="53"/>
  <c r="S44" i="53"/>
  <c r="S28" i="52"/>
  <c r="S29" i="49"/>
  <c r="S55" i="49"/>
  <c r="S47" i="51"/>
  <c r="S8" i="48"/>
  <c r="S56" i="47"/>
  <c r="S31" i="37"/>
  <c r="R7" i="54"/>
  <c r="S15" i="53"/>
  <c r="S41" i="53"/>
  <c r="S18" i="52"/>
  <c r="R7" i="55"/>
  <c r="S9" i="53"/>
  <c r="S14" i="53"/>
  <c r="S19" i="53"/>
  <c r="S29" i="53"/>
  <c r="S34" i="53"/>
  <c r="S17" i="52"/>
  <c r="S22" i="52"/>
  <c r="S35" i="52"/>
  <c r="S41" i="52"/>
  <c r="S46" i="52"/>
  <c r="S11" i="49"/>
  <c r="S12" i="49"/>
  <c r="S20" i="49"/>
  <c r="S28" i="49"/>
  <c r="S37" i="49"/>
  <c r="S45" i="49"/>
  <c r="S7" i="48"/>
  <c r="S15" i="48"/>
  <c r="S37" i="48"/>
  <c r="S45" i="48"/>
  <c r="S49" i="48"/>
  <c r="S53" i="48"/>
  <c r="S57" i="48"/>
  <c r="S61" i="48"/>
  <c r="S45" i="47"/>
  <c r="S48" i="47"/>
  <c r="S52" i="47"/>
  <c r="S61" i="46"/>
  <c r="S47" i="45"/>
  <c r="S51" i="45"/>
  <c r="S55" i="45"/>
  <c r="S30" i="37"/>
  <c r="R16" i="54"/>
  <c r="S35" i="53"/>
  <c r="S40" i="53"/>
  <c r="S23" i="52"/>
  <c r="S21" i="49"/>
  <c r="S46" i="49"/>
  <c r="S51" i="51"/>
  <c r="S55" i="51"/>
  <c r="S38" i="48"/>
  <c r="S6" i="50"/>
  <c r="S25" i="53"/>
  <c r="S29" i="52"/>
  <c r="R8" i="54"/>
  <c r="S38" i="53"/>
  <c r="S38" i="52"/>
  <c r="S22" i="49"/>
  <c r="S40" i="49"/>
  <c r="S44" i="51"/>
  <c r="S49" i="51"/>
  <c r="S11" i="48"/>
  <c r="S41" i="48"/>
  <c r="S45" i="45"/>
  <c r="S22" i="53"/>
  <c r="S31" i="53"/>
  <c r="S45" i="53"/>
  <c r="S19" i="52"/>
  <c r="S47" i="52"/>
  <c r="S23" i="49"/>
  <c r="S41" i="49"/>
  <c r="S12" i="48"/>
  <c r="S42" i="48"/>
  <c r="S50" i="48"/>
  <c r="S55" i="48"/>
  <c r="S50" i="47"/>
  <c r="S62" i="46"/>
  <c r="S16" i="53"/>
  <c r="S20" i="52"/>
  <c r="S31" i="52"/>
  <c r="S25" i="49"/>
  <c r="S46" i="48"/>
  <c r="S62" i="48"/>
  <c r="S6" i="52"/>
  <c r="S57" i="51"/>
  <c r="S23" i="48"/>
  <c r="S25" i="48"/>
  <c r="S27" i="53"/>
  <c r="S15" i="52"/>
  <c r="S36" i="52"/>
  <c r="S32" i="49"/>
  <c r="S49" i="49"/>
  <c r="S53" i="51"/>
  <c r="S9" i="48"/>
  <c r="S44" i="45"/>
  <c r="S21" i="53"/>
  <c r="S25" i="52"/>
  <c r="R12" i="55"/>
  <c r="R17" i="54"/>
  <c r="S30" i="52"/>
  <c r="S48" i="52"/>
  <c r="S24" i="49"/>
  <c r="S42" i="49"/>
  <c r="S52" i="49"/>
  <c r="S45" i="51"/>
  <c r="S56" i="51"/>
  <c r="S17" i="48"/>
  <c r="S52" i="45"/>
  <c r="S6" i="49"/>
  <c r="S32" i="53"/>
  <c r="S42" i="52"/>
  <c r="S7" i="49"/>
  <c r="S47" i="49"/>
  <c r="S18" i="48"/>
  <c r="S51" i="48"/>
  <c r="S46" i="47"/>
  <c r="S63" i="46"/>
  <c r="R9" i="55"/>
  <c r="R14" i="54"/>
  <c r="S17" i="53"/>
  <c r="S42" i="53"/>
  <c r="S32" i="52"/>
  <c r="S43" i="52"/>
  <c r="S8" i="49"/>
  <c r="S14" i="49"/>
  <c r="S30" i="49"/>
  <c r="S48" i="49"/>
  <c r="S53" i="49"/>
  <c r="S52" i="51"/>
  <c r="S19" i="48"/>
  <c r="S20" i="48"/>
  <c r="S21" i="48"/>
  <c r="S22" i="48"/>
  <c r="S24" i="48"/>
  <c r="S26" i="48"/>
  <c r="S27" i="48"/>
  <c r="S28" i="48"/>
  <c r="S29" i="48"/>
  <c r="S30" i="48"/>
  <c r="S31" i="48"/>
  <c r="S32" i="48"/>
  <c r="S33" i="48"/>
  <c r="S48" i="45"/>
  <c r="S53" i="45"/>
  <c r="S6" i="53"/>
  <c r="R11" i="54"/>
  <c r="S11" i="53"/>
  <c r="S26" i="53"/>
  <c r="S15" i="49"/>
  <c r="S31" i="49"/>
  <c r="S34" i="48"/>
  <c r="S47" i="48"/>
  <c r="S58" i="48"/>
  <c r="S63" i="48"/>
  <c r="S53" i="47"/>
  <c r="R6" i="54"/>
  <c r="S36" i="53"/>
  <c r="S24" i="52"/>
  <c r="S44" i="52"/>
  <c r="S16" i="49"/>
  <c r="S48" i="51"/>
  <c r="S39" i="48"/>
  <c r="S49" i="45"/>
  <c r="S12" i="53"/>
  <c r="S37" i="53"/>
  <c r="S10" i="48"/>
  <c r="S49" i="47"/>
  <c r="S17" i="49"/>
  <c r="S32" i="37"/>
  <c r="S33" i="49"/>
  <c r="S39" i="49"/>
  <c r="S7" i="50"/>
  <c r="S8" i="50"/>
  <c r="S9" i="50"/>
  <c r="S10" i="50"/>
  <c r="S11" i="50"/>
  <c r="S12" i="50"/>
  <c r="S13" i="50"/>
  <c r="S14" i="50"/>
  <c r="S15" i="50"/>
  <c r="S16" i="50"/>
  <c r="S17" i="50"/>
  <c r="S18" i="50"/>
  <c r="S19" i="50"/>
  <c r="S20" i="50"/>
  <c r="S21" i="50"/>
  <c r="S22" i="50"/>
  <c r="S23" i="50"/>
  <c r="S24" i="50"/>
  <c r="S25" i="50"/>
  <c r="S26" i="50"/>
  <c r="S27" i="50"/>
  <c r="S28" i="50"/>
  <c r="S29" i="50"/>
  <c r="S30" i="50"/>
  <c r="S31" i="50"/>
  <c r="S32" i="50"/>
  <c r="S34" i="50"/>
  <c r="S35" i="50"/>
  <c r="S36" i="50"/>
  <c r="S37" i="50"/>
  <c r="S39" i="50"/>
  <c r="S40" i="50"/>
  <c r="S42" i="50"/>
  <c r="S43" i="50"/>
  <c r="S45" i="50"/>
  <c r="S54" i="48"/>
  <c r="S37" i="52"/>
  <c r="S40" i="48"/>
  <c r="S59" i="48"/>
  <c r="S33" i="50"/>
  <c r="S38" i="50"/>
  <c r="S41" i="50"/>
  <c r="S44" i="50"/>
  <c r="S54" i="47"/>
  <c r="P7" i="53"/>
  <c r="P14" i="53"/>
  <c r="P6" i="53"/>
  <c r="P8" i="53"/>
  <c r="P15" i="53"/>
  <c r="P9" i="53"/>
  <c r="P16" i="53"/>
  <c r="P17" i="53"/>
  <c r="P10" i="53"/>
  <c r="P12" i="53"/>
  <c r="P11" i="53"/>
  <c r="P13" i="53"/>
  <c r="P10" i="47"/>
  <c r="P17" i="47"/>
  <c r="P24" i="47"/>
  <c r="P29" i="47"/>
  <c r="P38" i="47"/>
  <c r="P42" i="47"/>
  <c r="P13" i="46"/>
  <c r="P15" i="46"/>
  <c r="P17" i="46"/>
  <c r="P19" i="46"/>
  <c r="P28" i="46"/>
  <c r="P34" i="46"/>
  <c r="P43" i="46"/>
  <c r="P7" i="45"/>
  <c r="P12" i="45"/>
  <c r="P32" i="45"/>
  <c r="P29" i="46"/>
  <c r="P17" i="45"/>
  <c r="P16" i="47"/>
  <c r="P30" i="47"/>
  <c r="P14" i="46"/>
  <c r="P13" i="45"/>
  <c r="P22" i="45"/>
  <c r="P8" i="47"/>
  <c r="P13" i="47"/>
  <c r="P15" i="47"/>
  <c r="P20" i="47"/>
  <c r="P22" i="47"/>
  <c r="P27" i="47"/>
  <c r="P36" i="47"/>
  <c r="P9" i="46"/>
  <c r="P11" i="46"/>
  <c r="P26" i="46"/>
  <c r="P50" i="46"/>
  <c r="P10" i="45"/>
  <c r="P19" i="45"/>
  <c r="P28" i="45"/>
  <c r="P30" i="45"/>
  <c r="P11" i="47"/>
  <c r="P25" i="47"/>
  <c r="P39" i="47"/>
  <c r="P22" i="46"/>
  <c r="P8" i="45"/>
  <c r="P23" i="47"/>
  <c r="P37" i="47"/>
  <c r="P18" i="46"/>
  <c r="P27" i="46"/>
  <c r="P11" i="45"/>
  <c r="P34" i="47"/>
  <c r="P40" i="47"/>
  <c r="P24" i="46"/>
  <c r="P32" i="46"/>
  <c r="P39" i="46"/>
  <c r="P41" i="46"/>
  <c r="P48" i="46"/>
  <c r="P26" i="45"/>
  <c r="P18" i="47"/>
  <c r="P32" i="47"/>
  <c r="P7" i="46"/>
  <c r="P30" i="46"/>
  <c r="P46" i="46"/>
  <c r="P16" i="46"/>
  <c r="P51" i="46"/>
  <c r="P44" i="47"/>
  <c r="P9" i="47"/>
  <c r="P14" i="47"/>
  <c r="P21" i="47"/>
  <c r="P28" i="47"/>
  <c r="P35" i="47"/>
  <c r="P41" i="47"/>
  <c r="P10" i="46"/>
  <c r="P12" i="46"/>
  <c r="P33" i="46"/>
  <c r="P42" i="46"/>
  <c r="P49" i="46"/>
  <c r="P20" i="45"/>
  <c r="P27" i="45"/>
  <c r="P29" i="45"/>
  <c r="P31" i="45"/>
  <c r="P21" i="45"/>
  <c r="P44" i="46"/>
  <c r="P24" i="45"/>
  <c r="P43" i="47"/>
  <c r="P35" i="46"/>
  <c r="P15" i="45"/>
  <c r="P7" i="47"/>
  <c r="P12" i="47"/>
  <c r="P19" i="47"/>
  <c r="P26" i="47"/>
  <c r="P6" i="47"/>
  <c r="P8" i="46"/>
  <c r="P25" i="46"/>
  <c r="P31" i="46"/>
  <c r="P47" i="46"/>
  <c r="P9" i="45"/>
  <c r="P18" i="45"/>
  <c r="P23" i="45"/>
  <c r="P37" i="46"/>
  <c r="P31" i="47"/>
  <c r="P33" i="47"/>
  <c r="P21" i="46"/>
  <c r="P23" i="46"/>
  <c r="P36" i="46"/>
  <c r="P38" i="46"/>
  <c r="P40" i="46"/>
  <c r="P45" i="46"/>
  <c r="P16" i="45"/>
  <c r="P25" i="45"/>
  <c r="P14" i="45"/>
  <c r="P20" i="46"/>
  <c r="O7" i="55"/>
  <c r="P18" i="53"/>
  <c r="P27" i="53"/>
  <c r="P36" i="53"/>
  <c r="P43" i="53"/>
  <c r="P9" i="52"/>
  <c r="P14" i="52"/>
  <c r="P21" i="52"/>
  <c r="P33" i="52"/>
  <c r="P38" i="52"/>
  <c r="P47" i="52"/>
  <c r="P16" i="49"/>
  <c r="P24" i="49"/>
  <c r="P32" i="49"/>
  <c r="P43" i="49"/>
  <c r="P51" i="49"/>
  <c r="P11" i="51"/>
  <c r="P15" i="51"/>
  <c r="P23" i="51"/>
  <c r="P27" i="51"/>
  <c r="P31" i="51"/>
  <c r="P35" i="51"/>
  <c r="P39" i="51"/>
  <c r="P41" i="51"/>
  <c r="P44" i="51"/>
  <c r="P52" i="51"/>
  <c r="P8" i="48"/>
  <c r="P16" i="48"/>
  <c r="P36" i="48"/>
  <c r="P44" i="48"/>
  <c r="P52" i="48"/>
  <c r="P60" i="48"/>
  <c r="P47" i="47"/>
  <c r="P55" i="47"/>
  <c r="P60" i="46"/>
  <c r="P49" i="45"/>
  <c r="P6" i="46"/>
  <c r="O11" i="55"/>
  <c r="P42" i="53"/>
  <c r="P44" i="52"/>
  <c r="P31" i="49"/>
  <c r="P18" i="50"/>
  <c r="P38" i="50"/>
  <c r="P43" i="51"/>
  <c r="P25" i="48"/>
  <c r="P51" i="48"/>
  <c r="O6" i="54"/>
  <c r="P49" i="48"/>
  <c r="P54" i="45"/>
  <c r="P31" i="37"/>
  <c r="O12" i="55"/>
  <c r="O7" i="54"/>
  <c r="O16" i="54"/>
  <c r="P25" i="53"/>
  <c r="P34" i="53"/>
  <c r="P41" i="53"/>
  <c r="P12" i="52"/>
  <c r="P19" i="52"/>
  <c r="P28" i="52"/>
  <c r="P43" i="52"/>
  <c r="P45" i="52"/>
  <c r="P8" i="49"/>
  <c r="P19" i="49"/>
  <c r="P27" i="49"/>
  <c r="P35" i="49"/>
  <c r="P38" i="49"/>
  <c r="P46" i="49"/>
  <c r="P54" i="49"/>
  <c r="P8" i="50"/>
  <c r="P12" i="50"/>
  <c r="P16" i="50"/>
  <c r="P20" i="50"/>
  <c r="P24" i="50"/>
  <c r="P28" i="50"/>
  <c r="P32" i="50"/>
  <c r="P36" i="50"/>
  <c r="P40" i="50"/>
  <c r="P44" i="50"/>
  <c r="P47" i="51"/>
  <c r="P55" i="51"/>
  <c r="P11" i="48"/>
  <c r="P19" i="48"/>
  <c r="P23" i="48"/>
  <c r="P27" i="48"/>
  <c r="P31" i="48"/>
  <c r="P39" i="48"/>
  <c r="P47" i="48"/>
  <c r="P55" i="48"/>
  <c r="P63" i="48"/>
  <c r="P50" i="47"/>
  <c r="P63" i="46"/>
  <c r="P44" i="45"/>
  <c r="P52" i="45"/>
  <c r="P29" i="37"/>
  <c r="P6" i="50"/>
  <c r="O13" i="55"/>
  <c r="P8" i="52"/>
  <c r="P27" i="52"/>
  <c r="P50" i="49"/>
  <c r="P22" i="50"/>
  <c r="P42" i="50"/>
  <c r="P51" i="51"/>
  <c r="P21" i="48"/>
  <c r="P46" i="47"/>
  <c r="P57" i="48"/>
  <c r="P46" i="45"/>
  <c r="O6" i="55"/>
  <c r="O10" i="55"/>
  <c r="O12" i="54"/>
  <c r="O14" i="54"/>
  <c r="P21" i="53"/>
  <c r="P23" i="53"/>
  <c r="P30" i="53"/>
  <c r="P32" i="53"/>
  <c r="P39" i="53"/>
  <c r="P7" i="52"/>
  <c r="P17" i="52"/>
  <c r="P26" i="52"/>
  <c r="P31" i="52"/>
  <c r="P36" i="52"/>
  <c r="P41" i="52"/>
  <c r="P11" i="49"/>
  <c r="P14" i="49"/>
  <c r="P22" i="49"/>
  <c r="P30" i="49"/>
  <c r="P41" i="49"/>
  <c r="P49" i="49"/>
  <c r="P12" i="51"/>
  <c r="P16" i="51"/>
  <c r="P20" i="51"/>
  <c r="P24" i="51"/>
  <c r="P28" i="51"/>
  <c r="P32" i="51"/>
  <c r="P36" i="51"/>
  <c r="P42" i="51"/>
  <c r="P50" i="51"/>
  <c r="P58" i="51"/>
  <c r="P14" i="48"/>
  <c r="P34" i="48"/>
  <c r="P42" i="48"/>
  <c r="P50" i="48"/>
  <c r="P58" i="48"/>
  <c r="P53" i="47"/>
  <c r="P42" i="45"/>
  <c r="P47" i="45"/>
  <c r="P55" i="45"/>
  <c r="P32" i="37"/>
  <c r="O15" i="54"/>
  <c r="P26" i="53"/>
  <c r="P20" i="52"/>
  <c r="P37" i="52"/>
  <c r="P42" i="49"/>
  <c r="P10" i="50"/>
  <c r="P34" i="50"/>
  <c r="P7" i="48"/>
  <c r="P29" i="48"/>
  <c r="P43" i="48"/>
  <c r="P59" i="48"/>
  <c r="P33" i="48"/>
  <c r="P52" i="47"/>
  <c r="O8" i="55"/>
  <c r="O10" i="54"/>
  <c r="P19" i="53"/>
  <c r="P37" i="53"/>
  <c r="P10" i="52"/>
  <c r="P15" i="52"/>
  <c r="P24" i="52"/>
  <c r="P34" i="52"/>
  <c r="P48" i="52"/>
  <c r="P17" i="49"/>
  <c r="P25" i="49"/>
  <c r="P33" i="49"/>
  <c r="P36" i="49"/>
  <c r="P44" i="49"/>
  <c r="P52" i="49"/>
  <c r="P9" i="50"/>
  <c r="P13" i="50"/>
  <c r="P17" i="50"/>
  <c r="P21" i="50"/>
  <c r="P25" i="50"/>
  <c r="P29" i="50"/>
  <c r="P33" i="50"/>
  <c r="P37" i="50"/>
  <c r="P41" i="50"/>
  <c r="P45" i="50"/>
  <c r="P45" i="51"/>
  <c r="P53" i="51"/>
  <c r="P9" i="48"/>
  <c r="P17" i="48"/>
  <c r="P20" i="48"/>
  <c r="P24" i="48"/>
  <c r="P28" i="48"/>
  <c r="P37" i="48"/>
  <c r="P45" i="48"/>
  <c r="P53" i="48"/>
  <c r="P61" i="48"/>
  <c r="P48" i="47"/>
  <c r="P61" i="46"/>
  <c r="P50" i="45"/>
  <c r="P6" i="37"/>
  <c r="P6" i="48"/>
  <c r="O17" i="54"/>
  <c r="P33" i="53"/>
  <c r="P32" i="52"/>
  <c r="P23" i="49"/>
  <c r="P14" i="50"/>
  <c r="P30" i="50"/>
  <c r="P15" i="48"/>
  <c r="P35" i="48"/>
  <c r="P54" i="47"/>
  <c r="P41" i="48"/>
  <c r="P41" i="45"/>
  <c r="P6" i="52"/>
  <c r="O8" i="54"/>
  <c r="P28" i="53"/>
  <c r="P35" i="53"/>
  <c r="P44" i="53"/>
  <c r="P13" i="52"/>
  <c r="P22" i="52"/>
  <c r="P29" i="52"/>
  <c r="P39" i="52"/>
  <c r="P46" i="52"/>
  <c r="P9" i="49"/>
  <c r="P12" i="49"/>
  <c r="P20" i="49"/>
  <c r="P28" i="49"/>
  <c r="P39" i="49"/>
  <c r="P47" i="49"/>
  <c r="P55" i="49"/>
  <c r="P13" i="51"/>
  <c r="P17" i="51"/>
  <c r="P21" i="51"/>
  <c r="P25" i="51"/>
  <c r="P29" i="51"/>
  <c r="P33" i="51"/>
  <c r="P37" i="51"/>
  <c r="P48" i="51"/>
  <c r="P56" i="51"/>
  <c r="P12" i="48"/>
  <c r="P40" i="48"/>
  <c r="P48" i="48"/>
  <c r="P56" i="48"/>
  <c r="P64" i="48"/>
  <c r="P51" i="47"/>
  <c r="P56" i="47"/>
  <c r="P45" i="45"/>
  <c r="P53" i="45"/>
  <c r="P30" i="37"/>
  <c r="P6" i="49"/>
  <c r="P15" i="49"/>
  <c r="P26" i="50"/>
  <c r="P32" i="48"/>
  <c r="P48" i="45"/>
  <c r="O9" i="55"/>
  <c r="O11" i="54"/>
  <c r="O13" i="54"/>
  <c r="P22" i="53"/>
  <c r="P24" i="53"/>
  <c r="P31" i="53"/>
  <c r="P38" i="53"/>
  <c r="P40" i="53"/>
  <c r="P11" i="52"/>
  <c r="P18" i="52"/>
  <c r="P25" i="52"/>
  <c r="P35" i="52"/>
  <c r="P42" i="52"/>
  <c r="P7" i="49"/>
  <c r="P18" i="49"/>
  <c r="P26" i="49"/>
  <c r="P34" i="49"/>
  <c r="P37" i="49"/>
  <c r="P45" i="49"/>
  <c r="P53" i="49"/>
  <c r="P10" i="51"/>
  <c r="P14" i="51"/>
  <c r="P18" i="51"/>
  <c r="P22" i="51"/>
  <c r="P26" i="51"/>
  <c r="P30" i="51"/>
  <c r="P34" i="51"/>
  <c r="P38" i="51"/>
  <c r="P40" i="51"/>
  <c r="P46" i="51"/>
  <c r="P54" i="51"/>
  <c r="P10" i="48"/>
  <c r="P18" i="48"/>
  <c r="P38" i="48"/>
  <c r="P46" i="48"/>
  <c r="P54" i="48"/>
  <c r="P62" i="48"/>
  <c r="P49" i="47"/>
  <c r="P62" i="46"/>
  <c r="P43" i="45"/>
  <c r="P51" i="45"/>
  <c r="P28" i="37"/>
  <c r="P6" i="45"/>
  <c r="O9" i="54"/>
  <c r="P20" i="53"/>
  <c r="P29" i="53"/>
  <c r="P45" i="53"/>
  <c r="P16" i="52"/>
  <c r="P23" i="52"/>
  <c r="P30" i="52"/>
  <c r="P40" i="52"/>
  <c r="P10" i="49"/>
  <c r="P13" i="49"/>
  <c r="P21" i="49"/>
  <c r="P29" i="49"/>
  <c r="P40" i="49"/>
  <c r="P48" i="49"/>
  <c r="P7" i="50"/>
  <c r="P11" i="50"/>
  <c r="P15" i="50"/>
  <c r="P19" i="50"/>
  <c r="P23" i="50"/>
  <c r="P27" i="50"/>
  <c r="P31" i="50"/>
  <c r="P35" i="50"/>
  <c r="P39" i="50"/>
  <c r="P43" i="50"/>
  <c r="P49" i="51"/>
  <c r="P57" i="51"/>
  <c r="P13" i="48"/>
  <c r="P22" i="48"/>
  <c r="P26" i="48"/>
  <c r="P30" i="48"/>
  <c r="P45" i="47"/>
  <c r="AU43" i="52"/>
  <c r="AU26" i="52"/>
  <c r="AU48" i="52"/>
  <c r="AU31" i="52"/>
  <c r="AU36" i="52"/>
  <c r="AU40" i="52"/>
  <c r="AU23" i="52"/>
  <c r="AU35" i="52"/>
  <c r="AU27" i="52"/>
  <c r="AU32" i="52"/>
  <c r="AU44" i="52"/>
  <c r="AU45" i="52"/>
  <c r="AU29" i="52"/>
  <c r="AU42" i="52"/>
  <c r="AU47" i="52"/>
  <c r="AU34" i="52"/>
  <c r="AU39" i="52"/>
  <c r="AU24" i="52"/>
  <c r="AU37" i="52"/>
  <c r="AU46" i="52"/>
  <c r="AU25" i="52"/>
  <c r="AU28" i="52"/>
  <c r="AU41" i="52"/>
  <c r="AU33" i="52"/>
  <c r="AU38" i="52"/>
  <c r="AU30" i="52"/>
  <c r="AU22" i="52"/>
  <c r="M20" i="82"/>
  <c r="A20" i="82"/>
  <c r="A21" i="82"/>
  <c r="M40" i="103" l="1"/>
  <c r="M41" i="103"/>
  <c r="M42" i="103"/>
  <c r="M43" i="103"/>
  <c r="M44" i="103"/>
  <c r="M45" i="103"/>
  <c r="M46" i="103"/>
  <c r="A41" i="103"/>
  <c r="A42" i="103"/>
  <c r="A43" i="103"/>
  <c r="A44" i="103"/>
  <c r="A45" i="103"/>
  <c r="A46" i="103"/>
  <c r="A40" i="103"/>
  <c r="A138" i="107" l="1"/>
  <c r="A139" i="107"/>
  <c r="A140" i="107"/>
  <c r="A141" i="107"/>
  <c r="A142" i="107"/>
  <c r="A143" i="107"/>
  <c r="A144" i="107"/>
  <c r="A145" i="107"/>
  <c r="A146" i="107"/>
  <c r="A147" i="107"/>
  <c r="A192" i="107"/>
  <c r="A193" i="107"/>
  <c r="A194" i="107"/>
  <c r="A195" i="107"/>
  <c r="A196" i="107"/>
  <c r="A197" i="107"/>
  <c r="A198" i="107"/>
  <c r="A199" i="107"/>
  <c r="A200" i="107"/>
  <c r="A201" i="107"/>
  <c r="A202" i="107"/>
  <c r="A203" i="107"/>
  <c r="A204" i="107"/>
  <c r="A205" i="107"/>
  <c r="A206" i="107"/>
  <c r="A137" i="107" l="1"/>
  <c r="A33" i="107"/>
  <c r="A34" i="107"/>
  <c r="A35" i="107"/>
  <c r="A36" i="107"/>
  <c r="A37" i="107"/>
  <c r="A38" i="107"/>
  <c r="A39" i="107"/>
  <c r="A40" i="107"/>
  <c r="A41" i="107"/>
  <c r="A42" i="107"/>
  <c r="A43" i="107"/>
  <c r="A44" i="107"/>
  <c r="A45" i="107"/>
  <c r="A46" i="107"/>
  <c r="A47" i="107"/>
  <c r="A48" i="107"/>
  <c r="A49" i="107"/>
  <c r="A50" i="107"/>
  <c r="A51" i="107"/>
  <c r="A52" i="107"/>
  <c r="A53" i="107"/>
  <c r="A54" i="107"/>
  <c r="A55" i="107"/>
  <c r="A56" i="107"/>
  <c r="A57" i="107"/>
  <c r="A58" i="107"/>
  <c r="A59" i="107"/>
  <c r="A60" i="107"/>
  <c r="A61" i="107"/>
  <c r="A62" i="107"/>
  <c r="A63" i="107"/>
  <c r="A64" i="107"/>
  <c r="A65" i="107"/>
  <c r="A66" i="107"/>
  <c r="A67" i="107"/>
  <c r="A68" i="107"/>
  <c r="A69" i="107"/>
  <c r="A70" i="107"/>
  <c r="A71" i="107"/>
  <c r="A72" i="107"/>
  <c r="A73" i="107"/>
  <c r="A74" i="107"/>
  <c r="A75" i="107"/>
  <c r="A76" i="107"/>
  <c r="A77" i="107"/>
  <c r="A78" i="107"/>
  <c r="A79" i="107"/>
  <c r="AJ18" i="47" s="1"/>
  <c r="A80" i="107"/>
  <c r="A81" i="107"/>
  <c r="A82" i="107"/>
  <c r="A83" i="107"/>
  <c r="A84" i="107"/>
  <c r="A85" i="107"/>
  <c r="A86" i="107"/>
  <c r="A87" i="107"/>
  <c r="A88" i="107"/>
  <c r="A89" i="107"/>
  <c r="A90" i="107"/>
  <c r="A91" i="107"/>
  <c r="A92" i="107"/>
  <c r="A93" i="107"/>
  <c r="A94" i="107"/>
  <c r="A95" i="107"/>
  <c r="A96" i="107"/>
  <c r="A97" i="107"/>
  <c r="A98" i="107"/>
  <c r="A99" i="107"/>
  <c r="A100" i="107"/>
  <c r="A101" i="107"/>
  <c r="A102" i="107"/>
  <c r="A103" i="107"/>
  <c r="A104" i="107"/>
  <c r="A105" i="107"/>
  <c r="A106" i="107"/>
  <c r="A107" i="107"/>
  <c r="A108" i="107"/>
  <c r="A109" i="107"/>
  <c r="A110" i="107"/>
  <c r="A111" i="107"/>
  <c r="A112" i="107"/>
  <c r="A113" i="107"/>
  <c r="A114" i="107"/>
  <c r="A115" i="107"/>
  <c r="A116" i="107"/>
  <c r="A117" i="107"/>
  <c r="A118" i="107"/>
  <c r="A119" i="107"/>
  <c r="A120" i="107"/>
  <c r="A121" i="107"/>
  <c r="A122" i="107"/>
  <c r="A123" i="107"/>
  <c r="A124" i="107"/>
  <c r="A125" i="107"/>
  <c r="A126" i="107"/>
  <c r="A127" i="107"/>
  <c r="A128" i="107"/>
  <c r="A129" i="107"/>
  <c r="A130" i="107"/>
  <c r="A131" i="107"/>
  <c r="A132" i="107"/>
  <c r="A133" i="107"/>
  <c r="A134" i="107"/>
  <c r="A135" i="107"/>
  <c r="AI16" i="37" l="1"/>
  <c r="AJ53" i="46"/>
  <c r="AJ55" i="46"/>
  <c r="AJ54" i="46"/>
  <c r="AJ42" i="45"/>
  <c r="AJ56" i="46"/>
  <c r="AJ57" i="46"/>
  <c r="AJ45" i="45"/>
  <c r="AJ43" i="45"/>
  <c r="AJ44" i="45"/>
  <c r="AJ59" i="46"/>
  <c r="AJ58" i="46"/>
  <c r="AJ10" i="47"/>
  <c r="AJ39" i="47"/>
  <c r="AJ45" i="53"/>
  <c r="AJ37" i="53"/>
  <c r="AJ29" i="53"/>
  <c r="AJ21" i="53"/>
  <c r="AJ47" i="53"/>
  <c r="AJ16" i="47"/>
  <c r="AJ44" i="47"/>
  <c r="AJ44" i="53"/>
  <c r="AJ36" i="53"/>
  <c r="AJ28" i="53"/>
  <c r="AJ20" i="53"/>
  <c r="AJ19" i="53"/>
  <c r="AJ25" i="53"/>
  <c r="AJ48" i="53"/>
  <c r="AJ32" i="53"/>
  <c r="AJ39" i="53"/>
  <c r="AJ46" i="53"/>
  <c r="AJ22" i="53"/>
  <c r="AJ46" i="47"/>
  <c r="AJ43" i="53"/>
  <c r="AJ35" i="53"/>
  <c r="AJ27" i="53"/>
  <c r="AJ18" i="53"/>
  <c r="AH7" i="54"/>
  <c r="AJ37" i="47"/>
  <c r="AJ23" i="53"/>
  <c r="AJ30" i="53"/>
  <c r="AJ23" i="47"/>
  <c r="AJ47" i="47"/>
  <c r="AJ42" i="53"/>
  <c r="AJ34" i="53"/>
  <c r="AJ26" i="53"/>
  <c r="AJ32" i="47"/>
  <c r="AJ24" i="53"/>
  <c r="AJ31" i="53"/>
  <c r="AJ38" i="53"/>
  <c r="AJ24" i="47"/>
  <c r="AJ48" i="47"/>
  <c r="AJ41" i="53"/>
  <c r="AJ33" i="53"/>
  <c r="AJ17" i="53"/>
  <c r="AJ40" i="53"/>
  <c r="AH8" i="54"/>
  <c r="AJ38" i="47"/>
  <c r="AJ9" i="47"/>
  <c r="AJ14" i="47"/>
  <c r="AJ27" i="47"/>
  <c r="AJ26" i="47"/>
  <c r="AJ15" i="47"/>
  <c r="AJ17" i="47"/>
  <c r="AJ22" i="47"/>
  <c r="AJ13" i="47"/>
  <c r="AJ36" i="47"/>
  <c r="AJ19" i="47"/>
  <c r="AJ49" i="47"/>
  <c r="AJ28" i="47"/>
  <c r="AJ41" i="47"/>
  <c r="AJ33" i="47"/>
  <c r="AJ12" i="47"/>
  <c r="AJ25" i="47"/>
  <c r="AJ50" i="47"/>
  <c r="AJ42" i="47"/>
  <c r="AJ34" i="47"/>
  <c r="AJ40" i="47"/>
  <c r="AJ11" i="47"/>
  <c r="AJ31" i="47"/>
  <c r="AJ8" i="47"/>
  <c r="AJ21" i="47"/>
  <c r="AJ43" i="47"/>
  <c r="AJ35" i="47"/>
  <c r="AJ45" i="47"/>
  <c r="AJ20" i="47"/>
  <c r="AJ29" i="47"/>
  <c r="AJ30" i="47"/>
  <c r="AH9" i="54"/>
  <c r="AJ15" i="53"/>
  <c r="AH12" i="54"/>
  <c r="AJ11" i="53"/>
  <c r="AH10" i="54"/>
  <c r="AJ7" i="53"/>
  <c r="AJ10" i="53"/>
  <c r="AH11" i="54"/>
  <c r="AJ14" i="53"/>
  <c r="AJ6" i="53"/>
  <c r="AH6" i="54"/>
  <c r="AJ13" i="53"/>
  <c r="AJ16" i="53"/>
  <c r="AJ8" i="53"/>
  <c r="AJ12" i="53"/>
  <c r="AJ9" i="53"/>
  <c r="M6" i="99"/>
  <c r="M7" i="99"/>
  <c r="M8" i="99"/>
  <c r="M9" i="99"/>
  <c r="M10" i="99"/>
  <c r="M11" i="99"/>
  <c r="M13" i="99"/>
  <c r="M14" i="99"/>
  <c r="M15" i="99"/>
  <c r="M16" i="99"/>
  <c r="M17" i="99"/>
  <c r="M18" i="99"/>
  <c r="M19" i="99"/>
  <c r="M20" i="99"/>
  <c r="M21" i="99"/>
  <c r="A25" i="99" l="1"/>
  <c r="M33" i="103"/>
  <c r="M34" i="103"/>
  <c r="M35" i="103"/>
  <c r="M36" i="103"/>
  <c r="M37" i="103"/>
  <c r="M38" i="103"/>
  <c r="M39" i="103"/>
  <c r="A39" i="103"/>
  <c r="A33" i="103"/>
  <c r="A34" i="103"/>
  <c r="A35" i="103"/>
  <c r="A36" i="103"/>
  <c r="A37" i="103"/>
  <c r="A38" i="103"/>
  <c r="A24" i="119" l="1"/>
  <c r="A21" i="119"/>
  <c r="A19" i="119"/>
  <c r="A17" i="119"/>
  <c r="A9" i="119"/>
  <c r="M24" i="119"/>
  <c r="M23" i="119"/>
  <c r="A23" i="119"/>
  <c r="M22" i="119"/>
  <c r="A22" i="119"/>
  <c r="M21" i="119"/>
  <c r="M20" i="119"/>
  <c r="A20" i="119"/>
  <c r="M19" i="119"/>
  <c r="M18" i="119"/>
  <c r="A18" i="119"/>
  <c r="M17" i="119"/>
  <c r="M16" i="119"/>
  <c r="A16" i="119"/>
  <c r="M15" i="119"/>
  <c r="A15" i="119"/>
  <c r="M14" i="119"/>
  <c r="A14" i="119"/>
  <c r="M13" i="119"/>
  <c r="A13" i="119"/>
  <c r="M12" i="119"/>
  <c r="A12" i="119"/>
  <c r="M11" i="119"/>
  <c r="A11" i="119"/>
  <c r="A10" i="119"/>
  <c r="M9" i="119"/>
  <c r="M8" i="119"/>
  <c r="A8" i="119"/>
  <c r="M7" i="119"/>
  <c r="A7" i="119"/>
  <c r="M6" i="119"/>
  <c r="A6" i="119"/>
  <c r="N5" i="119"/>
  <c r="A2" i="119"/>
  <c r="A1" i="119" s="1"/>
  <c r="AP12" i="51" l="1"/>
  <c r="AP20" i="51"/>
  <c r="AP28" i="51"/>
  <c r="AP36" i="51"/>
  <c r="AQ7" i="48"/>
  <c r="AQ15" i="48"/>
  <c r="AQ23" i="48"/>
  <c r="AQ31" i="48"/>
  <c r="AQ6" i="48"/>
  <c r="AP15" i="51"/>
  <c r="AP31" i="51"/>
  <c r="AQ10" i="48"/>
  <c r="AQ26" i="48"/>
  <c r="AP17" i="51"/>
  <c r="AP41" i="51"/>
  <c r="AQ28" i="48"/>
  <c r="AP26" i="51"/>
  <c r="AQ21" i="48"/>
  <c r="AP11" i="51"/>
  <c r="AQ14" i="48"/>
  <c r="AP13" i="51"/>
  <c r="AP21" i="51"/>
  <c r="AP29" i="51"/>
  <c r="AP37" i="51"/>
  <c r="AQ8" i="48"/>
  <c r="AQ16" i="48"/>
  <c r="AQ24" i="48"/>
  <c r="AQ32" i="48"/>
  <c r="AP23" i="51"/>
  <c r="AP33" i="51"/>
  <c r="AQ13" i="48"/>
  <c r="AP27" i="51"/>
  <c r="AQ22" i="48"/>
  <c r="AP14" i="51"/>
  <c r="AP22" i="51"/>
  <c r="AP30" i="51"/>
  <c r="AP38" i="51"/>
  <c r="AQ9" i="48"/>
  <c r="AQ17" i="48"/>
  <c r="AQ25" i="48"/>
  <c r="AQ33" i="48"/>
  <c r="AP7" i="51"/>
  <c r="AP39" i="51"/>
  <c r="AQ18" i="48"/>
  <c r="AP9" i="51"/>
  <c r="AQ12" i="48"/>
  <c r="AP10" i="51"/>
  <c r="AP34" i="51"/>
  <c r="AQ29" i="48"/>
  <c r="AP19" i="51"/>
  <c r="AP43" i="51"/>
  <c r="AP8" i="51"/>
  <c r="AP16" i="51"/>
  <c r="AP24" i="51"/>
  <c r="AP32" i="51"/>
  <c r="AP40" i="51"/>
  <c r="AQ11" i="48"/>
  <c r="AQ19" i="48"/>
  <c r="AQ27" i="48"/>
  <c r="AP25" i="51"/>
  <c r="AQ20" i="48"/>
  <c r="AP18" i="51"/>
  <c r="AP42" i="51"/>
  <c r="AP35" i="51"/>
  <c r="AQ30" i="48"/>
  <c r="N32" i="119"/>
  <c r="N26" i="119"/>
  <c r="N37" i="119"/>
  <c r="N31" i="119"/>
  <c r="N34" i="119"/>
  <c r="N33" i="119"/>
  <c r="N30" i="119"/>
  <c r="N28" i="119"/>
  <c r="N29" i="119"/>
  <c r="N36" i="119"/>
  <c r="N25" i="119"/>
  <c r="N35" i="119"/>
  <c r="N27" i="119"/>
  <c r="AQ7" i="37"/>
  <c r="AQ21" i="37"/>
  <c r="AQ29" i="37"/>
  <c r="AQ25" i="37"/>
  <c r="AQ27" i="37"/>
  <c r="AQ28" i="37"/>
  <c r="AQ15" i="37"/>
  <c r="AQ22" i="37"/>
  <c r="AQ30" i="37"/>
  <c r="AQ12" i="37"/>
  <c r="AQ26" i="37"/>
  <c r="AQ9" i="37"/>
  <c r="AQ23" i="37"/>
  <c r="AQ31" i="37"/>
  <c r="AQ18" i="37"/>
  <c r="AQ20" i="37"/>
  <c r="AQ10" i="37"/>
  <c r="AQ17" i="37"/>
  <c r="AQ24" i="37"/>
  <c r="AQ6" i="37"/>
  <c r="AQ11" i="37"/>
  <c r="AQ19" i="37"/>
  <c r="AM45" i="52"/>
  <c r="AM37" i="52"/>
  <c r="AM50" i="49"/>
  <c r="AM42" i="49"/>
  <c r="AQ54" i="47"/>
  <c r="AQ46" i="47"/>
  <c r="AQ38" i="47"/>
  <c r="AQ30" i="47"/>
  <c r="AQ22" i="47"/>
  <c r="AQ14" i="47"/>
  <c r="AQ6" i="47"/>
  <c r="AM42" i="52"/>
  <c r="AM47" i="49"/>
  <c r="AQ35" i="47"/>
  <c r="AQ19" i="47"/>
  <c r="AQ49" i="47"/>
  <c r="AQ9" i="47"/>
  <c r="AM44" i="49"/>
  <c r="AQ16" i="47"/>
  <c r="AM38" i="52"/>
  <c r="AQ31" i="47"/>
  <c r="AM45" i="53"/>
  <c r="AM44" i="52"/>
  <c r="AM36" i="52"/>
  <c r="AM49" i="49"/>
  <c r="AM41" i="49"/>
  <c r="AM36" i="48"/>
  <c r="AQ45" i="47"/>
  <c r="AQ37" i="47"/>
  <c r="AQ29" i="47"/>
  <c r="AQ21" i="47"/>
  <c r="AQ13" i="47"/>
  <c r="AQ25" i="47"/>
  <c r="AM39" i="52"/>
  <c r="AQ32" i="47"/>
  <c r="AM43" i="49"/>
  <c r="AQ7" i="47"/>
  <c r="AM43" i="52"/>
  <c r="AM48" i="49"/>
  <c r="AM40" i="49"/>
  <c r="AM37" i="48"/>
  <c r="AQ44" i="47"/>
  <c r="AQ36" i="47"/>
  <c r="AQ28" i="47"/>
  <c r="AQ20" i="47"/>
  <c r="AQ12" i="47"/>
  <c r="AM55" i="49"/>
  <c r="AM39" i="49"/>
  <c r="AM54" i="48"/>
  <c r="AQ43" i="47"/>
  <c r="AQ27" i="47"/>
  <c r="AQ11" i="47"/>
  <c r="AQ33" i="47"/>
  <c r="AM52" i="49"/>
  <c r="AQ24" i="47"/>
  <c r="AM51" i="49"/>
  <c r="AQ39" i="47"/>
  <c r="AM41" i="52"/>
  <c r="AM54" i="49"/>
  <c r="AM46" i="49"/>
  <c r="AM38" i="49"/>
  <c r="AQ42" i="47"/>
  <c r="AQ34" i="47"/>
  <c r="AQ26" i="47"/>
  <c r="AQ18" i="47"/>
  <c r="AQ10" i="47"/>
  <c r="AM48" i="52"/>
  <c r="AM40" i="52"/>
  <c r="AM53" i="49"/>
  <c r="AM45" i="49"/>
  <c r="AM37" i="49"/>
  <c r="AM56" i="48"/>
  <c r="AQ41" i="47"/>
  <c r="AQ17" i="47"/>
  <c r="AM47" i="52"/>
  <c r="AQ40" i="47"/>
  <c r="AQ8" i="47"/>
  <c r="AM46" i="52"/>
  <c r="AQ47" i="47"/>
  <c r="AQ15" i="47"/>
  <c r="AQ6" i="45"/>
  <c r="AQ9" i="45"/>
  <c r="AQ17" i="45"/>
  <c r="AQ25" i="45"/>
  <c r="AQ33" i="45"/>
  <c r="AQ41" i="45"/>
  <c r="AQ10" i="45"/>
  <c r="AQ18" i="45"/>
  <c r="AQ26" i="45"/>
  <c r="AQ34" i="45"/>
  <c r="AQ42" i="45"/>
  <c r="AQ13" i="45"/>
  <c r="AQ29" i="45"/>
  <c r="AQ22" i="45"/>
  <c r="AQ38" i="45"/>
  <c r="AQ50" i="45"/>
  <c r="AQ15" i="45"/>
  <c r="AQ23" i="45"/>
  <c r="AQ39" i="45"/>
  <c r="AQ16" i="45"/>
  <c r="AQ40" i="45"/>
  <c r="AQ11" i="45"/>
  <c r="AQ19" i="45"/>
  <c r="AQ27" i="45"/>
  <c r="AQ35" i="45"/>
  <c r="AQ12" i="45"/>
  <c r="AQ20" i="45"/>
  <c r="AQ28" i="45"/>
  <c r="AQ36" i="45"/>
  <c r="AQ21" i="45"/>
  <c r="AQ37" i="45"/>
  <c r="AQ14" i="45"/>
  <c r="AQ46" i="45"/>
  <c r="AQ7" i="45"/>
  <c r="AQ31" i="45"/>
  <c r="AQ8" i="45"/>
  <c r="AQ24" i="45"/>
  <c r="AQ32" i="45"/>
  <c r="AP54" i="50"/>
  <c r="AP51" i="50"/>
  <c r="AP46" i="50"/>
  <c r="AP50" i="50"/>
  <c r="AP48" i="50"/>
  <c r="AP53" i="50"/>
  <c r="AP49" i="50"/>
  <c r="AP47" i="50"/>
  <c r="AP52" i="50"/>
  <c r="AQ52" i="46"/>
  <c r="AQ10" i="46"/>
  <c r="AQ14" i="46"/>
  <c r="AQ18" i="46"/>
  <c r="AQ22" i="46"/>
  <c r="AQ26" i="46"/>
  <c r="AQ30" i="46"/>
  <c r="AQ34" i="46"/>
  <c r="AQ38" i="46"/>
  <c r="AQ49" i="46"/>
  <c r="AQ44" i="46"/>
  <c r="AQ7" i="46"/>
  <c r="AQ39" i="46"/>
  <c r="AQ43" i="46"/>
  <c r="AQ42" i="46"/>
  <c r="AQ46" i="46"/>
  <c r="AQ50" i="46"/>
  <c r="AQ41" i="46"/>
  <c r="AQ15" i="46"/>
  <c r="AQ23" i="46"/>
  <c r="AQ31" i="46"/>
  <c r="AQ47" i="46"/>
  <c r="AQ9" i="46"/>
  <c r="AQ13" i="46"/>
  <c r="AQ17" i="46"/>
  <c r="AQ21" i="46"/>
  <c r="AQ25" i="46"/>
  <c r="AQ29" i="46"/>
  <c r="AQ33" i="46"/>
  <c r="AQ37" i="46"/>
  <c r="AQ45" i="46"/>
  <c r="AQ40" i="46"/>
  <c r="AQ11" i="46"/>
  <c r="AQ27" i="46"/>
  <c r="AQ51" i="46"/>
  <c r="AQ8" i="46"/>
  <c r="AQ12" i="46"/>
  <c r="AQ16" i="46"/>
  <c r="AQ24" i="46"/>
  <c r="AQ28" i="46"/>
  <c r="AQ32" i="46"/>
  <c r="AQ36" i="46"/>
  <c r="AQ48" i="46"/>
  <c r="AQ19" i="46"/>
  <c r="AQ35" i="46"/>
  <c r="AM13" i="55"/>
  <c r="AQ10" i="53"/>
  <c r="AQ18" i="53"/>
  <c r="AQ26" i="53"/>
  <c r="AQ27" i="53"/>
  <c r="AQ36" i="53"/>
  <c r="AQ8" i="52"/>
  <c r="AQ16" i="52"/>
  <c r="AQ24" i="52"/>
  <c r="AQ32" i="52"/>
  <c r="AQ40" i="52"/>
  <c r="AQ48" i="52"/>
  <c r="AQ13" i="49"/>
  <c r="AQ21" i="49"/>
  <c r="AQ29" i="49"/>
  <c r="AQ36" i="49"/>
  <c r="AQ44" i="49"/>
  <c r="AP8" i="50"/>
  <c r="AP12" i="50"/>
  <c r="AP16" i="50"/>
  <c r="AP20" i="50"/>
  <c r="AP24" i="50"/>
  <c r="AP28" i="50"/>
  <c r="AP32" i="50"/>
  <c r="AP36" i="50"/>
  <c r="AP40" i="50"/>
  <c r="AP44" i="50"/>
  <c r="AM6" i="55"/>
  <c r="AQ7" i="53"/>
  <c r="AQ23" i="53"/>
  <c r="AQ33" i="53"/>
  <c r="AQ13" i="52"/>
  <c r="AQ37" i="52"/>
  <c r="AQ45" i="52"/>
  <c r="AQ26" i="49"/>
  <c r="AQ6" i="53"/>
  <c r="AQ9" i="53"/>
  <c r="AQ17" i="53"/>
  <c r="AQ25" i="53"/>
  <c r="AQ35" i="53"/>
  <c r="AQ7" i="52"/>
  <c r="AQ15" i="52"/>
  <c r="AQ23" i="52"/>
  <c r="AQ31" i="52"/>
  <c r="AQ39" i="52"/>
  <c r="AQ47" i="52"/>
  <c r="AQ12" i="49"/>
  <c r="AQ20" i="49"/>
  <c r="AQ28" i="49"/>
  <c r="AQ35" i="49"/>
  <c r="AQ43" i="49"/>
  <c r="AQ8" i="53"/>
  <c r="AQ16" i="53"/>
  <c r="AQ24" i="53"/>
  <c r="AQ34" i="53"/>
  <c r="AQ42" i="53"/>
  <c r="AQ43" i="53"/>
  <c r="AQ44" i="53"/>
  <c r="AQ45" i="53"/>
  <c r="AQ14" i="52"/>
  <c r="AQ22" i="52"/>
  <c r="AQ30" i="52"/>
  <c r="AQ38" i="52"/>
  <c r="AQ46" i="52"/>
  <c r="AQ11" i="49"/>
  <c r="AQ19" i="49"/>
  <c r="AQ27" i="49"/>
  <c r="AQ42" i="49"/>
  <c r="AP7" i="50"/>
  <c r="AP11" i="50"/>
  <c r="AP15" i="50"/>
  <c r="AP19" i="50"/>
  <c r="AP23" i="50"/>
  <c r="AP27" i="50"/>
  <c r="AP31" i="50"/>
  <c r="AP35" i="50"/>
  <c r="AP39" i="50"/>
  <c r="AP43" i="50"/>
  <c r="AQ60" i="46"/>
  <c r="AQ15" i="53"/>
  <c r="AQ32" i="53"/>
  <c r="AQ41" i="53"/>
  <c r="AQ21" i="52"/>
  <c r="AQ29" i="52"/>
  <c r="AQ18" i="49"/>
  <c r="AQ34" i="49"/>
  <c r="AQ41" i="49"/>
  <c r="AM7" i="55"/>
  <c r="AM8" i="55"/>
  <c r="AM17" i="54"/>
  <c r="AQ14" i="53"/>
  <c r="AQ22" i="53"/>
  <c r="AQ31" i="53"/>
  <c r="AQ40" i="53"/>
  <c r="AQ12" i="52"/>
  <c r="AQ20" i="52"/>
  <c r="AQ28" i="52"/>
  <c r="AQ36" i="52"/>
  <c r="AQ44" i="52"/>
  <c r="AQ10" i="49"/>
  <c r="AQ17" i="49"/>
  <c r="AQ25" i="49"/>
  <c r="AQ33" i="49"/>
  <c r="AQ40" i="49"/>
  <c r="AQ48" i="49"/>
  <c r="AQ49" i="49"/>
  <c r="AQ50" i="49"/>
  <c r="AQ51" i="49"/>
  <c r="AQ52" i="49"/>
  <c r="AQ53" i="49"/>
  <c r="AQ54" i="49"/>
  <c r="AQ55" i="49"/>
  <c r="AP10" i="50"/>
  <c r="AP14" i="50"/>
  <c r="AP18" i="50"/>
  <c r="AP22" i="50"/>
  <c r="AP26" i="50"/>
  <c r="AP30" i="50"/>
  <c r="AP34" i="50"/>
  <c r="AP38" i="50"/>
  <c r="AP42" i="50"/>
  <c r="AP45" i="51"/>
  <c r="AP46" i="51"/>
  <c r="AP47" i="51"/>
  <c r="AP48" i="51"/>
  <c r="AP49" i="51"/>
  <c r="AP50" i="51"/>
  <c r="AP51" i="51"/>
  <c r="AP52" i="51"/>
  <c r="AP53" i="51"/>
  <c r="AP54" i="51"/>
  <c r="AP55" i="51"/>
  <c r="AP56" i="51"/>
  <c r="AP57" i="51"/>
  <c r="AP58" i="51"/>
  <c r="AQ6" i="46"/>
  <c r="AQ6" i="52"/>
  <c r="AM9" i="55"/>
  <c r="AM10" i="55"/>
  <c r="AQ13" i="53"/>
  <c r="AQ21" i="53"/>
  <c r="AQ30" i="53"/>
  <c r="AQ39" i="53"/>
  <c r="AQ11" i="52"/>
  <c r="AQ19" i="52"/>
  <c r="AQ27" i="52"/>
  <c r="AQ35" i="52"/>
  <c r="AQ43" i="52"/>
  <c r="AQ9" i="49"/>
  <c r="AQ16" i="49"/>
  <c r="AQ24" i="49"/>
  <c r="AQ32" i="49"/>
  <c r="AQ39" i="49"/>
  <c r="AQ47" i="49"/>
  <c r="AQ19" i="53"/>
  <c r="AQ29" i="53"/>
  <c r="AQ10" i="52"/>
  <c r="AQ42" i="52"/>
  <c r="AQ22" i="49"/>
  <c r="AP13" i="50"/>
  <c r="AP45" i="50"/>
  <c r="AN49" i="45"/>
  <c r="AQ23" i="49"/>
  <c r="AP25" i="50"/>
  <c r="AQ28" i="53"/>
  <c r="AQ38" i="53"/>
  <c r="AQ9" i="52"/>
  <c r="AQ41" i="52"/>
  <c r="AQ31" i="49"/>
  <c r="AP33" i="50"/>
  <c r="AQ17" i="52"/>
  <c r="AP9" i="50"/>
  <c r="AM53" i="47"/>
  <c r="AM56" i="47"/>
  <c r="AQ12" i="53"/>
  <c r="AQ37" i="49"/>
  <c r="AQ34" i="52"/>
  <c r="AP37" i="50"/>
  <c r="AN50" i="45"/>
  <c r="AN54" i="45"/>
  <c r="AP6" i="50"/>
  <c r="AQ20" i="53"/>
  <c r="AM11" i="55"/>
  <c r="AQ37" i="53"/>
  <c r="AQ18" i="52"/>
  <c r="AQ8" i="49"/>
  <c r="AQ30" i="49"/>
  <c r="AP21" i="50"/>
  <c r="AM12" i="55"/>
  <c r="AQ7" i="49"/>
  <c r="AP41" i="50"/>
  <c r="AM52" i="47"/>
  <c r="AQ25" i="52"/>
  <c r="AQ15" i="49"/>
  <c r="AP17" i="50"/>
  <c r="AQ6" i="49"/>
  <c r="AQ11" i="53"/>
  <c r="AQ46" i="49"/>
  <c r="AN51" i="45"/>
  <c r="AQ33" i="52"/>
  <c r="AQ26" i="52"/>
  <c r="AQ38" i="49"/>
  <c r="AP29" i="50"/>
  <c r="AP44" i="51"/>
  <c r="AQ14" i="49"/>
  <c r="AN53" i="45"/>
  <c r="AQ45" i="49"/>
  <c r="AX19" i="52"/>
  <c r="AX6" i="52"/>
  <c r="AO13" i="55"/>
  <c r="AO6" i="55"/>
  <c r="AO11" i="55"/>
  <c r="AO12" i="55"/>
  <c r="AX13" i="52"/>
  <c r="AX28" i="52"/>
  <c r="AX27" i="52"/>
  <c r="AX8" i="52"/>
  <c r="AX9" i="52"/>
  <c r="AX24" i="52"/>
  <c r="AX16" i="52"/>
  <c r="AX23" i="52"/>
  <c r="AX20" i="52"/>
  <c r="AX26" i="52"/>
  <c r="AX15" i="52"/>
  <c r="AX18" i="52"/>
  <c r="AX14" i="52"/>
  <c r="AX7" i="52"/>
  <c r="AX29" i="52"/>
  <c r="AX25" i="52"/>
  <c r="AX21" i="52"/>
  <c r="AX17" i="52"/>
  <c r="AX11" i="52"/>
  <c r="AX10" i="52"/>
  <c r="AT54" i="48"/>
  <c r="AT57" i="48"/>
  <c r="AT55" i="48"/>
  <c r="AT58" i="48"/>
  <c r="AT62" i="48"/>
  <c r="AT56" i="48"/>
  <c r="AT59" i="48"/>
  <c r="AT63" i="48"/>
  <c r="AT60" i="48"/>
  <c r="AT64" i="48"/>
  <c r="N13" i="119"/>
  <c r="N24" i="119"/>
  <c r="N15" i="119"/>
  <c r="AQ30" i="45" s="1"/>
  <c r="AM41" i="48"/>
  <c r="N21" i="119"/>
  <c r="AQ23" i="47" s="1"/>
  <c r="N8" i="119"/>
  <c r="N10" i="119"/>
  <c r="N23" i="119"/>
  <c r="N18" i="119"/>
  <c r="N20" i="119"/>
  <c r="N7" i="119"/>
  <c r="N11" i="119"/>
  <c r="N12" i="119"/>
  <c r="N17" i="119"/>
  <c r="N9" i="119"/>
  <c r="N14" i="119"/>
  <c r="N19" i="119"/>
  <c r="N22" i="119"/>
  <c r="N6" i="119"/>
  <c r="AQ8" i="37" s="1"/>
  <c r="N16" i="119"/>
  <c r="AQ48" i="45" l="1"/>
  <c r="AQ43" i="45"/>
  <c r="AM44" i="48"/>
  <c r="AM62" i="48"/>
  <c r="AM55" i="47"/>
  <c r="AQ47" i="45"/>
  <c r="AM47" i="48"/>
  <c r="AQ52" i="47"/>
  <c r="AM39" i="48"/>
  <c r="AM53" i="48"/>
  <c r="AM61" i="46"/>
  <c r="AM43" i="48"/>
  <c r="AQ63" i="46"/>
  <c r="AM45" i="48"/>
  <c r="AM49" i="48"/>
  <c r="AM42" i="48"/>
  <c r="AQ62" i="46"/>
  <c r="AQ45" i="45"/>
  <c r="AQ51" i="45"/>
  <c r="AM38" i="48"/>
  <c r="AM59" i="48"/>
  <c r="AN47" i="45"/>
  <c r="AN55" i="45"/>
  <c r="AN52" i="45"/>
  <c r="AQ61" i="46"/>
  <c r="AQ53" i="45"/>
  <c r="AQ49" i="45"/>
  <c r="AQ55" i="45"/>
  <c r="AM57" i="48"/>
  <c r="AM64" i="48"/>
  <c r="AQ50" i="47"/>
  <c r="AQ48" i="47"/>
  <c r="AQ53" i="47"/>
  <c r="AQ51" i="47"/>
  <c r="AM51" i="48"/>
  <c r="AN48" i="45"/>
  <c r="AN46" i="45"/>
  <c r="AQ52" i="45"/>
  <c r="AQ54" i="45"/>
  <c r="AM58" i="48"/>
  <c r="AM48" i="48"/>
  <c r="AM60" i="46"/>
  <c r="AM63" i="48"/>
  <c r="AM50" i="48"/>
  <c r="AM63" i="46"/>
  <c r="AM60" i="48"/>
  <c r="AQ56" i="47"/>
  <c r="AM46" i="48"/>
  <c r="AM35" i="48"/>
  <c r="AT61" i="48"/>
  <c r="AM54" i="47"/>
  <c r="AQ20" i="46"/>
  <c r="AQ44" i="45"/>
  <c r="AM40" i="48"/>
  <c r="AM55" i="48"/>
  <c r="AM62" i="46"/>
  <c r="AM61" i="48"/>
  <c r="AM52" i="48"/>
  <c r="AQ55" i="47"/>
  <c r="A38" i="105"/>
  <c r="A34" i="105"/>
  <c r="A30" i="105"/>
  <c r="A29" i="105"/>
  <c r="A31" i="105"/>
  <c r="A33" i="105"/>
  <c r="A35" i="105"/>
  <c r="A37" i="105"/>
  <c r="A39" i="105"/>
  <c r="A40" i="105"/>
  <c r="M41" i="105"/>
  <c r="M40" i="105"/>
  <c r="A41" i="105"/>
  <c r="M39" i="105"/>
  <c r="M38" i="105"/>
  <c r="M37" i="105"/>
  <c r="M36" i="105"/>
  <c r="M35" i="105"/>
  <c r="M34" i="105"/>
  <c r="M33" i="105"/>
  <c r="M32" i="105"/>
  <c r="M31" i="105"/>
  <c r="M30" i="105"/>
  <c r="M29" i="105"/>
  <c r="A45" i="105"/>
  <c r="A44" i="105"/>
  <c r="A43" i="105"/>
  <c r="A42" i="105"/>
  <c r="A36" i="105"/>
  <c r="A32" i="105"/>
  <c r="M28" i="105"/>
  <c r="M27" i="105"/>
  <c r="M26" i="105"/>
  <c r="M25" i="105"/>
  <c r="M24" i="105"/>
  <c r="M23" i="105"/>
  <c r="M22" i="105"/>
  <c r="M21" i="105"/>
  <c r="M20" i="105"/>
  <c r="M19" i="105"/>
  <c r="M18" i="105"/>
  <c r="M17" i="105"/>
  <c r="M10" i="105"/>
  <c r="M16" i="105"/>
  <c r="M15" i="105"/>
  <c r="M14" i="105"/>
  <c r="M13" i="105"/>
  <c r="M12" i="105"/>
  <c r="M11" i="105"/>
  <c r="M9" i="105"/>
  <c r="M8" i="105"/>
  <c r="M7" i="105"/>
  <c r="M6" i="105"/>
  <c r="A9" i="113" l="1"/>
  <c r="A10" i="113"/>
  <c r="A11" i="113"/>
  <c r="A12" i="113"/>
  <c r="A13" i="113"/>
  <c r="A14" i="113"/>
  <c r="A15" i="113"/>
  <c r="A16" i="113"/>
  <c r="A17" i="113"/>
  <c r="A18" i="113"/>
  <c r="A19" i="113"/>
  <c r="A20" i="113"/>
  <c r="A21" i="113"/>
  <c r="A22" i="113"/>
  <c r="A23" i="113"/>
  <c r="A24" i="113"/>
  <c r="A25" i="113"/>
  <c r="A26" i="113"/>
  <c r="A27" i="113"/>
  <c r="A28" i="113"/>
  <c r="A29" i="113"/>
  <c r="A30" i="113"/>
  <c r="A31" i="113"/>
  <c r="A32" i="113"/>
  <c r="A33" i="113"/>
  <c r="A34" i="113"/>
  <c r="A35" i="113"/>
  <c r="A36" i="113"/>
  <c r="A37" i="113"/>
  <c r="A38" i="113"/>
  <c r="A39" i="113"/>
  <c r="A40" i="113"/>
  <c r="A41" i="113"/>
  <c r="A42" i="113"/>
  <c r="A43" i="113"/>
  <c r="A44" i="113"/>
  <c r="A45" i="113"/>
  <c r="A46" i="113"/>
  <c r="A47" i="113"/>
  <c r="A48" i="113"/>
  <c r="A49" i="113"/>
  <c r="A50" i="113"/>
  <c r="A51" i="113"/>
  <c r="A52" i="113"/>
  <c r="A53" i="113"/>
  <c r="A54" i="113"/>
  <c r="A55" i="113"/>
  <c r="A56" i="113"/>
  <c r="A57" i="113"/>
  <c r="A58" i="113"/>
  <c r="A59" i="113"/>
  <c r="A60" i="113"/>
  <c r="A61" i="113"/>
  <c r="A62" i="113"/>
  <c r="A63" i="113"/>
  <c r="A64" i="113"/>
  <c r="A65" i="113"/>
  <c r="A66" i="113"/>
  <c r="A67" i="113"/>
  <c r="A68" i="113"/>
  <c r="A69" i="113"/>
  <c r="A70" i="113"/>
  <c r="A71" i="113"/>
  <c r="A72" i="113"/>
  <c r="A73" i="113"/>
  <c r="A74" i="113"/>
  <c r="A75" i="113"/>
  <c r="A76" i="113"/>
  <c r="A8" i="113"/>
  <c r="M76" i="113"/>
  <c r="M75" i="113"/>
  <c r="M74" i="113"/>
  <c r="M73" i="113"/>
  <c r="M72" i="113"/>
  <c r="M71" i="113"/>
  <c r="M70" i="113"/>
  <c r="M69" i="113"/>
  <c r="M68" i="113"/>
  <c r="M67" i="113"/>
  <c r="M66" i="113"/>
  <c r="M65" i="113"/>
  <c r="M64" i="113"/>
  <c r="M63" i="113"/>
  <c r="M62" i="113"/>
  <c r="M61" i="113"/>
  <c r="M60" i="113"/>
  <c r="M59" i="113"/>
  <c r="M58" i="113"/>
  <c r="M57" i="113"/>
  <c r="M56" i="113"/>
  <c r="M55" i="113"/>
  <c r="M54" i="113"/>
  <c r="M53" i="113"/>
  <c r="M52" i="113"/>
  <c r="M51" i="113"/>
  <c r="M50" i="113"/>
  <c r="M49" i="113"/>
  <c r="M48" i="113"/>
  <c r="M47" i="113"/>
  <c r="M46" i="113"/>
  <c r="M45" i="113"/>
  <c r="M44" i="113"/>
  <c r="M43" i="113"/>
  <c r="M42" i="113"/>
  <c r="M41" i="113"/>
  <c r="M40" i="113"/>
  <c r="M39" i="113"/>
  <c r="M38" i="113"/>
  <c r="M37" i="113"/>
  <c r="M36" i="113"/>
  <c r="M35" i="113"/>
  <c r="M34" i="113"/>
  <c r="M33" i="113"/>
  <c r="M32" i="113"/>
  <c r="M31" i="113"/>
  <c r="M30" i="113"/>
  <c r="M29" i="113"/>
  <c r="M28" i="113"/>
  <c r="M27" i="113"/>
  <c r="M26" i="113"/>
  <c r="M25" i="113"/>
  <c r="M24" i="113"/>
  <c r="M23" i="113"/>
  <c r="M22" i="113"/>
  <c r="M21" i="113"/>
  <c r="M20" i="113"/>
  <c r="M19" i="113"/>
  <c r="M18" i="113"/>
  <c r="M17" i="113"/>
  <c r="M16" i="113"/>
  <c r="M15" i="113"/>
  <c r="M14" i="113"/>
  <c r="M13" i="113"/>
  <c r="M12" i="113"/>
  <c r="M11" i="113"/>
  <c r="M10" i="113"/>
  <c r="M9" i="113"/>
  <c r="M8" i="113"/>
  <c r="M7" i="113"/>
  <c r="A7" i="113"/>
  <c r="M6" i="113"/>
  <c r="A6" i="113"/>
  <c r="N5" i="113"/>
  <c r="A2" i="113"/>
  <c r="A1" i="113" s="1"/>
  <c r="T8" i="55" l="1"/>
  <c r="T13" i="54"/>
  <c r="U12" i="53"/>
  <c r="U22" i="53"/>
  <c r="U32" i="53"/>
  <c r="U35" i="53"/>
  <c r="U38" i="53"/>
  <c r="U12" i="52"/>
  <c r="U15" i="52"/>
  <c r="U28" i="52"/>
  <c r="U17" i="49"/>
  <c r="U25" i="49"/>
  <c r="U33" i="49"/>
  <c r="U38" i="49"/>
  <c r="U46" i="49"/>
  <c r="U49" i="49"/>
  <c r="U53" i="49"/>
  <c r="U43" i="51"/>
  <c r="U47" i="51"/>
  <c r="U51" i="51"/>
  <c r="U55" i="51"/>
  <c r="U38" i="48"/>
  <c r="U31" i="37"/>
  <c r="U6" i="53"/>
  <c r="U6" i="50"/>
  <c r="U20" i="53"/>
  <c r="U33" i="53"/>
  <c r="U47" i="52"/>
  <c r="U26" i="49"/>
  <c r="U47" i="49"/>
  <c r="U12" i="50"/>
  <c r="U18" i="50"/>
  <c r="U28" i="50"/>
  <c r="U34" i="50"/>
  <c r="U56" i="48"/>
  <c r="U64" i="48"/>
  <c r="U55" i="48"/>
  <c r="T13" i="55"/>
  <c r="T9" i="54"/>
  <c r="T16" i="54"/>
  <c r="U15" i="53"/>
  <c r="U25" i="53"/>
  <c r="U41" i="53"/>
  <c r="U9" i="52"/>
  <c r="U18" i="52"/>
  <c r="U21" i="52"/>
  <c r="U33" i="52"/>
  <c r="U36" i="52"/>
  <c r="U39" i="52"/>
  <c r="U42" i="52"/>
  <c r="U9" i="49"/>
  <c r="U14" i="49"/>
  <c r="U22" i="49"/>
  <c r="U30" i="49"/>
  <c r="U43" i="49"/>
  <c r="U7" i="50"/>
  <c r="U9" i="50"/>
  <c r="U11" i="50"/>
  <c r="U13" i="50"/>
  <c r="U15" i="50"/>
  <c r="U17" i="50"/>
  <c r="U19" i="50"/>
  <c r="U21" i="50"/>
  <c r="U23" i="50"/>
  <c r="U25" i="50"/>
  <c r="U27" i="50"/>
  <c r="U29" i="50"/>
  <c r="U31" i="50"/>
  <c r="U33" i="50"/>
  <c r="U35" i="50"/>
  <c r="U37" i="50"/>
  <c r="U39" i="50"/>
  <c r="U41" i="50"/>
  <c r="U43" i="50"/>
  <c r="U45" i="50"/>
  <c r="U43" i="48"/>
  <c r="U46" i="48"/>
  <c r="U50" i="48"/>
  <c r="U54" i="48"/>
  <c r="U58" i="48"/>
  <c r="U62" i="48"/>
  <c r="U53" i="47"/>
  <c r="U50" i="45"/>
  <c r="U54" i="45"/>
  <c r="U28" i="37"/>
  <c r="T6" i="55"/>
  <c r="U24" i="50"/>
  <c r="U36" i="50"/>
  <c r="U60" i="48"/>
  <c r="U51" i="47"/>
  <c r="U41" i="48"/>
  <c r="U51" i="45"/>
  <c r="T7" i="55"/>
  <c r="T12" i="55"/>
  <c r="T12" i="54"/>
  <c r="U8" i="53"/>
  <c r="U11" i="53"/>
  <c r="U18" i="53"/>
  <c r="U21" i="53"/>
  <c r="U28" i="53"/>
  <c r="U31" i="53"/>
  <c r="U45" i="53"/>
  <c r="U24" i="52"/>
  <c r="U27" i="52"/>
  <c r="U30" i="52"/>
  <c r="U45" i="52"/>
  <c r="U48" i="52"/>
  <c r="U19" i="49"/>
  <c r="U27" i="49"/>
  <c r="U35" i="49"/>
  <c r="U40" i="49"/>
  <c r="U48" i="49"/>
  <c r="U52" i="49"/>
  <c r="U8" i="51"/>
  <c r="U10" i="51"/>
  <c r="U12" i="51"/>
  <c r="U14" i="51"/>
  <c r="U16" i="51"/>
  <c r="U18" i="51"/>
  <c r="U20" i="51"/>
  <c r="U22" i="51"/>
  <c r="U24" i="51"/>
  <c r="U26" i="51"/>
  <c r="U28" i="51"/>
  <c r="U30" i="51"/>
  <c r="U32" i="51"/>
  <c r="U34" i="51"/>
  <c r="U36" i="51"/>
  <c r="U38" i="51"/>
  <c r="U40" i="51"/>
  <c r="U42" i="51"/>
  <c r="U46" i="51"/>
  <c r="U50" i="51"/>
  <c r="U54" i="51"/>
  <c r="U58" i="51"/>
  <c r="U40" i="48"/>
  <c r="U25" i="37"/>
  <c r="U30" i="37"/>
  <c r="U6" i="52"/>
  <c r="U10" i="53"/>
  <c r="U13" i="52"/>
  <c r="U39" i="49"/>
  <c r="U10" i="50"/>
  <c r="U26" i="50"/>
  <c r="U38" i="50"/>
  <c r="U39" i="48"/>
  <c r="U55" i="47"/>
  <c r="U52" i="45"/>
  <c r="U47" i="48"/>
  <c r="U61" i="46"/>
  <c r="T11" i="55"/>
  <c r="T15" i="54"/>
  <c r="U14" i="53"/>
  <c r="U34" i="53"/>
  <c r="U37" i="53"/>
  <c r="U11" i="52"/>
  <c r="U14" i="52"/>
  <c r="U17" i="52"/>
  <c r="U35" i="52"/>
  <c r="U38" i="52"/>
  <c r="U41" i="52"/>
  <c r="U11" i="49"/>
  <c r="U16" i="49"/>
  <c r="U24" i="49"/>
  <c r="U32" i="49"/>
  <c r="U37" i="49"/>
  <c r="U45" i="49"/>
  <c r="U37" i="48"/>
  <c r="U45" i="48"/>
  <c r="U49" i="48"/>
  <c r="U53" i="48"/>
  <c r="U57" i="48"/>
  <c r="U61" i="48"/>
  <c r="U52" i="47"/>
  <c r="U63" i="46"/>
  <c r="U49" i="45"/>
  <c r="U53" i="45"/>
  <c r="U26" i="52"/>
  <c r="U34" i="49"/>
  <c r="U14" i="50"/>
  <c r="U22" i="50"/>
  <c r="U30" i="50"/>
  <c r="U42" i="50"/>
  <c r="U52" i="48"/>
  <c r="U62" i="46"/>
  <c r="U55" i="45"/>
  <c r="T8" i="54"/>
  <c r="T11" i="54"/>
  <c r="U17" i="53"/>
  <c r="U24" i="53"/>
  <c r="U27" i="53"/>
  <c r="U30" i="53"/>
  <c r="U40" i="53"/>
  <c r="U44" i="53"/>
  <c r="U8" i="52"/>
  <c r="U20" i="52"/>
  <c r="U23" i="52"/>
  <c r="U32" i="52"/>
  <c r="U44" i="52"/>
  <c r="U8" i="49"/>
  <c r="U13" i="49"/>
  <c r="U21" i="49"/>
  <c r="U29" i="49"/>
  <c r="U42" i="49"/>
  <c r="U51" i="49"/>
  <c r="U55" i="49"/>
  <c r="U45" i="51"/>
  <c r="U49" i="51"/>
  <c r="U53" i="51"/>
  <c r="U57" i="51"/>
  <c r="U42" i="48"/>
  <c r="U56" i="47"/>
  <c r="U27" i="37"/>
  <c r="T10" i="55"/>
  <c r="U7" i="53"/>
  <c r="U13" i="53"/>
  <c r="U43" i="53"/>
  <c r="U29" i="52"/>
  <c r="U18" i="49"/>
  <c r="U8" i="50"/>
  <c r="U16" i="50"/>
  <c r="U20" i="50"/>
  <c r="U32" i="50"/>
  <c r="U40" i="50"/>
  <c r="U44" i="50"/>
  <c r="U48" i="48"/>
  <c r="U32" i="37"/>
  <c r="T6" i="54"/>
  <c r="U51" i="48"/>
  <c r="U63" i="48"/>
  <c r="U54" i="47"/>
  <c r="T9" i="55"/>
  <c r="T14" i="54"/>
  <c r="U23" i="53"/>
  <c r="U36" i="53"/>
  <c r="U39" i="53"/>
  <c r="U10" i="52"/>
  <c r="U16" i="52"/>
  <c r="U19" i="52"/>
  <c r="U34" i="52"/>
  <c r="U37" i="52"/>
  <c r="U40" i="52"/>
  <c r="U43" i="52"/>
  <c r="U10" i="49"/>
  <c r="U15" i="49"/>
  <c r="U23" i="49"/>
  <c r="U31" i="49"/>
  <c r="U36" i="49"/>
  <c r="U44" i="49"/>
  <c r="U50" i="49"/>
  <c r="U54" i="49"/>
  <c r="U7" i="51"/>
  <c r="U9" i="51"/>
  <c r="U11" i="51"/>
  <c r="U13" i="51"/>
  <c r="U15" i="51"/>
  <c r="U17" i="51"/>
  <c r="U21" i="51"/>
  <c r="U23" i="51"/>
  <c r="U25" i="51"/>
  <c r="U27" i="51"/>
  <c r="U29" i="51"/>
  <c r="U31" i="51"/>
  <c r="U33" i="51"/>
  <c r="U35" i="51"/>
  <c r="U37" i="51"/>
  <c r="U39" i="51"/>
  <c r="U41" i="51"/>
  <c r="U44" i="51"/>
  <c r="U48" i="51"/>
  <c r="U52" i="51"/>
  <c r="U56" i="51"/>
  <c r="U36" i="48"/>
  <c r="U44" i="48"/>
  <c r="U29" i="37"/>
  <c r="U6" i="49"/>
  <c r="T7" i="54"/>
  <c r="T10" i="54"/>
  <c r="T17" i="54"/>
  <c r="U9" i="53"/>
  <c r="U16" i="53"/>
  <c r="U19" i="53"/>
  <c r="U26" i="53"/>
  <c r="U29" i="53"/>
  <c r="U42" i="53"/>
  <c r="U7" i="52"/>
  <c r="U22" i="52"/>
  <c r="U25" i="52"/>
  <c r="U31" i="52"/>
  <c r="U46" i="52"/>
  <c r="U7" i="49"/>
  <c r="U12" i="49"/>
  <c r="U20" i="49"/>
  <c r="U28" i="49"/>
  <c r="U41" i="49"/>
  <c r="U59" i="48"/>
  <c r="U26" i="37"/>
  <c r="N36" i="113"/>
  <c r="N7" i="113"/>
  <c r="N20" i="113"/>
  <c r="N28" i="113"/>
  <c r="N35" i="113"/>
  <c r="N43" i="113"/>
  <c r="N51" i="113"/>
  <c r="N59" i="113"/>
  <c r="N67" i="113"/>
  <c r="N75" i="113"/>
  <c r="N19" i="113"/>
  <c r="N31" i="113"/>
  <c r="N40" i="113"/>
  <c r="N47" i="113"/>
  <c r="N58" i="113"/>
  <c r="N66" i="113"/>
  <c r="N9" i="113"/>
  <c r="U31" i="48" s="1"/>
  <c r="N16" i="113"/>
  <c r="N22" i="113"/>
  <c r="N29" i="113"/>
  <c r="U18" i="45" s="1"/>
  <c r="N30" i="113"/>
  <c r="N37" i="113"/>
  <c r="N44" i="113"/>
  <c r="N46" i="113"/>
  <c r="N53" i="113"/>
  <c r="N60" i="113"/>
  <c r="N61" i="113"/>
  <c r="N68" i="113"/>
  <c r="N70" i="113"/>
  <c r="N13" i="113"/>
  <c r="N17" i="113"/>
  <c r="N27" i="113"/>
  <c r="N33" i="113"/>
  <c r="N42" i="113"/>
  <c r="N49" i="113"/>
  <c r="N56" i="113"/>
  <c r="N64" i="113"/>
  <c r="N71" i="113"/>
  <c r="N73" i="113"/>
  <c r="N6" i="113"/>
  <c r="N11" i="113"/>
  <c r="N12" i="113"/>
  <c r="U8" i="37" s="1"/>
  <c r="N24" i="113"/>
  <c r="N26" i="113"/>
  <c r="N34" i="113"/>
  <c r="N39" i="113"/>
  <c r="N41" i="113"/>
  <c r="N48" i="113"/>
  <c r="N50" i="113"/>
  <c r="N55" i="113"/>
  <c r="N57" i="113"/>
  <c r="N63" i="113"/>
  <c r="N65" i="113"/>
  <c r="N72" i="113"/>
  <c r="N74" i="113"/>
  <c r="N10" i="113"/>
  <c r="N15" i="113"/>
  <c r="N23" i="113"/>
  <c r="N38" i="113"/>
  <c r="N45" i="113"/>
  <c r="N52" i="113"/>
  <c r="N54" i="113"/>
  <c r="N62" i="113"/>
  <c r="N69" i="113"/>
  <c r="N76" i="113"/>
  <c r="N8" i="113"/>
  <c r="U8" i="48" s="1"/>
  <c r="N14" i="113"/>
  <c r="U37" i="47" s="1"/>
  <c r="N18" i="113"/>
  <c r="N21" i="113"/>
  <c r="N25" i="113"/>
  <c r="U30" i="45" s="1"/>
  <c r="N32" i="113"/>
  <c r="A38" i="102" l="1"/>
  <c r="A42" i="102"/>
  <c r="A18" i="102"/>
  <c r="A37" i="102"/>
  <c r="A9" i="102"/>
  <c r="A17" i="102"/>
  <c r="A36" i="102"/>
  <c r="A35" i="102"/>
  <c r="A34" i="102"/>
  <c r="A33" i="102"/>
  <c r="A32" i="102"/>
  <c r="A31" i="102"/>
  <c r="A30" i="102"/>
  <c r="A29" i="102"/>
  <c r="A16" i="102"/>
  <c r="A28" i="102"/>
  <c r="A8" i="102"/>
  <c r="A15" i="102"/>
  <c r="A27" i="102"/>
  <c r="A10" i="102"/>
  <c r="A7" i="102"/>
  <c r="A26" i="102"/>
  <c r="A25" i="102"/>
  <c r="M6" i="102"/>
  <c r="A6" i="102"/>
  <c r="A14" i="102"/>
  <c r="A24" i="102"/>
  <c r="A41" i="102"/>
  <c r="A23" i="102"/>
  <c r="A40" i="102"/>
  <c r="A13" i="102"/>
  <c r="A12" i="102"/>
  <c r="A22" i="102"/>
  <c r="A11" i="102"/>
  <c r="A21" i="102"/>
  <c r="A20" i="102"/>
  <c r="A39" i="102"/>
  <c r="A19" i="102"/>
  <c r="N5" i="102"/>
  <c r="A2" i="102"/>
  <c r="A1" i="102" s="1"/>
  <c r="AR48" i="53" l="1"/>
  <c r="AR40" i="53"/>
  <c r="AR32" i="53"/>
  <c r="AR24" i="53"/>
  <c r="AR28" i="53"/>
  <c r="AR34" i="53"/>
  <c r="AR33" i="53"/>
  <c r="AR47" i="53"/>
  <c r="AR39" i="53"/>
  <c r="AR31" i="53"/>
  <c r="AR43" i="53"/>
  <c r="AR42" i="53"/>
  <c r="AR25" i="53"/>
  <c r="AR46" i="53"/>
  <c r="AR38" i="53"/>
  <c r="AR30" i="53"/>
  <c r="AR44" i="53"/>
  <c r="AR27" i="53"/>
  <c r="AR41" i="53"/>
  <c r="AR45" i="53"/>
  <c r="AR37" i="53"/>
  <c r="AR29" i="53"/>
  <c r="AR36" i="53"/>
  <c r="AR35" i="53"/>
  <c r="AR26" i="53"/>
  <c r="AL53" i="50"/>
  <c r="AL54" i="50"/>
  <c r="AE50" i="50"/>
  <c r="AE53" i="50"/>
  <c r="AE40" i="45"/>
  <c r="AE35" i="45"/>
  <c r="AD12" i="37"/>
  <c r="AD11" i="37"/>
  <c r="AD18" i="37"/>
  <c r="AD21" i="37"/>
  <c r="AE33" i="45"/>
  <c r="AE37" i="45"/>
  <c r="AD15" i="37"/>
  <c r="AE47" i="50"/>
  <c r="AD24" i="37"/>
  <c r="AE52" i="50"/>
  <c r="AE49" i="50"/>
  <c r="AE39" i="45"/>
  <c r="AD22" i="37"/>
  <c r="AD17" i="37"/>
  <c r="AD20" i="37"/>
  <c r="AE48" i="50"/>
  <c r="AE51" i="50"/>
  <c r="AD10" i="37"/>
  <c r="AD19" i="37"/>
  <c r="AD23" i="37"/>
  <c r="AE38" i="45"/>
  <c r="AE52" i="46"/>
  <c r="AE54" i="50"/>
  <c r="AE36" i="45"/>
  <c r="AE11" i="47"/>
  <c r="AE19" i="47"/>
  <c r="AE27" i="47"/>
  <c r="AE35" i="47"/>
  <c r="AE43" i="47"/>
  <c r="AE13" i="46"/>
  <c r="AE21" i="46"/>
  <c r="AE29" i="46"/>
  <c r="AE37" i="46"/>
  <c r="AE45" i="46"/>
  <c r="AE8" i="45"/>
  <c r="AE16" i="45"/>
  <c r="AE24" i="45"/>
  <c r="AE32" i="45"/>
  <c r="AE20" i="47"/>
  <c r="AE6" i="47"/>
  <c r="AE30" i="46"/>
  <c r="AE9" i="45"/>
  <c r="AE7" i="47"/>
  <c r="AE23" i="47"/>
  <c r="AE39" i="47"/>
  <c r="AE17" i="46"/>
  <c r="AE33" i="46"/>
  <c r="AE49" i="46"/>
  <c r="AE20" i="45"/>
  <c r="AE10" i="47"/>
  <c r="AE26" i="47"/>
  <c r="AE42" i="47"/>
  <c r="AE20" i="46"/>
  <c r="AE36" i="46"/>
  <c r="AE7" i="45"/>
  <c r="AE23" i="45"/>
  <c r="AE13" i="47"/>
  <c r="AE29" i="47"/>
  <c r="AE7" i="46"/>
  <c r="AE31" i="46"/>
  <c r="AE47" i="46"/>
  <c r="AE18" i="45"/>
  <c r="AE8" i="47"/>
  <c r="AE24" i="47"/>
  <c r="AE40" i="47"/>
  <c r="AE18" i="46"/>
  <c r="AE50" i="46"/>
  <c r="AE13" i="45"/>
  <c r="AE29" i="45"/>
  <c r="AE44" i="47"/>
  <c r="AE14" i="47"/>
  <c r="AE22" i="47"/>
  <c r="AE30" i="47"/>
  <c r="AE38" i="47"/>
  <c r="AE8" i="46"/>
  <c r="AE16" i="46"/>
  <c r="AE24" i="46"/>
  <c r="AE32" i="46"/>
  <c r="AE40" i="46"/>
  <c r="AE48" i="46"/>
  <c r="AE11" i="45"/>
  <c r="AE19" i="45"/>
  <c r="AE27" i="45"/>
  <c r="AE12" i="47"/>
  <c r="AE46" i="46"/>
  <c r="AE25" i="45"/>
  <c r="AE9" i="47"/>
  <c r="AE17" i="47"/>
  <c r="AE25" i="47"/>
  <c r="AE33" i="47"/>
  <c r="AE41" i="47"/>
  <c r="AE11" i="46"/>
  <c r="AE19" i="46"/>
  <c r="AE27" i="46"/>
  <c r="AE35" i="46"/>
  <c r="AE43" i="46"/>
  <c r="AE51" i="46"/>
  <c r="AE14" i="45"/>
  <c r="AE22" i="45"/>
  <c r="AE30" i="45"/>
  <c r="AE28" i="47"/>
  <c r="AE14" i="46"/>
  <c r="AE38" i="46"/>
  <c r="AE17" i="45"/>
  <c r="AE15" i="47"/>
  <c r="AE31" i="47"/>
  <c r="AE9" i="46"/>
  <c r="AE25" i="46"/>
  <c r="AE41" i="46"/>
  <c r="AE12" i="45"/>
  <c r="AE28" i="45"/>
  <c r="AE18" i="47"/>
  <c r="AE34" i="47"/>
  <c r="AE12" i="46"/>
  <c r="AE28" i="46"/>
  <c r="AE44" i="46"/>
  <c r="AE15" i="45"/>
  <c r="AE31" i="45"/>
  <c r="AE21" i="47"/>
  <c r="AE37" i="47"/>
  <c r="AE15" i="46"/>
  <c r="AE23" i="46"/>
  <c r="AE39" i="46"/>
  <c r="AE10" i="45"/>
  <c r="AE26" i="45"/>
  <c r="AE16" i="47"/>
  <c r="AE32" i="47"/>
  <c r="AE10" i="46"/>
  <c r="AE26" i="46"/>
  <c r="AE42" i="46"/>
  <c r="AE21" i="45"/>
  <c r="AC7" i="55"/>
  <c r="AC10" i="55"/>
  <c r="AC8" i="54"/>
  <c r="AC15" i="54"/>
  <c r="AE8" i="53"/>
  <c r="AE16" i="53"/>
  <c r="AE34" i="53"/>
  <c r="AE36" i="53"/>
  <c r="AE38" i="53"/>
  <c r="AE40" i="53"/>
  <c r="AE42" i="53"/>
  <c r="AE9" i="52"/>
  <c r="AE17" i="52"/>
  <c r="AE8" i="49"/>
  <c r="AE16" i="49"/>
  <c r="AE24" i="49"/>
  <c r="AE32" i="49"/>
  <c r="AE40" i="49"/>
  <c r="AE48" i="49"/>
  <c r="AE50" i="49"/>
  <c r="AE11" i="50"/>
  <c r="AE19" i="50"/>
  <c r="AE27" i="50"/>
  <c r="AE35" i="50"/>
  <c r="AE43" i="50"/>
  <c r="AE47" i="51"/>
  <c r="AE55" i="51"/>
  <c r="AE9" i="48"/>
  <c r="AE17" i="48"/>
  <c r="AE25" i="48"/>
  <c r="AE33" i="48"/>
  <c r="AE41" i="48"/>
  <c r="AE46" i="48"/>
  <c r="AE48" i="48"/>
  <c r="AE50" i="48"/>
  <c r="AE52" i="48"/>
  <c r="AE54" i="48"/>
  <c r="AE56" i="48"/>
  <c r="AE58" i="48"/>
  <c r="AE60" i="48"/>
  <c r="AE62" i="48"/>
  <c r="AE56" i="47"/>
  <c r="AE46" i="45"/>
  <c r="AE52" i="45"/>
  <c r="AD25" i="37"/>
  <c r="AD27" i="37"/>
  <c r="AD29" i="37"/>
  <c r="AD31" i="37"/>
  <c r="AE6" i="53"/>
  <c r="AE14" i="53"/>
  <c r="AE23" i="53"/>
  <c r="AE25" i="53"/>
  <c r="AE44" i="53"/>
  <c r="AE15" i="52"/>
  <c r="AE22" i="52"/>
  <c r="AE26" i="52"/>
  <c r="AE30" i="52"/>
  <c r="AE34" i="52"/>
  <c r="AE38" i="52"/>
  <c r="AE42" i="52"/>
  <c r="AE46" i="52"/>
  <c r="AE14" i="49"/>
  <c r="AE30" i="49"/>
  <c r="AE46" i="49"/>
  <c r="AE9" i="50"/>
  <c r="AE25" i="50"/>
  <c r="AE41" i="50"/>
  <c r="AE57" i="51"/>
  <c r="AE15" i="48"/>
  <c r="AE23" i="48"/>
  <c r="AE39" i="48"/>
  <c r="AE54" i="45"/>
  <c r="AC9" i="55"/>
  <c r="AC14" i="54"/>
  <c r="AE9" i="53"/>
  <c r="AE27" i="53"/>
  <c r="AE31" i="53"/>
  <c r="AE18" i="52"/>
  <c r="AC11" i="54"/>
  <c r="AE11" i="53"/>
  <c r="AE12" i="52"/>
  <c r="AE11" i="49"/>
  <c r="AE19" i="49"/>
  <c r="AE27" i="49"/>
  <c r="AE35" i="49"/>
  <c r="AE43" i="49"/>
  <c r="AE55" i="49"/>
  <c r="AE14" i="50"/>
  <c r="AE22" i="50"/>
  <c r="AE30" i="50"/>
  <c r="AE38" i="50"/>
  <c r="AE52" i="51"/>
  <c r="AE12" i="48"/>
  <c r="AE20" i="48"/>
  <c r="AE28" i="48"/>
  <c r="AE36" i="48"/>
  <c r="AE44" i="48"/>
  <c r="AE64" i="48"/>
  <c r="AE46" i="47"/>
  <c r="AE48" i="47"/>
  <c r="AE53" i="47"/>
  <c r="AE62" i="46"/>
  <c r="AE41" i="45"/>
  <c r="AE6" i="48"/>
  <c r="AC13" i="55"/>
  <c r="AC17" i="54"/>
  <c r="AE19" i="53"/>
  <c r="AE21" i="53"/>
  <c r="AE7" i="52"/>
  <c r="AE20" i="52"/>
  <c r="AE24" i="52"/>
  <c r="AE28" i="52"/>
  <c r="AE32" i="52"/>
  <c r="AE36" i="52"/>
  <c r="AE40" i="52"/>
  <c r="AE44" i="52"/>
  <c r="AE48" i="52"/>
  <c r="AE22" i="49"/>
  <c r="AE38" i="49"/>
  <c r="AE52" i="49"/>
  <c r="AE17" i="50"/>
  <c r="AE33" i="50"/>
  <c r="AE49" i="51"/>
  <c r="AE7" i="48"/>
  <c r="AE31" i="48"/>
  <c r="AE50" i="47"/>
  <c r="AE44" i="45"/>
  <c r="AE6" i="49"/>
  <c r="AC9" i="54"/>
  <c r="AE17" i="53"/>
  <c r="AE29" i="53"/>
  <c r="AE10" i="52"/>
  <c r="AE9" i="49"/>
  <c r="AC10" i="54"/>
  <c r="AC13" i="54"/>
  <c r="AE32" i="53"/>
  <c r="AE23" i="52"/>
  <c r="AE39" i="52"/>
  <c r="AE25" i="49"/>
  <c r="AE28" i="49"/>
  <c r="AE31" i="49"/>
  <c r="AE34" i="49"/>
  <c r="AE37" i="49"/>
  <c r="AE49" i="49"/>
  <c r="AE51" i="49"/>
  <c r="AC12" i="55"/>
  <c r="AC7" i="54"/>
  <c r="AE30" i="53"/>
  <c r="AE41" i="53"/>
  <c r="AE43" i="53"/>
  <c r="AE21" i="52"/>
  <c r="AE37" i="52"/>
  <c r="AE10" i="49"/>
  <c r="AE13" i="49"/>
  <c r="AE53" i="49"/>
  <c r="AE36" i="50"/>
  <c r="AE39" i="50"/>
  <c r="AE42" i="50"/>
  <c r="AE45" i="50"/>
  <c r="AE50" i="51"/>
  <c r="AE51" i="48"/>
  <c r="AE49" i="47"/>
  <c r="AE53" i="45"/>
  <c r="AE10" i="53"/>
  <c r="AE13" i="53"/>
  <c r="AE26" i="53"/>
  <c r="AE28" i="53"/>
  <c r="AE39" i="53"/>
  <c r="AE45" i="53"/>
  <c r="AE19" i="52"/>
  <c r="AE35" i="52"/>
  <c r="AE7" i="49"/>
  <c r="AE41" i="49"/>
  <c r="AE44" i="49"/>
  <c r="AE47" i="49"/>
  <c r="AE12" i="50"/>
  <c r="AE15" i="50"/>
  <c r="AE18" i="50"/>
  <c r="AE21" i="50"/>
  <c r="AE24" i="50"/>
  <c r="AE26" i="48"/>
  <c r="AE29" i="48"/>
  <c r="AE32" i="48"/>
  <c r="AE35" i="48"/>
  <c r="AE38" i="48"/>
  <c r="AE49" i="48"/>
  <c r="AE47" i="47"/>
  <c r="AE51" i="47"/>
  <c r="AE55" i="45"/>
  <c r="AD8" i="37"/>
  <c r="AE6" i="45"/>
  <c r="AE6" i="52"/>
  <c r="AC6" i="55"/>
  <c r="AC11" i="55"/>
  <c r="AE7" i="53"/>
  <c r="AE24" i="53"/>
  <c r="AE37" i="53"/>
  <c r="AE13" i="52"/>
  <c r="AE16" i="52"/>
  <c r="AE33" i="52"/>
  <c r="AE17" i="49"/>
  <c r="AE20" i="49"/>
  <c r="AE23" i="49"/>
  <c r="AE26" i="49"/>
  <c r="AE29" i="49"/>
  <c r="AE8" i="48"/>
  <c r="AE11" i="48"/>
  <c r="AE14" i="48"/>
  <c r="AE47" i="48"/>
  <c r="AE63" i="48"/>
  <c r="AE45" i="47"/>
  <c r="AE42" i="45"/>
  <c r="AE45" i="45"/>
  <c r="AD32" i="37"/>
  <c r="AC8" i="55"/>
  <c r="AC16" i="54"/>
  <c r="AE22" i="53"/>
  <c r="AE35" i="53"/>
  <c r="AE31" i="52"/>
  <c r="AC12" i="54"/>
  <c r="AE11" i="52"/>
  <c r="AE39" i="49"/>
  <c r="AE16" i="50"/>
  <c r="AE23" i="50"/>
  <c r="AE53" i="51"/>
  <c r="AE10" i="48"/>
  <c r="AE40" i="48"/>
  <c r="AE43" i="48"/>
  <c r="AE52" i="47"/>
  <c r="AD30" i="37"/>
  <c r="AE7" i="50"/>
  <c r="AE27" i="48"/>
  <c r="AE61" i="48"/>
  <c r="AD9" i="37"/>
  <c r="AE20" i="53"/>
  <c r="AE27" i="52"/>
  <c r="AE15" i="49"/>
  <c r="AE37" i="50"/>
  <c r="AE21" i="48"/>
  <c r="AE59" i="48"/>
  <c r="AE48" i="45"/>
  <c r="AE47" i="52"/>
  <c r="AE12" i="49"/>
  <c r="AE34" i="50"/>
  <c r="AE15" i="53"/>
  <c r="AE8" i="50"/>
  <c r="AE12" i="53"/>
  <c r="AE16" i="48"/>
  <c r="AE55" i="47"/>
  <c r="AE6" i="50"/>
  <c r="AE41" i="52"/>
  <c r="AE26" i="50"/>
  <c r="AE63" i="46"/>
  <c r="AE49" i="45"/>
  <c r="AE8" i="52"/>
  <c r="AE21" i="49"/>
  <c r="AE36" i="49"/>
  <c r="AE13" i="50"/>
  <c r="AE20" i="50"/>
  <c r="AE46" i="51"/>
  <c r="AE30" i="48"/>
  <c r="AE37" i="48"/>
  <c r="AE54" i="47"/>
  <c r="AE60" i="46"/>
  <c r="AD28" i="37"/>
  <c r="AD6" i="37"/>
  <c r="AE29" i="52"/>
  <c r="AE18" i="49"/>
  <c r="AE33" i="49"/>
  <c r="AE10" i="50"/>
  <c r="AE40" i="50"/>
  <c r="AE48" i="51"/>
  <c r="AE34" i="48"/>
  <c r="AD26" i="37"/>
  <c r="AE54" i="49"/>
  <c r="AE44" i="50"/>
  <c r="AE18" i="48"/>
  <c r="AE24" i="48"/>
  <c r="AE50" i="45"/>
  <c r="AD7" i="37"/>
  <c r="AE25" i="52"/>
  <c r="AE28" i="50"/>
  <c r="AE57" i="48"/>
  <c r="AE45" i="52"/>
  <c r="AE54" i="51"/>
  <c r="AE45" i="48"/>
  <c r="AE45" i="49"/>
  <c r="AE19" i="48"/>
  <c r="AE53" i="48"/>
  <c r="AE61" i="46"/>
  <c r="AE14" i="52"/>
  <c r="AE42" i="49"/>
  <c r="AE32" i="50"/>
  <c r="AE51" i="51"/>
  <c r="AE13" i="48"/>
  <c r="AE47" i="45"/>
  <c r="AE6" i="46"/>
  <c r="AE18" i="53"/>
  <c r="AE31" i="50"/>
  <c r="AE33" i="53"/>
  <c r="AE42" i="48"/>
  <c r="AE55" i="48"/>
  <c r="AE43" i="52"/>
  <c r="AE56" i="51"/>
  <c r="AE22" i="48"/>
  <c r="AE43" i="45"/>
  <c r="AE29" i="50"/>
  <c r="AE58" i="51"/>
  <c r="AE51" i="45"/>
  <c r="AC6" i="54"/>
  <c r="N6" i="102"/>
  <c r="AR27" i="52"/>
  <c r="N19" i="102"/>
  <c r="N20" i="102"/>
  <c r="N11" i="102"/>
  <c r="N12" i="102"/>
  <c r="N14" i="102"/>
  <c r="AE36" i="47" s="1"/>
  <c r="N25" i="102"/>
  <c r="N7" i="102"/>
  <c r="N27" i="102"/>
  <c r="N8" i="102"/>
  <c r="N16" i="102"/>
  <c r="N30" i="102"/>
  <c r="N32" i="102"/>
  <c r="N9" i="102"/>
  <c r="AE34" i="46" s="1"/>
  <c r="N18" i="102"/>
  <c r="N21" i="102"/>
  <c r="N26" i="102"/>
  <c r="N29" i="102"/>
  <c r="AE28" i="51" s="1"/>
  <c r="N15" i="102"/>
  <c r="N17" i="102"/>
  <c r="N22" i="102"/>
  <c r="N23" i="102"/>
  <c r="N10" i="102"/>
  <c r="N28" i="102"/>
  <c r="N31" i="102"/>
  <c r="AE46" i="50" s="1"/>
  <c r="N13" i="102"/>
  <c r="AE22" i="46" s="1"/>
  <c r="N24" i="102"/>
  <c r="AE34" i="45" l="1"/>
  <c r="M53" i="101"/>
  <c r="A53" i="101"/>
  <c r="M52" i="101"/>
  <c r="A52" i="101"/>
  <c r="M51" i="101"/>
  <c r="A51" i="101"/>
  <c r="M50" i="101"/>
  <c r="A50" i="101"/>
  <c r="M49" i="101"/>
  <c r="A49" i="101"/>
  <c r="M48" i="101"/>
  <c r="A48" i="101"/>
  <c r="M100" i="101"/>
  <c r="A100" i="101"/>
  <c r="M99" i="101"/>
  <c r="A99" i="101"/>
  <c r="M98" i="101"/>
  <c r="A98" i="101"/>
  <c r="M97" i="101"/>
  <c r="A97" i="101"/>
  <c r="M96" i="101"/>
  <c r="A96" i="101"/>
  <c r="M95" i="101"/>
  <c r="A95" i="101"/>
  <c r="M94" i="101"/>
  <c r="A94" i="101"/>
  <c r="M93" i="101"/>
  <c r="A93" i="101"/>
  <c r="M92" i="101"/>
  <c r="A92" i="101"/>
  <c r="M91" i="101"/>
  <c r="A91" i="101"/>
  <c r="M90" i="101"/>
  <c r="A90" i="101"/>
  <c r="M89" i="101"/>
  <c r="A89" i="101"/>
  <c r="M88" i="101"/>
  <c r="A88" i="101"/>
  <c r="M87" i="101"/>
  <c r="A87" i="101"/>
  <c r="M86" i="101"/>
  <c r="A86" i="101"/>
  <c r="M85" i="101"/>
  <c r="A85" i="101"/>
  <c r="M84" i="101"/>
  <c r="A84" i="101"/>
  <c r="M83" i="101"/>
  <c r="A83" i="101"/>
  <c r="M82" i="101"/>
  <c r="A82" i="101"/>
  <c r="M81" i="101"/>
  <c r="A81" i="101"/>
  <c r="M80" i="101"/>
  <c r="A80" i="101"/>
  <c r="M79" i="101"/>
  <c r="A79" i="101"/>
  <c r="M78" i="101"/>
  <c r="A78" i="101"/>
  <c r="M77" i="101"/>
  <c r="A77" i="101"/>
  <c r="M76" i="101"/>
  <c r="A76" i="101"/>
  <c r="M75" i="101"/>
  <c r="A75" i="101"/>
  <c r="M74" i="101"/>
  <c r="A74" i="101"/>
  <c r="M73" i="101"/>
  <c r="A73" i="101"/>
  <c r="M72" i="101"/>
  <c r="A72" i="101"/>
  <c r="M71" i="101"/>
  <c r="A71" i="101"/>
  <c r="M70" i="101"/>
  <c r="A70" i="101"/>
  <c r="M69" i="101"/>
  <c r="A69" i="101"/>
  <c r="M68" i="101"/>
  <c r="A68" i="101"/>
  <c r="M67" i="101"/>
  <c r="A67" i="101"/>
  <c r="M66" i="101"/>
  <c r="A66" i="101"/>
  <c r="M65" i="101"/>
  <c r="A65" i="101"/>
  <c r="M64" i="101"/>
  <c r="A64" i="101"/>
  <c r="M63" i="101"/>
  <c r="A63" i="101"/>
  <c r="M62" i="101"/>
  <c r="A62" i="101"/>
  <c r="M61" i="101"/>
  <c r="A61" i="101"/>
  <c r="M60" i="101"/>
  <c r="A60" i="101"/>
  <c r="M59" i="101"/>
  <c r="A59" i="101"/>
  <c r="M58" i="101"/>
  <c r="A58" i="101"/>
  <c r="M57" i="101"/>
  <c r="A57" i="101"/>
  <c r="M56" i="101"/>
  <c r="A56" i="101"/>
  <c r="M55" i="101"/>
  <c r="A55" i="101"/>
  <c r="M54" i="101"/>
  <c r="A54" i="101"/>
  <c r="M47" i="101"/>
  <c r="A47" i="101"/>
  <c r="M46" i="101"/>
  <c r="A46" i="101"/>
  <c r="M45" i="101"/>
  <c r="A45" i="101"/>
  <c r="M44" i="101"/>
  <c r="A44" i="101"/>
  <c r="M43" i="101"/>
  <c r="A43" i="101"/>
  <c r="M42" i="101"/>
  <c r="A42" i="101"/>
  <c r="A41" i="101"/>
  <c r="M40" i="101"/>
  <c r="A40" i="101"/>
  <c r="M39" i="101"/>
  <c r="A39" i="101"/>
  <c r="M38" i="101"/>
  <c r="A38" i="101"/>
  <c r="M37" i="101"/>
  <c r="A37" i="101"/>
  <c r="M36" i="101"/>
  <c r="A36" i="101"/>
  <c r="M35" i="101"/>
  <c r="A35" i="101"/>
  <c r="M34" i="101"/>
  <c r="A34" i="101"/>
  <c r="M33" i="101"/>
  <c r="A33" i="101"/>
  <c r="M32" i="101"/>
  <c r="A32" i="101"/>
  <c r="M31" i="101"/>
  <c r="A31" i="101"/>
  <c r="M30" i="101"/>
  <c r="A30" i="101"/>
  <c r="M29" i="101"/>
  <c r="A29" i="101"/>
  <c r="M28" i="101"/>
  <c r="A28" i="101"/>
  <c r="M27" i="101"/>
  <c r="A27" i="101"/>
  <c r="M26" i="101"/>
  <c r="A26" i="101"/>
  <c r="M25" i="101"/>
  <c r="A25" i="101"/>
  <c r="M24" i="101"/>
  <c r="A24" i="101"/>
  <c r="M23" i="101"/>
  <c r="A23" i="101"/>
  <c r="M22" i="101"/>
  <c r="A22" i="101"/>
  <c r="M21" i="101"/>
  <c r="A21" i="101"/>
  <c r="M20" i="101"/>
  <c r="A20" i="101"/>
  <c r="M19" i="101"/>
  <c r="A19" i="101"/>
  <c r="M18" i="101"/>
  <c r="A18" i="101"/>
  <c r="M17" i="101"/>
  <c r="A17" i="101"/>
  <c r="M16" i="101"/>
  <c r="A16" i="101"/>
  <c r="M15" i="101"/>
  <c r="A15" i="101"/>
  <c r="M14" i="101"/>
  <c r="A14" i="101"/>
  <c r="M13" i="101"/>
  <c r="A13" i="101"/>
  <c r="M12" i="101"/>
  <c r="A12" i="101"/>
  <c r="M11" i="101"/>
  <c r="A11" i="101"/>
  <c r="M10" i="101"/>
  <c r="A10" i="101"/>
  <c r="M9" i="101"/>
  <c r="A9" i="101"/>
  <c r="M8" i="101"/>
  <c r="A8" i="101"/>
  <c r="M7" i="101"/>
  <c r="A7" i="101"/>
  <c r="M6" i="101"/>
  <c r="A6" i="101"/>
  <c r="N5" i="101"/>
  <c r="A2" i="101"/>
  <c r="A1" i="101" s="1"/>
  <c r="N40" i="101" l="1"/>
  <c r="AM20" i="37"/>
  <c r="AN46" i="50"/>
  <c r="AN52" i="50"/>
  <c r="AO40" i="45"/>
  <c r="AM18" i="37"/>
  <c r="AO37" i="45"/>
  <c r="AM15" i="37"/>
  <c r="AM21" i="37"/>
  <c r="AN53" i="50"/>
  <c r="AO33" i="45"/>
  <c r="AO52" i="46"/>
  <c r="AM24" i="37"/>
  <c r="AO36" i="45"/>
  <c r="AN48" i="50"/>
  <c r="AM10" i="37"/>
  <c r="AM22" i="37"/>
  <c r="AN54" i="50"/>
  <c r="AO34" i="45"/>
  <c r="AM11" i="37"/>
  <c r="AM17" i="37"/>
  <c r="AM23" i="37"/>
  <c r="AN47" i="50"/>
  <c r="AO35" i="45"/>
  <c r="AM12" i="37"/>
  <c r="AO38" i="45"/>
  <c r="AM19" i="37"/>
  <c r="AN49" i="50"/>
  <c r="AN50" i="50"/>
  <c r="AN51" i="50"/>
  <c r="AO39" i="45"/>
  <c r="AO44" i="47"/>
  <c r="AO8" i="47"/>
  <c r="AO10" i="47"/>
  <c r="AO12" i="47"/>
  <c r="AO14" i="47"/>
  <c r="AO22" i="47"/>
  <c r="AO30" i="47"/>
  <c r="AO38" i="47"/>
  <c r="AO17" i="47"/>
  <c r="AO25" i="47"/>
  <c r="AO33" i="47"/>
  <c r="AO40" i="47"/>
  <c r="AO17" i="46"/>
  <c r="AO19" i="46"/>
  <c r="AO23" i="46"/>
  <c r="AO25" i="46"/>
  <c r="AO27" i="46"/>
  <c r="AO29" i="46"/>
  <c r="AO30" i="46"/>
  <c r="AO32" i="46"/>
  <c r="AO34" i="46"/>
  <c r="AO36" i="46"/>
  <c r="AO38" i="46"/>
  <c r="AO7" i="45"/>
  <c r="AO9" i="45"/>
  <c r="AO11" i="45"/>
  <c r="AO13" i="45"/>
  <c r="AO15" i="45"/>
  <c r="AO17" i="45"/>
  <c r="AO19" i="45"/>
  <c r="AO21" i="45"/>
  <c r="AO23" i="45"/>
  <c r="AO25" i="45"/>
  <c r="AO27" i="45"/>
  <c r="AO29" i="45"/>
  <c r="AO31" i="45"/>
  <c r="AO14" i="46"/>
  <c r="AO22" i="46"/>
  <c r="AO26" i="46"/>
  <c r="AO37" i="46"/>
  <c r="AO8" i="45"/>
  <c r="AO14" i="45"/>
  <c r="AO20" i="45"/>
  <c r="AO28" i="45"/>
  <c r="AO19" i="47"/>
  <c r="AO45" i="46"/>
  <c r="AO42" i="47"/>
  <c r="AO20" i="47"/>
  <c r="AO28" i="47"/>
  <c r="AO36" i="47"/>
  <c r="AO43" i="47"/>
  <c r="AO7" i="46"/>
  <c r="AO9" i="46"/>
  <c r="AO11" i="46"/>
  <c r="AO13" i="46"/>
  <c r="AO15" i="46"/>
  <c r="AO16" i="46"/>
  <c r="AO20" i="46"/>
  <c r="AO28" i="46"/>
  <c r="AO33" i="46"/>
  <c r="AO39" i="46"/>
  <c r="AO10" i="45"/>
  <c r="AO22" i="45"/>
  <c r="AO49" i="46"/>
  <c r="AO15" i="47"/>
  <c r="AO23" i="47"/>
  <c r="AO31" i="47"/>
  <c r="AO39" i="47"/>
  <c r="AO40" i="46"/>
  <c r="AO42" i="46"/>
  <c r="AO44" i="46"/>
  <c r="AO46" i="46"/>
  <c r="AO48" i="46"/>
  <c r="AO50" i="46"/>
  <c r="AO7" i="47"/>
  <c r="AO9" i="47"/>
  <c r="AO11" i="47"/>
  <c r="AO13" i="47"/>
  <c r="AO18" i="47"/>
  <c r="AO26" i="47"/>
  <c r="AO34" i="47"/>
  <c r="AO41" i="47"/>
  <c r="AO21" i="47"/>
  <c r="AO29" i="47"/>
  <c r="AO37" i="47"/>
  <c r="AO6" i="47"/>
  <c r="AO16" i="47"/>
  <c r="AO24" i="47"/>
  <c r="AO32" i="47"/>
  <c r="AO8" i="46"/>
  <c r="AO10" i="46"/>
  <c r="AO12" i="46"/>
  <c r="AO18" i="46"/>
  <c r="AO24" i="46"/>
  <c r="AO31" i="46"/>
  <c r="AO51" i="46"/>
  <c r="AO12" i="45"/>
  <c r="AO16" i="45"/>
  <c r="AO24" i="45"/>
  <c r="AO30" i="45"/>
  <c r="AO27" i="47"/>
  <c r="AO41" i="46"/>
  <c r="AO35" i="46"/>
  <c r="AO18" i="45"/>
  <c r="AO26" i="45"/>
  <c r="AO32" i="45"/>
  <c r="AO35" i="47"/>
  <c r="AO43" i="46"/>
  <c r="AO47" i="46"/>
  <c r="AK7" i="55"/>
  <c r="AK10" i="55"/>
  <c r="AK11" i="54"/>
  <c r="AK16" i="54"/>
  <c r="AO35" i="49"/>
  <c r="AO37" i="49"/>
  <c r="AO39" i="49"/>
  <c r="AO41" i="49"/>
  <c r="AO43" i="49"/>
  <c r="AO45" i="49"/>
  <c r="AO47" i="49"/>
  <c r="AO52" i="49"/>
  <c r="AN9" i="50"/>
  <c r="AN17" i="50"/>
  <c r="AN25" i="50"/>
  <c r="AN33" i="50"/>
  <c r="AN41" i="50"/>
  <c r="AN10" i="51"/>
  <c r="AN18" i="51"/>
  <c r="AN26" i="51"/>
  <c r="AN34" i="51"/>
  <c r="AN52" i="51"/>
  <c r="AO46" i="48"/>
  <c r="AO54" i="48"/>
  <c r="AO62" i="48"/>
  <c r="AO55" i="47"/>
  <c r="AO62" i="46"/>
  <c r="AO51" i="45"/>
  <c r="AM7" i="37"/>
  <c r="AM9" i="37"/>
  <c r="AO6" i="49"/>
  <c r="AO6" i="53"/>
  <c r="AK6" i="55"/>
  <c r="AK17" i="54"/>
  <c r="AO14" i="53"/>
  <c r="AO12" i="49"/>
  <c r="AO24" i="49"/>
  <c r="AO28" i="49"/>
  <c r="AO32" i="49"/>
  <c r="AN24" i="50"/>
  <c r="AN25" i="51"/>
  <c r="AN43" i="51"/>
  <c r="AO17" i="48"/>
  <c r="AO37" i="48"/>
  <c r="AO45" i="48"/>
  <c r="AO42" i="45"/>
  <c r="AO6" i="48"/>
  <c r="AK11" i="55"/>
  <c r="AO32" i="53"/>
  <c r="AO12" i="52"/>
  <c r="AO20" i="52"/>
  <c r="AO24" i="52"/>
  <c r="AO32" i="52"/>
  <c r="AO42" i="52"/>
  <c r="AO8" i="49"/>
  <c r="AN27" i="50"/>
  <c r="AN20" i="51"/>
  <c r="AO56" i="48"/>
  <c r="AO53" i="47"/>
  <c r="AO49" i="45"/>
  <c r="AK9" i="54"/>
  <c r="AO40" i="53"/>
  <c r="AN14" i="50"/>
  <c r="AN30" i="50"/>
  <c r="AN15" i="51"/>
  <c r="AN39" i="51"/>
  <c r="AO10" i="48"/>
  <c r="AO7" i="53"/>
  <c r="AO9" i="53"/>
  <c r="AO11" i="53"/>
  <c r="AO13" i="53"/>
  <c r="AO15" i="53"/>
  <c r="AO17" i="53"/>
  <c r="AO19" i="53"/>
  <c r="AO21" i="53"/>
  <c r="AO23" i="53"/>
  <c r="AO25" i="53"/>
  <c r="AO44" i="53"/>
  <c r="AO11" i="49"/>
  <c r="AO13" i="49"/>
  <c r="AO15" i="49"/>
  <c r="AO17" i="49"/>
  <c r="AO19" i="49"/>
  <c r="AO21" i="49"/>
  <c r="AO23" i="49"/>
  <c r="AO25" i="49"/>
  <c r="AO27" i="49"/>
  <c r="AO29" i="49"/>
  <c r="AO31" i="49"/>
  <c r="AO33" i="49"/>
  <c r="AO49" i="49"/>
  <c r="AN12" i="50"/>
  <c r="AN20" i="50"/>
  <c r="AN28" i="50"/>
  <c r="AN36" i="50"/>
  <c r="AN44" i="50"/>
  <c r="AN13" i="51"/>
  <c r="AN21" i="51"/>
  <c r="AN29" i="51"/>
  <c r="AN37" i="51"/>
  <c r="AN42" i="51"/>
  <c r="AN44" i="51"/>
  <c r="AN49" i="51"/>
  <c r="AN57" i="51"/>
  <c r="AO7" i="48"/>
  <c r="AO11" i="48"/>
  <c r="AO15" i="48"/>
  <c r="AO19" i="48"/>
  <c r="AO23" i="48"/>
  <c r="AO27" i="48"/>
  <c r="AO31" i="48"/>
  <c r="AO35" i="48"/>
  <c r="AO39" i="48"/>
  <c r="AO43" i="48"/>
  <c r="AO49" i="48"/>
  <c r="AO57" i="48"/>
  <c r="AO52" i="47"/>
  <c r="AO41" i="45"/>
  <c r="AO43" i="45"/>
  <c r="AO48" i="45"/>
  <c r="AM26" i="37"/>
  <c r="AK8" i="55"/>
  <c r="AO12" i="53"/>
  <c r="AO24" i="53"/>
  <c r="AO16" i="49"/>
  <c r="AO22" i="49"/>
  <c r="AO30" i="49"/>
  <c r="AN16" i="50"/>
  <c r="AN17" i="51"/>
  <c r="AN33" i="51"/>
  <c r="AN45" i="51"/>
  <c r="AO21" i="48"/>
  <c r="AO41" i="48"/>
  <c r="AO56" i="47"/>
  <c r="AK7" i="54"/>
  <c r="AO45" i="53"/>
  <c r="AO16" i="52"/>
  <c r="AO28" i="52"/>
  <c r="AO36" i="52"/>
  <c r="AO44" i="52"/>
  <c r="AO10" i="49"/>
  <c r="AN19" i="50"/>
  <c r="AN28" i="51"/>
  <c r="AN50" i="51"/>
  <c r="AO46" i="47"/>
  <c r="AO34" i="53"/>
  <c r="AO38" i="53"/>
  <c r="AN22" i="50"/>
  <c r="AN7" i="51"/>
  <c r="AN31" i="51"/>
  <c r="AN55" i="51"/>
  <c r="AK13" i="55"/>
  <c r="AK8" i="54"/>
  <c r="AK13" i="54"/>
  <c r="AO27" i="53"/>
  <c r="AO29" i="53"/>
  <c r="AO31" i="53"/>
  <c r="AO7" i="52"/>
  <c r="AO9" i="52"/>
  <c r="AO11" i="52"/>
  <c r="AO13" i="52"/>
  <c r="AO15" i="52"/>
  <c r="AO17" i="52"/>
  <c r="AO19" i="52"/>
  <c r="AO21" i="52"/>
  <c r="AO23" i="52"/>
  <c r="AO25" i="52"/>
  <c r="AO27" i="52"/>
  <c r="AO29" i="52"/>
  <c r="AO31" i="52"/>
  <c r="AO33" i="52"/>
  <c r="AO35" i="52"/>
  <c r="AO37" i="52"/>
  <c r="AO39" i="52"/>
  <c r="AO41" i="52"/>
  <c r="AO43" i="52"/>
  <c r="AO45" i="52"/>
  <c r="AO47" i="52"/>
  <c r="AO7" i="49"/>
  <c r="AO9" i="49"/>
  <c r="AO54" i="49"/>
  <c r="AN7" i="50"/>
  <c r="AN15" i="50"/>
  <c r="AN23" i="50"/>
  <c r="AN31" i="50"/>
  <c r="AN39" i="50"/>
  <c r="AN8" i="51"/>
  <c r="AN16" i="51"/>
  <c r="AN24" i="51"/>
  <c r="AN32" i="51"/>
  <c r="AN40" i="51"/>
  <c r="AN46" i="51"/>
  <c r="AN54" i="51"/>
  <c r="AO52" i="48"/>
  <c r="AO60" i="48"/>
  <c r="AO45" i="47"/>
  <c r="AO47" i="47"/>
  <c r="AO49" i="47"/>
  <c r="AO45" i="45"/>
  <c r="AO53" i="45"/>
  <c r="AM6" i="37"/>
  <c r="AO6" i="46"/>
  <c r="AO8" i="53"/>
  <c r="AO16" i="53"/>
  <c r="AO20" i="53"/>
  <c r="AO18" i="49"/>
  <c r="AO26" i="49"/>
  <c r="AN8" i="50"/>
  <c r="AN40" i="50"/>
  <c r="AN41" i="51"/>
  <c r="AO13" i="48"/>
  <c r="AO29" i="48"/>
  <c r="AO63" i="46"/>
  <c r="AO28" i="53"/>
  <c r="AO10" i="52"/>
  <c r="AO22" i="52"/>
  <c r="AO38" i="52"/>
  <c r="AO46" i="52"/>
  <c r="AN11" i="50"/>
  <c r="AN43" i="50"/>
  <c r="AN58" i="51"/>
  <c r="AO48" i="47"/>
  <c r="AO6" i="45"/>
  <c r="AO42" i="53"/>
  <c r="AN38" i="50"/>
  <c r="AN23" i="51"/>
  <c r="AN47" i="51"/>
  <c r="AK9" i="55"/>
  <c r="AK10" i="54"/>
  <c r="AK15" i="54"/>
  <c r="AO33" i="53"/>
  <c r="AO35" i="53"/>
  <c r="AO37" i="53"/>
  <c r="AO39" i="53"/>
  <c r="AO41" i="53"/>
  <c r="AO51" i="49"/>
  <c r="AN10" i="50"/>
  <c r="AN18" i="50"/>
  <c r="AN26" i="50"/>
  <c r="AN34" i="50"/>
  <c r="AN42" i="50"/>
  <c r="AN11" i="51"/>
  <c r="AN19" i="51"/>
  <c r="AN35" i="51"/>
  <c r="AN51" i="51"/>
  <c r="AO8" i="48"/>
  <c r="AO12" i="48"/>
  <c r="AO16" i="48"/>
  <c r="AO20" i="48"/>
  <c r="AO24" i="48"/>
  <c r="AO28" i="48"/>
  <c r="AO32" i="48"/>
  <c r="AO36" i="48"/>
  <c r="AO40" i="48"/>
  <c r="AO44" i="48"/>
  <c r="AO47" i="48"/>
  <c r="AO55" i="48"/>
  <c r="AO63" i="48"/>
  <c r="AO54" i="47"/>
  <c r="AO61" i="46"/>
  <c r="AO50" i="45"/>
  <c r="AM29" i="37"/>
  <c r="AM31" i="37"/>
  <c r="AK6" i="54"/>
  <c r="AK12" i="54"/>
  <c r="AO10" i="53"/>
  <c r="AO18" i="53"/>
  <c r="AO26" i="53"/>
  <c r="AO14" i="49"/>
  <c r="AO53" i="49"/>
  <c r="AN32" i="50"/>
  <c r="AN53" i="51"/>
  <c r="AO33" i="48"/>
  <c r="AO53" i="48"/>
  <c r="AO44" i="45"/>
  <c r="AK14" i="54"/>
  <c r="AO30" i="53"/>
  <c r="AO18" i="52"/>
  <c r="AO26" i="52"/>
  <c r="AO34" i="52"/>
  <c r="AO48" i="52"/>
  <c r="AN35" i="50"/>
  <c r="AN36" i="51"/>
  <c r="AK12" i="55"/>
  <c r="AO43" i="53"/>
  <c r="AO36" i="49"/>
  <c r="AO38" i="49"/>
  <c r="AO40" i="49"/>
  <c r="AO42" i="49"/>
  <c r="AO44" i="49"/>
  <c r="AO46" i="49"/>
  <c r="AO48" i="49"/>
  <c r="AN13" i="50"/>
  <c r="AN21" i="50"/>
  <c r="AN29" i="50"/>
  <c r="AN37" i="50"/>
  <c r="AN45" i="50"/>
  <c r="AN14" i="51"/>
  <c r="AN22" i="51"/>
  <c r="AN30" i="51"/>
  <c r="AN38" i="51"/>
  <c r="AN48" i="51"/>
  <c r="AN56" i="51"/>
  <c r="AO50" i="48"/>
  <c r="AO58" i="48"/>
  <c r="AO51" i="47"/>
  <c r="AO47" i="45"/>
  <c r="AO55" i="45"/>
  <c r="AM8" i="37"/>
  <c r="AM27" i="37"/>
  <c r="AN6" i="50"/>
  <c r="AO6" i="52"/>
  <c r="AO22" i="53"/>
  <c r="AO20" i="49"/>
  <c r="AO34" i="49"/>
  <c r="AN9" i="51"/>
  <c r="AO9" i="48"/>
  <c r="AO25" i="48"/>
  <c r="AO61" i="48"/>
  <c r="AO52" i="45"/>
  <c r="AO8" i="52"/>
  <c r="AO14" i="52"/>
  <c r="AO30" i="52"/>
  <c r="AO40" i="52"/>
  <c r="AO50" i="49"/>
  <c r="AN12" i="51"/>
  <c r="AO48" i="48"/>
  <c r="AO60" i="46"/>
  <c r="AM25" i="37"/>
  <c r="AO36" i="53"/>
  <c r="AO55" i="49"/>
  <c r="AO18" i="48"/>
  <c r="AO14" i="48"/>
  <c r="AO34" i="48"/>
  <c r="AM32" i="37"/>
  <c r="AO38" i="48"/>
  <c r="AO22" i="48"/>
  <c r="AM30" i="37"/>
  <c r="AO26" i="48"/>
  <c r="AO42" i="48"/>
  <c r="AO51" i="48"/>
  <c r="AO50" i="47"/>
  <c r="AO46" i="45"/>
  <c r="AM28" i="37"/>
  <c r="AO64" i="48"/>
  <c r="AO30" i="48"/>
  <c r="AO59" i="48"/>
  <c r="AO54" i="45"/>
  <c r="N62" i="101"/>
  <c r="N83" i="101"/>
  <c r="N7" i="101"/>
  <c r="N39" i="101"/>
  <c r="N48" i="101"/>
  <c r="N94" i="101"/>
  <c r="N45" i="101"/>
  <c r="N55" i="101"/>
  <c r="N59" i="101"/>
  <c r="N63" i="101"/>
  <c r="N67" i="101"/>
  <c r="N71" i="101"/>
  <c r="N75" i="101"/>
  <c r="N13" i="101"/>
  <c r="AN27" i="51" s="1"/>
  <c r="N17" i="101"/>
  <c r="N21" i="101"/>
  <c r="N25" i="101"/>
  <c r="N29" i="101"/>
  <c r="N33" i="101"/>
  <c r="N37" i="101"/>
  <c r="N87" i="101"/>
  <c r="N91" i="101"/>
  <c r="N95" i="101"/>
  <c r="N99" i="101"/>
  <c r="N76" i="101"/>
  <c r="N9" i="101"/>
  <c r="AO21" i="46" s="1"/>
  <c r="N66" i="101"/>
  <c r="N80" i="101"/>
  <c r="N98" i="101"/>
  <c r="N52" i="101"/>
  <c r="N6" i="101"/>
  <c r="N10" i="101"/>
  <c r="N14" i="101"/>
  <c r="N18" i="101"/>
  <c r="N22" i="101"/>
  <c r="N26" i="101"/>
  <c r="N30" i="101"/>
  <c r="N34" i="101"/>
  <c r="N38" i="101"/>
  <c r="N42" i="101"/>
  <c r="N46" i="101"/>
  <c r="N70" i="101"/>
  <c r="N84" i="101"/>
  <c r="N56" i="101"/>
  <c r="N74" i="101"/>
  <c r="N88" i="101"/>
  <c r="N49" i="101"/>
  <c r="N53" i="101"/>
  <c r="N11" i="101"/>
  <c r="N15" i="101"/>
  <c r="N19" i="101"/>
  <c r="N23" i="101"/>
  <c r="N27" i="101"/>
  <c r="N31" i="101"/>
  <c r="N35" i="101"/>
  <c r="N43" i="101"/>
  <c r="N47" i="101"/>
  <c r="N60" i="101"/>
  <c r="N78" i="101"/>
  <c r="N92" i="101"/>
  <c r="N64" i="101"/>
  <c r="N82" i="101"/>
  <c r="N96" i="101"/>
  <c r="N50" i="101"/>
  <c r="N8" i="101"/>
  <c r="N12" i="101"/>
  <c r="N16" i="101"/>
  <c r="N20" i="101"/>
  <c r="N24" i="101"/>
  <c r="N28" i="101"/>
  <c r="N32" i="101"/>
  <c r="N36" i="101"/>
  <c r="N44" i="101"/>
  <c r="N54" i="101"/>
  <c r="N68" i="101"/>
  <c r="N86" i="101"/>
  <c r="N100" i="101"/>
  <c r="N58" i="101"/>
  <c r="N72" i="101"/>
  <c r="N79" i="101"/>
  <c r="N90" i="101"/>
  <c r="N51" i="101"/>
  <c r="N57" i="101"/>
  <c r="N61" i="101"/>
  <c r="N65" i="101"/>
  <c r="N69" i="101"/>
  <c r="N73" i="101"/>
  <c r="N77" i="101"/>
  <c r="N81" i="101"/>
  <c r="N85" i="101"/>
  <c r="N89" i="101"/>
  <c r="N93" i="101"/>
  <c r="N97" i="101"/>
  <c r="A2" i="114"/>
  <c r="A1" i="114" s="1"/>
  <c r="M23" i="114"/>
  <c r="M24" i="114"/>
  <c r="M25" i="114"/>
  <c r="M26" i="114"/>
  <c r="M27" i="114"/>
  <c r="M28" i="114"/>
  <c r="M29" i="114"/>
  <c r="M30" i="114"/>
  <c r="M31" i="114"/>
  <c r="M32" i="114"/>
  <c r="M33" i="114"/>
  <c r="M34" i="114"/>
  <c r="M35" i="114"/>
  <c r="M36" i="114"/>
  <c r="M37" i="114"/>
  <c r="M38" i="114"/>
  <c r="M39" i="114"/>
  <c r="M40" i="114"/>
  <c r="M41" i="114"/>
  <c r="M42" i="114"/>
  <c r="M43" i="114"/>
  <c r="M44" i="114"/>
  <c r="M45" i="114"/>
  <c r="M46" i="114"/>
  <c r="M47" i="114"/>
  <c r="M48" i="114"/>
  <c r="M49" i="114"/>
  <c r="M50" i="114"/>
  <c r="M51" i="114"/>
  <c r="M52" i="114"/>
  <c r="M53" i="114"/>
  <c r="M54" i="114"/>
  <c r="M55" i="114"/>
  <c r="M56" i="114"/>
  <c r="M57" i="114"/>
  <c r="M58" i="114"/>
  <c r="M59" i="114"/>
  <c r="M60" i="114"/>
  <c r="M61" i="114"/>
  <c r="M62" i="114"/>
  <c r="M63" i="114"/>
  <c r="M64" i="114"/>
  <c r="M65" i="114"/>
  <c r="M66" i="114"/>
  <c r="M67" i="114"/>
  <c r="M68" i="114"/>
  <c r="M69" i="114"/>
  <c r="M70" i="114"/>
  <c r="M71" i="114"/>
  <c r="M72" i="114"/>
  <c r="M73" i="114"/>
  <c r="M74" i="114"/>
  <c r="M75" i="114"/>
  <c r="M11" i="100"/>
  <c r="M12" i="100"/>
  <c r="M13" i="100"/>
  <c r="M14" i="100"/>
  <c r="M15" i="100"/>
  <c r="M16" i="100"/>
  <c r="M17" i="100"/>
  <c r="M18" i="100"/>
  <c r="M19" i="100"/>
  <c r="M10" i="100"/>
  <c r="M9" i="100"/>
  <c r="M8" i="100"/>
  <c r="M7" i="100"/>
  <c r="M6" i="100"/>
  <c r="N5" i="114"/>
  <c r="A61" i="114"/>
  <c r="A50" i="114"/>
  <c r="A11" i="114"/>
  <c r="A43" i="114"/>
  <c r="A30" i="114"/>
  <c r="A31" i="114"/>
  <c r="A69" i="114"/>
  <c r="A12" i="114"/>
  <c r="A32" i="114"/>
  <c r="A13" i="114"/>
  <c r="A33" i="114"/>
  <c r="A34" i="114"/>
  <c r="A70" i="114"/>
  <c r="A44" i="114"/>
  <c r="A14" i="114"/>
  <c r="A35" i="114"/>
  <c r="A36" i="114"/>
  <c r="A37" i="114"/>
  <c r="A38" i="114"/>
  <c r="A15" i="114"/>
  <c r="A39" i="114"/>
  <c r="A46" i="114"/>
  <c r="A51" i="114"/>
  <c r="A40" i="114"/>
  <c r="A41" i="114"/>
  <c r="A16" i="114"/>
  <c r="A62" i="114"/>
  <c r="A56" i="114"/>
  <c r="A47" i="114"/>
  <c r="A52" i="114"/>
  <c r="A71" i="114"/>
  <c r="A63" i="114"/>
  <c r="A72" i="114"/>
  <c r="A64" i="114"/>
  <c r="A57" i="114"/>
  <c r="A45" i="114"/>
  <c r="A65" i="114"/>
  <c r="A58" i="114"/>
  <c r="A48" i="114"/>
  <c r="A73" i="114"/>
  <c r="A53" i="114"/>
  <c r="A74" i="114"/>
  <c r="A75" i="114"/>
  <c r="A66" i="114"/>
  <c r="A18" i="114"/>
  <c r="A54" i="114"/>
  <c r="A29" i="114"/>
  <c r="A68" i="114"/>
  <c r="A60" i="114"/>
  <c r="A59" i="114"/>
  <c r="A28" i="114"/>
  <c r="A27" i="114"/>
  <c r="A10" i="114"/>
  <c r="A67" i="114"/>
  <c r="A9" i="114"/>
  <c r="A26" i="114"/>
  <c r="A8" i="114"/>
  <c r="A7" i="114"/>
  <c r="A25" i="114"/>
  <c r="A24" i="114"/>
  <c r="A6" i="114"/>
  <c r="A42" i="114"/>
  <c r="A23" i="114"/>
  <c r="A49" i="114"/>
  <c r="A22" i="114"/>
  <c r="A55" i="114"/>
  <c r="A21" i="114"/>
  <c r="A20" i="114"/>
  <c r="A19" i="114"/>
  <c r="N19" i="114" l="1"/>
  <c r="N22" i="114"/>
  <c r="N21" i="114"/>
  <c r="N20" i="114"/>
  <c r="N18" i="114"/>
  <c r="AF36" i="47" s="1"/>
  <c r="N17" i="114"/>
  <c r="N11" i="114"/>
  <c r="N6" i="114"/>
  <c r="N10" i="114"/>
  <c r="N13" i="114"/>
  <c r="N8" i="114"/>
  <c r="N7" i="114"/>
  <c r="N9" i="114"/>
  <c r="N12" i="114"/>
  <c r="N16" i="114"/>
  <c r="N15" i="114"/>
  <c r="N14" i="114"/>
  <c r="N30" i="114"/>
  <c r="N53" i="114"/>
  <c r="N45" i="114"/>
  <c r="N37" i="114"/>
  <c r="N29" i="114"/>
  <c r="N54" i="114"/>
  <c r="AF34" i="51" s="1"/>
  <c r="N46" i="114"/>
  <c r="N38" i="114"/>
  <c r="N52" i="114"/>
  <c r="N44" i="114"/>
  <c r="N36" i="114"/>
  <c r="N28" i="114"/>
  <c r="N59" i="114"/>
  <c r="AF10" i="49" s="1"/>
  <c r="N35" i="114"/>
  <c r="AF25" i="45" s="1"/>
  <c r="N58" i="114"/>
  <c r="AF12" i="50" s="1"/>
  <c r="N50" i="114"/>
  <c r="N42" i="114"/>
  <c r="N34" i="114"/>
  <c r="N26" i="114"/>
  <c r="N51" i="114"/>
  <c r="N27" i="114"/>
  <c r="AF11" i="46" s="1"/>
  <c r="N57" i="114"/>
  <c r="N49" i="114"/>
  <c r="N41" i="114"/>
  <c r="N33" i="114"/>
  <c r="N25" i="114"/>
  <c r="N43" i="114"/>
  <c r="N56" i="114"/>
  <c r="N48" i="114"/>
  <c r="AF22" i="48" s="1"/>
  <c r="N40" i="114"/>
  <c r="N32" i="114"/>
  <c r="AF37" i="46" s="1"/>
  <c r="N24" i="114"/>
  <c r="N55" i="114"/>
  <c r="N47" i="114"/>
  <c r="N39" i="114"/>
  <c r="N31" i="114"/>
  <c r="N23" i="114"/>
  <c r="AF46" i="50"/>
  <c r="AE12" i="37"/>
  <c r="AE19" i="37"/>
  <c r="AE23" i="37"/>
  <c r="AF34" i="45"/>
  <c r="AF36" i="45"/>
  <c r="AF38" i="45"/>
  <c r="AE15" i="37"/>
  <c r="AF50" i="50"/>
  <c r="AF40" i="45"/>
  <c r="AE11" i="37"/>
  <c r="AE22" i="37"/>
  <c r="AF47" i="50"/>
  <c r="AF48" i="50"/>
  <c r="AF52" i="50"/>
  <c r="AE18" i="37"/>
  <c r="AF49" i="50"/>
  <c r="AF52" i="46"/>
  <c r="AE10" i="37"/>
  <c r="AE21" i="37"/>
  <c r="AF35" i="45"/>
  <c r="AF39" i="45"/>
  <c r="AE17" i="37"/>
  <c r="AF33" i="45"/>
  <c r="AF37" i="45"/>
  <c r="AE20" i="37"/>
  <c r="AE24" i="37"/>
  <c r="AF17" i="47"/>
  <c r="AF25" i="47"/>
  <c r="AF33" i="47"/>
  <c r="AF41" i="47"/>
  <c r="AF40" i="47"/>
  <c r="AF39" i="47"/>
  <c r="AF8" i="47"/>
  <c r="AF11" i="47"/>
  <c r="AF13" i="47"/>
  <c r="AF30" i="47"/>
  <c r="AF38" i="47"/>
  <c r="AF10" i="46"/>
  <c r="AF14" i="46"/>
  <c r="AF16" i="46"/>
  <c r="AF19" i="46"/>
  <c r="AF22" i="46"/>
  <c r="AF28" i="46"/>
  <c r="AF31" i="46"/>
  <c r="AF36" i="46"/>
  <c r="AF7" i="45"/>
  <c r="AF22" i="45"/>
  <c r="AF27" i="45"/>
  <c r="AF32" i="45"/>
  <c r="AF16" i="47"/>
  <c r="AF32" i="47"/>
  <c r="AF9" i="47"/>
  <c r="AF15" i="45"/>
  <c r="AF24" i="45"/>
  <c r="AF29" i="45"/>
  <c r="AF15" i="47"/>
  <c r="AF23" i="47"/>
  <c r="AF31" i="47"/>
  <c r="AF10" i="47"/>
  <c r="AF20" i="46"/>
  <c r="AF25" i="46"/>
  <c r="AF29" i="46"/>
  <c r="AF32" i="46"/>
  <c r="AF35" i="46"/>
  <c r="AF51" i="46"/>
  <c r="AF9" i="45"/>
  <c r="AF44" i="47"/>
  <c r="AF7" i="47"/>
  <c r="AF12" i="47"/>
  <c r="AF14" i="47"/>
  <c r="AF22" i="47"/>
  <c r="AF6" i="47"/>
  <c r="AF38" i="46"/>
  <c r="AF11" i="45"/>
  <c r="AF21" i="47"/>
  <c r="AF29" i="47"/>
  <c r="AF37" i="47"/>
  <c r="AF43" i="47"/>
  <c r="AF7" i="46"/>
  <c r="AF12" i="46"/>
  <c r="AF13" i="46"/>
  <c r="AF15" i="46"/>
  <c r="AF17" i="46"/>
  <c r="AF21" i="46"/>
  <c r="AF23" i="46"/>
  <c r="AF26" i="46"/>
  <c r="AF33" i="46"/>
  <c r="AF8" i="45"/>
  <c r="AF20" i="47"/>
  <c r="AF28" i="47"/>
  <c r="AF35" i="47"/>
  <c r="AF8" i="46"/>
  <c r="AF12" i="45"/>
  <c r="AF14" i="45"/>
  <c r="AF16" i="45"/>
  <c r="AF18" i="45"/>
  <c r="AF21" i="45"/>
  <c r="AF19" i="47"/>
  <c r="AF27" i="47"/>
  <c r="AF9" i="46"/>
  <c r="AF17" i="45"/>
  <c r="AF20" i="45"/>
  <c r="AF23" i="45"/>
  <c r="AF26" i="45"/>
  <c r="AF31" i="45"/>
  <c r="AF18" i="47"/>
  <c r="AF26" i="47"/>
  <c r="AF34" i="47"/>
  <c r="AF42" i="47"/>
  <c r="AF40" i="46"/>
  <c r="AF41" i="46"/>
  <c r="AF42" i="46"/>
  <c r="AF43" i="46"/>
  <c r="AF44" i="46"/>
  <c r="AF45" i="46"/>
  <c r="AF46" i="46"/>
  <c r="AF47" i="46"/>
  <c r="AF48" i="46"/>
  <c r="AF49" i="46"/>
  <c r="AF50" i="46"/>
  <c r="AF18" i="46"/>
  <c r="AF24" i="46"/>
  <c r="AF27" i="46"/>
  <c r="AF30" i="46"/>
  <c r="AF34" i="46"/>
  <c r="AF39" i="46"/>
  <c r="AF10" i="45"/>
  <c r="AF28" i="45"/>
  <c r="AD12" i="54"/>
  <c r="AF44" i="53"/>
  <c r="AF11" i="49"/>
  <c r="AF12" i="49"/>
  <c r="AF13" i="49"/>
  <c r="AF14" i="49"/>
  <c r="AF15" i="49"/>
  <c r="AF16" i="49"/>
  <c r="AF17" i="49"/>
  <c r="AF18" i="49"/>
  <c r="AF19" i="49"/>
  <c r="AF20" i="49"/>
  <c r="AF21" i="49"/>
  <c r="AF22" i="49"/>
  <c r="AF23" i="49"/>
  <c r="AF24" i="49"/>
  <c r="AF25" i="49"/>
  <c r="AF26" i="49"/>
  <c r="AF27" i="49"/>
  <c r="AF28" i="49"/>
  <c r="AF29" i="49"/>
  <c r="AF30" i="49"/>
  <c r="AF31" i="49"/>
  <c r="AF32" i="49"/>
  <c r="AF33" i="49"/>
  <c r="AF20" i="50"/>
  <c r="AF28" i="50"/>
  <c r="AF36" i="50"/>
  <c r="AF44" i="50"/>
  <c r="AF13" i="51"/>
  <c r="AF29" i="51"/>
  <c r="AF37" i="51"/>
  <c r="AF7" i="48"/>
  <c r="AF11" i="48"/>
  <c r="AF15" i="48"/>
  <c r="AF19" i="48"/>
  <c r="AF23" i="48"/>
  <c r="AF27" i="48"/>
  <c r="AF31" i="48"/>
  <c r="AF45" i="47"/>
  <c r="AF46" i="47"/>
  <c r="AF47" i="47"/>
  <c r="AE28" i="37"/>
  <c r="AD11" i="55"/>
  <c r="AD13" i="54"/>
  <c r="AD14" i="54"/>
  <c r="AF45" i="53"/>
  <c r="AF7" i="52"/>
  <c r="AF8" i="52"/>
  <c r="AF9" i="52"/>
  <c r="AF10" i="52"/>
  <c r="AF11" i="52"/>
  <c r="AF12" i="52"/>
  <c r="AF13" i="52"/>
  <c r="AF14" i="52"/>
  <c r="AF15" i="52"/>
  <c r="AF16" i="52"/>
  <c r="AF17" i="52"/>
  <c r="AF18" i="52"/>
  <c r="AF19" i="52"/>
  <c r="AF20" i="52"/>
  <c r="AF21" i="52"/>
  <c r="AF22" i="52"/>
  <c r="AF23" i="52"/>
  <c r="AF24" i="52"/>
  <c r="AF25" i="52"/>
  <c r="AF26" i="52"/>
  <c r="AF27" i="52"/>
  <c r="AF28" i="52"/>
  <c r="AF29" i="52"/>
  <c r="AF30" i="52"/>
  <c r="AF31" i="52"/>
  <c r="AF32" i="52"/>
  <c r="AF33" i="52"/>
  <c r="AF34" i="52"/>
  <c r="AF35" i="52"/>
  <c r="AF36" i="52"/>
  <c r="AF37" i="52"/>
  <c r="AF38" i="52"/>
  <c r="AF39" i="52"/>
  <c r="AF40" i="52"/>
  <c r="AF41" i="52"/>
  <c r="AF42" i="52"/>
  <c r="AF43" i="52"/>
  <c r="AF44" i="52"/>
  <c r="AF45" i="52"/>
  <c r="AF46" i="52"/>
  <c r="AF47" i="52"/>
  <c r="AF48" i="52"/>
  <c r="AF7" i="49"/>
  <c r="AF8" i="49"/>
  <c r="AF9" i="49"/>
  <c r="AF11" i="50"/>
  <c r="AF27" i="50"/>
  <c r="AF35" i="50"/>
  <c r="AF43" i="50"/>
  <c r="AF12" i="51"/>
  <c r="AF20" i="51"/>
  <c r="AF36" i="51"/>
  <c r="AD15" i="54"/>
  <c r="AF51" i="49"/>
  <c r="AF10" i="50"/>
  <c r="AF18" i="50"/>
  <c r="AF26" i="50"/>
  <c r="AF34" i="50"/>
  <c r="AF42" i="50"/>
  <c r="AF11" i="51"/>
  <c r="AF19" i="51"/>
  <c r="AF27" i="51"/>
  <c r="AF35" i="51"/>
  <c r="AF10" i="48"/>
  <c r="AF14" i="48"/>
  <c r="AF18" i="48"/>
  <c r="AF26" i="48"/>
  <c r="AF30" i="48"/>
  <c r="AF8" i="48"/>
  <c r="AF24" i="48"/>
  <c r="AF6" i="45"/>
  <c r="AE31" i="37"/>
  <c r="AD7" i="55"/>
  <c r="AD12" i="55"/>
  <c r="AD16" i="54"/>
  <c r="AF9" i="50"/>
  <c r="AF17" i="50"/>
  <c r="AF25" i="50"/>
  <c r="AF33" i="50"/>
  <c r="AF41" i="50"/>
  <c r="AF10" i="51"/>
  <c r="AF18" i="51"/>
  <c r="AF52" i="51"/>
  <c r="AD6" i="55"/>
  <c r="AF20" i="48"/>
  <c r="AE6" i="37"/>
  <c r="AE25" i="37"/>
  <c r="AE30" i="37"/>
  <c r="AD8" i="55"/>
  <c r="AD17" i="54"/>
  <c r="AF7" i="53"/>
  <c r="AF8" i="53"/>
  <c r="AF9" i="53"/>
  <c r="AF10" i="53"/>
  <c r="AF11" i="53"/>
  <c r="AF12" i="53"/>
  <c r="AF13" i="53"/>
  <c r="AF14" i="53"/>
  <c r="AF15" i="53"/>
  <c r="AF16" i="53"/>
  <c r="AF17" i="53"/>
  <c r="AF18" i="53"/>
  <c r="AF19" i="53"/>
  <c r="AF20" i="53"/>
  <c r="AF21" i="53"/>
  <c r="AF22" i="53"/>
  <c r="AF23" i="53"/>
  <c r="AF24" i="53"/>
  <c r="AF25" i="53"/>
  <c r="AF26" i="53"/>
  <c r="AF8" i="50"/>
  <c r="AF16" i="50"/>
  <c r="AF24" i="50"/>
  <c r="AF32" i="50"/>
  <c r="AF40" i="50"/>
  <c r="AF9" i="51"/>
  <c r="AF17" i="51"/>
  <c r="AF25" i="51"/>
  <c r="AF33" i="51"/>
  <c r="AF42" i="51"/>
  <c r="AF9" i="48"/>
  <c r="AF13" i="48"/>
  <c r="AF17" i="48"/>
  <c r="AF21" i="48"/>
  <c r="AF25" i="48"/>
  <c r="AF29" i="48"/>
  <c r="AF41" i="45"/>
  <c r="AF42" i="45"/>
  <c r="AF6" i="50"/>
  <c r="AF6" i="49"/>
  <c r="AF6" i="52"/>
  <c r="AF6" i="53"/>
  <c r="AD6" i="54"/>
  <c r="AF16" i="48"/>
  <c r="AF6" i="46"/>
  <c r="AE27" i="37"/>
  <c r="AD13" i="55"/>
  <c r="AD7" i="54"/>
  <c r="AD8" i="54"/>
  <c r="AF27" i="53"/>
  <c r="AF28" i="53"/>
  <c r="AF29" i="53"/>
  <c r="AF30" i="53"/>
  <c r="AF31" i="53"/>
  <c r="AF32" i="53"/>
  <c r="AF7" i="50"/>
  <c r="AF15" i="50"/>
  <c r="AF23" i="50"/>
  <c r="AF31" i="50"/>
  <c r="AF39" i="50"/>
  <c r="AF8" i="51"/>
  <c r="AF16" i="51"/>
  <c r="AF24" i="51"/>
  <c r="AF32" i="51"/>
  <c r="AF54" i="51"/>
  <c r="AF6" i="48"/>
  <c r="AF12" i="48"/>
  <c r="AF28" i="48"/>
  <c r="AE29" i="37"/>
  <c r="AD9" i="55"/>
  <c r="AD9" i="54"/>
  <c r="AD10" i="54"/>
  <c r="AF33" i="53"/>
  <c r="AF34" i="53"/>
  <c r="AF35" i="53"/>
  <c r="AF36" i="53"/>
  <c r="AF37" i="53"/>
  <c r="AF38" i="53"/>
  <c r="AF39" i="53"/>
  <c r="AF40" i="53"/>
  <c r="AF41" i="53"/>
  <c r="AF42" i="53"/>
  <c r="AF14" i="50"/>
  <c r="AF22" i="50"/>
  <c r="AF30" i="50"/>
  <c r="AF38" i="50"/>
  <c r="AF7" i="51"/>
  <c r="AF15" i="51"/>
  <c r="AF23" i="51"/>
  <c r="AF31" i="51"/>
  <c r="AF39" i="51"/>
  <c r="AD10" i="55"/>
  <c r="AD11" i="54"/>
  <c r="AF43" i="53"/>
  <c r="AF35" i="49"/>
  <c r="AF42" i="49"/>
  <c r="AF43" i="49"/>
  <c r="AF13" i="50"/>
  <c r="AF21" i="50"/>
  <c r="AF29" i="50"/>
  <c r="AF37" i="50"/>
  <c r="AF45" i="50"/>
  <c r="AF14" i="51"/>
  <c r="AF22" i="51"/>
  <c r="AF30" i="51"/>
  <c r="AF38" i="51"/>
  <c r="AF48" i="51"/>
  <c r="AF56" i="51"/>
  <c r="AE7" i="37"/>
  <c r="AE8" i="37"/>
  <c r="AE9" i="37"/>
  <c r="AE26" i="37"/>
  <c r="AE32" i="37"/>
  <c r="N75" i="114"/>
  <c r="AF24" i="47"/>
  <c r="N70" i="114"/>
  <c r="N62" i="114"/>
  <c r="N69" i="114"/>
  <c r="N61" i="114"/>
  <c r="N67" i="114"/>
  <c r="N74" i="114"/>
  <c r="N66" i="114"/>
  <c r="AF49" i="51"/>
  <c r="AF30" i="45"/>
  <c r="N73" i="114"/>
  <c r="N65" i="114"/>
  <c r="N72" i="114"/>
  <c r="N64" i="114"/>
  <c r="AF21" i="51"/>
  <c r="AF19" i="45"/>
  <c r="N71" i="114"/>
  <c r="N63" i="114"/>
  <c r="AF19" i="50"/>
  <c r="AF28" i="51"/>
  <c r="AF13" i="45"/>
  <c r="N68" i="114"/>
  <c r="N60" i="114"/>
  <c r="AF26" i="51"/>
  <c r="AF58" i="48" l="1"/>
  <c r="AF48" i="47"/>
  <c r="AF59" i="48"/>
  <c r="AF50" i="47"/>
  <c r="AF61" i="48"/>
  <c r="AF55" i="45"/>
  <c r="AF50" i="48"/>
  <c r="AF47" i="45"/>
  <c r="AF46" i="51"/>
  <c r="AF32" i="48"/>
  <c r="AF52" i="45"/>
  <c r="AF53" i="48"/>
  <c r="AF41" i="51"/>
  <c r="AF54" i="45"/>
  <c r="AF64" i="48"/>
  <c r="AF60" i="46"/>
  <c r="AF56" i="47"/>
  <c r="AF49" i="49"/>
  <c r="AF41" i="49"/>
  <c r="AF40" i="51"/>
  <c r="AF44" i="45"/>
  <c r="AF45" i="48"/>
  <c r="AF51" i="45"/>
  <c r="AF52" i="49"/>
  <c r="AF51" i="48"/>
  <c r="AF63" i="48"/>
  <c r="AF58" i="51"/>
  <c r="AF57" i="48"/>
  <c r="AF34" i="49"/>
  <c r="AF54" i="50"/>
  <c r="AF53" i="50"/>
  <c r="AF40" i="49"/>
  <c r="AF53" i="45"/>
  <c r="AF43" i="45"/>
  <c r="AF41" i="48"/>
  <c r="AF53" i="49"/>
  <c r="AF62" i="46"/>
  <c r="AF40" i="48"/>
  <c r="AF55" i="48"/>
  <c r="AF50" i="51"/>
  <c r="AF49" i="48"/>
  <c r="AF51" i="50"/>
  <c r="AF48" i="49"/>
  <c r="AF39" i="49"/>
  <c r="AF55" i="51"/>
  <c r="AF45" i="45"/>
  <c r="AF54" i="49"/>
  <c r="AF37" i="48"/>
  <c r="AF53" i="51"/>
  <c r="AF51" i="47"/>
  <c r="AF47" i="48"/>
  <c r="AF43" i="48"/>
  <c r="AF47" i="49"/>
  <c r="AF55" i="47"/>
  <c r="AF46" i="49"/>
  <c r="AF38" i="49"/>
  <c r="AF47" i="51"/>
  <c r="AF53" i="47"/>
  <c r="AF33" i="48"/>
  <c r="AF45" i="51"/>
  <c r="AF54" i="47"/>
  <c r="AF62" i="48"/>
  <c r="AF42" i="48"/>
  <c r="AF50" i="49"/>
  <c r="AF56" i="48"/>
  <c r="AF39" i="48"/>
  <c r="AF45" i="49"/>
  <c r="AF37" i="49"/>
  <c r="AF49" i="45"/>
  <c r="AF60" i="48"/>
  <c r="AF63" i="46"/>
  <c r="AF44" i="51"/>
  <c r="AF44" i="48"/>
  <c r="AF54" i="48"/>
  <c r="AF50" i="45"/>
  <c r="AF38" i="48"/>
  <c r="AF51" i="51"/>
  <c r="AF48" i="48"/>
  <c r="AF35" i="48"/>
  <c r="AF57" i="51"/>
  <c r="AF44" i="49"/>
  <c r="AF36" i="49"/>
  <c r="AF55" i="49"/>
  <c r="AF46" i="45"/>
  <c r="AF52" i="48"/>
  <c r="AF52" i="47"/>
  <c r="AF43" i="51"/>
  <c r="AF36" i="48"/>
  <c r="AF46" i="48"/>
  <c r="AF49" i="47"/>
  <c r="AF61" i="46"/>
  <c r="AF34" i="48"/>
  <c r="AF48" i="45"/>
  <c r="A2" i="92"/>
  <c r="A1" i="92" s="1"/>
  <c r="A7" i="92"/>
  <c r="A8" i="92"/>
  <c r="A9" i="92"/>
  <c r="A10" i="92"/>
  <c r="A11" i="92"/>
  <c r="A12" i="92"/>
  <c r="A13" i="92"/>
  <c r="A14" i="92"/>
  <c r="A15" i="92"/>
  <c r="A16" i="92"/>
  <c r="A17" i="92"/>
  <c r="A18" i="92"/>
  <c r="A19" i="92"/>
  <c r="A20" i="92"/>
  <c r="A21" i="92"/>
  <c r="A22" i="92"/>
  <c r="A23" i="92"/>
  <c r="A24" i="92"/>
  <c r="A25" i="92"/>
  <c r="A26" i="92"/>
  <c r="A27" i="92"/>
  <c r="A28" i="92"/>
  <c r="A29" i="92"/>
  <c r="A30" i="92"/>
  <c r="A31" i="92"/>
  <c r="A32" i="92"/>
  <c r="A33" i="92"/>
  <c r="A34" i="92"/>
  <c r="A35" i="92"/>
  <c r="A36" i="92"/>
  <c r="A37" i="92"/>
  <c r="A38" i="92"/>
  <c r="A39" i="92"/>
  <c r="A74" i="92"/>
  <c r="A75" i="92"/>
  <c r="A76" i="92"/>
  <c r="A77" i="92"/>
  <c r="A78" i="92"/>
  <c r="A79" i="92"/>
  <c r="A80" i="92"/>
  <c r="A81" i="92"/>
  <c r="A6" i="92"/>
  <c r="M74" i="92"/>
  <c r="M75" i="92"/>
  <c r="M76" i="92"/>
  <c r="M77" i="92"/>
  <c r="M78" i="92"/>
  <c r="M79" i="92"/>
  <c r="M80" i="92"/>
  <c r="M81" i="92"/>
  <c r="M36" i="92"/>
  <c r="M35" i="92"/>
  <c r="M34" i="92"/>
  <c r="M33" i="92"/>
  <c r="M32" i="92"/>
  <c r="M31" i="92"/>
  <c r="M30" i="92"/>
  <c r="M29" i="92"/>
  <c r="M28" i="92"/>
  <c r="M27" i="92"/>
  <c r="M26" i="92"/>
  <c r="M25" i="92"/>
  <c r="M24" i="92"/>
  <c r="M23" i="92"/>
  <c r="M22" i="92"/>
  <c r="M21" i="92"/>
  <c r="M20" i="92"/>
  <c r="M19" i="92"/>
  <c r="M18" i="92"/>
  <c r="M17" i="92"/>
  <c r="M16" i="92"/>
  <c r="M15" i="92"/>
  <c r="M14" i="92"/>
  <c r="M13" i="92"/>
  <c r="M12" i="92"/>
  <c r="M10" i="92"/>
  <c r="M9" i="92"/>
  <c r="M8" i="92"/>
  <c r="M7" i="92"/>
  <c r="M6" i="92"/>
  <c r="AF15" i="37" l="1"/>
  <c r="AF17" i="37"/>
  <c r="AF18" i="37"/>
  <c r="AG33" i="45"/>
  <c r="AG34" i="45"/>
  <c r="AG35" i="45"/>
  <c r="AG37" i="45"/>
  <c r="AG38" i="45"/>
  <c r="AG39" i="45"/>
  <c r="AG40" i="45"/>
  <c r="AG52" i="46"/>
  <c r="AF19" i="37"/>
  <c r="AF20" i="37"/>
  <c r="AF21" i="37"/>
  <c r="AF22" i="37"/>
  <c r="AF23" i="37"/>
  <c r="AF24" i="37"/>
  <c r="AF12" i="37"/>
  <c r="AG51" i="50"/>
  <c r="AG52" i="50"/>
  <c r="AG53" i="50"/>
  <c r="AG54" i="50"/>
  <c r="AG46" i="50"/>
  <c r="AG47" i="50"/>
  <c r="AG48" i="50"/>
  <c r="AG49" i="50"/>
  <c r="AF11" i="37"/>
  <c r="AG50" i="50"/>
  <c r="AF10" i="37"/>
  <c r="AG12" i="47"/>
  <c r="AG15" i="47"/>
  <c r="AG19" i="47"/>
  <c r="AG23" i="47"/>
  <c r="AG27" i="47"/>
  <c r="AG31" i="47"/>
  <c r="AG35" i="47"/>
  <c r="AG39" i="47"/>
  <c r="AG42" i="47"/>
  <c r="AG7" i="46"/>
  <c r="AG15" i="46"/>
  <c r="AG23" i="46"/>
  <c r="AG30" i="46"/>
  <c r="AG38" i="46"/>
  <c r="AG43" i="46"/>
  <c r="AG9" i="45"/>
  <c r="AG17" i="45"/>
  <c r="AG25" i="45"/>
  <c r="AG7" i="47"/>
  <c r="AG10" i="46"/>
  <c r="AG18" i="46"/>
  <c r="AG26" i="46"/>
  <c r="AG33" i="46"/>
  <c r="AG46" i="46"/>
  <c r="AG12" i="45"/>
  <c r="AG20" i="45"/>
  <c r="AG28" i="45"/>
  <c r="AG49" i="46"/>
  <c r="AG7" i="45"/>
  <c r="AG15" i="45"/>
  <c r="AG23" i="45"/>
  <c r="AG31" i="45"/>
  <c r="AG47" i="46"/>
  <c r="AG13" i="45"/>
  <c r="AG29" i="45"/>
  <c r="AG14" i="46"/>
  <c r="AG37" i="46"/>
  <c r="AG50" i="46"/>
  <c r="AG16" i="45"/>
  <c r="AG32" i="45"/>
  <c r="AG14" i="47"/>
  <c r="AG18" i="47"/>
  <c r="AG26" i="47"/>
  <c r="AG34" i="47"/>
  <c r="AG41" i="47"/>
  <c r="AG17" i="46"/>
  <c r="AG32" i="46"/>
  <c r="AG11" i="45"/>
  <c r="AG27" i="45"/>
  <c r="AG9" i="47"/>
  <c r="AG20" i="46"/>
  <c r="AG35" i="46"/>
  <c r="AG40" i="46"/>
  <c r="AG14" i="45"/>
  <c r="AG30" i="45"/>
  <c r="AG10" i="47"/>
  <c r="AG16" i="47"/>
  <c r="AG20" i="47"/>
  <c r="AG24" i="47"/>
  <c r="AG28" i="47"/>
  <c r="AG32" i="47"/>
  <c r="AG36" i="47"/>
  <c r="AG43" i="47"/>
  <c r="AG13" i="46"/>
  <c r="AG29" i="46"/>
  <c r="AG36" i="46"/>
  <c r="AG41" i="46"/>
  <c r="AG13" i="47"/>
  <c r="AG8" i="46"/>
  <c r="AG16" i="46"/>
  <c r="AG24" i="46"/>
  <c r="AG31" i="46"/>
  <c r="AG39" i="46"/>
  <c r="AG44" i="46"/>
  <c r="AG10" i="45"/>
  <c r="AG18" i="45"/>
  <c r="AG26" i="45"/>
  <c r="AG8" i="47"/>
  <c r="AG17" i="47"/>
  <c r="AG21" i="47"/>
  <c r="AG25" i="47"/>
  <c r="AG29" i="47"/>
  <c r="AG33" i="47"/>
  <c r="AG37" i="47"/>
  <c r="AG40" i="47"/>
  <c r="AG11" i="46"/>
  <c r="AG19" i="46"/>
  <c r="AG27" i="46"/>
  <c r="AG34" i="46"/>
  <c r="AG21" i="45"/>
  <c r="AG11" i="47"/>
  <c r="AG22" i="46"/>
  <c r="AG42" i="46"/>
  <c r="AG8" i="45"/>
  <c r="AG24" i="45"/>
  <c r="AG44" i="47"/>
  <c r="AG22" i="47"/>
  <c r="AG30" i="47"/>
  <c r="AG38" i="47"/>
  <c r="AG9" i="46"/>
  <c r="AG25" i="46"/>
  <c r="AG45" i="46"/>
  <c r="AG19" i="45"/>
  <c r="AG6" i="47"/>
  <c r="AG12" i="46"/>
  <c r="AG28" i="46"/>
  <c r="AG48" i="46"/>
  <c r="AG51" i="46"/>
  <c r="AG22" i="45"/>
  <c r="AE11" i="55"/>
  <c r="AE8" i="54"/>
  <c r="AG8" i="53"/>
  <c r="AG16" i="53"/>
  <c r="AG24" i="53"/>
  <c r="AG29" i="53"/>
  <c r="AG34" i="53"/>
  <c r="AG42" i="53"/>
  <c r="AG44" i="53"/>
  <c r="AG10" i="52"/>
  <c r="AG18" i="52"/>
  <c r="AG26" i="52"/>
  <c r="AG34" i="52"/>
  <c r="AG42" i="52"/>
  <c r="AG8" i="49"/>
  <c r="AG11" i="49"/>
  <c r="AG19" i="49"/>
  <c r="AG27" i="49"/>
  <c r="AG38" i="49"/>
  <c r="AG46" i="49"/>
  <c r="AG9" i="50"/>
  <c r="AG13" i="50"/>
  <c r="AG17" i="50"/>
  <c r="AG21" i="50"/>
  <c r="AG25" i="50"/>
  <c r="AG29" i="50"/>
  <c r="AG33" i="50"/>
  <c r="AG37" i="50"/>
  <c r="AG41" i="50"/>
  <c r="AG45" i="50"/>
  <c r="AG10" i="51"/>
  <c r="AG14" i="51"/>
  <c r="AG18" i="51"/>
  <c r="AG22" i="51"/>
  <c r="AG26" i="51"/>
  <c r="AG30" i="51"/>
  <c r="AG34" i="51"/>
  <c r="AG38" i="51"/>
  <c r="AG7" i="48"/>
  <c r="AG15" i="48"/>
  <c r="AG23" i="48"/>
  <c r="AG31" i="48"/>
  <c r="AG39" i="48"/>
  <c r="AG46" i="48"/>
  <c r="AG50" i="48"/>
  <c r="AG54" i="48"/>
  <c r="AG58" i="48"/>
  <c r="AG62" i="48"/>
  <c r="AG48" i="47"/>
  <c r="AG42" i="45"/>
  <c r="AF8" i="37"/>
  <c r="AF25" i="37"/>
  <c r="AE6" i="54"/>
  <c r="AG11" i="53"/>
  <c r="AG19" i="53"/>
  <c r="AG32" i="53"/>
  <c r="AG37" i="53"/>
  <c r="AG13" i="52"/>
  <c r="AG21" i="52"/>
  <c r="AG29" i="52"/>
  <c r="AG37" i="52"/>
  <c r="AG45" i="52"/>
  <c r="AG14" i="49"/>
  <c r="AG22" i="49"/>
  <c r="AG30" i="49"/>
  <c r="AG41" i="49"/>
  <c r="AG42" i="51"/>
  <c r="AE8" i="55"/>
  <c r="AE13" i="55"/>
  <c r="AE15" i="54"/>
  <c r="AE17" i="54"/>
  <c r="AG14" i="53"/>
  <c r="AG22" i="53"/>
  <c r="AG27" i="53"/>
  <c r="AG40" i="53"/>
  <c r="AG8" i="52"/>
  <c r="AG16" i="52"/>
  <c r="AG24" i="52"/>
  <c r="AG32" i="52"/>
  <c r="AG40" i="52"/>
  <c r="AG48" i="52"/>
  <c r="AG17" i="49"/>
  <c r="AG25" i="49"/>
  <c r="AG33" i="49"/>
  <c r="AG36" i="49"/>
  <c r="AG44" i="49"/>
  <c r="AG49" i="49"/>
  <c r="AG51" i="49"/>
  <c r="AG53" i="49"/>
  <c r="AG55" i="49"/>
  <c r="AG10" i="50"/>
  <c r="AG14" i="50"/>
  <c r="AG18" i="50"/>
  <c r="AG22" i="50"/>
  <c r="AG26" i="50"/>
  <c r="AG30" i="50"/>
  <c r="AG34" i="50"/>
  <c r="AG38" i="50"/>
  <c r="AG42" i="50"/>
  <c r="AG7" i="51"/>
  <c r="AG11" i="51"/>
  <c r="AG15" i="51"/>
  <c r="AG19" i="51"/>
  <c r="AG23" i="51"/>
  <c r="AG31" i="51"/>
  <c r="AG35" i="51"/>
  <c r="AG39" i="51"/>
  <c r="AG45" i="51"/>
  <c r="AG47" i="51"/>
  <c r="AG49" i="51"/>
  <c r="AG51" i="51"/>
  <c r="AG53" i="51"/>
  <c r="AG55" i="51"/>
  <c r="AG57" i="51"/>
  <c r="AG9" i="48"/>
  <c r="AG17" i="48"/>
  <c r="AG25" i="48"/>
  <c r="AG33" i="48"/>
  <c r="AG41" i="48"/>
  <c r="AG47" i="48"/>
  <c r="AG51" i="48"/>
  <c r="AG55" i="48"/>
  <c r="AG59" i="48"/>
  <c r="AG63" i="48"/>
  <c r="AG46" i="47"/>
  <c r="AG61" i="46"/>
  <c r="AG63" i="46"/>
  <c r="AG45" i="45"/>
  <c r="AG47" i="45"/>
  <c r="AG49" i="45"/>
  <c r="AG51" i="45"/>
  <c r="AG53" i="45"/>
  <c r="AG55" i="45"/>
  <c r="AF26" i="37"/>
  <c r="AF32" i="37"/>
  <c r="AG6" i="45"/>
  <c r="AG6" i="52"/>
  <c r="AG30" i="52"/>
  <c r="AG38" i="52"/>
  <c r="AG23" i="49"/>
  <c r="AG31" i="49"/>
  <c r="AG7" i="50"/>
  <c r="AG15" i="50"/>
  <c r="AG19" i="50"/>
  <c r="AG27" i="50"/>
  <c r="AG35" i="50"/>
  <c r="AG43" i="50"/>
  <c r="AG8" i="51"/>
  <c r="AG16" i="51"/>
  <c r="AG24" i="51"/>
  <c r="AE10" i="55"/>
  <c r="AE11" i="54"/>
  <c r="AE13" i="54"/>
  <c r="AG9" i="53"/>
  <c r="AG17" i="53"/>
  <c r="AG25" i="53"/>
  <c r="AG30" i="53"/>
  <c r="AG35" i="53"/>
  <c r="AG11" i="52"/>
  <c r="AG19" i="52"/>
  <c r="AG27" i="52"/>
  <c r="AG35" i="52"/>
  <c r="AG43" i="52"/>
  <c r="AG9" i="49"/>
  <c r="AG12" i="49"/>
  <c r="AG20" i="49"/>
  <c r="AG28" i="49"/>
  <c r="AG39" i="49"/>
  <c r="AG47" i="49"/>
  <c r="AG10" i="48"/>
  <c r="AG18" i="48"/>
  <c r="AG26" i="48"/>
  <c r="AG34" i="48"/>
  <c r="AG42" i="48"/>
  <c r="AG49" i="47"/>
  <c r="AG51" i="47"/>
  <c r="AG53" i="47"/>
  <c r="AG55" i="47"/>
  <c r="AG43" i="45"/>
  <c r="AF9" i="37"/>
  <c r="AE6" i="55"/>
  <c r="AE9" i="54"/>
  <c r="AG12" i="53"/>
  <c r="AG20" i="53"/>
  <c r="AG38" i="53"/>
  <c r="AG43" i="53"/>
  <c r="AG45" i="53"/>
  <c r="AG14" i="52"/>
  <c r="AG22" i="52"/>
  <c r="AG46" i="52"/>
  <c r="AG15" i="49"/>
  <c r="AG42" i="49"/>
  <c r="AG11" i="50"/>
  <c r="AG23" i="50"/>
  <c r="AG31" i="50"/>
  <c r="AG39" i="50"/>
  <c r="AG12" i="51"/>
  <c r="AG20" i="51"/>
  <c r="AG28" i="51"/>
  <c r="AG32" i="51"/>
  <c r="AE7" i="55"/>
  <c r="AE14" i="54"/>
  <c r="AE16" i="54"/>
  <c r="AG10" i="53"/>
  <c r="AG18" i="53"/>
  <c r="AG26" i="53"/>
  <c r="AG31" i="53"/>
  <c r="AG36" i="53"/>
  <c r="AG12" i="52"/>
  <c r="AG20" i="52"/>
  <c r="AG28" i="52"/>
  <c r="AG36" i="52"/>
  <c r="AG44" i="52"/>
  <c r="AG10" i="49"/>
  <c r="AG13" i="49"/>
  <c r="AG21" i="49"/>
  <c r="AG29" i="49"/>
  <c r="AG40" i="49"/>
  <c r="AG48" i="49"/>
  <c r="AG50" i="49"/>
  <c r="AG52" i="49"/>
  <c r="AG54" i="49"/>
  <c r="AG8" i="50"/>
  <c r="AG12" i="50"/>
  <c r="AG16" i="50"/>
  <c r="AG20" i="50"/>
  <c r="AG24" i="50"/>
  <c r="AG28" i="50"/>
  <c r="AG32" i="50"/>
  <c r="AG36" i="50"/>
  <c r="AG40" i="50"/>
  <c r="AG44" i="50"/>
  <c r="AG9" i="51"/>
  <c r="AG13" i="51"/>
  <c r="AG17" i="51"/>
  <c r="AG21" i="51"/>
  <c r="AG25" i="51"/>
  <c r="AG29" i="51"/>
  <c r="AG33" i="51"/>
  <c r="AG37" i="51"/>
  <c r="AG41" i="51"/>
  <c r="AG46" i="51"/>
  <c r="AG48" i="51"/>
  <c r="AG50" i="51"/>
  <c r="AG52" i="51"/>
  <c r="AG54" i="51"/>
  <c r="AG56" i="51"/>
  <c r="AG58" i="51"/>
  <c r="AG13" i="48"/>
  <c r="AG21" i="48"/>
  <c r="AG29" i="48"/>
  <c r="AG37" i="48"/>
  <c r="AG45" i="48"/>
  <c r="AG49" i="48"/>
  <c r="AG53" i="48"/>
  <c r="AG57" i="48"/>
  <c r="AG61" i="48"/>
  <c r="AG60" i="46"/>
  <c r="AG62" i="46"/>
  <c r="AG44" i="45"/>
  <c r="AG46" i="45"/>
  <c r="AG48" i="45"/>
  <c r="AG50" i="45"/>
  <c r="AG52" i="45"/>
  <c r="AG54" i="45"/>
  <c r="AF28" i="37"/>
  <c r="AE9" i="55"/>
  <c r="AE10" i="54"/>
  <c r="AE12" i="54"/>
  <c r="AG13" i="53"/>
  <c r="AG21" i="53"/>
  <c r="AG39" i="53"/>
  <c r="AG7" i="52"/>
  <c r="AG15" i="52"/>
  <c r="AG23" i="52"/>
  <c r="AG31" i="52"/>
  <c r="AG39" i="52"/>
  <c r="AG47" i="52"/>
  <c r="AG16" i="49"/>
  <c r="AG24" i="49"/>
  <c r="AG32" i="49"/>
  <c r="AG35" i="49"/>
  <c r="AG43" i="49"/>
  <c r="AG44" i="51"/>
  <c r="AE12" i="55"/>
  <c r="AG41" i="53"/>
  <c r="AG11" i="48"/>
  <c r="AG27" i="48"/>
  <c r="AG43" i="48"/>
  <c r="AG52" i="47"/>
  <c r="AF29" i="37"/>
  <c r="AG12" i="48"/>
  <c r="AG28" i="48"/>
  <c r="AG44" i="48"/>
  <c r="AG47" i="47"/>
  <c r="AG50" i="47"/>
  <c r="AF7" i="37"/>
  <c r="AG6" i="50"/>
  <c r="AG6" i="53"/>
  <c r="AG9" i="52"/>
  <c r="AG43" i="51"/>
  <c r="AG14" i="48"/>
  <c r="AG30" i="48"/>
  <c r="AG52" i="48"/>
  <c r="AG64" i="48"/>
  <c r="AG6" i="46"/>
  <c r="AG25" i="52"/>
  <c r="AG19" i="48"/>
  <c r="AG35" i="48"/>
  <c r="AG45" i="47"/>
  <c r="AG6" i="48"/>
  <c r="AG33" i="52"/>
  <c r="AG18" i="49"/>
  <c r="AG36" i="48"/>
  <c r="AG56" i="48"/>
  <c r="AG54" i="47"/>
  <c r="AG28" i="53"/>
  <c r="AG17" i="52"/>
  <c r="AG16" i="48"/>
  <c r="AG32" i="48"/>
  <c r="AF30" i="37"/>
  <c r="AG40" i="51"/>
  <c r="AG60" i="48"/>
  <c r="AF27" i="37"/>
  <c r="AG6" i="49"/>
  <c r="AG7" i="53"/>
  <c r="AG37" i="49"/>
  <c r="AG20" i="48"/>
  <c r="AG48" i="48"/>
  <c r="AF6" i="37"/>
  <c r="AG40" i="48"/>
  <c r="AG41" i="45"/>
  <c r="AG15" i="53"/>
  <c r="AG41" i="52"/>
  <c r="AG26" i="49"/>
  <c r="AG45" i="49"/>
  <c r="AG22" i="48"/>
  <c r="AG38" i="48"/>
  <c r="AG56" i="47"/>
  <c r="AF31" i="37"/>
  <c r="AE7" i="54"/>
  <c r="AG23" i="53"/>
  <c r="AG33" i="53"/>
  <c r="AG7" i="49"/>
  <c r="AG34" i="49"/>
  <c r="AG36" i="51"/>
  <c r="AG8" i="48"/>
  <c r="AG24" i="48"/>
  <c r="A29" i="94"/>
  <c r="AL53" i="51"/>
  <c r="AL51" i="51"/>
  <c r="AL50" i="51"/>
  <c r="AL55" i="51"/>
  <c r="AL54" i="51"/>
  <c r="A8" i="100"/>
  <c r="A9" i="100"/>
  <c r="A10" i="100"/>
  <c r="A11" i="100"/>
  <c r="A12" i="100"/>
  <c r="A13" i="100"/>
  <c r="A14" i="100"/>
  <c r="A15" i="100"/>
  <c r="A20" i="100"/>
  <c r="A21" i="100"/>
  <c r="A22" i="100"/>
  <c r="A23" i="100"/>
  <c r="A24" i="100"/>
  <c r="A25" i="100"/>
  <c r="A26" i="100"/>
  <c r="A27" i="100"/>
  <c r="A28" i="100"/>
  <c r="A29" i="100"/>
  <c r="A30" i="100"/>
  <c r="A31" i="100"/>
  <c r="A32" i="100"/>
  <c r="A7" i="100"/>
  <c r="A6" i="100"/>
  <c r="AO8" i="50" l="1"/>
  <c r="AO16" i="50"/>
  <c r="AO24" i="50"/>
  <c r="AO32" i="50"/>
  <c r="AO40" i="50"/>
  <c r="AO36" i="50"/>
  <c r="AO23" i="50"/>
  <c r="AO9" i="50"/>
  <c r="AO17" i="50"/>
  <c r="AO25" i="50"/>
  <c r="AO33" i="50"/>
  <c r="AO41" i="50"/>
  <c r="AO12" i="50"/>
  <c r="AO31" i="50"/>
  <c r="AO10" i="50"/>
  <c r="AO18" i="50"/>
  <c r="AO26" i="50"/>
  <c r="AO34" i="50"/>
  <c r="AO42" i="50"/>
  <c r="AO28" i="50"/>
  <c r="AO38" i="50"/>
  <c r="AO11" i="50"/>
  <c r="AO19" i="50"/>
  <c r="AO27" i="50"/>
  <c r="AO35" i="50"/>
  <c r="AO20" i="50"/>
  <c r="AO39" i="50"/>
  <c r="AO13" i="50"/>
  <c r="AO21" i="50"/>
  <c r="AO29" i="50"/>
  <c r="AO37" i="50"/>
  <c r="AO14" i="50"/>
  <c r="AO22" i="50"/>
  <c r="AO30" i="50"/>
  <c r="AO15" i="50"/>
  <c r="AN14" i="37"/>
  <c r="AN16" i="37"/>
  <c r="AN13" i="37"/>
  <c r="AO6" i="51"/>
  <c r="AP53" i="46"/>
  <c r="AP58" i="46"/>
  <c r="AP56" i="46"/>
  <c r="AP59" i="46"/>
  <c r="AP54" i="46"/>
  <c r="AP57" i="46"/>
  <c r="AP55" i="46"/>
  <c r="AN11" i="37"/>
  <c r="AN21" i="37"/>
  <c r="AP35" i="45"/>
  <c r="AN18" i="37"/>
  <c r="AN10" i="37"/>
  <c r="AN15" i="37"/>
  <c r="AN20" i="37"/>
  <c r="AP39" i="45"/>
  <c r="AN19" i="37"/>
  <c r="AP34" i="45"/>
  <c r="AP38" i="45"/>
  <c r="AN23" i="37"/>
  <c r="AP40" i="45"/>
  <c r="AN24" i="37"/>
  <c r="AO52" i="50"/>
  <c r="AO51" i="50"/>
  <c r="AP33" i="45"/>
  <c r="AP37" i="45"/>
  <c r="AP52" i="46"/>
  <c r="AO50" i="50"/>
  <c r="AO53" i="50"/>
  <c r="AN12" i="37"/>
  <c r="AN17" i="37"/>
  <c r="AN22" i="37"/>
  <c r="AO46" i="50"/>
  <c r="AO54" i="50"/>
  <c r="AP36" i="45"/>
  <c r="AO47" i="50"/>
  <c r="AO48" i="50"/>
  <c r="AO49" i="50"/>
  <c r="AP44" i="47"/>
  <c r="AP14" i="47"/>
  <c r="AP15" i="47"/>
  <c r="AP16" i="47"/>
  <c r="AP17" i="47"/>
  <c r="AP18" i="47"/>
  <c r="AP19" i="47"/>
  <c r="AP20" i="47"/>
  <c r="AP21" i="47"/>
  <c r="AP22" i="47"/>
  <c r="AP23" i="47"/>
  <c r="AP24" i="47"/>
  <c r="AP25" i="47"/>
  <c r="AP26" i="47"/>
  <c r="AP27" i="47"/>
  <c r="AP28" i="47"/>
  <c r="AP29" i="47"/>
  <c r="AP30" i="47"/>
  <c r="AP31" i="47"/>
  <c r="AP32" i="47"/>
  <c r="AP33" i="47"/>
  <c r="AP34" i="47"/>
  <c r="AP35" i="47"/>
  <c r="AP36" i="47"/>
  <c r="AP37" i="47"/>
  <c r="AP38" i="47"/>
  <c r="AP39" i="47"/>
  <c r="AP40" i="47"/>
  <c r="AP42" i="47"/>
  <c r="AP43" i="47"/>
  <c r="AP11" i="46"/>
  <c r="AP24" i="46"/>
  <c r="AP36" i="46"/>
  <c r="AP14" i="45"/>
  <c r="AP28" i="46"/>
  <c r="AP27" i="45"/>
  <c r="AP7" i="47"/>
  <c r="AP12" i="46"/>
  <c r="AP18" i="46"/>
  <c r="AP25" i="46"/>
  <c r="AP37" i="46"/>
  <c r="AP44" i="46"/>
  <c r="AP7" i="45"/>
  <c r="AP15" i="45"/>
  <c r="AP23" i="45"/>
  <c r="AP31" i="45"/>
  <c r="AP20" i="46"/>
  <c r="AP33" i="46"/>
  <c r="AP18" i="45"/>
  <c r="AP11" i="47"/>
  <c r="AP8" i="47"/>
  <c r="AP7" i="46"/>
  <c r="AP13" i="46"/>
  <c r="AP26" i="46"/>
  <c r="AP31" i="46"/>
  <c r="AP38" i="46"/>
  <c r="AP45" i="46"/>
  <c r="AP8" i="45"/>
  <c r="AP16" i="45"/>
  <c r="AP24" i="45"/>
  <c r="AP32" i="45"/>
  <c r="AP10" i="47"/>
  <c r="AP27" i="46"/>
  <c r="AP26" i="45"/>
  <c r="AP11" i="45"/>
  <c r="AP9" i="47"/>
  <c r="AP6" i="47"/>
  <c r="AP8" i="46"/>
  <c r="AP14" i="46"/>
  <c r="AP19" i="46"/>
  <c r="AP32" i="46"/>
  <c r="AP39" i="46"/>
  <c r="AP46" i="46"/>
  <c r="AP9" i="45"/>
  <c r="AP17" i="45"/>
  <c r="AP25" i="45"/>
  <c r="AP15" i="46"/>
  <c r="AP47" i="46"/>
  <c r="AP10" i="45"/>
  <c r="AP48" i="46"/>
  <c r="AP12" i="47"/>
  <c r="AP10" i="46"/>
  <c r="AP16" i="46"/>
  <c r="AP22" i="46"/>
  <c r="AP29" i="46"/>
  <c r="AP34" i="46"/>
  <c r="AP41" i="46"/>
  <c r="AP12" i="45"/>
  <c r="AP20" i="45"/>
  <c r="AP28" i="45"/>
  <c r="AP41" i="47"/>
  <c r="AP50" i="46"/>
  <c r="AP30" i="45"/>
  <c r="AP21" i="46"/>
  <c r="AP19" i="45"/>
  <c r="AP13" i="47"/>
  <c r="AP17" i="46"/>
  <c r="AP23" i="46"/>
  <c r="AP35" i="46"/>
  <c r="AP42" i="46"/>
  <c r="AP49" i="46"/>
  <c r="AP13" i="45"/>
  <c r="AP21" i="45"/>
  <c r="AP29" i="45"/>
  <c r="AP30" i="46"/>
  <c r="AP43" i="46"/>
  <c r="AP51" i="46"/>
  <c r="AP22" i="45"/>
  <c r="AP9" i="46"/>
  <c r="AP40" i="46"/>
  <c r="AL7" i="54"/>
  <c r="AL12" i="54"/>
  <c r="AP11" i="53"/>
  <c r="AP16" i="53"/>
  <c r="AP21" i="53"/>
  <c r="AP26" i="53"/>
  <c r="AP31" i="53"/>
  <c r="AP37" i="53"/>
  <c r="AP42" i="53"/>
  <c r="AP7" i="52"/>
  <c r="AP15" i="52"/>
  <c r="AP22" i="52"/>
  <c r="AP30" i="52"/>
  <c r="AP38" i="52"/>
  <c r="AP46" i="52"/>
  <c r="AP13" i="49"/>
  <c r="AP21" i="49"/>
  <c r="AP29" i="49"/>
  <c r="AP38" i="49"/>
  <c r="AP46" i="49"/>
  <c r="AP51" i="49"/>
  <c r="AP55" i="49"/>
  <c r="AO7" i="50"/>
  <c r="AO43" i="50"/>
  <c r="AO44" i="50"/>
  <c r="AO45" i="50"/>
  <c r="AO7" i="51"/>
  <c r="AO8" i="51"/>
  <c r="AO9" i="51"/>
  <c r="AO10" i="51"/>
  <c r="AO11" i="51"/>
  <c r="AO12" i="51"/>
  <c r="AO13" i="51"/>
  <c r="AO14" i="51"/>
  <c r="AO15" i="51"/>
  <c r="AO16" i="51"/>
  <c r="AO17" i="51"/>
  <c r="AO18" i="51"/>
  <c r="AO19" i="51"/>
  <c r="AO20" i="51"/>
  <c r="AO21" i="51"/>
  <c r="AO22" i="51"/>
  <c r="AO23" i="51"/>
  <c r="AO24" i="51"/>
  <c r="AO25" i="51"/>
  <c r="AO26" i="51"/>
  <c r="AO27" i="51"/>
  <c r="AO28" i="51"/>
  <c r="AL8" i="55"/>
  <c r="AL11" i="55"/>
  <c r="AL8" i="54"/>
  <c r="AL17" i="54"/>
  <c r="AP12" i="53"/>
  <c r="AP32" i="53"/>
  <c r="AP8" i="52"/>
  <c r="AP16" i="52"/>
  <c r="AP23" i="52"/>
  <c r="AP31" i="52"/>
  <c r="AP39" i="52"/>
  <c r="AP47" i="52"/>
  <c r="AP14" i="49"/>
  <c r="AP22" i="49"/>
  <c r="AP30" i="49"/>
  <c r="AP39" i="49"/>
  <c r="AP47" i="49"/>
  <c r="AO42" i="51"/>
  <c r="AP48" i="48"/>
  <c r="AP56" i="48"/>
  <c r="AP50" i="47"/>
  <c r="AP54" i="47"/>
  <c r="AP42" i="45"/>
  <c r="AP47" i="45"/>
  <c r="AP51" i="45"/>
  <c r="AN29" i="37"/>
  <c r="AP6" i="46"/>
  <c r="AL13" i="54"/>
  <c r="AP7" i="53"/>
  <c r="AP17" i="53"/>
  <c r="AP22" i="53"/>
  <c r="AP27" i="53"/>
  <c r="AP38" i="53"/>
  <c r="AP9" i="52"/>
  <c r="AP24" i="52"/>
  <c r="AP32" i="52"/>
  <c r="AP40" i="52"/>
  <c r="AP48" i="52"/>
  <c r="AP15" i="49"/>
  <c r="AP23" i="49"/>
  <c r="AP31" i="49"/>
  <c r="AP40" i="49"/>
  <c r="AP48" i="49"/>
  <c r="AP52" i="49"/>
  <c r="AO43" i="51"/>
  <c r="AO48" i="51"/>
  <c r="AO52" i="51"/>
  <c r="AO56" i="51"/>
  <c r="AP49" i="48"/>
  <c r="AP57" i="48"/>
  <c r="AP64" i="48"/>
  <c r="AP61" i="46"/>
  <c r="AP43" i="45"/>
  <c r="AP55" i="45"/>
  <c r="AN30" i="37"/>
  <c r="AP6" i="48"/>
  <c r="AL9" i="54"/>
  <c r="AL14" i="54"/>
  <c r="AP8" i="53"/>
  <c r="AP13" i="53"/>
  <c r="AP18" i="53"/>
  <c r="AP28" i="53"/>
  <c r="AP33" i="53"/>
  <c r="AP43" i="53"/>
  <c r="AP10" i="52"/>
  <c r="AP17" i="52"/>
  <c r="AP25" i="52"/>
  <c r="AP33" i="52"/>
  <c r="AP41" i="52"/>
  <c r="AP7" i="49"/>
  <c r="AP16" i="49"/>
  <c r="AP24" i="49"/>
  <c r="AP32" i="49"/>
  <c r="AP41" i="49"/>
  <c r="AO44" i="51"/>
  <c r="AP50" i="48"/>
  <c r="AP58" i="48"/>
  <c r="AP45" i="47"/>
  <c r="AP51" i="47"/>
  <c r="AP55" i="47"/>
  <c r="AP44" i="45"/>
  <c r="AP48" i="45"/>
  <c r="AP52" i="45"/>
  <c r="AN7" i="37"/>
  <c r="AN31" i="37"/>
  <c r="AO6" i="50"/>
  <c r="AL10" i="55"/>
  <c r="AL11" i="54"/>
  <c r="AP10" i="53"/>
  <c r="AP20" i="53"/>
  <c r="AP30" i="53"/>
  <c r="AP35" i="53"/>
  <c r="AP13" i="52"/>
  <c r="AP20" i="52"/>
  <c r="AP28" i="52"/>
  <c r="AP36" i="52"/>
  <c r="AP44" i="52"/>
  <c r="AP10" i="49"/>
  <c r="AP11" i="49"/>
  <c r="AP19" i="49"/>
  <c r="AP27" i="49"/>
  <c r="AP36" i="49"/>
  <c r="AP44" i="49"/>
  <c r="AP50" i="49"/>
  <c r="AP54" i="49"/>
  <c r="AO46" i="51"/>
  <c r="AO50" i="51"/>
  <c r="AO54" i="51"/>
  <c r="AO58" i="51"/>
  <c r="AP7" i="48"/>
  <c r="AP8" i="48"/>
  <c r="AP9" i="48"/>
  <c r="AP10" i="48"/>
  <c r="AP11" i="48"/>
  <c r="AP12" i="48"/>
  <c r="AP13" i="48"/>
  <c r="AP14" i="48"/>
  <c r="AP15" i="48"/>
  <c r="AP16" i="48"/>
  <c r="AP17" i="48"/>
  <c r="AP18" i="48"/>
  <c r="AP19" i="48"/>
  <c r="AP20" i="48"/>
  <c r="AP21" i="48"/>
  <c r="AP22" i="48"/>
  <c r="AP23" i="48"/>
  <c r="AP24" i="48"/>
  <c r="AP25" i="48"/>
  <c r="AP26" i="48"/>
  <c r="AP27" i="48"/>
  <c r="AP28" i="48"/>
  <c r="AP29" i="48"/>
  <c r="AP30" i="48"/>
  <c r="AP31" i="48"/>
  <c r="AP32" i="48"/>
  <c r="AP33" i="48"/>
  <c r="AP34" i="48"/>
  <c r="AP35" i="48"/>
  <c r="AP36" i="48"/>
  <c r="AP37" i="48"/>
  <c r="AP38" i="48"/>
  <c r="AP39" i="48"/>
  <c r="AP40" i="48"/>
  <c r="AP41" i="48"/>
  <c r="AP42" i="48"/>
  <c r="AP43" i="48"/>
  <c r="AP44" i="48"/>
  <c r="AL7" i="55"/>
  <c r="AL13" i="55"/>
  <c r="AL16" i="54"/>
  <c r="AP15" i="53"/>
  <c r="AP25" i="53"/>
  <c r="AP36" i="53"/>
  <c r="AP41" i="53"/>
  <c r="AP45" i="53"/>
  <c r="AP14" i="52"/>
  <c r="AP21" i="52"/>
  <c r="AP29" i="52"/>
  <c r="AP37" i="52"/>
  <c r="AP45" i="52"/>
  <c r="AP12" i="49"/>
  <c r="AP20" i="49"/>
  <c r="AP28" i="49"/>
  <c r="AP37" i="49"/>
  <c r="AP45" i="49"/>
  <c r="AP46" i="48"/>
  <c r="AP54" i="48"/>
  <c r="AP62" i="48"/>
  <c r="AP49" i="47"/>
  <c r="AP53" i="47"/>
  <c r="AP41" i="45"/>
  <c r="AP46" i="45"/>
  <c r="AP50" i="45"/>
  <c r="AP54" i="45"/>
  <c r="AN6" i="37"/>
  <c r="AL6" i="54"/>
  <c r="AL12" i="55"/>
  <c r="AP18" i="52"/>
  <c r="AP8" i="49"/>
  <c r="AP43" i="49"/>
  <c r="AO47" i="51"/>
  <c r="AP59" i="48"/>
  <c r="AP56" i="47"/>
  <c r="AP63" i="46"/>
  <c r="AP49" i="45"/>
  <c r="AP6" i="49"/>
  <c r="AP6" i="53"/>
  <c r="AL6" i="55"/>
  <c r="AP9" i="53"/>
  <c r="AO45" i="51"/>
  <c r="AP52" i="48"/>
  <c r="AN28" i="37"/>
  <c r="AL15" i="54"/>
  <c r="AP14" i="53"/>
  <c r="AP23" i="53"/>
  <c r="AP34" i="53"/>
  <c r="AP19" i="52"/>
  <c r="AP9" i="49"/>
  <c r="AP17" i="49"/>
  <c r="AO53" i="51"/>
  <c r="AP60" i="48"/>
  <c r="AN8" i="37"/>
  <c r="AP6" i="45"/>
  <c r="AP29" i="53"/>
  <c r="AP33" i="49"/>
  <c r="AN25" i="37"/>
  <c r="AL9" i="55"/>
  <c r="AP24" i="53"/>
  <c r="AP26" i="52"/>
  <c r="AP18" i="49"/>
  <c r="AP49" i="49"/>
  <c r="AP45" i="48"/>
  <c r="AP61" i="48"/>
  <c r="AN9" i="37"/>
  <c r="AP6" i="52"/>
  <c r="AP11" i="52"/>
  <c r="AP46" i="47"/>
  <c r="AN27" i="37"/>
  <c r="AP44" i="53"/>
  <c r="AP27" i="52"/>
  <c r="AP25" i="49"/>
  <c r="AO49" i="51"/>
  <c r="AP47" i="48"/>
  <c r="AP63" i="48"/>
  <c r="AP52" i="47"/>
  <c r="AP60" i="46"/>
  <c r="AP45" i="45"/>
  <c r="AP39" i="53"/>
  <c r="AP35" i="52"/>
  <c r="AL10" i="54"/>
  <c r="AP34" i="52"/>
  <c r="AP26" i="49"/>
  <c r="AO29" i="51"/>
  <c r="AO30" i="51"/>
  <c r="AO31" i="51"/>
  <c r="AO32" i="51"/>
  <c r="AO33" i="51"/>
  <c r="AO34" i="51"/>
  <c r="AO35" i="51"/>
  <c r="AO36" i="51"/>
  <c r="AO37" i="51"/>
  <c r="AO38" i="51"/>
  <c r="AO39" i="51"/>
  <c r="AO40" i="51"/>
  <c r="AO41" i="51"/>
  <c r="AO55" i="51"/>
  <c r="AP51" i="48"/>
  <c r="AP19" i="53"/>
  <c r="AP53" i="45"/>
  <c r="AN26" i="37"/>
  <c r="AP40" i="53"/>
  <c r="AP12" i="52"/>
  <c r="AP42" i="52"/>
  <c r="AP34" i="49"/>
  <c r="AP35" i="49"/>
  <c r="AO51" i="51"/>
  <c r="AP53" i="48"/>
  <c r="AP47" i="47"/>
  <c r="AP62" i="46"/>
  <c r="AN32" i="37"/>
  <c r="AP43" i="52"/>
  <c r="AP42" i="49"/>
  <c r="AP53" i="49"/>
  <c r="AO57" i="51"/>
  <c r="AP55" i="48"/>
  <c r="AP48" i="47"/>
  <c r="AU12" i="52"/>
  <c r="AU20" i="52"/>
  <c r="AU13" i="52"/>
  <c r="AU21" i="52"/>
  <c r="AU14" i="52"/>
  <c r="AU6" i="52"/>
  <c r="AU10" i="52"/>
  <c r="AU7" i="52"/>
  <c r="AU15" i="52"/>
  <c r="AU19" i="52"/>
  <c r="AU8" i="52"/>
  <c r="AU16" i="52"/>
  <c r="AU11" i="52"/>
  <c r="AU9" i="52"/>
  <c r="AU17" i="52"/>
  <c r="AU18" i="52"/>
  <c r="M98" i="96" l="1"/>
  <c r="A98" i="96"/>
  <c r="M97" i="96"/>
  <c r="A97" i="96"/>
  <c r="M96" i="96"/>
  <c r="A96" i="96"/>
  <c r="M95" i="96"/>
  <c r="A95" i="96"/>
  <c r="M94" i="96"/>
  <c r="A94" i="96"/>
  <c r="M93" i="96"/>
  <c r="A93" i="96"/>
  <c r="M92" i="96"/>
  <c r="A92" i="96"/>
  <c r="M91" i="96"/>
  <c r="A91" i="96"/>
  <c r="M90" i="96"/>
  <c r="A90" i="96"/>
  <c r="M89" i="96"/>
  <c r="A89" i="96"/>
  <c r="M88" i="96"/>
  <c r="A88" i="96"/>
  <c r="M87" i="96"/>
  <c r="A87" i="96"/>
  <c r="M86" i="96"/>
  <c r="A86" i="96"/>
  <c r="M85" i="96"/>
  <c r="A85" i="96"/>
  <c r="M84" i="96"/>
  <c r="A84" i="96"/>
  <c r="M83" i="96"/>
  <c r="A83" i="96"/>
  <c r="M82" i="96"/>
  <c r="A82" i="96"/>
  <c r="M81" i="96"/>
  <c r="A81" i="96"/>
  <c r="M80" i="96"/>
  <c r="A80" i="96"/>
  <c r="M79" i="96"/>
  <c r="A79" i="96"/>
  <c r="M78" i="96"/>
  <c r="A78" i="96"/>
  <c r="M77" i="96"/>
  <c r="A77" i="96"/>
  <c r="M76" i="96"/>
  <c r="A76" i="96"/>
  <c r="M75" i="96"/>
  <c r="A75" i="96"/>
  <c r="M74" i="96"/>
  <c r="A74" i="96"/>
  <c r="M73" i="96"/>
  <c r="A73" i="96"/>
  <c r="M72" i="96"/>
  <c r="A72" i="96"/>
  <c r="M71" i="96"/>
  <c r="A71" i="96"/>
  <c r="M70" i="96"/>
  <c r="A70" i="96"/>
  <c r="M69" i="96"/>
  <c r="A69" i="96"/>
  <c r="M68" i="96"/>
  <c r="A68" i="96"/>
  <c r="M67" i="96"/>
  <c r="A67" i="96"/>
  <c r="M66" i="96"/>
  <c r="A66" i="96"/>
  <c r="M65" i="96"/>
  <c r="A65" i="96"/>
  <c r="M64" i="96"/>
  <c r="A64" i="96"/>
  <c r="M63" i="96"/>
  <c r="A63" i="96"/>
  <c r="M62" i="96"/>
  <c r="A62" i="96"/>
  <c r="M61" i="96"/>
  <c r="A61" i="96"/>
  <c r="M60" i="96"/>
  <c r="A60" i="96"/>
  <c r="M59" i="96"/>
  <c r="A59" i="96"/>
  <c r="M58" i="96"/>
  <c r="A58" i="96"/>
  <c r="M57" i="96"/>
  <c r="A57" i="96"/>
  <c r="M56" i="96"/>
  <c r="A56" i="96"/>
  <c r="M55" i="96"/>
  <c r="A55" i="96"/>
  <c r="M54" i="96"/>
  <c r="A54" i="96"/>
  <c r="M53" i="96"/>
  <c r="A53" i="96"/>
  <c r="M52" i="96"/>
  <c r="A52" i="96"/>
  <c r="M51" i="96"/>
  <c r="A51" i="96"/>
  <c r="M50" i="96"/>
  <c r="A50" i="96"/>
  <c r="M49" i="96"/>
  <c r="A49" i="96"/>
  <c r="M48" i="96"/>
  <c r="A48" i="96"/>
  <c r="M47" i="96"/>
  <c r="A47" i="96"/>
  <c r="M46" i="96"/>
  <c r="A46" i="96"/>
  <c r="M45" i="96"/>
  <c r="A45" i="96"/>
  <c r="M44" i="96"/>
  <c r="A44" i="96"/>
  <c r="M43" i="96"/>
  <c r="A43" i="96"/>
  <c r="M42" i="96"/>
  <c r="A42" i="96"/>
  <c r="M41" i="96"/>
  <c r="A41" i="96"/>
  <c r="M40" i="96"/>
  <c r="A40" i="96"/>
  <c r="M39" i="96"/>
  <c r="A39" i="96"/>
  <c r="M38" i="96"/>
  <c r="A38" i="96"/>
  <c r="M37" i="96"/>
  <c r="A37" i="96"/>
  <c r="M36" i="96"/>
  <c r="A36" i="96"/>
  <c r="M35" i="96"/>
  <c r="A35" i="96"/>
  <c r="M34" i="96"/>
  <c r="A34" i="96"/>
  <c r="M33" i="96"/>
  <c r="A33" i="96"/>
  <c r="M32" i="96"/>
  <c r="A32" i="96"/>
  <c r="M31" i="96"/>
  <c r="A31" i="96"/>
  <c r="M30" i="96"/>
  <c r="A30" i="96"/>
  <c r="M29" i="96"/>
  <c r="A29" i="96"/>
  <c r="M28" i="96"/>
  <c r="A28" i="96"/>
  <c r="M27" i="96"/>
  <c r="A27" i="96"/>
  <c r="M26" i="96"/>
  <c r="A26" i="96"/>
  <c r="M25" i="96"/>
  <c r="A25" i="96"/>
  <c r="M24" i="96"/>
  <c r="A24" i="96"/>
  <c r="M23" i="96"/>
  <c r="A23" i="96"/>
  <c r="M22" i="96"/>
  <c r="A22" i="96"/>
  <c r="M21" i="96"/>
  <c r="A21" i="96"/>
  <c r="M20" i="96"/>
  <c r="A20" i="96"/>
  <c r="M19" i="96"/>
  <c r="A19" i="96"/>
  <c r="M18" i="96"/>
  <c r="A18" i="96"/>
  <c r="M17" i="96"/>
  <c r="A17" i="96"/>
  <c r="M16" i="96"/>
  <c r="A16" i="96"/>
  <c r="M15" i="96"/>
  <c r="A15" i="96"/>
  <c r="M14" i="96"/>
  <c r="A14" i="96"/>
  <c r="M13" i="96"/>
  <c r="A13" i="96"/>
  <c r="M12" i="96"/>
  <c r="A12" i="96"/>
  <c r="M11" i="96"/>
  <c r="A11" i="96"/>
  <c r="M10" i="96"/>
  <c r="A10" i="96"/>
  <c r="M9" i="96"/>
  <c r="A9" i="96"/>
  <c r="M8" i="96"/>
  <c r="A8" i="96"/>
  <c r="M7" i="96"/>
  <c r="A7" i="96"/>
  <c r="M6" i="96"/>
  <c r="A6" i="96"/>
  <c r="N5" i="96"/>
  <c r="N98" i="96" s="1"/>
  <c r="A2" i="96"/>
  <c r="A1" i="96" s="1"/>
  <c r="AA12" i="37" l="1"/>
  <c r="AB47" i="50"/>
  <c r="AB37" i="45"/>
  <c r="AB38" i="45"/>
  <c r="AA24" i="37"/>
  <c r="AB54" i="50"/>
  <c r="AA22" i="37"/>
  <c r="AB33" i="45"/>
  <c r="AB35" i="45"/>
  <c r="AB49" i="50"/>
  <c r="AA11" i="37"/>
  <c r="AA18" i="37"/>
  <c r="AB53" i="50"/>
  <c r="AB39" i="45"/>
  <c r="AA10" i="37"/>
  <c r="AB48" i="50"/>
  <c r="AA15" i="37"/>
  <c r="AA21" i="37"/>
  <c r="AA19" i="37"/>
  <c r="AB52" i="50"/>
  <c r="AA17" i="37"/>
  <c r="AB40" i="45"/>
  <c r="AA23" i="37"/>
  <c r="AB51" i="50"/>
  <c r="AB52" i="46"/>
  <c r="AB50" i="50"/>
  <c r="AB34" i="45"/>
  <c r="AA20" i="37"/>
  <c r="AB36" i="45"/>
  <c r="AB40" i="47"/>
  <c r="AB14" i="46"/>
  <c r="AB20" i="46"/>
  <c r="AB24" i="46"/>
  <c r="AB28" i="46"/>
  <c r="AB34" i="46"/>
  <c r="AB38" i="46"/>
  <c r="AB42" i="46"/>
  <c r="AB46" i="46"/>
  <c r="AB50" i="46"/>
  <c r="AB9" i="45"/>
  <c r="AB13" i="45"/>
  <c r="AB17" i="45"/>
  <c r="AB23" i="45"/>
  <c r="AB27" i="45"/>
  <c r="AB31" i="45"/>
  <c r="AB37" i="47"/>
  <c r="AB11" i="46"/>
  <c r="AB15" i="46"/>
  <c r="AB21" i="46"/>
  <c r="AB25" i="46"/>
  <c r="AB31" i="46"/>
  <c r="AB39" i="46"/>
  <c r="AB45" i="46"/>
  <c r="AB51" i="46"/>
  <c r="AB12" i="45"/>
  <c r="AB18" i="45"/>
  <c r="AB26" i="45"/>
  <c r="AB30" i="45"/>
  <c r="AB44" i="47"/>
  <c r="AB8" i="47"/>
  <c r="AB10" i="47"/>
  <c r="AB12" i="47"/>
  <c r="AB14" i="47"/>
  <c r="AB16" i="47"/>
  <c r="AB18" i="47"/>
  <c r="AB20" i="47"/>
  <c r="AB22" i="47"/>
  <c r="AB24" i="47"/>
  <c r="AB26" i="47"/>
  <c r="AB28" i="47"/>
  <c r="AB30" i="47"/>
  <c r="AB32" i="47"/>
  <c r="AB34" i="47"/>
  <c r="AB38" i="47"/>
  <c r="AB42" i="47"/>
  <c r="AB8" i="46"/>
  <c r="AB10" i="46"/>
  <c r="AB12" i="46"/>
  <c r="AB16" i="46"/>
  <c r="AB18" i="46"/>
  <c r="AB22" i="46"/>
  <c r="AB26" i="46"/>
  <c r="AB30" i="46"/>
  <c r="AB32" i="46"/>
  <c r="AB36" i="46"/>
  <c r="AB40" i="46"/>
  <c r="AB44" i="46"/>
  <c r="AB48" i="46"/>
  <c r="AB7" i="45"/>
  <c r="AB11" i="45"/>
  <c r="AB15" i="45"/>
  <c r="AB21" i="45"/>
  <c r="AB29" i="45"/>
  <c r="AB33" i="47"/>
  <c r="AB41" i="47"/>
  <c r="AB7" i="46"/>
  <c r="AB13" i="46"/>
  <c r="AB17" i="46"/>
  <c r="AB23" i="46"/>
  <c r="AB29" i="46"/>
  <c r="AB33" i="46"/>
  <c r="AB37" i="46"/>
  <c r="AB41" i="46"/>
  <c r="AB47" i="46"/>
  <c r="AB8" i="45"/>
  <c r="AB16" i="45"/>
  <c r="AB20" i="45"/>
  <c r="AB24" i="45"/>
  <c r="AB28" i="45"/>
  <c r="AB6" i="47"/>
  <c r="AB7" i="47"/>
  <c r="AB9" i="47"/>
  <c r="AB11" i="47"/>
  <c r="AB13" i="47"/>
  <c r="AB15" i="47"/>
  <c r="AB17" i="47"/>
  <c r="AB19" i="47"/>
  <c r="AB21" i="47"/>
  <c r="AB23" i="47"/>
  <c r="AB25" i="47"/>
  <c r="AB27" i="47"/>
  <c r="AB29" i="47"/>
  <c r="AB31" i="47"/>
  <c r="AB35" i="47"/>
  <c r="AB39" i="47"/>
  <c r="AB43" i="47"/>
  <c r="AB9" i="46"/>
  <c r="AB19" i="46"/>
  <c r="AB27" i="46"/>
  <c r="AB35" i="46"/>
  <c r="AB43" i="46"/>
  <c r="AB49" i="46"/>
  <c r="AB10" i="45"/>
  <c r="AB22" i="45"/>
  <c r="AB32" i="45"/>
  <c r="Z11" i="55"/>
  <c r="Z8" i="54"/>
  <c r="Z10" i="54"/>
  <c r="Z12" i="54"/>
  <c r="Z14" i="54"/>
  <c r="AB24" i="53"/>
  <c r="AB38" i="53"/>
  <c r="AB44" i="53"/>
  <c r="AB25" i="52"/>
  <c r="AB33" i="52"/>
  <c r="AB41" i="52"/>
  <c r="AB7" i="49"/>
  <c r="AB9" i="49"/>
  <c r="AB11" i="49"/>
  <c r="AB13" i="49"/>
  <c r="AB15" i="49"/>
  <c r="AB17" i="49"/>
  <c r="AB19" i="49"/>
  <c r="AB21" i="49"/>
  <c r="AB23" i="49"/>
  <c r="AB25" i="49"/>
  <c r="AB27" i="49"/>
  <c r="AB29" i="49"/>
  <c r="AB31" i="49"/>
  <c r="AB33" i="49"/>
  <c r="AB35" i="49"/>
  <c r="AB37" i="49"/>
  <c r="AB39" i="49"/>
  <c r="AB41" i="49"/>
  <c r="AB43" i="49"/>
  <c r="AB45" i="49"/>
  <c r="AB47" i="49"/>
  <c r="AB7" i="50"/>
  <c r="AB9" i="50"/>
  <c r="AB11" i="50"/>
  <c r="AB13" i="50"/>
  <c r="AB15" i="50"/>
  <c r="AB17" i="50"/>
  <c r="AB21" i="50"/>
  <c r="AB23" i="50"/>
  <c r="AB25" i="50"/>
  <c r="AB27" i="50"/>
  <c r="AB29" i="50"/>
  <c r="AB31" i="50"/>
  <c r="AB33" i="50"/>
  <c r="AB35" i="50"/>
  <c r="AB37" i="50"/>
  <c r="AB39" i="50"/>
  <c r="AB41" i="50"/>
  <c r="AB43" i="50"/>
  <c r="AB45" i="50"/>
  <c r="AB8" i="51"/>
  <c r="AB10" i="51"/>
  <c r="AB12" i="51"/>
  <c r="AB14" i="51"/>
  <c r="AB16" i="51"/>
  <c r="AB18" i="51"/>
  <c r="AB20" i="51"/>
  <c r="AB22" i="51"/>
  <c r="AB24" i="51"/>
  <c r="AB26" i="51"/>
  <c r="AB28" i="51"/>
  <c r="AB30" i="51"/>
  <c r="AB32" i="51"/>
  <c r="AB34" i="51"/>
  <c r="AB36" i="51"/>
  <c r="AB38" i="51"/>
  <c r="AB40" i="51"/>
  <c r="AB42" i="51"/>
  <c r="AB48" i="51"/>
  <c r="AB52" i="51"/>
  <c r="AB56" i="51"/>
  <c r="AB48" i="48"/>
  <c r="AB56" i="48"/>
  <c r="AB64" i="48"/>
  <c r="AB47" i="47"/>
  <c r="AB62" i="46"/>
  <c r="AB48" i="45"/>
  <c r="AB54" i="45"/>
  <c r="AA8" i="37"/>
  <c r="AA26" i="37"/>
  <c r="AB48" i="49"/>
  <c r="AB30" i="50"/>
  <c r="Z17" i="54"/>
  <c r="AB21" i="53"/>
  <c r="AB32" i="53"/>
  <c r="AB35" i="53"/>
  <c r="AB22" i="52"/>
  <c r="AB30" i="52"/>
  <c r="AB38" i="52"/>
  <c r="AB46" i="52"/>
  <c r="AB49" i="49"/>
  <c r="AB52" i="49"/>
  <c r="AB7" i="48"/>
  <c r="AB9" i="48"/>
  <c r="AB11" i="48"/>
  <c r="AB13" i="48"/>
  <c r="AB15" i="48"/>
  <c r="AB17" i="48"/>
  <c r="AB19" i="48"/>
  <c r="AB23" i="48"/>
  <c r="AB25" i="48"/>
  <c r="AB27" i="48"/>
  <c r="AB29" i="48"/>
  <c r="AB31" i="48"/>
  <c r="AB33" i="48"/>
  <c r="AB35" i="48"/>
  <c r="AB37" i="48"/>
  <c r="AB39" i="48"/>
  <c r="AB41" i="48"/>
  <c r="AB43" i="48"/>
  <c r="AB45" i="48"/>
  <c r="AB53" i="48"/>
  <c r="AB61" i="48"/>
  <c r="AB53" i="47"/>
  <c r="AA31" i="37"/>
  <c r="AB6" i="45"/>
  <c r="AB6" i="48"/>
  <c r="AB6" i="50"/>
  <c r="AB6" i="52"/>
  <c r="AB37" i="52"/>
  <c r="AB10" i="49"/>
  <c r="AB16" i="49"/>
  <c r="AB20" i="49"/>
  <c r="AB26" i="49"/>
  <c r="AB32" i="49"/>
  <c r="AB38" i="49"/>
  <c r="AB44" i="49"/>
  <c r="AB8" i="50"/>
  <c r="AB16" i="50"/>
  <c r="AB22" i="50"/>
  <c r="AB28" i="50"/>
  <c r="AB36" i="50"/>
  <c r="AB42" i="50"/>
  <c r="Z10" i="55"/>
  <c r="AB26" i="53"/>
  <c r="AB29" i="53"/>
  <c r="AB40" i="53"/>
  <c r="AB43" i="53"/>
  <c r="AB27" i="52"/>
  <c r="AB35" i="52"/>
  <c r="AB43" i="52"/>
  <c r="AB44" i="51"/>
  <c r="AB47" i="51"/>
  <c r="AB51" i="51"/>
  <c r="AB55" i="51"/>
  <c r="AB50" i="48"/>
  <c r="AB58" i="48"/>
  <c r="AB49" i="47"/>
  <c r="AB61" i="46"/>
  <c r="AB50" i="45"/>
  <c r="AB53" i="45"/>
  <c r="AA28" i="37"/>
  <c r="Z9" i="54"/>
  <c r="Z11" i="54"/>
  <c r="AB20" i="53"/>
  <c r="AB34" i="53"/>
  <c r="AB21" i="52"/>
  <c r="AB45" i="52"/>
  <c r="AB12" i="49"/>
  <c r="AB28" i="49"/>
  <c r="AB34" i="49"/>
  <c r="AB40" i="49"/>
  <c r="AB46" i="49"/>
  <c r="AB18" i="50"/>
  <c r="AB24" i="50"/>
  <c r="AB34" i="50"/>
  <c r="AB40" i="50"/>
  <c r="Z9" i="55"/>
  <c r="Z16" i="54"/>
  <c r="AB8" i="53"/>
  <c r="AB10" i="53"/>
  <c r="AB12" i="53"/>
  <c r="AB14" i="53"/>
  <c r="AB16" i="53"/>
  <c r="AB18" i="53"/>
  <c r="AB23" i="53"/>
  <c r="AB37" i="53"/>
  <c r="AB9" i="52"/>
  <c r="AB11" i="52"/>
  <c r="AB13" i="52"/>
  <c r="AB15" i="52"/>
  <c r="AB17" i="52"/>
  <c r="AB19" i="52"/>
  <c r="AB24" i="52"/>
  <c r="AB32" i="52"/>
  <c r="AB40" i="52"/>
  <c r="AB48" i="52"/>
  <c r="AB51" i="49"/>
  <c r="AB55" i="49"/>
  <c r="AB47" i="48"/>
  <c r="AB55" i="48"/>
  <c r="AB63" i="48"/>
  <c r="AB46" i="47"/>
  <c r="AB52" i="47"/>
  <c r="AB56" i="47"/>
  <c r="AB41" i="45"/>
  <c r="AB43" i="45"/>
  <c r="AB45" i="45"/>
  <c r="AB47" i="45"/>
  <c r="AA7" i="37"/>
  <c r="AA25" i="37"/>
  <c r="Z7" i="54"/>
  <c r="Z13" i="54"/>
  <c r="AB31" i="53"/>
  <c r="AB42" i="53"/>
  <c r="AB29" i="52"/>
  <c r="AB8" i="49"/>
  <c r="AB14" i="49"/>
  <c r="AB18" i="49"/>
  <c r="AB24" i="49"/>
  <c r="AB30" i="49"/>
  <c r="AB36" i="49"/>
  <c r="AB42" i="49"/>
  <c r="AB10" i="50"/>
  <c r="AB14" i="50"/>
  <c r="AB20" i="50"/>
  <c r="AB26" i="50"/>
  <c r="AB32" i="50"/>
  <c r="AB38" i="50"/>
  <c r="AB11" i="53"/>
  <c r="AB14" i="52"/>
  <c r="AB28" i="52"/>
  <c r="AB39" i="52"/>
  <c r="AB15" i="51"/>
  <c r="AB31" i="51"/>
  <c r="AB14" i="48"/>
  <c r="AB30" i="48"/>
  <c r="AB60" i="48"/>
  <c r="AB49" i="45"/>
  <c r="AA32" i="37"/>
  <c r="AB43" i="51"/>
  <c r="AB51" i="47"/>
  <c r="Z6" i="55"/>
  <c r="AB23" i="51"/>
  <c r="AB22" i="48"/>
  <c r="AB48" i="47"/>
  <c r="Z8" i="55"/>
  <c r="AB31" i="52"/>
  <c r="AB20" i="48"/>
  <c r="AB50" i="47"/>
  <c r="AB44" i="52"/>
  <c r="AB53" i="49"/>
  <c r="AB42" i="45"/>
  <c r="AB41" i="53"/>
  <c r="AB50" i="51"/>
  <c r="AB51" i="48"/>
  <c r="AA30" i="37"/>
  <c r="AB9" i="53"/>
  <c r="AB22" i="53"/>
  <c r="AB36" i="53"/>
  <c r="AB13" i="51"/>
  <c r="AB29" i="51"/>
  <c r="AB46" i="51"/>
  <c r="AB49" i="51"/>
  <c r="AB12" i="48"/>
  <c r="AB28" i="48"/>
  <c r="AB44" i="48"/>
  <c r="AB46" i="48"/>
  <c r="AB62" i="48"/>
  <c r="AB55" i="47"/>
  <c r="AB51" i="45"/>
  <c r="AA27" i="37"/>
  <c r="AB41" i="51"/>
  <c r="AB58" i="51"/>
  <c r="AB40" i="48"/>
  <c r="AB6" i="53"/>
  <c r="AB54" i="49"/>
  <c r="AB45" i="51"/>
  <c r="AB46" i="45"/>
  <c r="AB6" i="49"/>
  <c r="AB44" i="50"/>
  <c r="AB54" i="51"/>
  <c r="AB18" i="52"/>
  <c r="AB18" i="48"/>
  <c r="AB63" i="46"/>
  <c r="Z7" i="55"/>
  <c r="AB26" i="52"/>
  <c r="AB33" i="51"/>
  <c r="Z15" i="54"/>
  <c r="AB7" i="53"/>
  <c r="AB10" i="52"/>
  <c r="AB23" i="52"/>
  <c r="AB34" i="52"/>
  <c r="AB11" i="51"/>
  <c r="AB27" i="51"/>
  <c r="AB10" i="48"/>
  <c r="AB26" i="48"/>
  <c r="AB42" i="48"/>
  <c r="AB57" i="48"/>
  <c r="AA29" i="37"/>
  <c r="AB36" i="52"/>
  <c r="AB25" i="51"/>
  <c r="AB8" i="48"/>
  <c r="AB59" i="48"/>
  <c r="AB54" i="47"/>
  <c r="Z12" i="55"/>
  <c r="AB39" i="51"/>
  <c r="AB38" i="48"/>
  <c r="AB17" i="53"/>
  <c r="AB42" i="52"/>
  <c r="AB21" i="51"/>
  <c r="AB57" i="51"/>
  <c r="AB54" i="48"/>
  <c r="AB25" i="53"/>
  <c r="AB39" i="53"/>
  <c r="AB35" i="51"/>
  <c r="AB49" i="48"/>
  <c r="AB55" i="45"/>
  <c r="AB13" i="53"/>
  <c r="AB50" i="49"/>
  <c r="AB16" i="48"/>
  <c r="AB60" i="46"/>
  <c r="Z13" i="55"/>
  <c r="AB33" i="53"/>
  <c r="AB45" i="53"/>
  <c r="AB8" i="52"/>
  <c r="AB47" i="52"/>
  <c r="AB9" i="51"/>
  <c r="AB24" i="48"/>
  <c r="AA9" i="37"/>
  <c r="AB19" i="53"/>
  <c r="AB7" i="51"/>
  <c r="AB52" i="48"/>
  <c r="AB28" i="53"/>
  <c r="AB20" i="52"/>
  <c r="AB37" i="51"/>
  <c r="AB36" i="48"/>
  <c r="AB44" i="45"/>
  <c r="AB15" i="53"/>
  <c r="AB30" i="53"/>
  <c r="AB19" i="51"/>
  <c r="AB34" i="48"/>
  <c r="AB52" i="45"/>
  <c r="AB6" i="46"/>
  <c r="AB27" i="53"/>
  <c r="AB16" i="52"/>
  <c r="AB17" i="51"/>
  <c r="AB53" i="51"/>
  <c r="AB32" i="48"/>
  <c r="AA6" i="37"/>
  <c r="N7" i="96"/>
  <c r="AB25" i="45" s="1"/>
  <c r="N12" i="96"/>
  <c r="N8" i="96"/>
  <c r="N6" i="96"/>
  <c r="AB19" i="45" s="1"/>
  <c r="N11" i="96"/>
  <c r="N16" i="96"/>
  <c r="AB45" i="47" s="1"/>
  <c r="N15" i="96"/>
  <c r="N20" i="96"/>
  <c r="N19" i="96"/>
  <c r="AB21" i="48" s="1"/>
  <c r="N24" i="96"/>
  <c r="AB7" i="52" s="1"/>
  <c r="N10" i="96"/>
  <c r="N23" i="96"/>
  <c r="N27" i="96"/>
  <c r="N31" i="96"/>
  <c r="AB12" i="50" s="1"/>
  <c r="N35" i="96"/>
  <c r="N39" i="96"/>
  <c r="N43" i="96"/>
  <c r="N47" i="96"/>
  <c r="N51" i="96"/>
  <c r="N55" i="96"/>
  <c r="N59" i="96"/>
  <c r="N63" i="96"/>
  <c r="N67" i="96"/>
  <c r="N71" i="96"/>
  <c r="N75" i="96"/>
  <c r="N79" i="96"/>
  <c r="N83" i="96"/>
  <c r="N87" i="96"/>
  <c r="N91" i="96"/>
  <c r="N95" i="96"/>
  <c r="N28" i="96"/>
  <c r="Z6" i="54" s="1"/>
  <c r="N32" i="96"/>
  <c r="AB46" i="50" s="1"/>
  <c r="N36" i="96"/>
  <c r="N40" i="96"/>
  <c r="N44" i="96"/>
  <c r="N48" i="96"/>
  <c r="N52" i="96"/>
  <c r="N56" i="96"/>
  <c r="N60" i="96"/>
  <c r="N64" i="96"/>
  <c r="N68" i="96"/>
  <c r="N72" i="96"/>
  <c r="N76" i="96"/>
  <c r="N80" i="96"/>
  <c r="N84" i="96"/>
  <c r="N88" i="96"/>
  <c r="N92" i="96"/>
  <c r="N96" i="96"/>
  <c r="N18" i="96"/>
  <c r="N22" i="96"/>
  <c r="N26" i="96"/>
  <c r="N30" i="96"/>
  <c r="AB19" i="50" s="1"/>
  <c r="N34" i="96"/>
  <c r="N38" i="96"/>
  <c r="N42" i="96"/>
  <c r="N46" i="96"/>
  <c r="N50" i="96"/>
  <c r="N13" i="96"/>
  <c r="N25" i="96"/>
  <c r="AB12" i="52" s="1"/>
  <c r="N29" i="96"/>
  <c r="N33" i="96"/>
  <c r="N37" i="96"/>
  <c r="AB22" i="49" s="1"/>
  <c r="N41" i="96"/>
  <c r="N45" i="96"/>
  <c r="N49" i="96"/>
  <c r="N57" i="96"/>
  <c r="N69" i="96"/>
  <c r="N73" i="96"/>
  <c r="N77" i="96"/>
  <c r="N89" i="96"/>
  <c r="N93" i="96"/>
  <c r="N9" i="96"/>
  <c r="AB14" i="45" s="1"/>
  <c r="N17" i="96"/>
  <c r="N21" i="96"/>
  <c r="N53" i="96"/>
  <c r="N61" i="96"/>
  <c r="N65" i="96"/>
  <c r="N81" i="96"/>
  <c r="N85" i="96"/>
  <c r="N97" i="96"/>
  <c r="N14" i="96"/>
  <c r="AB36" i="47" s="1"/>
  <c r="N54" i="96"/>
  <c r="N58" i="96"/>
  <c r="N62" i="96"/>
  <c r="N66" i="96"/>
  <c r="N70" i="96"/>
  <c r="N74" i="96"/>
  <c r="N78" i="96"/>
  <c r="N82" i="96"/>
  <c r="N86" i="96"/>
  <c r="N90" i="96"/>
  <c r="N94" i="96"/>
  <c r="M99" i="97" l="1"/>
  <c r="A99" i="97"/>
  <c r="M98" i="97"/>
  <c r="A98" i="97"/>
  <c r="M97" i="97"/>
  <c r="A97" i="97"/>
  <c r="M96" i="97"/>
  <c r="A96" i="97"/>
  <c r="M95" i="97"/>
  <c r="A95" i="97"/>
  <c r="M94" i="97"/>
  <c r="A94" i="97"/>
  <c r="M93" i="97"/>
  <c r="A93" i="97"/>
  <c r="M92" i="97"/>
  <c r="A92" i="97"/>
  <c r="M91" i="97"/>
  <c r="A91" i="97"/>
  <c r="M90" i="97"/>
  <c r="A90" i="97"/>
  <c r="M89" i="97"/>
  <c r="A89" i="97"/>
  <c r="M88" i="97"/>
  <c r="A88" i="97"/>
  <c r="M87" i="97"/>
  <c r="A87" i="97"/>
  <c r="M86" i="97"/>
  <c r="A86" i="97"/>
  <c r="M85" i="97"/>
  <c r="A85" i="97"/>
  <c r="M84" i="97"/>
  <c r="A84" i="97"/>
  <c r="M83" i="97"/>
  <c r="A83" i="97"/>
  <c r="M82" i="97"/>
  <c r="A82" i="97"/>
  <c r="M81" i="97"/>
  <c r="A81" i="97"/>
  <c r="M80" i="97"/>
  <c r="A80" i="97"/>
  <c r="M79" i="97"/>
  <c r="A79" i="97"/>
  <c r="M78" i="97"/>
  <c r="A78" i="97"/>
  <c r="M77" i="97"/>
  <c r="A77" i="97"/>
  <c r="M76" i="97"/>
  <c r="A76" i="97"/>
  <c r="M75" i="97"/>
  <c r="A75" i="97"/>
  <c r="M74" i="97"/>
  <c r="A74" i="97"/>
  <c r="M73" i="97"/>
  <c r="A73" i="97"/>
  <c r="M72" i="97"/>
  <c r="A72" i="97"/>
  <c r="M71" i="97"/>
  <c r="A71" i="97"/>
  <c r="M70" i="97"/>
  <c r="A70" i="97"/>
  <c r="M69" i="97"/>
  <c r="A69" i="97"/>
  <c r="M68" i="97"/>
  <c r="A68" i="97"/>
  <c r="M67" i="97"/>
  <c r="A67" i="97"/>
  <c r="M66" i="97"/>
  <c r="A66" i="97"/>
  <c r="M65" i="97"/>
  <c r="A65" i="97"/>
  <c r="M64" i="97"/>
  <c r="A64" i="97"/>
  <c r="M63" i="97"/>
  <c r="A63" i="97"/>
  <c r="M62" i="97"/>
  <c r="A62" i="97"/>
  <c r="M61" i="97"/>
  <c r="A61" i="97"/>
  <c r="M60" i="97"/>
  <c r="A60" i="97"/>
  <c r="M59" i="97"/>
  <c r="A59" i="97"/>
  <c r="M58" i="97"/>
  <c r="A58" i="97"/>
  <c r="M57" i="97"/>
  <c r="A57" i="97"/>
  <c r="M56" i="97"/>
  <c r="A56" i="97"/>
  <c r="M55" i="97"/>
  <c r="A55" i="97"/>
  <c r="M54" i="97"/>
  <c r="A54" i="97"/>
  <c r="M53" i="97"/>
  <c r="A53" i="97"/>
  <c r="M52" i="97"/>
  <c r="A52" i="97"/>
  <c r="M51" i="97"/>
  <c r="A51" i="97"/>
  <c r="A50" i="97"/>
  <c r="A49" i="97"/>
  <c r="A48" i="97"/>
  <c r="A47" i="97"/>
  <c r="A46" i="97"/>
  <c r="A45" i="97"/>
  <c r="A44" i="97"/>
  <c r="A43" i="97"/>
  <c r="A42" i="97"/>
  <c r="A41" i="97"/>
  <c r="A40" i="97"/>
  <c r="A39" i="97"/>
  <c r="A38" i="97"/>
  <c r="A37" i="97"/>
  <c r="A36" i="97"/>
  <c r="A35" i="97"/>
  <c r="A34" i="97"/>
  <c r="A33" i="97"/>
  <c r="A32" i="97"/>
  <c r="A31" i="97"/>
  <c r="A30" i="97"/>
  <c r="A29" i="97"/>
  <c r="A28" i="97"/>
  <c r="A27" i="97"/>
  <c r="A26" i="97"/>
  <c r="A25" i="97"/>
  <c r="A24" i="97"/>
  <c r="A23" i="97"/>
  <c r="A22" i="97"/>
  <c r="A21" i="97"/>
  <c r="A20" i="97"/>
  <c r="A19" i="97"/>
  <c r="A18" i="97"/>
  <c r="A17" i="97"/>
  <c r="A16" i="97"/>
  <c r="A15" i="97"/>
  <c r="A14" i="97"/>
  <c r="A13" i="97"/>
  <c r="A12" i="97"/>
  <c r="A11" i="97"/>
  <c r="A10" i="97"/>
  <c r="A9" i="97"/>
  <c r="A8" i="97"/>
  <c r="A7" i="97"/>
  <c r="A6" i="97"/>
  <c r="N5" i="97"/>
  <c r="N99" i="97" s="1"/>
  <c r="A2" i="97"/>
  <c r="A1" i="97" s="1"/>
  <c r="AO14" i="37" l="1"/>
  <c r="AR6" i="51"/>
  <c r="AO16" i="37"/>
  <c r="AO13" i="37"/>
  <c r="AN16" i="45"/>
  <c r="AN15" i="45"/>
  <c r="AN11" i="45"/>
  <c r="AM18" i="47"/>
  <c r="AM46" i="47"/>
  <c r="AM24" i="46"/>
  <c r="AM34" i="47"/>
  <c r="AM54" i="46"/>
  <c r="AM56" i="46"/>
  <c r="AM58" i="46"/>
  <c r="AM53" i="46"/>
  <c r="AM55" i="46"/>
  <c r="AM57" i="46"/>
  <c r="AM59" i="46"/>
  <c r="AM8" i="49"/>
  <c r="AM16" i="49"/>
  <c r="AM24" i="49"/>
  <c r="AM32" i="49"/>
  <c r="AR40" i="50"/>
  <c r="AR32" i="50"/>
  <c r="AR24" i="50"/>
  <c r="AR16" i="50"/>
  <c r="AR8" i="50"/>
  <c r="AO12" i="37"/>
  <c r="AO26" i="37"/>
  <c r="AM7" i="46"/>
  <c r="AM15" i="46"/>
  <c r="AM23" i="46"/>
  <c r="AM31" i="46"/>
  <c r="AM39" i="46"/>
  <c r="AM47" i="46"/>
  <c r="AM8" i="47"/>
  <c r="AM16" i="47"/>
  <c r="AM24" i="47"/>
  <c r="AM32" i="47"/>
  <c r="AM40" i="47"/>
  <c r="AM48" i="47"/>
  <c r="AR10" i="51"/>
  <c r="AR18" i="51"/>
  <c r="AR26" i="51"/>
  <c r="AR34" i="51"/>
  <c r="AR42" i="51"/>
  <c r="AN13" i="45"/>
  <c r="AN21" i="45"/>
  <c r="AN29" i="45"/>
  <c r="AN37" i="45"/>
  <c r="AN45" i="45"/>
  <c r="AM14" i="54"/>
  <c r="AM11" i="47"/>
  <c r="AM9" i="49"/>
  <c r="AM17" i="49"/>
  <c r="AM25" i="49"/>
  <c r="AM33" i="49"/>
  <c r="AR39" i="50"/>
  <c r="AR31" i="50"/>
  <c r="AR23" i="50"/>
  <c r="AR15" i="50"/>
  <c r="AR7" i="50"/>
  <c r="AO19" i="37"/>
  <c r="AO27" i="37"/>
  <c r="AM8" i="46"/>
  <c r="AM16" i="46"/>
  <c r="AM32" i="46"/>
  <c r="AM40" i="46"/>
  <c r="AM48" i="46"/>
  <c r="AM9" i="47"/>
  <c r="AM17" i="47"/>
  <c r="AM25" i="47"/>
  <c r="AM33" i="47"/>
  <c r="AM41" i="47"/>
  <c r="AM49" i="47"/>
  <c r="AR11" i="51"/>
  <c r="AR19" i="51"/>
  <c r="AR27" i="51"/>
  <c r="AR35" i="51"/>
  <c r="AN14" i="45"/>
  <c r="AN22" i="45"/>
  <c r="AN30" i="45"/>
  <c r="AN38" i="45"/>
  <c r="AN6" i="45"/>
  <c r="AM7" i="54"/>
  <c r="AM15" i="54"/>
  <c r="AM10" i="49"/>
  <c r="AM18" i="49"/>
  <c r="AM26" i="49"/>
  <c r="AM34" i="49"/>
  <c r="AR38" i="50"/>
  <c r="AR30" i="50"/>
  <c r="AR22" i="50"/>
  <c r="AR14" i="50"/>
  <c r="AR6" i="50"/>
  <c r="AO20" i="37"/>
  <c r="AO28" i="37"/>
  <c r="AM9" i="46"/>
  <c r="AM17" i="46"/>
  <c r="AM25" i="46"/>
  <c r="AM33" i="46"/>
  <c r="AM41" i="46"/>
  <c r="AM49" i="46"/>
  <c r="AM10" i="47"/>
  <c r="AM26" i="47"/>
  <c r="AM42" i="47"/>
  <c r="AM50" i="47"/>
  <c r="AR12" i="51"/>
  <c r="AR20" i="51"/>
  <c r="AR28" i="51"/>
  <c r="AR36" i="51"/>
  <c r="AN7" i="45"/>
  <c r="AN23" i="45"/>
  <c r="AN31" i="45"/>
  <c r="AN39" i="45"/>
  <c r="AM8" i="54"/>
  <c r="AM16" i="54"/>
  <c r="AM11" i="49"/>
  <c r="AM19" i="49"/>
  <c r="AM27" i="49"/>
  <c r="AM35" i="49"/>
  <c r="AR37" i="50"/>
  <c r="AR29" i="50"/>
  <c r="AR21" i="50"/>
  <c r="AR13" i="50"/>
  <c r="AO7" i="37"/>
  <c r="AO21" i="37"/>
  <c r="AO29" i="37"/>
  <c r="AM10" i="46"/>
  <c r="AM18" i="46"/>
  <c r="AM26" i="46"/>
  <c r="AM34" i="46"/>
  <c r="AM42" i="46"/>
  <c r="AM50" i="46"/>
  <c r="AM12" i="49"/>
  <c r="AM28" i="49"/>
  <c r="AR36" i="50"/>
  <c r="AR20" i="50"/>
  <c r="AO8" i="37"/>
  <c r="AO22" i="37"/>
  <c r="AM11" i="46"/>
  <c r="AM38" i="46"/>
  <c r="AM7" i="47"/>
  <c r="AM21" i="47"/>
  <c r="AM45" i="47"/>
  <c r="AR13" i="51"/>
  <c r="AR24" i="51"/>
  <c r="AR38" i="51"/>
  <c r="AN12" i="45"/>
  <c r="AN25" i="45"/>
  <c r="AN36" i="45"/>
  <c r="AM12" i="54"/>
  <c r="AO23" i="37"/>
  <c r="AM27" i="46"/>
  <c r="AM22" i="47"/>
  <c r="AM35" i="47"/>
  <c r="AR14" i="51"/>
  <c r="AR39" i="51"/>
  <c r="AN40" i="45"/>
  <c r="AM13" i="54"/>
  <c r="AM30" i="49"/>
  <c r="AR18" i="50"/>
  <c r="AO24" i="37"/>
  <c r="AM28" i="46"/>
  <c r="AM13" i="47"/>
  <c r="AM36" i="47"/>
  <c r="AR15" i="51"/>
  <c r="AR40" i="51"/>
  <c r="AN27" i="45"/>
  <c r="AM6" i="54"/>
  <c r="AM31" i="49"/>
  <c r="AR17" i="50"/>
  <c r="AO25" i="37"/>
  <c r="AM29" i="46"/>
  <c r="AM14" i="47"/>
  <c r="AM37" i="47"/>
  <c r="AR16" i="51"/>
  <c r="AR41" i="51"/>
  <c r="AN28" i="45"/>
  <c r="AM20" i="49"/>
  <c r="AR28" i="50"/>
  <c r="AO15" i="37"/>
  <c r="AM19" i="46"/>
  <c r="AM46" i="46"/>
  <c r="AM28" i="47"/>
  <c r="AM6" i="47"/>
  <c r="AR31" i="51"/>
  <c r="AN18" i="45"/>
  <c r="AN43" i="45"/>
  <c r="AM6" i="49"/>
  <c r="AR11" i="50"/>
  <c r="AO31" i="37"/>
  <c r="AM35" i="46"/>
  <c r="AM29" i="47"/>
  <c r="AR21" i="51"/>
  <c r="AN9" i="45"/>
  <c r="AN44" i="45"/>
  <c r="AM22" i="49"/>
  <c r="AR26" i="50"/>
  <c r="AO32" i="37"/>
  <c r="AM36" i="46"/>
  <c r="AM19" i="47"/>
  <c r="AR8" i="51"/>
  <c r="AR33" i="51"/>
  <c r="AN20" i="45"/>
  <c r="AR9" i="50"/>
  <c r="AM22" i="46"/>
  <c r="AM6" i="46"/>
  <c r="AM31" i="47"/>
  <c r="AR23" i="51"/>
  <c r="AM11" i="54"/>
  <c r="AM13" i="49"/>
  <c r="AM29" i="49"/>
  <c r="AR35" i="50"/>
  <c r="AR19" i="50"/>
  <c r="AO9" i="37"/>
  <c r="AM12" i="46"/>
  <c r="AM43" i="46"/>
  <c r="AM12" i="47"/>
  <c r="AR25" i="51"/>
  <c r="AN26" i="45"/>
  <c r="AM14" i="49"/>
  <c r="AR34" i="50"/>
  <c r="AO10" i="37"/>
  <c r="AM13" i="46"/>
  <c r="AM44" i="46"/>
  <c r="AM23" i="47"/>
  <c r="AM47" i="47"/>
  <c r="AR29" i="51"/>
  <c r="AN41" i="45"/>
  <c r="AM15" i="49"/>
  <c r="AR33" i="50"/>
  <c r="AO11" i="37"/>
  <c r="AM14" i="46"/>
  <c r="AM45" i="46"/>
  <c r="AM27" i="47"/>
  <c r="AM51" i="47"/>
  <c r="AR30" i="51"/>
  <c r="AN17" i="45"/>
  <c r="AN42" i="45"/>
  <c r="AM36" i="49"/>
  <c r="AR12" i="50"/>
  <c r="AO30" i="37"/>
  <c r="AM30" i="46"/>
  <c r="AM15" i="47"/>
  <c r="AM38" i="47"/>
  <c r="AR17" i="51"/>
  <c r="AN8" i="45"/>
  <c r="AN32" i="45"/>
  <c r="AM21" i="49"/>
  <c r="AR27" i="50"/>
  <c r="AM20" i="46"/>
  <c r="AM51" i="46"/>
  <c r="AM39" i="47"/>
  <c r="AR7" i="51"/>
  <c r="AR32" i="51"/>
  <c r="AN19" i="45"/>
  <c r="AN33" i="45"/>
  <c r="AM9" i="54"/>
  <c r="AR42" i="50"/>
  <c r="AR10" i="50"/>
  <c r="AO17" i="37"/>
  <c r="AM21" i="46"/>
  <c r="AM52" i="46"/>
  <c r="AM30" i="47"/>
  <c r="AM43" i="47"/>
  <c r="AR22" i="51"/>
  <c r="AN10" i="45"/>
  <c r="AN34" i="45"/>
  <c r="AM10" i="54"/>
  <c r="AM7" i="49"/>
  <c r="AM23" i="49"/>
  <c r="AR41" i="50"/>
  <c r="AR25" i="50"/>
  <c r="AO18" i="37"/>
  <c r="AO6" i="37"/>
  <c r="AM37" i="46"/>
  <c r="AM20" i="47"/>
  <c r="AM44" i="47"/>
  <c r="AR9" i="51"/>
  <c r="AR37" i="51"/>
  <c r="AN24" i="45"/>
  <c r="AN35" i="45"/>
  <c r="AM14" i="53"/>
  <c r="AM22" i="53"/>
  <c r="AM30" i="53"/>
  <c r="AM38" i="53"/>
  <c r="AM19" i="52"/>
  <c r="AM27" i="52"/>
  <c r="AM35" i="52"/>
  <c r="AM9" i="48"/>
  <c r="AM17" i="48"/>
  <c r="AM25" i="48"/>
  <c r="AM33" i="48"/>
  <c r="AM25" i="53"/>
  <c r="AM22" i="52"/>
  <c r="AM20" i="48"/>
  <c r="AM32" i="52"/>
  <c r="AM30" i="48"/>
  <c r="AM36" i="53"/>
  <c r="AM33" i="52"/>
  <c r="AM23" i="48"/>
  <c r="AM13" i="53"/>
  <c r="AM26" i="52"/>
  <c r="AM24" i="48"/>
  <c r="AM7" i="53"/>
  <c r="AM15" i="53"/>
  <c r="AM23" i="53"/>
  <c r="AM31" i="53"/>
  <c r="AM39" i="53"/>
  <c r="AM12" i="52"/>
  <c r="AM20" i="52"/>
  <c r="AM28" i="52"/>
  <c r="AM6" i="52"/>
  <c r="AM10" i="48"/>
  <c r="AM18" i="48"/>
  <c r="AM34" i="48"/>
  <c r="AM9" i="53"/>
  <c r="AM28" i="48"/>
  <c r="AM14" i="48"/>
  <c r="AM12" i="53"/>
  <c r="AM7" i="48"/>
  <c r="AM29" i="53"/>
  <c r="AM10" i="52"/>
  <c r="AM34" i="52"/>
  <c r="AM16" i="48"/>
  <c r="AM8" i="53"/>
  <c r="AM16" i="53"/>
  <c r="AM24" i="53"/>
  <c r="AM32" i="53"/>
  <c r="AM40" i="53"/>
  <c r="AM13" i="52"/>
  <c r="AM21" i="52"/>
  <c r="AM29" i="52"/>
  <c r="AM11" i="48"/>
  <c r="AM19" i="48"/>
  <c r="AM27" i="48"/>
  <c r="AM17" i="53"/>
  <c r="AM33" i="53"/>
  <c r="AM41" i="53"/>
  <c r="AM30" i="52"/>
  <c r="AM12" i="48"/>
  <c r="AM22" i="48"/>
  <c r="AM28" i="53"/>
  <c r="AM25" i="52"/>
  <c r="AM31" i="48"/>
  <c r="AM6" i="53"/>
  <c r="AM32" i="48"/>
  <c r="AM10" i="53"/>
  <c r="AM18" i="53"/>
  <c r="AM26" i="53"/>
  <c r="AM34" i="53"/>
  <c r="AM42" i="53"/>
  <c r="AM7" i="52"/>
  <c r="AM15" i="52"/>
  <c r="AM23" i="52"/>
  <c r="AM31" i="52"/>
  <c r="AM13" i="48"/>
  <c r="AM21" i="48"/>
  <c r="AM29" i="48"/>
  <c r="AM11" i="53"/>
  <c r="AM19" i="53"/>
  <c r="AM27" i="53"/>
  <c r="AM35" i="53"/>
  <c r="AM43" i="53"/>
  <c r="AM8" i="52"/>
  <c r="AM16" i="52"/>
  <c r="AM24" i="52"/>
  <c r="AM6" i="48"/>
  <c r="AM20" i="53"/>
  <c r="AM44" i="53"/>
  <c r="AM17" i="52"/>
  <c r="AM15" i="48"/>
  <c r="AM21" i="53"/>
  <c r="AM37" i="53"/>
  <c r="AM18" i="52"/>
  <c r="AM8" i="48"/>
  <c r="N18" i="97"/>
  <c r="N93" i="97"/>
  <c r="N77" i="97"/>
  <c r="N22" i="97"/>
  <c r="N26" i="97"/>
  <c r="N30" i="97"/>
  <c r="AM26" i="48" s="1"/>
  <c r="N34" i="97"/>
  <c r="N38" i="97"/>
  <c r="N42" i="97"/>
  <c r="N46" i="97"/>
  <c r="N50" i="97"/>
  <c r="N54" i="97"/>
  <c r="AM14" i="52" s="1"/>
  <c r="N58" i="97"/>
  <c r="N62" i="97"/>
  <c r="N66" i="97"/>
  <c r="N82" i="97"/>
  <c r="N7" i="97"/>
  <c r="N11" i="97"/>
  <c r="N13" i="97"/>
  <c r="N29" i="97"/>
  <c r="N45" i="97"/>
  <c r="N68" i="97"/>
  <c r="N6" i="97"/>
  <c r="N14" i="97"/>
  <c r="N61" i="97"/>
  <c r="N84" i="97"/>
  <c r="N27" i="97"/>
  <c r="N70" i="97"/>
  <c r="N78" i="97"/>
  <c r="N86" i="97"/>
  <c r="N94" i="97"/>
  <c r="N98" i="97"/>
  <c r="N20" i="97"/>
  <c r="N36" i="97"/>
  <c r="N52" i="97"/>
  <c r="AM11" i="52" s="1"/>
  <c r="AP30" i="37"/>
  <c r="AP31" i="37"/>
  <c r="N9" i="97"/>
  <c r="N16" i="97"/>
  <c r="N23" i="97"/>
  <c r="N25" i="97"/>
  <c r="N41" i="97"/>
  <c r="N48" i="97"/>
  <c r="N57" i="97"/>
  <c r="N64" i="97"/>
  <c r="N73" i="97"/>
  <c r="N80" i="97"/>
  <c r="N89" i="97"/>
  <c r="N96" i="97"/>
  <c r="N8" i="97"/>
  <c r="N10" i="97"/>
  <c r="N17" i="97"/>
  <c r="N31" i="97"/>
  <c r="N33" i="97"/>
  <c r="N40" i="97"/>
  <c r="N49" i="97"/>
  <c r="N56" i="97"/>
  <c r="N65" i="97"/>
  <c r="N72" i="97"/>
  <c r="N81" i="97"/>
  <c r="N88" i="97"/>
  <c r="N97" i="97"/>
  <c r="N12" i="97"/>
  <c r="N19" i="97"/>
  <c r="N21" i="97"/>
  <c r="N37" i="97"/>
  <c r="N44" i="97"/>
  <c r="N53" i="97"/>
  <c r="AM9" i="52" s="1"/>
  <c r="N60" i="97"/>
  <c r="N69" i="97"/>
  <c r="N74" i="97"/>
  <c r="N76" i="97"/>
  <c r="N85" i="97"/>
  <c r="N90" i="97"/>
  <c r="N92" i="97"/>
  <c r="N24" i="97"/>
  <c r="N28" i="97"/>
  <c r="N32" i="97"/>
  <c r="N15" i="97"/>
  <c r="N35" i="97"/>
  <c r="N39" i="97"/>
  <c r="N43" i="97"/>
  <c r="N47" i="97"/>
  <c r="N51" i="97"/>
  <c r="N55" i="97"/>
  <c r="N59" i="97"/>
  <c r="N63" i="97"/>
  <c r="N67" i="97"/>
  <c r="N71" i="97"/>
  <c r="N75" i="97"/>
  <c r="N79" i="97"/>
  <c r="N83" i="97"/>
  <c r="N87" i="97"/>
  <c r="N91" i="97"/>
  <c r="N95" i="97"/>
  <c r="N39" i="81" l="1"/>
  <c r="M65" i="94" l="1"/>
  <c r="A65" i="94"/>
  <c r="M64" i="94"/>
  <c r="A64" i="94"/>
  <c r="M63" i="94"/>
  <c r="A63" i="94"/>
  <c r="M62" i="94"/>
  <c r="A62" i="94"/>
  <c r="M61" i="94"/>
  <c r="A61" i="94"/>
  <c r="M60" i="94"/>
  <c r="A60" i="94"/>
  <c r="M59" i="94"/>
  <c r="A59" i="94"/>
  <c r="M58" i="94"/>
  <c r="A58" i="94"/>
  <c r="M57" i="94"/>
  <c r="A57" i="94"/>
  <c r="M56" i="94"/>
  <c r="A56" i="94"/>
  <c r="M55" i="94"/>
  <c r="A55" i="94"/>
  <c r="M54" i="94"/>
  <c r="A54" i="94"/>
  <c r="M53" i="94"/>
  <c r="A53" i="94"/>
  <c r="M52" i="94"/>
  <c r="A52" i="94"/>
  <c r="M98" i="94"/>
  <c r="A98" i="94"/>
  <c r="M97" i="94"/>
  <c r="A97" i="94"/>
  <c r="M96" i="94"/>
  <c r="A96" i="94"/>
  <c r="M95" i="94"/>
  <c r="A95" i="94"/>
  <c r="M94" i="94"/>
  <c r="A94" i="94"/>
  <c r="M93" i="94"/>
  <c r="A93" i="94"/>
  <c r="M92" i="94"/>
  <c r="A92" i="94"/>
  <c r="M91" i="94"/>
  <c r="A91" i="94"/>
  <c r="M90" i="94"/>
  <c r="A90" i="94"/>
  <c r="M89" i="94"/>
  <c r="A89" i="94"/>
  <c r="M88" i="94"/>
  <c r="A88" i="94"/>
  <c r="M87" i="94"/>
  <c r="A87" i="94"/>
  <c r="M86" i="94"/>
  <c r="A86" i="94"/>
  <c r="M85" i="94"/>
  <c r="A85" i="94"/>
  <c r="M84" i="94"/>
  <c r="A84" i="94"/>
  <c r="M83" i="94"/>
  <c r="A83" i="94"/>
  <c r="M82" i="94"/>
  <c r="A82" i="94"/>
  <c r="M81" i="94"/>
  <c r="A81" i="94"/>
  <c r="M80" i="94"/>
  <c r="A80" i="94"/>
  <c r="M79" i="94"/>
  <c r="A79" i="94"/>
  <c r="M78" i="94"/>
  <c r="A78" i="94"/>
  <c r="M77" i="94"/>
  <c r="A77" i="94"/>
  <c r="M76" i="94"/>
  <c r="A76" i="94"/>
  <c r="M75" i="94"/>
  <c r="A75" i="94"/>
  <c r="M74" i="94"/>
  <c r="A74" i="94"/>
  <c r="M73" i="94"/>
  <c r="A73" i="94"/>
  <c r="M72" i="94"/>
  <c r="A72" i="94"/>
  <c r="M71" i="94"/>
  <c r="A71" i="94"/>
  <c r="M70" i="94"/>
  <c r="A70" i="94"/>
  <c r="M69" i="94"/>
  <c r="A69" i="94"/>
  <c r="M68" i="94"/>
  <c r="A68" i="94"/>
  <c r="M67" i="94"/>
  <c r="A67" i="94"/>
  <c r="M66" i="94"/>
  <c r="A66" i="94"/>
  <c r="M51" i="94"/>
  <c r="A51" i="94"/>
  <c r="M50" i="94"/>
  <c r="A50" i="94"/>
  <c r="M49" i="94"/>
  <c r="A49" i="94"/>
  <c r="M48" i="94"/>
  <c r="A48" i="94"/>
  <c r="M47" i="94"/>
  <c r="A47" i="94"/>
  <c r="M46" i="94"/>
  <c r="A46" i="94"/>
  <c r="M45" i="94"/>
  <c r="A45" i="94"/>
  <c r="M44" i="94"/>
  <c r="A44" i="94"/>
  <c r="M43" i="94"/>
  <c r="A43" i="94"/>
  <c r="M42" i="94"/>
  <c r="A42" i="94"/>
  <c r="M41" i="94"/>
  <c r="A41" i="94"/>
  <c r="M40" i="94"/>
  <c r="A40" i="94"/>
  <c r="M39" i="94"/>
  <c r="A39" i="94"/>
  <c r="M38" i="94"/>
  <c r="A38" i="94"/>
  <c r="M37" i="94"/>
  <c r="A37" i="94"/>
  <c r="M36" i="94"/>
  <c r="A36" i="94"/>
  <c r="M35" i="94"/>
  <c r="A35" i="94"/>
  <c r="M34" i="94"/>
  <c r="A34" i="94"/>
  <c r="M33" i="94"/>
  <c r="A33" i="94"/>
  <c r="M32" i="94"/>
  <c r="A32" i="94"/>
  <c r="M31" i="94"/>
  <c r="A31" i="94"/>
  <c r="M30" i="94"/>
  <c r="A30" i="94"/>
  <c r="M29" i="94"/>
  <c r="M28" i="94"/>
  <c r="A28" i="94"/>
  <c r="M27" i="94"/>
  <c r="A27" i="94"/>
  <c r="M26" i="94"/>
  <c r="A26" i="94"/>
  <c r="M25" i="94"/>
  <c r="A25" i="94"/>
  <c r="M24" i="94"/>
  <c r="A24" i="94"/>
  <c r="M23" i="94"/>
  <c r="A23" i="94"/>
  <c r="M22" i="94"/>
  <c r="A22" i="94"/>
  <c r="M21" i="94"/>
  <c r="A21" i="94"/>
  <c r="M20" i="94"/>
  <c r="A20" i="94"/>
  <c r="M19" i="94"/>
  <c r="A19" i="94"/>
  <c r="M18" i="94"/>
  <c r="A18" i="94"/>
  <c r="M17" i="94"/>
  <c r="A17" i="94"/>
  <c r="M16" i="94"/>
  <c r="A16" i="94"/>
  <c r="M15" i="94"/>
  <c r="A15" i="94"/>
  <c r="M14" i="94"/>
  <c r="A14" i="94"/>
  <c r="M13" i="94"/>
  <c r="A13" i="94"/>
  <c r="M12" i="94"/>
  <c r="A12" i="94"/>
  <c r="M11" i="94"/>
  <c r="A11" i="94"/>
  <c r="M10" i="94"/>
  <c r="A10" i="94"/>
  <c r="A9" i="94"/>
  <c r="M8" i="94"/>
  <c r="A8" i="94"/>
  <c r="M7" i="94"/>
  <c r="A7" i="94"/>
  <c r="M6" i="94"/>
  <c r="A6" i="94"/>
  <c r="N5" i="94"/>
  <c r="A2" i="94"/>
  <c r="A1" i="94" s="1"/>
  <c r="AH13" i="45" l="1"/>
  <c r="AH23" i="45"/>
  <c r="AH24" i="45"/>
  <c r="AH18" i="45"/>
  <c r="AH16" i="45"/>
  <c r="AH12" i="45"/>
  <c r="AH22" i="45"/>
  <c r="AH31" i="45"/>
  <c r="AH26" i="45"/>
  <c r="AH25" i="45"/>
  <c r="AH10" i="45"/>
  <c r="AH11" i="45"/>
  <c r="AH14" i="45"/>
  <c r="AH9" i="45"/>
  <c r="AH20" i="45"/>
  <c r="AH29" i="45"/>
  <c r="AH19" i="45"/>
  <c r="AH7" i="45"/>
  <c r="AH17" i="45"/>
  <c r="AH27" i="45"/>
  <c r="AH15" i="45"/>
  <c r="AF11" i="55"/>
  <c r="W13" i="55"/>
  <c r="Y13" i="53"/>
  <c r="Y14" i="53"/>
  <c r="Y15" i="53"/>
  <c r="Y16" i="53"/>
  <c r="Y33" i="53"/>
  <c r="Y34" i="53"/>
  <c r="AH36" i="53"/>
  <c r="Y25" i="52"/>
  <c r="Y26" i="52"/>
  <c r="AH28" i="52"/>
  <c r="Y35" i="52"/>
  <c r="Y36" i="52"/>
  <c r="AH37" i="52"/>
  <c r="AH38" i="52"/>
  <c r="AH38" i="49"/>
  <c r="AH46" i="49"/>
  <c r="AH10" i="48"/>
  <c r="AH18" i="48"/>
  <c r="AH22" i="48"/>
  <c r="AH26" i="48"/>
  <c r="AH30" i="48"/>
  <c r="AH34" i="48"/>
  <c r="AF12" i="55"/>
  <c r="Y30" i="53"/>
  <c r="Y31" i="53"/>
  <c r="Y32" i="53"/>
  <c r="AH34" i="53"/>
  <c r="AH35" i="53"/>
  <c r="Y23" i="52"/>
  <c r="Y24" i="52"/>
  <c r="AH26" i="52"/>
  <c r="AH27" i="52"/>
  <c r="Y34" i="52"/>
  <c r="AH36" i="52"/>
  <c r="Y48" i="52"/>
  <c r="AH37" i="49"/>
  <c r="AH45" i="49"/>
  <c r="AH9" i="48"/>
  <c r="AH17" i="48"/>
  <c r="AH33" i="48"/>
  <c r="Y40" i="48"/>
  <c r="AF13" i="55"/>
  <c r="Y29" i="53"/>
  <c r="AH32" i="53"/>
  <c r="AH33" i="53"/>
  <c r="Y21" i="52"/>
  <c r="Y22" i="52"/>
  <c r="AH24" i="52"/>
  <c r="AH25" i="52"/>
  <c r="Y33" i="52"/>
  <c r="AH34" i="52"/>
  <c r="AH35" i="52"/>
  <c r="Y46" i="52"/>
  <c r="Y47" i="52"/>
  <c r="AH48" i="52"/>
  <c r="AH44" i="49"/>
  <c r="AH8" i="48"/>
  <c r="AH16" i="48"/>
  <c r="AH25" i="48"/>
  <c r="AH29" i="48"/>
  <c r="AH32" i="48"/>
  <c r="Y39" i="48"/>
  <c r="AH40" i="48"/>
  <c r="Y27" i="53"/>
  <c r="Y28" i="53"/>
  <c r="AH29" i="53"/>
  <c r="AH30" i="53"/>
  <c r="AH31" i="53"/>
  <c r="Y19" i="52"/>
  <c r="Y20" i="52"/>
  <c r="AH22" i="52"/>
  <c r="AH23" i="52"/>
  <c r="Y32" i="52"/>
  <c r="AH33" i="52"/>
  <c r="Y43" i="52"/>
  <c r="Y44" i="52"/>
  <c r="Y45" i="52"/>
  <c r="AH47" i="52"/>
  <c r="AH43" i="49"/>
  <c r="AH7" i="48"/>
  <c r="AH15" i="48"/>
  <c r="Y38" i="48"/>
  <c r="AH39" i="48"/>
  <c r="W15" i="54"/>
  <c r="W16" i="54"/>
  <c r="W17" i="54"/>
  <c r="Y25" i="53"/>
  <c r="Y26" i="53"/>
  <c r="AH28" i="53"/>
  <c r="Y41" i="53"/>
  <c r="Y42" i="53"/>
  <c r="Y43" i="53"/>
  <c r="Y18" i="52"/>
  <c r="Y31" i="52"/>
  <c r="AH32" i="52"/>
  <c r="Y41" i="52"/>
  <c r="Y42" i="52"/>
  <c r="AH45" i="52"/>
  <c r="AH46" i="52"/>
  <c r="AH42" i="49"/>
  <c r="AH48" i="51"/>
  <c r="AH49" i="51"/>
  <c r="AH50" i="51"/>
  <c r="AH51" i="51"/>
  <c r="AH52" i="51"/>
  <c r="AH53" i="51"/>
  <c r="AH54" i="51"/>
  <c r="AH55" i="51"/>
  <c r="AH56" i="51"/>
  <c r="AH57" i="51"/>
  <c r="AH58" i="51"/>
  <c r="AH14" i="48"/>
  <c r="AH20" i="48"/>
  <c r="AH24" i="48"/>
  <c r="AH28" i="48"/>
  <c r="Y37" i="48"/>
  <c r="W13" i="54"/>
  <c r="W14" i="54"/>
  <c r="Y21" i="53"/>
  <c r="Y22" i="53"/>
  <c r="Y23" i="53"/>
  <c r="Y24" i="53"/>
  <c r="AH26" i="53"/>
  <c r="AH27" i="53"/>
  <c r="Y38" i="53"/>
  <c r="Y39" i="53"/>
  <c r="Y40" i="53"/>
  <c r="AH42" i="53"/>
  <c r="Y44" i="53"/>
  <c r="Y45" i="53"/>
  <c r="Y30" i="52"/>
  <c r="AH31" i="52"/>
  <c r="Y40" i="52"/>
  <c r="AH42" i="52"/>
  <c r="AH43" i="52"/>
  <c r="AH44" i="52"/>
  <c r="AH41" i="49"/>
  <c r="AH13" i="48"/>
  <c r="AH37" i="48"/>
  <c r="AF7" i="55"/>
  <c r="AF8" i="55"/>
  <c r="W10" i="55"/>
  <c r="W11" i="55"/>
  <c r="AF14" i="54"/>
  <c r="AF15" i="54"/>
  <c r="AF16" i="54"/>
  <c r="AF17" i="54"/>
  <c r="Y19" i="53"/>
  <c r="Y20" i="53"/>
  <c r="AH24" i="53"/>
  <c r="AH25" i="53"/>
  <c r="Y37" i="53"/>
  <c r="AH40" i="53"/>
  <c r="AH41" i="53"/>
  <c r="AH43" i="53"/>
  <c r="AH44" i="53"/>
  <c r="AH45" i="53"/>
  <c r="Y29" i="52"/>
  <c r="AH30" i="52"/>
  <c r="Y38" i="52"/>
  <c r="Y39" i="52"/>
  <c r="AH40" i="52"/>
  <c r="AH41" i="52"/>
  <c r="AH40" i="49"/>
  <c r="AH48" i="49"/>
  <c r="AH49" i="49"/>
  <c r="AH50" i="49"/>
  <c r="AH51" i="49"/>
  <c r="AH52" i="49"/>
  <c r="AH53" i="49"/>
  <c r="AH54" i="49"/>
  <c r="AH55" i="49"/>
  <c r="AH12" i="48"/>
  <c r="AH19" i="48"/>
  <c r="AH23" i="48"/>
  <c r="AH27" i="48"/>
  <c r="AH31" i="48"/>
  <c r="AH36" i="48"/>
  <c r="Y36" i="53"/>
  <c r="AH29" i="52"/>
  <c r="Y44" i="48"/>
  <c r="AH45" i="48"/>
  <c r="AH46" i="48"/>
  <c r="AH47" i="48"/>
  <c r="AH48" i="48"/>
  <c r="AH49" i="48"/>
  <c r="AH50" i="48"/>
  <c r="AH51" i="48"/>
  <c r="AH52" i="48"/>
  <c r="AH53" i="48"/>
  <c r="AH54" i="48"/>
  <c r="AH55" i="48"/>
  <c r="AH56" i="48"/>
  <c r="AH57" i="48"/>
  <c r="AH58" i="48"/>
  <c r="AH59" i="48"/>
  <c r="AH60" i="48"/>
  <c r="AH61" i="48"/>
  <c r="AH62" i="48"/>
  <c r="AH63" i="48"/>
  <c r="AH64" i="48"/>
  <c r="AH45" i="47"/>
  <c r="AH46" i="47"/>
  <c r="AH47" i="47"/>
  <c r="AH48" i="47"/>
  <c r="AH49" i="47"/>
  <c r="AH50" i="47"/>
  <c r="AH51" i="47"/>
  <c r="AH52" i="47"/>
  <c r="AH53" i="47"/>
  <c r="AH54" i="47"/>
  <c r="Y56" i="47"/>
  <c r="X29" i="37"/>
  <c r="AG30" i="37"/>
  <c r="AH60" i="46"/>
  <c r="AH61" i="46"/>
  <c r="AG32" i="37"/>
  <c r="Y17" i="53"/>
  <c r="Y47" i="48"/>
  <c r="Y50" i="48"/>
  <c r="Y53" i="48"/>
  <c r="Y59" i="48"/>
  <c r="Y63" i="48"/>
  <c r="Y54" i="47"/>
  <c r="AG31" i="37"/>
  <c r="AF10" i="55"/>
  <c r="Y35" i="53"/>
  <c r="Y43" i="48"/>
  <c r="AH44" i="48"/>
  <c r="AH55" i="47"/>
  <c r="AH56" i="47"/>
  <c r="Y49" i="45"/>
  <c r="Y50" i="45"/>
  <c r="Y51" i="45"/>
  <c r="Y52" i="45"/>
  <c r="Y53" i="45"/>
  <c r="Y54" i="45"/>
  <c r="Y55" i="45"/>
  <c r="AG29" i="37"/>
  <c r="AH6" i="48"/>
  <c r="Y18" i="53"/>
  <c r="AF9" i="55"/>
  <c r="Y28" i="52"/>
  <c r="Y37" i="52"/>
  <c r="AH11" i="48"/>
  <c r="Y42" i="48"/>
  <c r="AH43" i="48"/>
  <c r="AH44" i="45"/>
  <c r="AH45" i="45"/>
  <c r="AH46" i="45"/>
  <c r="AH47" i="45"/>
  <c r="AH48" i="45"/>
  <c r="AH49" i="45"/>
  <c r="AH50" i="45"/>
  <c r="AH51" i="45"/>
  <c r="AH52" i="45"/>
  <c r="AH53" i="45"/>
  <c r="AH54" i="45"/>
  <c r="AG28" i="37"/>
  <c r="AH62" i="46"/>
  <c r="X31" i="37"/>
  <c r="AH23" i="53"/>
  <c r="Y46" i="48"/>
  <c r="Y49" i="48"/>
  <c r="Y54" i="48"/>
  <c r="Y57" i="48"/>
  <c r="Y62" i="48"/>
  <c r="Y55" i="47"/>
  <c r="AF13" i="54"/>
  <c r="Y27" i="52"/>
  <c r="AH35" i="48"/>
  <c r="AH38" i="48"/>
  <c r="Y41" i="48"/>
  <c r="AH42" i="48"/>
  <c r="AH43" i="45"/>
  <c r="AH55" i="45"/>
  <c r="AG27" i="37"/>
  <c r="AF6" i="55"/>
  <c r="AH39" i="52"/>
  <c r="AH39" i="53"/>
  <c r="AH39" i="49"/>
  <c r="AH41" i="48"/>
  <c r="AH41" i="45"/>
  <c r="AH42" i="45"/>
  <c r="AG26" i="37"/>
  <c r="AH6" i="45"/>
  <c r="AH63" i="46"/>
  <c r="W12" i="55"/>
  <c r="Y45" i="48"/>
  <c r="Y51" i="48"/>
  <c r="Y55" i="48"/>
  <c r="Y58" i="48"/>
  <c r="Y61" i="48"/>
  <c r="X30" i="37"/>
  <c r="AH38" i="53"/>
  <c r="Y60" i="46"/>
  <c r="Y61" i="46"/>
  <c r="Y62" i="46"/>
  <c r="Y63" i="46"/>
  <c r="X32" i="37"/>
  <c r="AH37" i="53"/>
  <c r="AH47" i="49"/>
  <c r="Y48" i="48"/>
  <c r="Y52" i="48"/>
  <c r="Y56" i="48"/>
  <c r="Y60" i="48"/>
  <c r="Y64" i="48"/>
  <c r="N6" i="94"/>
  <c r="N29" i="94"/>
  <c r="N45" i="94"/>
  <c r="N93" i="94"/>
  <c r="N22" i="94"/>
  <c r="N24" i="94"/>
  <c r="N26" i="94"/>
  <c r="N28" i="94"/>
  <c r="N49" i="94"/>
  <c r="N69" i="94"/>
  <c r="N73" i="94"/>
  <c r="N77" i="94"/>
  <c r="N60" i="94"/>
  <c r="N8" i="94"/>
  <c r="N13" i="94"/>
  <c r="N17" i="94"/>
  <c r="N21" i="94"/>
  <c r="N25" i="94"/>
  <c r="N70" i="94"/>
  <c r="N72" i="94"/>
  <c r="N74" i="94"/>
  <c r="N76" i="94"/>
  <c r="N97" i="94"/>
  <c r="N52" i="94"/>
  <c r="N12" i="94"/>
  <c r="N33" i="94"/>
  <c r="N37" i="94"/>
  <c r="N41" i="94"/>
  <c r="N86" i="94"/>
  <c r="N88" i="94"/>
  <c r="N90" i="94"/>
  <c r="N92" i="94"/>
  <c r="N62" i="94"/>
  <c r="N64" i="94"/>
  <c r="N53" i="94"/>
  <c r="N55" i="94"/>
  <c r="N57" i="94"/>
  <c r="N59" i="94"/>
  <c r="N38" i="94"/>
  <c r="N40" i="94"/>
  <c r="N42" i="94"/>
  <c r="N44" i="94"/>
  <c r="N81" i="94"/>
  <c r="N85" i="94"/>
  <c r="N89" i="94"/>
  <c r="N10" i="94"/>
  <c r="N14" i="94"/>
  <c r="N16" i="94"/>
  <c r="N30" i="94"/>
  <c r="N32" i="94"/>
  <c r="N46" i="94"/>
  <c r="N48" i="94"/>
  <c r="N78" i="94"/>
  <c r="N80" i="94"/>
  <c r="N94" i="94"/>
  <c r="N96" i="94"/>
  <c r="N54" i="94"/>
  <c r="N61" i="94"/>
  <c r="N63" i="94"/>
  <c r="N9" i="94"/>
  <c r="N18" i="94"/>
  <c r="AH32" i="45" s="1"/>
  <c r="N20" i="94"/>
  <c r="AH28" i="45" s="1"/>
  <c r="N34" i="94"/>
  <c r="N36" i="94"/>
  <c r="N50" i="94"/>
  <c r="N66" i="94"/>
  <c r="N68" i="94"/>
  <c r="N82" i="94"/>
  <c r="N84" i="94"/>
  <c r="N98" i="94"/>
  <c r="N56" i="94"/>
  <c r="N58" i="94"/>
  <c r="N65" i="94"/>
  <c r="N11" i="94"/>
  <c r="N15" i="94"/>
  <c r="N19" i="94"/>
  <c r="AH8" i="45" s="1"/>
  <c r="N23" i="94"/>
  <c r="N27" i="94"/>
  <c r="N31" i="94"/>
  <c r="N35" i="94"/>
  <c r="N39" i="94"/>
  <c r="N43" i="94"/>
  <c r="N47" i="94"/>
  <c r="N51" i="94"/>
  <c r="N67" i="94"/>
  <c r="N71" i="94"/>
  <c r="N75" i="94"/>
  <c r="N79" i="94"/>
  <c r="N83" i="94"/>
  <c r="N87" i="94"/>
  <c r="N91" i="94"/>
  <c r="N95" i="94"/>
  <c r="N7" i="94"/>
  <c r="AH30" i="45" l="1"/>
  <c r="AH21" i="45"/>
  <c r="AH21" i="48"/>
  <c r="M64" i="89"/>
  <c r="A64" i="89"/>
  <c r="M63" i="89"/>
  <c r="A63" i="89"/>
  <c r="M62" i="89"/>
  <c r="A62" i="89"/>
  <c r="M61" i="89"/>
  <c r="A61" i="89"/>
  <c r="M60" i="89"/>
  <c r="A60" i="89"/>
  <c r="M59" i="89"/>
  <c r="A59" i="89"/>
  <c r="M58" i="89"/>
  <c r="A58" i="89"/>
  <c r="M57" i="89"/>
  <c r="A57" i="89"/>
  <c r="A6" i="111" l="1"/>
  <c r="A7" i="111"/>
  <c r="A8" i="111"/>
  <c r="A9" i="111"/>
  <c r="A10" i="111"/>
  <c r="A11" i="111"/>
  <c r="A12" i="111"/>
  <c r="A13" i="111"/>
  <c r="A14" i="111"/>
  <c r="A15" i="111"/>
  <c r="A16" i="111"/>
  <c r="A17" i="111"/>
  <c r="A18" i="111"/>
  <c r="A19" i="111"/>
  <c r="A20" i="111"/>
  <c r="A21" i="111"/>
  <c r="A22" i="111"/>
  <c r="A23" i="111"/>
  <c r="A24" i="111"/>
  <c r="A25" i="111"/>
  <c r="A26" i="111"/>
  <c r="A27" i="111"/>
  <c r="A28" i="111"/>
  <c r="A29" i="111"/>
  <c r="M69" i="111"/>
  <c r="A69" i="111"/>
  <c r="M68" i="111"/>
  <c r="A68" i="111"/>
  <c r="M67" i="111"/>
  <c r="A67" i="111"/>
  <c r="M66" i="111"/>
  <c r="A66" i="111"/>
  <c r="M65" i="111"/>
  <c r="A65" i="111"/>
  <c r="M64" i="111"/>
  <c r="A64" i="111"/>
  <c r="M63" i="111"/>
  <c r="A63" i="111"/>
  <c r="M62" i="111"/>
  <c r="A62" i="111"/>
  <c r="M61" i="111"/>
  <c r="A61" i="111"/>
  <c r="M60" i="111"/>
  <c r="A60" i="111"/>
  <c r="M59" i="111"/>
  <c r="A59" i="111"/>
  <c r="M58" i="111"/>
  <c r="A58" i="111"/>
  <c r="M57" i="111"/>
  <c r="A57" i="111"/>
  <c r="M56" i="111"/>
  <c r="A56" i="111"/>
  <c r="M55" i="111"/>
  <c r="A55" i="111"/>
  <c r="M54" i="111"/>
  <c r="A54" i="111"/>
  <c r="M53" i="111"/>
  <c r="A53" i="111"/>
  <c r="M52" i="111"/>
  <c r="A52" i="111"/>
  <c r="M51" i="111"/>
  <c r="A51" i="111"/>
  <c r="M50" i="111"/>
  <c r="A50" i="111"/>
  <c r="M49" i="111"/>
  <c r="A49" i="111"/>
  <c r="M48" i="111"/>
  <c r="A48" i="111"/>
  <c r="M47" i="111"/>
  <c r="A47" i="111"/>
  <c r="M46" i="111"/>
  <c r="N46" i="111" s="1"/>
  <c r="A46" i="111"/>
  <c r="M45" i="111"/>
  <c r="A45" i="111"/>
  <c r="M44" i="111"/>
  <c r="N44" i="111" s="1"/>
  <c r="A44" i="111"/>
  <c r="M43" i="111"/>
  <c r="N43" i="111" s="1"/>
  <c r="A43" i="111"/>
  <c r="M42" i="111"/>
  <c r="N42" i="111" s="1"/>
  <c r="A42" i="111"/>
  <c r="M41" i="111"/>
  <c r="A41" i="111"/>
  <c r="M40" i="111"/>
  <c r="N40" i="111" s="1"/>
  <c r="A40" i="111"/>
  <c r="M39" i="111"/>
  <c r="N39" i="111" s="1"/>
  <c r="A39" i="111"/>
  <c r="M38" i="111"/>
  <c r="N38" i="111" s="1"/>
  <c r="A38" i="111"/>
  <c r="M37" i="111"/>
  <c r="A37" i="111"/>
  <c r="M36" i="111"/>
  <c r="N36" i="111" s="1"/>
  <c r="A36" i="111"/>
  <c r="M35" i="111"/>
  <c r="N35" i="111" s="1"/>
  <c r="A35" i="111"/>
  <c r="M34" i="111"/>
  <c r="N34" i="111" s="1"/>
  <c r="A34" i="111"/>
  <c r="M33" i="111"/>
  <c r="A33" i="111"/>
  <c r="M32" i="111"/>
  <c r="N32" i="111" s="1"/>
  <c r="A32" i="111"/>
  <c r="M31" i="111"/>
  <c r="N31" i="111" s="1"/>
  <c r="A31" i="111"/>
  <c r="M30" i="111"/>
  <c r="N30" i="111" s="1"/>
  <c r="A30" i="111"/>
  <c r="M29" i="111"/>
  <c r="M28" i="111"/>
  <c r="N28" i="111" s="1"/>
  <c r="M27" i="111"/>
  <c r="N27" i="111" s="1"/>
  <c r="M26" i="111"/>
  <c r="N26" i="111" s="1"/>
  <c r="M25" i="111"/>
  <c r="N25" i="111" s="1"/>
  <c r="M24" i="111"/>
  <c r="N24" i="111" s="1"/>
  <c r="M22" i="111"/>
  <c r="M21" i="111"/>
  <c r="M20" i="111"/>
  <c r="M13" i="111"/>
  <c r="M12" i="111"/>
  <c r="M11" i="111"/>
  <c r="M10" i="111"/>
  <c r="M9" i="111"/>
  <c r="M8" i="111"/>
  <c r="M6" i="111"/>
  <c r="N5" i="111"/>
  <c r="A2" i="111"/>
  <c r="A1" i="111" s="1"/>
  <c r="Y54" i="46" l="1"/>
  <c r="AH55" i="46"/>
  <c r="Y55" i="46"/>
  <c r="Y53" i="46"/>
  <c r="AH54" i="46"/>
  <c r="AH56" i="46"/>
  <c r="AH53" i="46"/>
  <c r="Y59" i="46"/>
  <c r="Y58" i="46"/>
  <c r="AH59" i="46"/>
  <c r="Y57" i="46"/>
  <c r="AH58" i="46"/>
  <c r="Y56" i="46"/>
  <c r="AH57" i="46"/>
  <c r="W9" i="54"/>
  <c r="Y10" i="53"/>
  <c r="Y11" i="52"/>
  <c r="Y7" i="48"/>
  <c r="Y15" i="48"/>
  <c r="Y23" i="48"/>
  <c r="Y31" i="48"/>
  <c r="Y8" i="47"/>
  <c r="Y24" i="47"/>
  <c r="Y32" i="47"/>
  <c r="Y40" i="47"/>
  <c r="Y48" i="47"/>
  <c r="Y8" i="46"/>
  <c r="Y16" i="46"/>
  <c r="Y24" i="46"/>
  <c r="Y32" i="46"/>
  <c r="Y40" i="46"/>
  <c r="Y48" i="46"/>
  <c r="Y9" i="45"/>
  <c r="Y17" i="45"/>
  <c r="Y25" i="45"/>
  <c r="Y33" i="45"/>
  <c r="Y41" i="45"/>
  <c r="Y6" i="45"/>
  <c r="Y14" i="49"/>
  <c r="Y22" i="49"/>
  <c r="Y30" i="49"/>
  <c r="Y7" i="51"/>
  <c r="Y15" i="51"/>
  <c r="Y23" i="51"/>
  <c r="Y31" i="51"/>
  <c r="Y39" i="51"/>
  <c r="Y8" i="50"/>
  <c r="Y16" i="50"/>
  <c r="Y24" i="50"/>
  <c r="Y32" i="50"/>
  <c r="Y40" i="50"/>
  <c r="Y48" i="50"/>
  <c r="Y9" i="53"/>
  <c r="Y39" i="47"/>
  <c r="Y47" i="46"/>
  <c r="Y6" i="49"/>
  <c r="Y15" i="50"/>
  <c r="Y47" i="50"/>
  <c r="W10" i="54"/>
  <c r="Y11" i="53"/>
  <c r="Y12" i="52"/>
  <c r="Y8" i="48"/>
  <c r="Y16" i="48"/>
  <c r="Y24" i="48"/>
  <c r="Y32" i="48"/>
  <c r="Y9" i="47"/>
  <c r="Y17" i="47"/>
  <c r="Y25" i="47"/>
  <c r="Y33" i="47"/>
  <c r="Y41" i="47"/>
  <c r="Y49" i="47"/>
  <c r="Y9" i="46"/>
  <c r="Y25" i="46"/>
  <c r="Y33" i="46"/>
  <c r="Y41" i="46"/>
  <c r="Y49" i="46"/>
  <c r="Y10" i="45"/>
  <c r="Y18" i="45"/>
  <c r="Y26" i="45"/>
  <c r="Y34" i="45"/>
  <c r="Y42" i="45"/>
  <c r="Y7" i="49"/>
  <c r="Y15" i="49"/>
  <c r="Y23" i="49"/>
  <c r="Y31" i="49"/>
  <c r="Y16" i="51"/>
  <c r="Y32" i="51"/>
  <c r="Y40" i="51"/>
  <c r="Y9" i="50"/>
  <c r="Y17" i="50"/>
  <c r="Y25" i="50"/>
  <c r="Y33" i="50"/>
  <c r="Y41" i="50"/>
  <c r="Y49" i="50"/>
  <c r="W8" i="54"/>
  <c r="Y7" i="47"/>
  <c r="Y47" i="47"/>
  <c r="Y31" i="46"/>
  <c r="Y24" i="45"/>
  <c r="Y21" i="49"/>
  <c r="Y7" i="50"/>
  <c r="W7" i="55"/>
  <c r="W11" i="54"/>
  <c r="Y12" i="53"/>
  <c r="Y13" i="52"/>
  <c r="Y9" i="48"/>
  <c r="Y17" i="48"/>
  <c r="Y25" i="48"/>
  <c r="Y33" i="48"/>
  <c r="Y18" i="47"/>
  <c r="Y26" i="47"/>
  <c r="Y34" i="47"/>
  <c r="Y42" i="47"/>
  <c r="Y50" i="47"/>
  <c r="Y10" i="46"/>
  <c r="Y18" i="46"/>
  <c r="Y26" i="46"/>
  <c r="Y34" i="46"/>
  <c r="Y42" i="46"/>
  <c r="Y50" i="46"/>
  <c r="Y11" i="45"/>
  <c r="Y19" i="45"/>
  <c r="Y27" i="45"/>
  <c r="Y35" i="45"/>
  <c r="Y43" i="45"/>
  <c r="Y8" i="49"/>
  <c r="Y16" i="49"/>
  <c r="Y24" i="49"/>
  <c r="Y32" i="49"/>
  <c r="Y9" i="51"/>
  <c r="Y17" i="51"/>
  <c r="Y25" i="51"/>
  <c r="Y33" i="51"/>
  <c r="Y41" i="51"/>
  <c r="Y10" i="50"/>
  <c r="Y18" i="50"/>
  <c r="Y26" i="50"/>
  <c r="Y34" i="50"/>
  <c r="Y42" i="50"/>
  <c r="Y50" i="50"/>
  <c r="Y22" i="48"/>
  <c r="Y15" i="46"/>
  <c r="Y16" i="45"/>
  <c r="Y13" i="49"/>
  <c r="Y38" i="51"/>
  <c r="Y31" i="50"/>
  <c r="W8" i="55"/>
  <c r="W12" i="54"/>
  <c r="Y6" i="53"/>
  <c r="Y14" i="52"/>
  <c r="Y10" i="48"/>
  <c r="Y18" i="48"/>
  <c r="Y26" i="48"/>
  <c r="Y34" i="48"/>
  <c r="Y11" i="47"/>
  <c r="Y19" i="47"/>
  <c r="Y27" i="47"/>
  <c r="Y35" i="47"/>
  <c r="Y43" i="47"/>
  <c r="Y51" i="47"/>
  <c r="Y11" i="46"/>
  <c r="Y19" i="46"/>
  <c r="Y27" i="46"/>
  <c r="Y35" i="46"/>
  <c r="Y43" i="46"/>
  <c r="Y12" i="45"/>
  <c r="Y20" i="45"/>
  <c r="Y36" i="45"/>
  <c r="Y44" i="45"/>
  <c r="Y9" i="49"/>
  <c r="Y17" i="49"/>
  <c r="Y33" i="49"/>
  <c r="Y10" i="51"/>
  <c r="Y18" i="51"/>
  <c r="Y26" i="51"/>
  <c r="Y34" i="51"/>
  <c r="Y42" i="51"/>
  <c r="Y11" i="50"/>
  <c r="Y27" i="50"/>
  <c r="Y43" i="50"/>
  <c r="Y51" i="50"/>
  <c r="Y30" i="48"/>
  <c r="Y31" i="47"/>
  <c r="Y39" i="46"/>
  <c r="Y40" i="45"/>
  <c r="Y22" i="51"/>
  <c r="Y39" i="50"/>
  <c r="W9" i="55"/>
  <c r="W6" i="54"/>
  <c r="Y15" i="52"/>
  <c r="Y11" i="48"/>
  <c r="Y19" i="48"/>
  <c r="Y27" i="48"/>
  <c r="Y35" i="48"/>
  <c r="Y12" i="47"/>
  <c r="Y20" i="47"/>
  <c r="Y28" i="47"/>
  <c r="Y44" i="47"/>
  <c r="Y52" i="47"/>
  <c r="Y12" i="46"/>
  <c r="Y20" i="46"/>
  <c r="Y28" i="46"/>
  <c r="Y36" i="46"/>
  <c r="Y44" i="46"/>
  <c r="Y52" i="46"/>
  <c r="Y13" i="45"/>
  <c r="Y29" i="45"/>
  <c r="Y37" i="45"/>
  <c r="Y45" i="45"/>
  <c r="Y10" i="49"/>
  <c r="Y18" i="49"/>
  <c r="Y26" i="49"/>
  <c r="Y34" i="49"/>
  <c r="Y11" i="51"/>
  <c r="Y27" i="51"/>
  <c r="Y35" i="51"/>
  <c r="Y43" i="51"/>
  <c r="Y12" i="50"/>
  <c r="Y20" i="50"/>
  <c r="Y28" i="50"/>
  <c r="Y36" i="50"/>
  <c r="Y44" i="50"/>
  <c r="Y52" i="50"/>
  <c r="Y6" i="52"/>
  <c r="Y29" i="49"/>
  <c r="W6" i="55"/>
  <c r="Y7" i="53"/>
  <c r="Y8" i="52"/>
  <c r="Y16" i="52"/>
  <c r="Y12" i="48"/>
  <c r="Y20" i="48"/>
  <c r="Y28" i="48"/>
  <c r="Y36" i="48"/>
  <c r="Y13" i="47"/>
  <c r="Y21" i="47"/>
  <c r="Y29" i="47"/>
  <c r="Y37" i="47"/>
  <c r="Y45" i="47"/>
  <c r="Y53" i="47"/>
  <c r="Y13" i="46"/>
  <c r="Y21" i="46"/>
  <c r="Y29" i="46"/>
  <c r="Y37" i="46"/>
  <c r="Y45" i="46"/>
  <c r="Y6" i="46"/>
  <c r="Y14" i="45"/>
  <c r="Y22" i="45"/>
  <c r="Y30" i="45"/>
  <c r="Y38" i="45"/>
  <c r="Y46" i="45"/>
  <c r="Y11" i="49"/>
  <c r="Y19" i="49"/>
  <c r="Y27" i="49"/>
  <c r="Y35" i="49"/>
  <c r="Y12" i="51"/>
  <c r="Y20" i="51"/>
  <c r="Y28" i="51"/>
  <c r="Y36" i="51"/>
  <c r="Y44" i="51"/>
  <c r="Y13" i="50"/>
  <c r="Y21" i="50"/>
  <c r="Y29" i="50"/>
  <c r="Y37" i="50"/>
  <c r="Y45" i="50"/>
  <c r="Y53" i="50"/>
  <c r="Y10" i="52"/>
  <c r="Y15" i="47"/>
  <c r="Y7" i="46"/>
  <c r="Y48" i="45"/>
  <c r="Y30" i="51"/>
  <c r="Y8" i="53"/>
  <c r="Y9" i="52"/>
  <c r="Y17" i="52"/>
  <c r="Y13" i="48"/>
  <c r="Y29" i="48"/>
  <c r="Y6" i="48"/>
  <c r="Y14" i="47"/>
  <c r="Y30" i="47"/>
  <c r="Y38" i="47"/>
  <c r="Y46" i="47"/>
  <c r="Y6" i="47"/>
  <c r="Y14" i="46"/>
  <c r="Y22" i="46"/>
  <c r="Y30" i="46"/>
  <c r="Y38" i="46"/>
  <c r="Y46" i="46"/>
  <c r="Y7" i="45"/>
  <c r="Y15" i="45"/>
  <c r="Y23" i="45"/>
  <c r="Y31" i="45"/>
  <c r="Y39" i="45"/>
  <c r="Y47" i="45"/>
  <c r="Y12" i="49"/>
  <c r="Y20" i="49"/>
  <c r="Y36" i="49"/>
  <c r="Y13" i="51"/>
  <c r="Y21" i="51"/>
  <c r="Y29" i="51"/>
  <c r="Y37" i="51"/>
  <c r="Y14" i="50"/>
  <c r="Y22" i="50"/>
  <c r="Y30" i="50"/>
  <c r="Y38" i="50"/>
  <c r="Y54" i="50"/>
  <c r="Y14" i="48"/>
  <c r="Y23" i="46"/>
  <c r="Y14" i="51"/>
  <c r="Y23" i="50"/>
  <c r="Y6" i="50"/>
  <c r="X21" i="37"/>
  <c r="AH52" i="46"/>
  <c r="X22" i="37"/>
  <c r="X10" i="37"/>
  <c r="X17" i="37"/>
  <c r="X19" i="37"/>
  <c r="X24" i="37"/>
  <c r="X15" i="37"/>
  <c r="X18" i="37"/>
  <c r="X12" i="37"/>
  <c r="X20" i="37"/>
  <c r="X23" i="37"/>
  <c r="N49" i="111"/>
  <c r="N57" i="111"/>
  <c r="N65" i="111"/>
  <c r="N48" i="111"/>
  <c r="N50" i="111"/>
  <c r="N58" i="111"/>
  <c r="N66" i="111"/>
  <c r="N63" i="111"/>
  <c r="N56" i="111"/>
  <c r="N51" i="111"/>
  <c r="N59" i="111"/>
  <c r="N67" i="111"/>
  <c r="N52" i="111"/>
  <c r="N60" i="111"/>
  <c r="N68" i="111"/>
  <c r="N53" i="111"/>
  <c r="N61" i="111"/>
  <c r="N69" i="111"/>
  <c r="N55" i="111"/>
  <c r="N64" i="111"/>
  <c r="N54" i="111"/>
  <c r="N62" i="111"/>
  <c r="N47" i="111"/>
  <c r="N29" i="111"/>
  <c r="AH22" i="47" s="1"/>
  <c r="N33" i="111"/>
  <c r="N37" i="111"/>
  <c r="N41" i="111"/>
  <c r="N45" i="111"/>
  <c r="X25" i="37"/>
  <c r="X7" i="37"/>
  <c r="X26" i="37"/>
  <c r="X8" i="37"/>
  <c r="X27" i="37"/>
  <c r="X6" i="37"/>
  <c r="X9" i="37"/>
  <c r="X28" i="37"/>
  <c r="AH10" i="47"/>
  <c r="AH15" i="47"/>
  <c r="AH20" i="47"/>
  <c r="AH25" i="47"/>
  <c r="AH30" i="47"/>
  <c r="AH12" i="46"/>
  <c r="AH25" i="46"/>
  <c r="AH19" i="47"/>
  <c r="AH35" i="47"/>
  <c r="AH19" i="46"/>
  <c r="AH34" i="46"/>
  <c r="AH40" i="46"/>
  <c r="AH45" i="46"/>
  <c r="AH50" i="46"/>
  <c r="AH23" i="47"/>
  <c r="AH38" i="47"/>
  <c r="AH9" i="46"/>
  <c r="AH32" i="46"/>
  <c r="AH7" i="47"/>
  <c r="AH27" i="47"/>
  <c r="AH8" i="46"/>
  <c r="AH22" i="46"/>
  <c r="AH37" i="46"/>
  <c r="AH11" i="47"/>
  <c r="AH37" i="47"/>
  <c r="AH21" i="46"/>
  <c r="AH36" i="46"/>
  <c r="AH44" i="47"/>
  <c r="AH16" i="47"/>
  <c r="AH21" i="47"/>
  <c r="AH31" i="47"/>
  <c r="AH36" i="47"/>
  <c r="AH40" i="47"/>
  <c r="AH7" i="46"/>
  <c r="AH20" i="46"/>
  <c r="AH30" i="46"/>
  <c r="AH35" i="46"/>
  <c r="AH41" i="46"/>
  <c r="AH46" i="46"/>
  <c r="AH6" i="46"/>
  <c r="AH9" i="47"/>
  <c r="AH14" i="47"/>
  <c r="AH24" i="47"/>
  <c r="AH29" i="47"/>
  <c r="AH34" i="47"/>
  <c r="AH39" i="47"/>
  <c r="AH6" i="47"/>
  <c r="AH11" i="46"/>
  <c r="AH18" i="46"/>
  <c r="AH24" i="46"/>
  <c r="AH29" i="46"/>
  <c r="AH33" i="46"/>
  <c r="AH39" i="46"/>
  <c r="AH44" i="46"/>
  <c r="AH8" i="47"/>
  <c r="AH13" i="47"/>
  <c r="AH18" i="47"/>
  <c r="AH28" i="47"/>
  <c r="AH43" i="47"/>
  <c r="AH10" i="46"/>
  <c r="AH23" i="46"/>
  <c r="AH28" i="46"/>
  <c r="AH38" i="46"/>
  <c r="AH43" i="46"/>
  <c r="AH49" i="46"/>
  <c r="AH12" i="47"/>
  <c r="AH33" i="47"/>
  <c r="AH42" i="47"/>
  <c r="AH16" i="46"/>
  <c r="AH48" i="46"/>
  <c r="AH17" i="47"/>
  <c r="AH41" i="47"/>
  <c r="AH15" i="46"/>
  <c r="AH27" i="46"/>
  <c r="AH42" i="46"/>
  <c r="AH26" i="47"/>
  <c r="AH32" i="47"/>
  <c r="AH14" i="46"/>
  <c r="AH26" i="46"/>
  <c r="AH31" i="46"/>
  <c r="AH47" i="46"/>
  <c r="AH13" i="46"/>
  <c r="N22" i="111"/>
  <c r="N21" i="111"/>
  <c r="AH51" i="46" s="1"/>
  <c r="N14" i="111"/>
  <c r="N9" i="111"/>
  <c r="N7" i="111"/>
  <c r="X11" i="37" s="1"/>
  <c r="N15" i="111"/>
  <c r="N23" i="111"/>
  <c r="N6" i="111"/>
  <c r="N8" i="111"/>
  <c r="N19" i="111"/>
  <c r="N12" i="111"/>
  <c r="N13" i="111"/>
  <c r="N16" i="111"/>
  <c r="N17" i="111"/>
  <c r="N18" i="111"/>
  <c r="N10" i="111"/>
  <c r="N11" i="111"/>
  <c r="N20" i="111"/>
  <c r="A6" i="110"/>
  <c r="AH17" i="46" l="1"/>
  <c r="V12" i="50"/>
  <c r="V51" i="50"/>
  <c r="V47" i="50"/>
  <c r="V48" i="50"/>
  <c r="V52" i="50"/>
  <c r="V53" i="50"/>
  <c r="V50" i="50"/>
  <c r="V54" i="50"/>
  <c r="V49" i="50"/>
  <c r="V46" i="50"/>
  <c r="U7" i="54"/>
  <c r="U9" i="54"/>
  <c r="U14" i="54"/>
  <c r="V10" i="53"/>
  <c r="V17" i="53"/>
  <c r="V31" i="53"/>
  <c r="V17" i="52"/>
  <c r="V24" i="52"/>
  <c r="V39" i="52"/>
  <c r="V41" i="52"/>
  <c r="V48" i="52"/>
  <c r="V50" i="49"/>
  <c r="V8" i="50"/>
  <c r="V16" i="50"/>
  <c r="V24" i="50"/>
  <c r="V32" i="50"/>
  <c r="V40" i="50"/>
  <c r="V37" i="48"/>
  <c r="V39" i="48"/>
  <c r="V41" i="48"/>
  <c r="V43" i="48"/>
  <c r="V45" i="48"/>
  <c r="V53" i="48"/>
  <c r="V61" i="48"/>
  <c r="V54" i="45"/>
  <c r="U6" i="54"/>
  <c r="V64" i="48"/>
  <c r="U11" i="54"/>
  <c r="U16" i="54"/>
  <c r="V12" i="53"/>
  <c r="V19" i="53"/>
  <c r="V24" i="53"/>
  <c r="V33" i="53"/>
  <c r="V40" i="53"/>
  <c r="V19" i="52"/>
  <c r="V26" i="52"/>
  <c r="V43" i="52"/>
  <c r="V55" i="49"/>
  <c r="V19" i="50"/>
  <c r="V35" i="50"/>
  <c r="V43" i="50"/>
  <c r="V50" i="48"/>
  <c r="V58" i="48"/>
  <c r="V53" i="47"/>
  <c r="V56" i="47"/>
  <c r="V63" i="46"/>
  <c r="V51" i="45"/>
  <c r="V6" i="50"/>
  <c r="V6" i="52"/>
  <c r="U10" i="54"/>
  <c r="V13" i="53"/>
  <c r="V32" i="53"/>
  <c r="V44" i="53"/>
  <c r="V51" i="49"/>
  <c r="V58" i="51"/>
  <c r="U7" i="55"/>
  <c r="U10" i="55"/>
  <c r="V14" i="53"/>
  <c r="V21" i="53"/>
  <c r="V26" i="53"/>
  <c r="V35" i="53"/>
  <c r="V42" i="53"/>
  <c r="V45" i="53"/>
  <c r="V8" i="52"/>
  <c r="V10" i="52"/>
  <c r="V12" i="52"/>
  <c r="V21" i="52"/>
  <c r="V28" i="52"/>
  <c r="V30" i="52"/>
  <c r="V32" i="52"/>
  <c r="V34" i="52"/>
  <c r="V37" i="49"/>
  <c r="V39" i="49"/>
  <c r="V41" i="49"/>
  <c r="V43" i="49"/>
  <c r="V45" i="49"/>
  <c r="V47" i="49"/>
  <c r="V52" i="49"/>
  <c r="V14" i="50"/>
  <c r="V22" i="50"/>
  <c r="V30" i="50"/>
  <c r="V38" i="50"/>
  <c r="V47" i="48"/>
  <c r="V55" i="48"/>
  <c r="V63" i="48"/>
  <c r="V60" i="46"/>
  <c r="V18" i="52"/>
  <c r="V23" i="50"/>
  <c r="V31" i="50"/>
  <c r="V46" i="48"/>
  <c r="V55" i="45"/>
  <c r="V51" i="47"/>
  <c r="U13" i="55"/>
  <c r="U13" i="54"/>
  <c r="V7" i="53"/>
  <c r="V9" i="53"/>
  <c r="V28" i="53"/>
  <c r="V30" i="53"/>
  <c r="V37" i="53"/>
  <c r="V14" i="52"/>
  <c r="V23" i="52"/>
  <c r="V36" i="52"/>
  <c r="V38" i="52"/>
  <c r="V45" i="52"/>
  <c r="V13" i="49"/>
  <c r="V15" i="49"/>
  <c r="V17" i="49"/>
  <c r="V19" i="49"/>
  <c r="V21" i="49"/>
  <c r="V23" i="49"/>
  <c r="V25" i="49"/>
  <c r="V27" i="49"/>
  <c r="V33" i="49"/>
  <c r="V35" i="49"/>
  <c r="V49" i="49"/>
  <c r="V9" i="50"/>
  <c r="V17" i="50"/>
  <c r="V25" i="50"/>
  <c r="V33" i="50"/>
  <c r="V41" i="50"/>
  <c r="V52" i="48"/>
  <c r="V60" i="48"/>
  <c r="V55" i="47"/>
  <c r="V53" i="45"/>
  <c r="V27" i="52"/>
  <c r="V15" i="50"/>
  <c r="V54" i="48"/>
  <c r="V6" i="49"/>
  <c r="V13" i="50"/>
  <c r="V48" i="48"/>
  <c r="V61" i="46"/>
  <c r="U9" i="55"/>
  <c r="U8" i="54"/>
  <c r="U15" i="54"/>
  <c r="V11" i="53"/>
  <c r="V16" i="53"/>
  <c r="V23" i="53"/>
  <c r="V39" i="53"/>
  <c r="V16" i="52"/>
  <c r="V25" i="52"/>
  <c r="V40" i="52"/>
  <c r="V47" i="52"/>
  <c r="V7" i="49"/>
  <c r="V9" i="49"/>
  <c r="V11" i="49"/>
  <c r="V54" i="49"/>
  <c r="V20" i="50"/>
  <c r="V28" i="50"/>
  <c r="V36" i="50"/>
  <c r="V44" i="50"/>
  <c r="V36" i="48"/>
  <c r="V38" i="48"/>
  <c r="V40" i="48"/>
  <c r="V42" i="48"/>
  <c r="V44" i="48"/>
  <c r="V49" i="48"/>
  <c r="V57" i="48"/>
  <c r="V52" i="47"/>
  <c r="V62" i="46"/>
  <c r="V50" i="45"/>
  <c r="U12" i="55"/>
  <c r="V18" i="53"/>
  <c r="V25" i="53"/>
  <c r="V41" i="53"/>
  <c r="V42" i="52"/>
  <c r="V7" i="50"/>
  <c r="V62" i="48"/>
  <c r="U6" i="55"/>
  <c r="V56" i="48"/>
  <c r="V49" i="45"/>
  <c r="U12" i="54"/>
  <c r="U17" i="54"/>
  <c r="V20" i="53"/>
  <c r="V27" i="53"/>
  <c r="V34" i="53"/>
  <c r="V7" i="52"/>
  <c r="V9" i="52"/>
  <c r="V13" i="52"/>
  <c r="V20" i="52"/>
  <c r="V29" i="52"/>
  <c r="V31" i="52"/>
  <c r="V33" i="52"/>
  <c r="V35" i="52"/>
  <c r="V44" i="52"/>
  <c r="V36" i="49"/>
  <c r="V38" i="49"/>
  <c r="V40" i="49"/>
  <c r="V42" i="49"/>
  <c r="V44" i="49"/>
  <c r="V46" i="49"/>
  <c r="V48" i="49"/>
  <c r="V10" i="50"/>
  <c r="V18" i="50"/>
  <c r="V34" i="50"/>
  <c r="V42" i="50"/>
  <c r="V51" i="48"/>
  <c r="V59" i="48"/>
  <c r="V54" i="47"/>
  <c r="V52" i="45"/>
  <c r="U8" i="55"/>
  <c r="U11" i="55"/>
  <c r="V8" i="53"/>
  <c r="V15" i="53"/>
  <c r="V22" i="53"/>
  <c r="V29" i="53"/>
  <c r="V36" i="53"/>
  <c r="V38" i="53"/>
  <c r="V43" i="53"/>
  <c r="V15" i="52"/>
  <c r="V22" i="52"/>
  <c r="V37" i="52"/>
  <c r="V46" i="52"/>
  <c r="V12" i="49"/>
  <c r="V14" i="49"/>
  <c r="V16" i="49"/>
  <c r="V18" i="49"/>
  <c r="V20" i="49"/>
  <c r="V22" i="49"/>
  <c r="V24" i="49"/>
  <c r="V26" i="49"/>
  <c r="V28" i="49"/>
  <c r="V30" i="49"/>
  <c r="V32" i="49"/>
  <c r="V34" i="49"/>
  <c r="V53" i="49"/>
  <c r="V21" i="50"/>
  <c r="V29" i="50"/>
  <c r="V37" i="50"/>
  <c r="V45" i="50"/>
  <c r="N5" i="110"/>
  <c r="A2" i="110"/>
  <c r="A1" i="110" s="1"/>
  <c r="N37" i="110" l="1"/>
  <c r="V31" i="49" s="1"/>
  <c r="N41" i="110"/>
  <c r="V11" i="52" s="1"/>
  <c r="N39" i="110"/>
  <c r="V8" i="49" s="1"/>
  <c r="N40" i="110"/>
  <c r="N35" i="110"/>
  <c r="V26" i="50" s="1"/>
  <c r="N36" i="110"/>
  <c r="V10" i="49" s="1"/>
  <c r="N42" i="110"/>
  <c r="V6" i="53" s="1"/>
  <c r="N34" i="110"/>
  <c r="N38" i="110"/>
  <c r="V29" i="49" s="1"/>
  <c r="N25" i="110"/>
  <c r="N10" i="110"/>
  <c r="N22" i="110"/>
  <c r="N20" i="110"/>
  <c r="N17" i="110"/>
  <c r="N8" i="110"/>
  <c r="N14" i="110"/>
  <c r="N12" i="110"/>
  <c r="N29" i="110"/>
  <c r="N7" i="110"/>
  <c r="N26" i="110"/>
  <c r="N18" i="110"/>
  <c r="N9" i="110"/>
  <c r="N31" i="110"/>
  <c r="N32" i="110"/>
  <c r="V27" i="50" s="1"/>
  <c r="N27" i="110"/>
  <c r="V11" i="50" s="1"/>
  <c r="N23" i="110"/>
  <c r="N24" i="110"/>
  <c r="N11" i="110"/>
  <c r="N15" i="110"/>
  <c r="N19" i="110"/>
  <c r="N21" i="110"/>
  <c r="N16" i="110"/>
  <c r="N13" i="110"/>
  <c r="N30" i="110"/>
  <c r="N28" i="110"/>
  <c r="V39" i="50" s="1"/>
  <c r="N33" i="110"/>
  <c r="A10" i="84" l="1"/>
  <c r="A11" i="84"/>
  <c r="A12" i="84"/>
  <c r="A13" i="84"/>
  <c r="A14" i="84"/>
  <c r="A15" i="84"/>
  <c r="A16" i="84"/>
  <c r="A17" i="84"/>
  <c r="A18" i="84"/>
  <c r="A19" i="84"/>
  <c r="A20" i="84"/>
  <c r="A21" i="84"/>
  <c r="A22" i="84"/>
  <c r="A23" i="84"/>
  <c r="A24" i="84"/>
  <c r="A25" i="84"/>
  <c r="A26" i="84"/>
  <c r="A27" i="84"/>
  <c r="A28" i="84"/>
  <c r="A29" i="84"/>
  <c r="A30" i="84"/>
  <c r="A31" i="84"/>
  <c r="A32" i="84"/>
  <c r="A33" i="84"/>
  <c r="A34" i="84"/>
  <c r="A35" i="84"/>
  <c r="A36" i="84"/>
  <c r="A37" i="84"/>
  <c r="A38" i="84"/>
  <c r="A39" i="84"/>
  <c r="A40" i="84"/>
  <c r="A41" i="84"/>
  <c r="A42" i="84"/>
  <c r="A43" i="84"/>
  <c r="A44" i="84"/>
  <c r="A45" i="84"/>
  <c r="A46" i="84"/>
  <c r="A47" i="84"/>
  <c r="A48" i="84"/>
  <c r="A49" i="84"/>
  <c r="A50" i="84"/>
  <c r="A51" i="84"/>
  <c r="A52" i="84"/>
  <c r="A53" i="84"/>
  <c r="A54" i="84"/>
  <c r="A55" i="84"/>
  <c r="A56" i="84"/>
  <c r="A57" i="84"/>
  <c r="A58" i="84"/>
  <c r="A59" i="84"/>
  <c r="A60" i="84"/>
  <c r="A61" i="84"/>
  <c r="A62" i="84"/>
  <c r="A63" i="84"/>
  <c r="A64" i="84"/>
  <c r="A65" i="84"/>
  <c r="A66" i="84"/>
  <c r="A67" i="84"/>
  <c r="A68" i="84"/>
  <c r="A69" i="84"/>
  <c r="A70" i="84"/>
  <c r="A71" i="84"/>
  <c r="A72" i="84"/>
  <c r="A73" i="84"/>
  <c r="A74" i="84"/>
  <c r="A75" i="84"/>
  <c r="A76" i="84"/>
  <c r="A77" i="84"/>
  <c r="A78" i="84"/>
  <c r="A79" i="84"/>
  <c r="A80" i="84"/>
  <c r="A81" i="84"/>
  <c r="A82" i="84"/>
  <c r="A83" i="84"/>
  <c r="A84" i="84"/>
  <c r="A85" i="84"/>
  <c r="A86" i="84"/>
  <c r="A87" i="84"/>
  <c r="A88" i="84"/>
  <c r="A89" i="84"/>
  <c r="A90" i="84"/>
  <c r="A91" i="84"/>
  <c r="A92" i="84"/>
  <c r="A93" i="84"/>
  <c r="A94" i="84"/>
  <c r="A95" i="84"/>
  <c r="A96" i="84"/>
  <c r="A97" i="84"/>
  <c r="A98" i="84"/>
  <c r="A99" i="84"/>
  <c r="A100" i="84"/>
  <c r="A9" i="84"/>
  <c r="A19" i="93"/>
  <c r="A18" i="93"/>
  <c r="A17" i="93"/>
  <c r="A16" i="93"/>
  <c r="A15" i="93"/>
  <c r="A14" i="93"/>
  <c r="A13" i="93"/>
  <c r="A12" i="93"/>
  <c r="A11" i="93"/>
  <c r="A10" i="93"/>
  <c r="A9" i="93"/>
  <c r="M8" i="93"/>
  <c r="A8" i="93"/>
  <c r="M7" i="93"/>
  <c r="A7" i="93"/>
  <c r="M6" i="93"/>
  <c r="A6" i="93"/>
  <c r="AB7" i="54" l="1"/>
  <c r="AD7" i="53"/>
  <c r="AD15" i="53"/>
  <c r="AD10" i="52"/>
  <c r="AD19" i="52"/>
  <c r="AD11" i="49"/>
  <c r="AD19" i="49"/>
  <c r="AD28" i="49"/>
  <c r="AD36" i="49"/>
  <c r="AD44" i="49"/>
  <c r="AD7" i="50"/>
  <c r="AD15" i="50"/>
  <c r="AD23" i="50"/>
  <c r="AD31" i="50"/>
  <c r="AD39" i="50"/>
  <c r="AD51" i="50"/>
  <c r="AD10" i="51"/>
  <c r="AD18" i="51"/>
  <c r="AD26" i="51"/>
  <c r="AD34" i="51"/>
  <c r="AD42" i="51"/>
  <c r="AD15" i="48"/>
  <c r="AD23" i="48"/>
  <c r="AD31" i="48"/>
  <c r="AD39" i="48"/>
  <c r="AD13" i="47"/>
  <c r="AD21" i="47"/>
  <c r="AD29" i="47"/>
  <c r="AD37" i="47"/>
  <c r="AD45" i="47"/>
  <c r="AD11" i="46"/>
  <c r="AD19" i="46"/>
  <c r="AD27" i="46"/>
  <c r="AD35" i="46"/>
  <c r="AD43" i="46"/>
  <c r="AD51" i="46"/>
  <c r="AD6" i="46"/>
  <c r="AD14" i="45"/>
  <c r="AD22" i="45"/>
  <c r="AD30" i="45"/>
  <c r="AD38" i="45"/>
  <c r="AD46" i="45"/>
  <c r="AB9" i="54"/>
  <c r="AD17" i="53"/>
  <c r="AD13" i="52"/>
  <c r="AD22" i="49"/>
  <c r="AD38" i="49"/>
  <c r="AD17" i="50"/>
  <c r="AB8" i="54"/>
  <c r="AD8" i="53"/>
  <c r="AD16" i="53"/>
  <c r="AD12" i="52"/>
  <c r="AD6" i="52"/>
  <c r="AD12" i="49"/>
  <c r="AD21" i="49"/>
  <c r="AD29" i="49"/>
  <c r="AD37" i="49"/>
  <c r="AD45" i="49"/>
  <c r="AD8" i="50"/>
  <c r="AD16" i="50"/>
  <c r="AD24" i="50"/>
  <c r="AD32" i="50"/>
  <c r="AD40" i="50"/>
  <c r="AD52" i="50"/>
  <c r="AD11" i="51"/>
  <c r="AD19" i="51"/>
  <c r="AD27" i="51"/>
  <c r="AD35" i="51"/>
  <c r="AD16" i="48"/>
  <c r="AD24" i="48"/>
  <c r="AD32" i="48"/>
  <c r="AD8" i="48"/>
  <c r="AD14" i="47"/>
  <c r="AD22" i="47"/>
  <c r="AD30" i="47"/>
  <c r="AD38" i="47"/>
  <c r="AD46" i="47"/>
  <c r="AD12" i="46"/>
  <c r="AD20" i="46"/>
  <c r="AD28" i="46"/>
  <c r="AD36" i="46"/>
  <c r="AD44" i="46"/>
  <c r="AD52" i="46"/>
  <c r="AD7" i="45"/>
  <c r="AD15" i="45"/>
  <c r="AD23" i="45"/>
  <c r="AD31" i="45"/>
  <c r="AD39" i="45"/>
  <c r="AD47" i="45"/>
  <c r="AD9" i="53"/>
  <c r="AD13" i="49"/>
  <c r="AD30" i="49"/>
  <c r="AD46" i="49"/>
  <c r="AD9" i="50"/>
  <c r="AD25" i="50"/>
  <c r="AD33" i="50"/>
  <c r="AD41" i="50"/>
  <c r="AD47" i="50"/>
  <c r="AD53" i="50"/>
  <c r="AD12" i="51"/>
  <c r="AD20" i="51"/>
  <c r="AD28" i="51"/>
  <c r="AD36" i="51"/>
  <c r="AD9" i="48"/>
  <c r="AD17" i="48"/>
  <c r="AD25" i="48"/>
  <c r="AD33" i="48"/>
  <c r="AD7" i="47"/>
  <c r="AD15" i="47"/>
  <c r="AD23" i="47"/>
  <c r="AD31" i="47"/>
  <c r="AD39" i="47"/>
  <c r="AD47" i="47"/>
  <c r="AD13" i="46"/>
  <c r="AD21" i="46"/>
  <c r="AD29" i="46"/>
  <c r="AD37" i="46"/>
  <c r="AD45" i="46"/>
  <c r="AD8" i="45"/>
  <c r="AD16" i="45"/>
  <c r="AD24" i="45"/>
  <c r="AD32" i="45"/>
  <c r="AD40" i="45"/>
  <c r="AD6" i="45"/>
  <c r="AB10" i="54"/>
  <c r="AD10" i="53"/>
  <c r="AD18" i="53"/>
  <c r="AD14" i="52"/>
  <c r="AD14" i="49"/>
  <c r="AD23" i="49"/>
  <c r="AB11" i="54"/>
  <c r="AD6" i="53"/>
  <c r="AD17" i="49"/>
  <c r="AD33" i="49"/>
  <c r="AD47" i="49"/>
  <c r="AD13" i="50"/>
  <c r="AD27" i="50"/>
  <c r="AD38" i="50"/>
  <c r="AD13" i="51"/>
  <c r="AD24" i="51"/>
  <c r="AD38" i="51"/>
  <c r="AD14" i="48"/>
  <c r="AD28" i="48"/>
  <c r="AD19" i="47"/>
  <c r="AD44" i="47"/>
  <c r="AD30" i="46"/>
  <c r="AD27" i="45"/>
  <c r="AB12" i="54"/>
  <c r="AD18" i="49"/>
  <c r="AD48" i="49"/>
  <c r="AD28" i="50"/>
  <c r="AD14" i="51"/>
  <c r="AD39" i="51"/>
  <c r="AD29" i="48"/>
  <c r="AD20" i="47"/>
  <c r="AD6" i="47"/>
  <c r="AD31" i="46"/>
  <c r="AD17" i="45"/>
  <c r="AD8" i="52"/>
  <c r="AD49" i="49"/>
  <c r="AD29" i="50"/>
  <c r="AD15" i="51"/>
  <c r="AD40" i="51"/>
  <c r="AD19" i="48"/>
  <c r="AD10" i="47"/>
  <c r="AD35" i="47"/>
  <c r="AD18" i="46"/>
  <c r="AD46" i="46"/>
  <c r="AD18" i="45"/>
  <c r="AD29" i="45"/>
  <c r="AD20" i="45"/>
  <c r="AD45" i="45"/>
  <c r="AD12" i="53"/>
  <c r="AD27" i="49"/>
  <c r="AD21" i="50"/>
  <c r="AD46" i="50"/>
  <c r="AD21" i="51"/>
  <c r="AD32" i="51"/>
  <c r="AD22" i="48"/>
  <c r="AD16" i="47"/>
  <c r="AD41" i="47"/>
  <c r="AD24" i="46"/>
  <c r="AD49" i="46"/>
  <c r="AD21" i="45"/>
  <c r="AD13" i="53"/>
  <c r="AD15" i="49"/>
  <c r="AD11" i="50"/>
  <c r="AD36" i="50"/>
  <c r="AD8" i="51"/>
  <c r="AD12" i="48"/>
  <c r="AD37" i="48"/>
  <c r="AD28" i="47"/>
  <c r="AB6" i="54"/>
  <c r="AD9" i="52"/>
  <c r="AD25" i="49"/>
  <c r="AD39" i="49"/>
  <c r="AD50" i="49"/>
  <c r="AD19" i="50"/>
  <c r="AD30" i="50"/>
  <c r="AD44" i="50"/>
  <c r="AD54" i="50"/>
  <c r="AD16" i="51"/>
  <c r="AD30" i="51"/>
  <c r="AD41" i="51"/>
  <c r="AD20" i="48"/>
  <c r="AD34" i="48"/>
  <c r="AD11" i="47"/>
  <c r="AD25" i="47"/>
  <c r="AD36" i="47"/>
  <c r="AD8" i="46"/>
  <c r="AD22" i="46"/>
  <c r="AD33" i="46"/>
  <c r="AD47" i="46"/>
  <c r="AD19" i="45"/>
  <c r="AD33" i="45"/>
  <c r="AD44" i="45"/>
  <c r="AD11" i="53"/>
  <c r="AD15" i="52"/>
  <c r="AD9" i="49"/>
  <c r="AD26" i="49"/>
  <c r="AD40" i="49"/>
  <c r="AD6" i="49"/>
  <c r="AD20" i="50"/>
  <c r="AD34" i="50"/>
  <c r="AD45" i="50"/>
  <c r="AD6" i="50"/>
  <c r="AD17" i="51"/>
  <c r="AD31" i="51"/>
  <c r="AD10" i="48"/>
  <c r="AD21" i="48"/>
  <c r="AD35" i="48"/>
  <c r="AD12" i="47"/>
  <c r="AD26" i="47"/>
  <c r="AD40" i="47"/>
  <c r="AD9" i="46"/>
  <c r="AD23" i="46"/>
  <c r="AD34" i="46"/>
  <c r="AD48" i="46"/>
  <c r="AD9" i="45"/>
  <c r="AD34" i="45"/>
  <c r="AD16" i="52"/>
  <c r="AD41" i="49"/>
  <c r="AD10" i="50"/>
  <c r="AD35" i="50"/>
  <c r="AD7" i="51"/>
  <c r="AD11" i="48"/>
  <c r="AD36" i="48"/>
  <c r="AD27" i="47"/>
  <c r="AD10" i="46"/>
  <c r="AD38" i="46"/>
  <c r="AD10" i="45"/>
  <c r="AD35" i="45"/>
  <c r="AD17" i="52"/>
  <c r="AD31" i="49"/>
  <c r="AD42" i="49"/>
  <c r="AD22" i="50"/>
  <c r="AD22" i="51"/>
  <c r="AD26" i="48"/>
  <c r="AD17" i="47"/>
  <c r="AD14" i="46"/>
  <c r="AD50" i="46"/>
  <c r="AD25" i="45"/>
  <c r="AD14" i="53"/>
  <c r="AD18" i="52"/>
  <c r="AD16" i="49"/>
  <c r="AD32" i="49"/>
  <c r="AD43" i="49"/>
  <c r="AD12" i="50"/>
  <c r="AD26" i="50"/>
  <c r="AD37" i="50"/>
  <c r="AD48" i="50"/>
  <c r="AD9" i="51"/>
  <c r="AD23" i="51"/>
  <c r="AD37" i="51"/>
  <c r="AD13" i="48"/>
  <c r="AD27" i="48"/>
  <c r="AD38" i="48"/>
  <c r="AD18" i="47"/>
  <c r="AD32" i="47"/>
  <c r="AD43" i="47"/>
  <c r="AD15" i="46"/>
  <c r="AD26" i="46"/>
  <c r="AD12" i="45"/>
  <c r="AD26" i="45"/>
  <c r="AD37" i="45"/>
  <c r="AD8" i="47"/>
  <c r="AD33" i="47"/>
  <c r="AD16" i="46"/>
  <c r="AD41" i="46"/>
  <c r="AD13" i="45"/>
  <c r="AD41" i="45"/>
  <c r="AD7" i="52"/>
  <c r="AD34" i="49"/>
  <c r="AD14" i="50"/>
  <c r="AD42" i="50"/>
  <c r="AD49" i="50"/>
  <c r="AD25" i="51"/>
  <c r="AD18" i="48"/>
  <c r="AD9" i="47"/>
  <c r="AD34" i="47"/>
  <c r="AD17" i="46"/>
  <c r="AD42" i="46"/>
  <c r="AD28" i="45"/>
  <c r="AB13" i="54"/>
  <c r="AD24" i="49"/>
  <c r="AD35" i="49"/>
  <c r="AD18" i="50"/>
  <c r="AD43" i="50"/>
  <c r="AD50" i="50"/>
  <c r="AD29" i="51"/>
  <c r="AD30" i="48"/>
  <c r="AD24" i="47"/>
  <c r="AD7" i="46"/>
  <c r="AD32" i="46"/>
  <c r="AD43" i="45"/>
  <c r="AD10" i="49"/>
  <c r="AD33" i="51"/>
  <c r="AD42" i="47"/>
  <c r="AD39" i="46"/>
  <c r="AD36" i="45"/>
  <c r="AD7" i="48"/>
  <c r="AD41" i="48"/>
  <c r="AD40" i="48"/>
  <c r="AD6" i="48"/>
  <c r="A2" i="91"/>
  <c r="A2" i="88"/>
  <c r="A2" i="81"/>
  <c r="AL43" i="51"/>
  <c r="AL44" i="51"/>
  <c r="AL45" i="51"/>
  <c r="AL46" i="51"/>
  <c r="AL47" i="51"/>
  <c r="AL48" i="51"/>
  <c r="AL49" i="51"/>
  <c r="AL56" i="51"/>
  <c r="AR48" i="52"/>
  <c r="AR24" i="52"/>
  <c r="AR25" i="52"/>
  <c r="AR26" i="52"/>
  <c r="AR28" i="52"/>
  <c r="AR29" i="52"/>
  <c r="AR30" i="52"/>
  <c r="AR31" i="52"/>
  <c r="AR32" i="52"/>
  <c r="AR33" i="52"/>
  <c r="AR34" i="52"/>
  <c r="AR35" i="52"/>
  <c r="AR36" i="52"/>
  <c r="AR37" i="52"/>
  <c r="AR38" i="52"/>
  <c r="AR39" i="52"/>
  <c r="AR40" i="52"/>
  <c r="AR41" i="52"/>
  <c r="AR42" i="52"/>
  <c r="AR43" i="52"/>
  <c r="AR44" i="52"/>
  <c r="AR45" i="52"/>
  <c r="AR46" i="52"/>
  <c r="AR47" i="52"/>
  <c r="A29" i="91" l="1"/>
  <c r="A28" i="91"/>
  <c r="A27" i="91"/>
  <c r="M100" i="91"/>
  <c r="A100" i="91"/>
  <c r="A99" i="91"/>
  <c r="A98" i="91"/>
  <c r="A97" i="91"/>
  <c r="A96" i="91"/>
  <c r="A95" i="91"/>
  <c r="A94" i="91"/>
  <c r="A93" i="91"/>
  <c r="A92" i="91"/>
  <c r="A91" i="91"/>
  <c r="A90" i="91"/>
  <c r="A89" i="91"/>
  <c r="A88" i="91"/>
  <c r="A87" i="91"/>
  <c r="A86" i="91"/>
  <c r="A85" i="91"/>
  <c r="A84" i="91"/>
  <c r="A83" i="91"/>
  <c r="A82" i="91"/>
  <c r="A81" i="91"/>
  <c r="A80" i="91"/>
  <c r="A79" i="91"/>
  <c r="A78" i="91"/>
  <c r="A77" i="91"/>
  <c r="A76" i="91"/>
  <c r="A75" i="91"/>
  <c r="A74" i="91"/>
  <c r="A73" i="91"/>
  <c r="A72" i="91"/>
  <c r="A71" i="91"/>
  <c r="A70" i="91"/>
  <c r="A69" i="91"/>
  <c r="A68" i="91"/>
  <c r="A67" i="91"/>
  <c r="A66" i="91"/>
  <c r="A65" i="91"/>
  <c r="A64" i="91"/>
  <c r="A63" i="91"/>
  <c r="A62" i="91"/>
  <c r="A61" i="91"/>
  <c r="A60" i="91"/>
  <c r="A59" i="91"/>
  <c r="A58" i="91"/>
  <c r="A57" i="91"/>
  <c r="A56" i="91"/>
  <c r="A55" i="91"/>
  <c r="A54" i="91"/>
  <c r="A53" i="91"/>
  <c r="A52" i="91"/>
  <c r="A51" i="91"/>
  <c r="A50" i="91"/>
  <c r="A49" i="91"/>
  <c r="A48" i="91"/>
  <c r="A47" i="91"/>
  <c r="A46" i="91"/>
  <c r="A45" i="91"/>
  <c r="A44" i="91"/>
  <c r="A43" i="91"/>
  <c r="A42" i="91"/>
  <c r="A41" i="91"/>
  <c r="A40" i="91"/>
  <c r="A39" i="91"/>
  <c r="A38" i="91"/>
  <c r="A37" i="91"/>
  <c r="A36" i="91"/>
  <c r="A35" i="91"/>
  <c r="A34" i="91"/>
  <c r="A33" i="91"/>
  <c r="A32" i="91"/>
  <c r="A31" i="91"/>
  <c r="A30" i="91"/>
  <c r="A26" i="91"/>
  <c r="A25" i="91"/>
  <c r="A24" i="91"/>
  <c r="A23" i="91"/>
  <c r="A22" i="91"/>
  <c r="A21" i="91"/>
  <c r="A20" i="91"/>
  <c r="A19" i="91"/>
  <c r="A18" i="91"/>
  <c r="A17" i="91"/>
  <c r="A16" i="91"/>
  <c r="A15" i="91"/>
  <c r="A14" i="91"/>
  <c r="A13" i="91"/>
  <c r="A12" i="91"/>
  <c r="A11" i="91"/>
  <c r="A10" i="91"/>
  <c r="A9" i="91"/>
  <c r="A8" i="91"/>
  <c r="M7" i="91"/>
  <c r="A7" i="91"/>
  <c r="M6" i="91"/>
  <c r="A6" i="91"/>
  <c r="N5" i="91"/>
  <c r="A1" i="91"/>
  <c r="N9" i="91" l="1"/>
  <c r="Z10" i="37"/>
  <c r="Z12" i="37"/>
  <c r="AA54" i="50"/>
  <c r="AA52" i="46"/>
  <c r="AA40" i="45"/>
  <c r="Z15" i="37"/>
  <c r="Z17" i="37"/>
  <c r="AA50" i="50"/>
  <c r="AA49" i="50"/>
  <c r="AA53" i="50"/>
  <c r="AA39" i="45"/>
  <c r="Z20" i="37"/>
  <c r="Z22" i="37"/>
  <c r="Z24" i="37"/>
  <c r="AA48" i="50"/>
  <c r="AA52" i="50"/>
  <c r="AA38" i="45"/>
  <c r="AA51" i="50"/>
  <c r="AA37" i="45"/>
  <c r="AA47" i="50"/>
  <c r="AA36" i="45"/>
  <c r="Z18" i="37"/>
  <c r="Z19" i="37"/>
  <c r="AA46" i="50"/>
  <c r="AA35" i="45"/>
  <c r="Z21" i="37"/>
  <c r="Z23" i="37"/>
  <c r="AA34" i="45"/>
  <c r="AA33" i="45"/>
  <c r="N19" i="91"/>
  <c r="AA31" i="45" s="1"/>
  <c r="N23" i="91"/>
  <c r="N15" i="91"/>
  <c r="N12" i="91"/>
  <c r="N16" i="91"/>
  <c r="N20" i="91"/>
  <c r="N24" i="91"/>
  <c r="AA33" i="47" s="1"/>
  <c r="N13" i="91"/>
  <c r="N17" i="91"/>
  <c r="N21" i="91"/>
  <c r="AA32" i="45" s="1"/>
  <c r="N25" i="91"/>
  <c r="AA20" i="48" s="1"/>
  <c r="N11" i="91"/>
  <c r="AA16" i="50" s="1"/>
  <c r="N26" i="91"/>
  <c r="N8" i="91"/>
  <c r="N14" i="91"/>
  <c r="Z11" i="37" s="1"/>
  <c r="N18" i="91"/>
  <c r="AA24" i="45" s="1"/>
  <c r="N22" i="91"/>
  <c r="AA12" i="45" s="1"/>
  <c r="N10" i="91"/>
  <c r="AA7" i="51" s="1"/>
  <c r="AA11" i="47"/>
  <c r="AA21" i="47"/>
  <c r="AA24" i="47"/>
  <c r="AA31" i="47"/>
  <c r="AA34" i="47"/>
  <c r="AA43" i="47"/>
  <c r="AA17" i="46"/>
  <c r="AA26" i="46"/>
  <c r="AA20" i="47"/>
  <c r="AA36" i="47"/>
  <c r="AA7" i="46"/>
  <c r="AA43" i="46"/>
  <c r="AA8" i="45"/>
  <c r="AA20" i="45"/>
  <c r="AA25" i="46"/>
  <c r="AA37" i="47"/>
  <c r="AA29" i="46"/>
  <c r="AA9" i="45"/>
  <c r="AA29" i="45"/>
  <c r="AA8" i="47"/>
  <c r="AA18" i="47"/>
  <c r="AA28" i="47"/>
  <c r="AA40" i="47"/>
  <c r="AA9" i="46"/>
  <c r="AA20" i="46"/>
  <c r="AA23" i="46"/>
  <c r="AA35" i="46"/>
  <c r="AA38" i="46"/>
  <c r="AA41" i="46"/>
  <c r="AA51" i="46"/>
  <c r="AA10" i="45"/>
  <c r="AA14" i="45"/>
  <c r="AA18" i="45"/>
  <c r="AA22" i="45"/>
  <c r="AA26" i="45"/>
  <c r="AA30" i="45"/>
  <c r="AA27" i="45"/>
  <c r="AA44" i="47"/>
  <c r="AA42" i="47"/>
  <c r="AA16" i="46"/>
  <c r="AA28" i="46"/>
  <c r="AA46" i="46"/>
  <c r="AA16" i="45"/>
  <c r="AA30" i="47"/>
  <c r="AA22" i="46"/>
  <c r="AA37" i="46"/>
  <c r="AA17" i="47"/>
  <c r="AA8" i="46"/>
  <c r="AA31" i="46"/>
  <c r="AA44" i="46"/>
  <c r="AA25" i="45"/>
  <c r="AA12" i="47"/>
  <c r="AA15" i="47"/>
  <c r="AA25" i="47"/>
  <c r="AA35" i="47"/>
  <c r="AA38" i="47"/>
  <c r="AA12" i="46"/>
  <c r="AA15" i="46"/>
  <c r="AA27" i="46"/>
  <c r="AA32" i="46"/>
  <c r="AA45" i="46"/>
  <c r="AA48" i="46"/>
  <c r="AA23" i="45"/>
  <c r="AA23" i="47"/>
  <c r="AA30" i="46"/>
  <c r="AA28" i="45"/>
  <c r="AA19" i="46"/>
  <c r="AA7" i="47"/>
  <c r="AA11" i="46"/>
  <c r="AA40" i="46"/>
  <c r="AA13" i="45"/>
  <c r="AA9" i="47"/>
  <c r="AA19" i="47"/>
  <c r="AA22" i="47"/>
  <c r="AA29" i="47"/>
  <c r="AA32" i="47"/>
  <c r="AA41" i="47"/>
  <c r="AA18" i="46"/>
  <c r="AA21" i="46"/>
  <c r="AA24" i="46"/>
  <c r="AA36" i="46"/>
  <c r="AA39" i="46"/>
  <c r="AA42" i="46"/>
  <c r="AA7" i="45"/>
  <c r="AA11" i="45"/>
  <c r="AA15" i="45"/>
  <c r="AA19" i="45"/>
  <c r="AA27" i="47"/>
  <c r="AA34" i="46"/>
  <c r="AA14" i="47"/>
  <c r="AA14" i="46"/>
  <c r="AA47" i="46"/>
  <c r="AA21" i="45"/>
  <c r="AA13" i="47"/>
  <c r="AA16" i="47"/>
  <c r="AA26" i="47"/>
  <c r="AA39" i="47"/>
  <c r="AA6" i="47"/>
  <c r="AA10" i="46"/>
  <c r="AA13" i="46"/>
  <c r="AA33" i="46"/>
  <c r="AA49" i="46"/>
  <c r="AA17" i="45"/>
  <c r="AA10" i="47"/>
  <c r="AA50" i="46"/>
  <c r="Y9" i="55"/>
  <c r="AA11" i="53"/>
  <c r="AA14" i="53"/>
  <c r="AA17" i="53"/>
  <c r="AA20" i="53"/>
  <c r="AA23" i="53"/>
  <c r="AA26" i="53"/>
  <c r="AA39" i="53"/>
  <c r="AA42" i="53"/>
  <c r="AA9" i="52"/>
  <c r="AA13" i="52"/>
  <c r="AA16" i="52"/>
  <c r="AA29" i="52"/>
  <c r="AA33" i="52"/>
  <c r="AA40" i="52"/>
  <c r="AA8" i="49"/>
  <c r="AA37" i="49"/>
  <c r="AA41" i="49"/>
  <c r="AA45" i="49"/>
  <c r="AA54" i="49"/>
  <c r="AA10" i="50"/>
  <c r="AA18" i="50"/>
  <c r="AA26" i="50"/>
  <c r="AA34" i="50"/>
  <c r="AA42" i="50"/>
  <c r="AA11" i="51"/>
  <c r="AA19" i="51"/>
  <c r="AA27" i="51"/>
  <c r="AA35" i="51"/>
  <c r="AA41" i="51"/>
  <c r="AA47" i="51"/>
  <c r="AA55" i="51"/>
  <c r="AA24" i="48"/>
  <c r="AA36" i="48"/>
  <c r="AA40" i="48"/>
  <c r="AA44" i="48"/>
  <c r="AA47" i="48"/>
  <c r="AA55" i="48"/>
  <c r="AA63" i="48"/>
  <c r="AA50" i="47"/>
  <c r="AA44" i="45"/>
  <c r="AA52" i="45"/>
  <c r="Z9" i="37"/>
  <c r="Z27" i="37"/>
  <c r="Z31" i="37"/>
  <c r="Y17" i="54"/>
  <c r="AA11" i="52"/>
  <c r="AA31" i="52"/>
  <c r="AA10" i="49"/>
  <c r="AA43" i="49"/>
  <c r="AA50" i="49"/>
  <c r="AA22" i="50"/>
  <c r="AA30" i="50"/>
  <c r="AA23" i="51"/>
  <c r="AA31" i="51"/>
  <c r="AA38" i="48"/>
  <c r="AA59" i="48"/>
  <c r="AA60" i="46"/>
  <c r="Z29" i="37"/>
  <c r="Y10" i="54"/>
  <c r="Y13" i="54"/>
  <c r="Y16" i="54"/>
  <c r="AA8" i="53"/>
  <c r="AA30" i="53"/>
  <c r="AA33" i="53"/>
  <c r="AA36" i="53"/>
  <c r="AA23" i="52"/>
  <c r="AA26" i="52"/>
  <c r="AA37" i="52"/>
  <c r="AA13" i="49"/>
  <c r="AA17" i="49"/>
  <c r="AA21" i="49"/>
  <c r="AA25" i="49"/>
  <c r="AA29" i="49"/>
  <c r="AA33" i="49"/>
  <c r="AA49" i="49"/>
  <c r="AA11" i="50"/>
  <c r="AA19" i="50"/>
  <c r="AA27" i="50"/>
  <c r="AA35" i="50"/>
  <c r="AA43" i="50"/>
  <c r="AA12" i="51"/>
  <c r="AA20" i="51"/>
  <c r="AA28" i="51"/>
  <c r="AA36" i="51"/>
  <c r="AA42" i="51"/>
  <c r="AA50" i="51"/>
  <c r="AA58" i="51"/>
  <c r="AA10" i="48"/>
  <c r="AA14" i="48"/>
  <c r="AA18" i="48"/>
  <c r="AA25" i="48"/>
  <c r="AA32" i="48"/>
  <c r="AA50" i="48"/>
  <c r="AA58" i="48"/>
  <c r="AA53" i="47"/>
  <c r="AA41" i="45"/>
  <c r="AA47" i="45"/>
  <c r="AA55" i="45"/>
  <c r="AA6" i="46"/>
  <c r="AA6" i="49"/>
  <c r="Y6" i="55"/>
  <c r="AA24" i="52"/>
  <c r="AA35" i="52"/>
  <c r="AA39" i="49"/>
  <c r="AA47" i="49"/>
  <c r="AA14" i="50"/>
  <c r="AA15" i="51"/>
  <c r="AA39" i="51"/>
  <c r="AA43" i="51"/>
  <c r="AA51" i="51"/>
  <c r="AA34" i="48"/>
  <c r="AA42" i="48"/>
  <c r="AA51" i="48"/>
  <c r="AA54" i="47"/>
  <c r="AA48" i="45"/>
  <c r="Z25" i="37"/>
  <c r="Y7" i="55"/>
  <c r="Y7" i="54"/>
  <c r="AA21" i="53"/>
  <c r="AA27" i="53"/>
  <c r="AA45" i="53"/>
  <c r="AA10" i="52"/>
  <c r="AA17" i="52"/>
  <c r="AA20" i="52"/>
  <c r="AA30" i="52"/>
  <c r="AA34" i="52"/>
  <c r="AA41" i="52"/>
  <c r="AA44" i="52"/>
  <c r="AA47" i="52"/>
  <c r="AA9" i="49"/>
  <c r="AA38" i="49"/>
  <c r="AA42" i="49"/>
  <c r="AA46" i="49"/>
  <c r="AA52" i="49"/>
  <c r="AA12" i="50"/>
  <c r="AA20" i="50"/>
  <c r="AA28" i="50"/>
  <c r="AA36" i="50"/>
  <c r="AA44" i="50"/>
  <c r="AA13" i="51"/>
  <c r="AA21" i="51"/>
  <c r="AA29" i="51"/>
  <c r="AA37" i="51"/>
  <c r="AA45" i="51"/>
  <c r="AA53" i="51"/>
  <c r="AA26" i="48"/>
  <c r="AA33" i="48"/>
  <c r="AA37" i="48"/>
  <c r="AA41" i="48"/>
  <c r="AA45" i="48"/>
  <c r="AA53" i="48"/>
  <c r="AA61" i="48"/>
  <c r="AA48" i="47"/>
  <c r="AA62" i="46"/>
  <c r="AA50" i="45"/>
  <c r="Z28" i="37"/>
  <c r="Z32" i="37"/>
  <c r="Y8" i="54"/>
  <c r="Y14" i="54"/>
  <c r="AA31" i="53"/>
  <c r="Y12" i="55"/>
  <c r="Y11" i="54"/>
  <c r="AA9" i="53"/>
  <c r="AA12" i="53"/>
  <c r="AA15" i="53"/>
  <c r="AA18" i="53"/>
  <c r="AA24" i="53"/>
  <c r="AA37" i="53"/>
  <c r="AA40" i="53"/>
  <c r="AA43" i="53"/>
  <c r="AA14" i="52"/>
  <c r="AA27" i="52"/>
  <c r="AA38" i="52"/>
  <c r="AA14" i="49"/>
  <c r="AA18" i="49"/>
  <c r="AA22" i="49"/>
  <c r="AA26" i="49"/>
  <c r="AA30" i="49"/>
  <c r="AA34" i="49"/>
  <c r="AA55" i="49"/>
  <c r="AA13" i="50"/>
  <c r="AA21" i="50"/>
  <c r="AA29" i="50"/>
  <c r="AA37" i="50"/>
  <c r="AA45" i="50"/>
  <c r="AA14" i="51"/>
  <c r="AA22" i="51"/>
  <c r="AA30" i="51"/>
  <c r="AA38" i="51"/>
  <c r="AA48" i="51"/>
  <c r="AA56" i="51"/>
  <c r="AA7" i="48"/>
  <c r="AA11" i="48"/>
  <c r="AA15" i="48"/>
  <c r="AA19" i="48"/>
  <c r="AA27" i="48"/>
  <c r="AA48" i="48"/>
  <c r="AA56" i="48"/>
  <c r="AA64" i="48"/>
  <c r="AA51" i="47"/>
  <c r="AA56" i="47"/>
  <c r="AA42" i="45"/>
  <c r="AA45" i="45"/>
  <c r="AA53" i="45"/>
  <c r="AA6" i="48"/>
  <c r="AA6" i="52"/>
  <c r="Y10" i="55"/>
  <c r="AA34" i="53"/>
  <c r="AA7" i="52"/>
  <c r="AA21" i="52"/>
  <c r="AA48" i="52"/>
  <c r="AA38" i="50"/>
  <c r="AA28" i="48"/>
  <c r="AA46" i="47"/>
  <c r="Z7" i="37"/>
  <c r="Y9" i="54"/>
  <c r="Y12" i="54"/>
  <c r="Y15" i="54"/>
  <c r="AA10" i="53"/>
  <c r="AA16" i="53"/>
  <c r="AA35" i="53"/>
  <c r="AA8" i="52"/>
  <c r="AA12" i="52"/>
  <c r="AA25" i="52"/>
  <c r="AA28" i="52"/>
  <c r="AA32" i="52"/>
  <c r="AA39" i="52"/>
  <c r="AA7" i="49"/>
  <c r="AA11" i="49"/>
  <c r="AA36" i="49"/>
  <c r="AA40" i="49"/>
  <c r="AA44" i="49"/>
  <c r="AA48" i="49"/>
  <c r="AA8" i="50"/>
  <c r="AA24" i="50"/>
  <c r="AA32" i="50"/>
  <c r="AA40" i="50"/>
  <c r="AA9" i="51"/>
  <c r="AA17" i="51"/>
  <c r="AA25" i="51"/>
  <c r="AA33" i="51"/>
  <c r="AA49" i="51"/>
  <c r="AA57" i="51"/>
  <c r="AA22" i="48"/>
  <c r="AA30" i="48"/>
  <c r="AA35" i="48"/>
  <c r="AA39" i="48"/>
  <c r="AA43" i="48"/>
  <c r="AA49" i="48"/>
  <c r="AA57" i="48"/>
  <c r="AA45" i="47"/>
  <c r="AA52" i="47"/>
  <c r="AA43" i="45"/>
  <c r="AA46" i="45"/>
  <c r="AA54" i="45"/>
  <c r="Z8" i="37"/>
  <c r="Z26" i="37"/>
  <c r="Z30" i="37"/>
  <c r="Y11" i="55"/>
  <c r="Y13" i="55"/>
  <c r="AA7" i="53"/>
  <c r="AA29" i="53"/>
  <c r="AA32" i="53"/>
  <c r="AA44" i="53"/>
  <c r="AA19" i="52"/>
  <c r="AA22" i="52"/>
  <c r="AA36" i="52"/>
  <c r="AA43" i="52"/>
  <c r="AA46" i="52"/>
  <c r="AA12" i="49"/>
  <c r="AA16" i="49"/>
  <c r="AA20" i="49"/>
  <c r="AA24" i="49"/>
  <c r="AA28" i="49"/>
  <c r="AA32" i="49"/>
  <c r="AA51" i="49"/>
  <c r="AA9" i="50"/>
  <c r="AA17" i="50"/>
  <c r="AA25" i="50"/>
  <c r="AA33" i="50"/>
  <c r="AA41" i="50"/>
  <c r="AA10" i="51"/>
  <c r="AA18" i="51"/>
  <c r="AA26" i="51"/>
  <c r="AA34" i="51"/>
  <c r="AA40" i="51"/>
  <c r="AA44" i="51"/>
  <c r="AA52" i="51"/>
  <c r="AA9" i="48"/>
  <c r="AA13" i="48"/>
  <c r="AA17" i="48"/>
  <c r="AA23" i="48"/>
  <c r="AA31" i="48"/>
  <c r="AA41" i="53"/>
  <c r="AA23" i="49"/>
  <c r="AA39" i="50"/>
  <c r="AA16" i="51"/>
  <c r="AA8" i="48"/>
  <c r="AA54" i="48"/>
  <c r="Z6" i="37"/>
  <c r="AA6" i="50"/>
  <c r="AA19" i="53"/>
  <c r="AA45" i="52"/>
  <c r="AA24" i="51"/>
  <c r="AA55" i="47"/>
  <c r="AA49" i="45"/>
  <c r="AA38" i="53"/>
  <c r="AA18" i="52"/>
  <c r="AA31" i="49"/>
  <c r="AA32" i="51"/>
  <c r="AA16" i="48"/>
  <c r="AA62" i="48"/>
  <c r="AA51" i="45"/>
  <c r="AA6" i="45"/>
  <c r="AA28" i="53"/>
  <c r="AA42" i="52"/>
  <c r="AA19" i="49"/>
  <c r="AA52" i="48"/>
  <c r="AA63" i="46"/>
  <c r="Y8" i="55"/>
  <c r="AA15" i="52"/>
  <c r="AA7" i="50"/>
  <c r="AA46" i="51"/>
  <c r="AA49" i="47"/>
  <c r="AA6" i="53"/>
  <c r="AA25" i="53"/>
  <c r="AA27" i="49"/>
  <c r="AA15" i="50"/>
  <c r="AA54" i="51"/>
  <c r="AA12" i="48"/>
  <c r="AA60" i="48"/>
  <c r="AA13" i="53"/>
  <c r="AA15" i="49"/>
  <c r="AA53" i="49"/>
  <c r="AA23" i="50"/>
  <c r="AA21" i="48"/>
  <c r="AA46" i="48"/>
  <c r="AA61" i="46"/>
  <c r="Y6" i="54"/>
  <c r="AA22" i="53"/>
  <c r="AA35" i="49"/>
  <c r="AA31" i="50"/>
  <c r="AA8" i="51"/>
  <c r="AA29" i="48"/>
  <c r="AA47" i="47"/>
  <c r="N6" i="91"/>
  <c r="N7" i="91"/>
  <c r="M98" i="88"/>
  <c r="A98" i="88"/>
  <c r="M97" i="88"/>
  <c r="A97" i="88"/>
  <c r="M96" i="88"/>
  <c r="A96" i="88"/>
  <c r="M95" i="88"/>
  <c r="A95" i="88"/>
  <c r="M94" i="88"/>
  <c r="A94" i="88"/>
  <c r="M93" i="88"/>
  <c r="A93" i="88"/>
  <c r="M92" i="88"/>
  <c r="A92" i="88"/>
  <c r="M91" i="88"/>
  <c r="A91" i="88"/>
  <c r="M90" i="88"/>
  <c r="A90" i="88"/>
  <c r="M89" i="88"/>
  <c r="A89" i="88"/>
  <c r="M88" i="88"/>
  <c r="A88" i="88"/>
  <c r="M87" i="88"/>
  <c r="A87" i="88"/>
  <c r="M86" i="88"/>
  <c r="A86" i="88"/>
  <c r="M85" i="88"/>
  <c r="A85" i="88"/>
  <c r="M84" i="88"/>
  <c r="A84" i="88"/>
  <c r="M83" i="88"/>
  <c r="A83" i="88"/>
  <c r="M82" i="88"/>
  <c r="A82" i="88"/>
  <c r="M81" i="88"/>
  <c r="A81" i="88"/>
  <c r="M80" i="88"/>
  <c r="A80" i="88"/>
  <c r="M79" i="88"/>
  <c r="A79" i="88"/>
  <c r="M78" i="88"/>
  <c r="A78" i="88"/>
  <c r="M77" i="88"/>
  <c r="A77" i="88"/>
  <c r="M76" i="88"/>
  <c r="A76" i="88"/>
  <c r="M75" i="88"/>
  <c r="A75" i="88"/>
  <c r="M74" i="88"/>
  <c r="A74" i="88"/>
  <c r="M73" i="88"/>
  <c r="A73" i="88"/>
  <c r="M72" i="88"/>
  <c r="A72" i="88"/>
  <c r="M71" i="88"/>
  <c r="A71" i="88"/>
  <c r="M70" i="88"/>
  <c r="A70" i="88"/>
  <c r="M69" i="88"/>
  <c r="A69" i="88"/>
  <c r="M68" i="88"/>
  <c r="A68" i="88"/>
  <c r="M67" i="88"/>
  <c r="A67" i="88"/>
  <c r="M66" i="88"/>
  <c r="A66" i="88"/>
  <c r="M65" i="88"/>
  <c r="A65" i="88"/>
  <c r="M64" i="88"/>
  <c r="A64" i="88"/>
  <c r="M63" i="88"/>
  <c r="A63" i="88"/>
  <c r="M62" i="88"/>
  <c r="A62" i="88"/>
  <c r="M61" i="88"/>
  <c r="A61" i="88"/>
  <c r="M60" i="88"/>
  <c r="A60" i="88"/>
  <c r="M59" i="88"/>
  <c r="A59" i="88"/>
  <c r="M58" i="88"/>
  <c r="A58" i="88"/>
  <c r="M57" i="88"/>
  <c r="A57" i="88"/>
  <c r="M56" i="88"/>
  <c r="A56" i="88"/>
  <c r="M55" i="88"/>
  <c r="A55" i="88"/>
  <c r="M54" i="88"/>
  <c r="A54" i="88"/>
  <c r="M53" i="88"/>
  <c r="A10" i="88"/>
  <c r="A9" i="88"/>
  <c r="A8" i="88"/>
  <c r="A7" i="88"/>
  <c r="A6" i="88"/>
  <c r="N5" i="88"/>
  <c r="A1" i="88"/>
  <c r="T7" i="47" l="1"/>
  <c r="T15" i="47"/>
  <c r="T23" i="47"/>
  <c r="T31" i="47"/>
  <c r="T39" i="47"/>
  <c r="T47" i="47"/>
  <c r="T55" i="47"/>
  <c r="T35" i="47"/>
  <c r="T51" i="47"/>
  <c r="T53" i="47"/>
  <c r="T46" i="47"/>
  <c r="T8" i="47"/>
  <c r="T16" i="47"/>
  <c r="T24" i="47"/>
  <c r="T32" i="47"/>
  <c r="T40" i="47"/>
  <c r="T48" i="47"/>
  <c r="T19" i="47"/>
  <c r="T45" i="47"/>
  <c r="T38" i="47"/>
  <c r="T9" i="47"/>
  <c r="T17" i="47"/>
  <c r="T25" i="47"/>
  <c r="T33" i="47"/>
  <c r="T41" i="47"/>
  <c r="T49" i="47"/>
  <c r="T27" i="47"/>
  <c r="T37" i="47"/>
  <c r="T30" i="47"/>
  <c r="T10" i="47"/>
  <c r="T18" i="47"/>
  <c r="T26" i="47"/>
  <c r="T34" i="47"/>
  <c r="T42" i="47"/>
  <c r="T50" i="47"/>
  <c r="T11" i="47"/>
  <c r="T43" i="47"/>
  <c r="T22" i="47"/>
  <c r="T12" i="47"/>
  <c r="T20" i="47"/>
  <c r="T28" i="47"/>
  <c r="T36" i="47"/>
  <c r="T44" i="47"/>
  <c r="T52" i="47"/>
  <c r="T13" i="47"/>
  <c r="T21" i="47"/>
  <c r="T29" i="47"/>
  <c r="T14" i="47"/>
  <c r="T54" i="47"/>
  <c r="T12" i="37"/>
  <c r="T15" i="37"/>
  <c r="T17" i="37"/>
  <c r="T20" i="37"/>
  <c r="T22" i="37"/>
  <c r="T24" i="37"/>
  <c r="T36" i="45"/>
  <c r="T52" i="46"/>
  <c r="T18" i="37"/>
  <c r="T21" i="37"/>
  <c r="T23" i="37"/>
  <c r="T54" i="50"/>
  <c r="T37" i="45"/>
  <c r="T53" i="50"/>
  <c r="T39" i="45"/>
  <c r="T10" i="37"/>
  <c r="T34" i="45"/>
  <c r="T52" i="50"/>
  <c r="T33" i="45"/>
  <c r="T38" i="45"/>
  <c r="T19" i="37"/>
  <c r="T35" i="45"/>
  <c r="T40" i="45"/>
  <c r="T15" i="46"/>
  <c r="T25" i="46"/>
  <c r="T26" i="46"/>
  <c r="T27" i="46"/>
  <c r="T13" i="45"/>
  <c r="T28" i="45"/>
  <c r="T16" i="46"/>
  <c r="T28" i="46"/>
  <c r="T29" i="46"/>
  <c r="T40" i="46"/>
  <c r="T41" i="46"/>
  <c r="T42" i="46"/>
  <c r="T43" i="46"/>
  <c r="T44" i="46"/>
  <c r="T14" i="45"/>
  <c r="T29" i="45"/>
  <c r="T17" i="46"/>
  <c r="T45" i="46"/>
  <c r="T15" i="45"/>
  <c r="T16" i="45"/>
  <c r="T30" i="45"/>
  <c r="T19" i="46"/>
  <c r="T32" i="46"/>
  <c r="T48" i="46"/>
  <c r="T20" i="45"/>
  <c r="T23" i="46"/>
  <c r="T38" i="46"/>
  <c r="T12" i="45"/>
  <c r="T25" i="45"/>
  <c r="T7" i="46"/>
  <c r="T8" i="46"/>
  <c r="T9" i="46"/>
  <c r="T18" i="46"/>
  <c r="T30" i="46"/>
  <c r="T31" i="46"/>
  <c r="T46" i="46"/>
  <c r="T47" i="46"/>
  <c r="T17" i="45"/>
  <c r="T18" i="45"/>
  <c r="T19" i="45"/>
  <c r="T31" i="45"/>
  <c r="T32" i="45"/>
  <c r="T6" i="47"/>
  <c r="T33" i="46"/>
  <c r="T34" i="46"/>
  <c r="T49" i="46"/>
  <c r="T21" i="45"/>
  <c r="T27" i="45"/>
  <c r="T10" i="46"/>
  <c r="T26" i="45"/>
  <c r="T11" i="46"/>
  <c r="T20" i="46"/>
  <c r="T21" i="46"/>
  <c r="T35" i="46"/>
  <c r="T36" i="46"/>
  <c r="T50" i="46"/>
  <c r="T51" i="46"/>
  <c r="T22" i="45"/>
  <c r="T22" i="46"/>
  <c r="T37" i="46"/>
  <c r="T7" i="45"/>
  <c r="T8" i="45"/>
  <c r="T9" i="45"/>
  <c r="T10" i="45"/>
  <c r="T11" i="45"/>
  <c r="T23" i="45"/>
  <c r="T24" i="45"/>
  <c r="T14" i="46"/>
  <c r="T24" i="46"/>
  <c r="T39" i="46"/>
  <c r="T12" i="46"/>
  <c r="T13" i="46"/>
  <c r="S14" i="54"/>
  <c r="S15" i="54"/>
  <c r="T16" i="53"/>
  <c r="T17" i="53"/>
  <c r="T31" i="53"/>
  <c r="T24" i="52"/>
  <c r="T25" i="52"/>
  <c r="T47" i="52"/>
  <c r="T48" i="52"/>
  <c r="T7" i="49"/>
  <c r="T8" i="49"/>
  <c r="T9" i="49"/>
  <c r="T10" i="49"/>
  <c r="T11" i="49"/>
  <c r="T50" i="49"/>
  <c r="T15" i="51"/>
  <c r="T23" i="51"/>
  <c r="T31" i="51"/>
  <c r="T39" i="51"/>
  <c r="T47" i="51"/>
  <c r="T55" i="51"/>
  <c r="T22" i="48"/>
  <c r="T30" i="48"/>
  <c r="T49" i="48"/>
  <c r="T57" i="48"/>
  <c r="T62" i="46"/>
  <c r="T50" i="45"/>
  <c r="T25" i="37"/>
  <c r="T26" i="37"/>
  <c r="T27" i="37"/>
  <c r="T28" i="37"/>
  <c r="T29" i="37"/>
  <c r="T30" i="37"/>
  <c r="T31" i="37"/>
  <c r="T32" i="37"/>
  <c r="T6" i="46"/>
  <c r="T6" i="48"/>
  <c r="T6" i="50"/>
  <c r="T6" i="49"/>
  <c r="T6" i="52"/>
  <c r="T6" i="53"/>
  <c r="S6" i="54"/>
  <c r="S13" i="54"/>
  <c r="T23" i="52"/>
  <c r="T13" i="49"/>
  <c r="T20" i="49"/>
  <c r="T24" i="49"/>
  <c r="T32" i="49"/>
  <c r="T32" i="51"/>
  <c r="T54" i="51"/>
  <c r="T23" i="48"/>
  <c r="S12" i="55"/>
  <c r="S16" i="54"/>
  <c r="T18" i="53"/>
  <c r="T19" i="53"/>
  <c r="T32" i="53"/>
  <c r="T33" i="53"/>
  <c r="T44" i="53"/>
  <c r="T26" i="52"/>
  <c r="T27" i="52"/>
  <c r="T51" i="49"/>
  <c r="T14" i="51"/>
  <c r="T22" i="51"/>
  <c r="T30" i="51"/>
  <c r="T38" i="51"/>
  <c r="T48" i="51"/>
  <c r="T56" i="51"/>
  <c r="T21" i="48"/>
  <c r="T29" i="48"/>
  <c r="T50" i="48"/>
  <c r="T58" i="48"/>
  <c r="T63" i="46"/>
  <c r="T41" i="45"/>
  <c r="T42" i="45"/>
  <c r="T51" i="45"/>
  <c r="T6" i="37"/>
  <c r="T6" i="45"/>
  <c r="T40" i="51"/>
  <c r="T25" i="48"/>
  <c r="T54" i="48"/>
  <c r="T30" i="53"/>
  <c r="T45" i="52"/>
  <c r="T16" i="49"/>
  <c r="T23" i="49"/>
  <c r="T28" i="49"/>
  <c r="T16" i="51"/>
  <c r="T31" i="48"/>
  <c r="T49" i="45"/>
  <c r="S6" i="55"/>
  <c r="S7" i="55"/>
  <c r="S17" i="54"/>
  <c r="T20" i="53"/>
  <c r="T21" i="53"/>
  <c r="T34" i="53"/>
  <c r="T35" i="53"/>
  <c r="T45" i="53"/>
  <c r="T7" i="52"/>
  <c r="T8" i="52"/>
  <c r="T9" i="52"/>
  <c r="T10" i="52"/>
  <c r="T11" i="52"/>
  <c r="T12" i="52"/>
  <c r="T13" i="52"/>
  <c r="T28" i="52"/>
  <c r="T29" i="52"/>
  <c r="T30" i="52"/>
  <c r="T31" i="52"/>
  <c r="T32" i="52"/>
  <c r="T33" i="52"/>
  <c r="T34" i="52"/>
  <c r="T35" i="52"/>
  <c r="T52" i="49"/>
  <c r="T13" i="51"/>
  <c r="T21" i="51"/>
  <c r="T29" i="51"/>
  <c r="T37" i="51"/>
  <c r="T49" i="51"/>
  <c r="T57" i="51"/>
  <c r="T20" i="48"/>
  <c r="T28" i="48"/>
  <c r="T51" i="48"/>
  <c r="T59" i="48"/>
  <c r="T43" i="45"/>
  <c r="T44" i="45"/>
  <c r="T52" i="45"/>
  <c r="T52" i="51"/>
  <c r="T15" i="53"/>
  <c r="T14" i="49"/>
  <c r="T18" i="49"/>
  <c r="T25" i="49"/>
  <c r="T30" i="49"/>
  <c r="T35" i="49"/>
  <c r="T49" i="49"/>
  <c r="T48" i="48"/>
  <c r="S8" i="55"/>
  <c r="S13" i="55"/>
  <c r="T7" i="53"/>
  <c r="T8" i="53"/>
  <c r="T9" i="53"/>
  <c r="T22" i="53"/>
  <c r="T36" i="53"/>
  <c r="T37" i="53"/>
  <c r="T38" i="53"/>
  <c r="T14" i="52"/>
  <c r="T15" i="52"/>
  <c r="T36" i="52"/>
  <c r="T37" i="52"/>
  <c r="T38" i="52"/>
  <c r="T53" i="49"/>
  <c r="T12" i="51"/>
  <c r="T20" i="51"/>
  <c r="T28" i="51"/>
  <c r="T36" i="51"/>
  <c r="T42" i="51"/>
  <c r="T50" i="51"/>
  <c r="T58" i="51"/>
  <c r="T7" i="48"/>
  <c r="T8" i="48"/>
  <c r="T9" i="48"/>
  <c r="T10" i="48"/>
  <c r="T11" i="48"/>
  <c r="T12" i="48"/>
  <c r="T13" i="48"/>
  <c r="T14" i="48"/>
  <c r="T15" i="48"/>
  <c r="T16" i="48"/>
  <c r="T17" i="48"/>
  <c r="T18" i="48"/>
  <c r="T19" i="48"/>
  <c r="T27" i="48"/>
  <c r="T52" i="48"/>
  <c r="T60" i="48"/>
  <c r="T45" i="45"/>
  <c r="T53" i="45"/>
  <c r="T62" i="48"/>
  <c r="T55" i="45"/>
  <c r="T28" i="53"/>
  <c r="T43" i="53"/>
  <c r="T46" i="52"/>
  <c r="T15" i="49"/>
  <c r="T22" i="49"/>
  <c r="T27" i="49"/>
  <c r="T33" i="49"/>
  <c r="T56" i="48"/>
  <c r="S9" i="55"/>
  <c r="S7" i="54"/>
  <c r="S8" i="54"/>
  <c r="S9" i="54"/>
  <c r="T10" i="53"/>
  <c r="T11" i="53"/>
  <c r="T23" i="53"/>
  <c r="T39" i="53"/>
  <c r="T16" i="52"/>
  <c r="T17" i="52"/>
  <c r="T39" i="52"/>
  <c r="T40" i="52"/>
  <c r="T41" i="52"/>
  <c r="T54" i="49"/>
  <c r="T11" i="51"/>
  <c r="T27" i="51"/>
  <c r="T35" i="51"/>
  <c r="T41" i="51"/>
  <c r="T43" i="51"/>
  <c r="T51" i="51"/>
  <c r="T26" i="48"/>
  <c r="T33" i="48"/>
  <c r="T34" i="48"/>
  <c r="T35" i="48"/>
  <c r="T36" i="48"/>
  <c r="T37" i="48"/>
  <c r="T38" i="48"/>
  <c r="T39" i="48"/>
  <c r="T40" i="48"/>
  <c r="T41" i="48"/>
  <c r="T42" i="48"/>
  <c r="T43" i="48"/>
  <c r="T44" i="48"/>
  <c r="T45" i="48"/>
  <c r="T53" i="48"/>
  <c r="T61" i="48"/>
  <c r="T46" i="45"/>
  <c r="T54" i="45"/>
  <c r="T34" i="51"/>
  <c r="T32" i="48"/>
  <c r="T46" i="48"/>
  <c r="T56" i="47"/>
  <c r="T29" i="53"/>
  <c r="T22" i="52"/>
  <c r="T17" i="49"/>
  <c r="T21" i="49"/>
  <c r="T29" i="49"/>
  <c r="T34" i="49"/>
  <c r="T61" i="46"/>
  <c r="S10" i="54"/>
  <c r="S11" i="54"/>
  <c r="T12" i="53"/>
  <c r="T13" i="53"/>
  <c r="T24" i="53"/>
  <c r="T25" i="53"/>
  <c r="T40" i="53"/>
  <c r="T41" i="53"/>
  <c r="T18" i="52"/>
  <c r="T19" i="52"/>
  <c r="T42" i="52"/>
  <c r="T43" i="52"/>
  <c r="T55" i="49"/>
  <c r="T10" i="51"/>
  <c r="T18" i="51"/>
  <c r="T26" i="51"/>
  <c r="T44" i="51"/>
  <c r="T47" i="45"/>
  <c r="S11" i="55"/>
  <c r="T12" i="49"/>
  <c r="T19" i="49"/>
  <c r="T26" i="49"/>
  <c r="T31" i="49"/>
  <c r="T24" i="51"/>
  <c r="T64" i="48"/>
  <c r="S10" i="55"/>
  <c r="S12" i="54"/>
  <c r="T14" i="53"/>
  <c r="T26" i="53"/>
  <c r="T27" i="53"/>
  <c r="T42" i="53"/>
  <c r="T20" i="52"/>
  <c r="T21" i="52"/>
  <c r="T44" i="52"/>
  <c r="T36" i="49"/>
  <c r="T37" i="49"/>
  <c r="T38" i="49"/>
  <c r="T39" i="49"/>
  <c r="T40" i="49"/>
  <c r="T41" i="49"/>
  <c r="T42" i="49"/>
  <c r="T43" i="49"/>
  <c r="T44" i="49"/>
  <c r="T45" i="49"/>
  <c r="T46" i="49"/>
  <c r="T47" i="49"/>
  <c r="T48" i="49"/>
  <c r="T17" i="51"/>
  <c r="T25" i="51"/>
  <c r="T33" i="51"/>
  <c r="T45" i="51"/>
  <c r="T53" i="51"/>
  <c r="T24" i="48"/>
  <c r="T47" i="48"/>
  <c r="T55" i="48"/>
  <c r="T63" i="48"/>
  <c r="T60" i="46"/>
  <c r="T48" i="45"/>
  <c r="T7" i="37"/>
  <c r="T8" i="37"/>
  <c r="T9" i="37"/>
  <c r="T46" i="51"/>
  <c r="M100" i="87"/>
  <c r="A100" i="87"/>
  <c r="M99" i="87"/>
  <c r="A99" i="87"/>
  <c r="M98" i="87"/>
  <c r="A98" i="87"/>
  <c r="M97" i="87"/>
  <c r="A97" i="87"/>
  <c r="M96" i="87"/>
  <c r="A96" i="87"/>
  <c r="M95" i="87"/>
  <c r="A95" i="87"/>
  <c r="M94" i="87"/>
  <c r="A94" i="87"/>
  <c r="M93" i="87"/>
  <c r="A93" i="87"/>
  <c r="M92" i="87"/>
  <c r="A92" i="87"/>
  <c r="M91" i="87"/>
  <c r="A91" i="87"/>
  <c r="M90" i="87"/>
  <c r="A90" i="87"/>
  <c r="M89" i="87"/>
  <c r="A89" i="87"/>
  <c r="M88" i="87"/>
  <c r="A88" i="87"/>
  <c r="M87" i="87"/>
  <c r="A87" i="87"/>
  <c r="M86" i="87"/>
  <c r="A86" i="87"/>
  <c r="M85" i="87"/>
  <c r="A85" i="87"/>
  <c r="M84" i="87"/>
  <c r="A84" i="87"/>
  <c r="M83" i="87"/>
  <c r="A83" i="87"/>
  <c r="M82" i="87"/>
  <c r="A82" i="87"/>
  <c r="M81" i="87"/>
  <c r="A81" i="87"/>
  <c r="M80" i="87"/>
  <c r="A80" i="87"/>
  <c r="M79" i="87"/>
  <c r="A79" i="87"/>
  <c r="M78" i="87"/>
  <c r="A78" i="87"/>
  <c r="M77" i="87"/>
  <c r="A77" i="87"/>
  <c r="M76" i="87"/>
  <c r="A76" i="87"/>
  <c r="M75" i="87"/>
  <c r="A75" i="87"/>
  <c r="M74" i="87"/>
  <c r="A74" i="87"/>
  <c r="M73" i="87"/>
  <c r="A73" i="87"/>
  <c r="M72" i="87"/>
  <c r="A72" i="87"/>
  <c r="M71" i="87"/>
  <c r="A71" i="87"/>
  <c r="M70" i="87"/>
  <c r="A70" i="87"/>
  <c r="M69" i="87"/>
  <c r="A69" i="87"/>
  <c r="M68" i="87"/>
  <c r="A68" i="87"/>
  <c r="M67" i="87"/>
  <c r="A67" i="87"/>
  <c r="M66" i="87"/>
  <c r="A66" i="87"/>
  <c r="M65" i="87"/>
  <c r="A65" i="87"/>
  <c r="M64" i="87"/>
  <c r="A64" i="87"/>
  <c r="M63" i="87"/>
  <c r="A63" i="87"/>
  <c r="M62" i="87"/>
  <c r="A62" i="87"/>
  <c r="M61" i="87"/>
  <c r="A61" i="87"/>
  <c r="M60" i="87"/>
  <c r="A60" i="87"/>
  <c r="M59" i="87"/>
  <c r="A59" i="87"/>
  <c r="M58" i="87"/>
  <c r="A58" i="87"/>
  <c r="M57" i="87"/>
  <c r="A57" i="87"/>
  <c r="M56" i="87"/>
  <c r="A56" i="87"/>
  <c r="M55" i="87"/>
  <c r="A55" i="87"/>
  <c r="M54" i="87"/>
  <c r="A54" i="87"/>
  <c r="M53" i="87"/>
  <c r="A53" i="87"/>
  <c r="M52" i="87"/>
  <c r="A52" i="87"/>
  <c r="M51" i="87"/>
  <c r="A51" i="87"/>
  <c r="M50" i="87"/>
  <c r="A50" i="87"/>
  <c r="M49" i="87"/>
  <c r="A49" i="87"/>
  <c r="M48" i="87"/>
  <c r="A48" i="87"/>
  <c r="M47" i="87"/>
  <c r="A47" i="87"/>
  <c r="M46" i="87"/>
  <c r="A46" i="87"/>
  <c r="M45" i="87"/>
  <c r="A45" i="87"/>
  <c r="M44" i="87"/>
  <c r="A44" i="87"/>
  <c r="M43" i="87"/>
  <c r="A43" i="87"/>
  <c r="M42" i="87"/>
  <c r="A42" i="87"/>
  <c r="M41" i="87"/>
  <c r="A41" i="87"/>
  <c r="M40" i="87"/>
  <c r="A40" i="87"/>
  <c r="M39" i="87"/>
  <c r="A39" i="87"/>
  <c r="M38" i="87"/>
  <c r="A38" i="87"/>
  <c r="M37" i="87"/>
  <c r="A37" i="87"/>
  <c r="M36" i="87"/>
  <c r="A36" i="87"/>
  <c r="M35" i="87"/>
  <c r="N35" i="87" s="1"/>
  <c r="A35" i="87"/>
  <c r="M34" i="87"/>
  <c r="A34" i="87"/>
  <c r="M33" i="87"/>
  <c r="A33" i="87"/>
  <c r="M32" i="87"/>
  <c r="A32" i="87"/>
  <c r="M31" i="87"/>
  <c r="N31" i="87" s="1"/>
  <c r="A31" i="87"/>
  <c r="M30" i="87"/>
  <c r="A30" i="87"/>
  <c r="M29" i="87"/>
  <c r="A29" i="87"/>
  <c r="M28" i="87"/>
  <c r="A28" i="87"/>
  <c r="M27" i="87"/>
  <c r="N27" i="87" s="1"/>
  <c r="A27" i="87"/>
  <c r="M26" i="87"/>
  <c r="A26" i="87"/>
  <c r="M25" i="87"/>
  <c r="A25" i="87"/>
  <c r="M24" i="87"/>
  <c r="A24" i="87"/>
  <c r="M23" i="87"/>
  <c r="N23" i="87" s="1"/>
  <c r="A23" i="87"/>
  <c r="M22" i="87"/>
  <c r="A22" i="87"/>
  <c r="M21" i="87"/>
  <c r="A21" i="87"/>
  <c r="M20" i="87"/>
  <c r="A20" i="87"/>
  <c r="M19" i="87"/>
  <c r="N19" i="87" s="1"/>
  <c r="A19" i="87"/>
  <c r="M18" i="87"/>
  <c r="A18" i="87"/>
  <c r="M17" i="87"/>
  <c r="A17" i="87"/>
  <c r="M16" i="87"/>
  <c r="A16" i="87"/>
  <c r="M15" i="87"/>
  <c r="N15" i="87" s="1"/>
  <c r="A15" i="87"/>
  <c r="M14" i="87"/>
  <c r="A14" i="87"/>
  <c r="M13" i="87"/>
  <c r="A13" i="87"/>
  <c r="M12" i="87"/>
  <c r="A12" i="87"/>
  <c r="M11" i="87"/>
  <c r="N11" i="87" s="1"/>
  <c r="A11" i="87"/>
  <c r="M10" i="87"/>
  <c r="A10" i="87"/>
  <c r="M9" i="87"/>
  <c r="A9" i="87"/>
  <c r="M8" i="87"/>
  <c r="A8" i="87"/>
  <c r="M7" i="87"/>
  <c r="N7" i="87" s="1"/>
  <c r="A7" i="87"/>
  <c r="M6" i="87"/>
  <c r="A6" i="87"/>
  <c r="N5" i="87"/>
  <c r="A2" i="87"/>
  <c r="A1" i="87" s="1"/>
  <c r="N8" i="87" l="1"/>
  <c r="N39" i="87"/>
  <c r="N43" i="87"/>
  <c r="N12" i="87"/>
  <c r="O36" i="47" s="1"/>
  <c r="N16" i="87"/>
  <c r="O19" i="45" s="1"/>
  <c r="N20" i="87"/>
  <c r="O18" i="47" s="1"/>
  <c r="N24" i="87"/>
  <c r="O14" i="46" s="1"/>
  <c r="N28" i="87"/>
  <c r="N32" i="87"/>
  <c r="N36" i="87"/>
  <c r="N40" i="87"/>
  <c r="N44" i="87"/>
  <c r="N33" i="87"/>
  <c r="N37" i="87"/>
  <c r="O25" i="49" s="1"/>
  <c r="N41" i="87"/>
  <c r="N45" i="87"/>
  <c r="N6" i="87"/>
  <c r="N10" i="87"/>
  <c r="N14" i="87"/>
  <c r="N18" i="87"/>
  <c r="N22" i="87"/>
  <c r="O30" i="46" s="1"/>
  <c r="N26" i="87"/>
  <c r="N30" i="87"/>
  <c r="N34" i="87"/>
  <c r="N38" i="87"/>
  <c r="N42" i="87"/>
  <c r="O17" i="37"/>
  <c r="O20" i="37"/>
  <c r="O47" i="50"/>
  <c r="O39" i="45"/>
  <c r="O36" i="45"/>
  <c r="O50" i="50"/>
  <c r="O34" i="45"/>
  <c r="O35" i="45"/>
  <c r="O49" i="50"/>
  <c r="O33" i="45"/>
  <c r="O48" i="50"/>
  <c r="O51" i="50"/>
  <c r="O53" i="50"/>
  <c r="O18" i="37"/>
  <c r="O21" i="37"/>
  <c r="O54" i="50"/>
  <c r="O40" i="45"/>
  <c r="O51" i="46"/>
  <c r="O37" i="45"/>
  <c r="O46" i="50"/>
  <c r="O23" i="37"/>
  <c r="O22" i="37"/>
  <c r="O52" i="50"/>
  <c r="O52" i="46"/>
  <c r="O38" i="45"/>
  <c r="O19" i="37"/>
  <c r="O44" i="47"/>
  <c r="O14" i="47"/>
  <c r="O22" i="47"/>
  <c r="O30" i="47"/>
  <c r="O38" i="47"/>
  <c r="O8" i="46"/>
  <c r="O16" i="46"/>
  <c r="O24" i="46"/>
  <c r="O32" i="46"/>
  <c r="O40" i="46"/>
  <c r="O48" i="46"/>
  <c r="O8" i="45"/>
  <c r="O16" i="45"/>
  <c r="O24" i="45"/>
  <c r="O32" i="45"/>
  <c r="O7" i="47"/>
  <c r="O9" i="46"/>
  <c r="O49" i="46"/>
  <c r="O12" i="47"/>
  <c r="O14" i="45"/>
  <c r="O17" i="47"/>
  <c r="O41" i="47"/>
  <c r="O27" i="46"/>
  <c r="O27" i="45"/>
  <c r="O11" i="47"/>
  <c r="O19" i="47"/>
  <c r="O27" i="47"/>
  <c r="O35" i="47"/>
  <c r="O43" i="47"/>
  <c r="O13" i="46"/>
  <c r="O21" i="46"/>
  <c r="O29" i="46"/>
  <c r="O45" i="46"/>
  <c r="O21" i="45"/>
  <c r="O29" i="45"/>
  <c r="O23" i="47"/>
  <c r="O25" i="46"/>
  <c r="O25" i="45"/>
  <c r="O22" i="46"/>
  <c r="O9" i="47"/>
  <c r="O19" i="46"/>
  <c r="O8" i="47"/>
  <c r="O16" i="47"/>
  <c r="O24" i="47"/>
  <c r="O32" i="47"/>
  <c r="O40" i="47"/>
  <c r="O6" i="47"/>
  <c r="O10" i="46"/>
  <c r="O18" i="46"/>
  <c r="O26" i="46"/>
  <c r="O34" i="46"/>
  <c r="O42" i="46"/>
  <c r="O50" i="46"/>
  <c r="O10" i="45"/>
  <c r="O18" i="45"/>
  <c r="O26" i="45"/>
  <c r="O31" i="47"/>
  <c r="O9" i="45"/>
  <c r="O20" i="47"/>
  <c r="O46" i="46"/>
  <c r="O30" i="45"/>
  <c r="O11" i="46"/>
  <c r="O11" i="45"/>
  <c r="O13" i="47"/>
  <c r="O21" i="47"/>
  <c r="O29" i="47"/>
  <c r="O37" i="47"/>
  <c r="O7" i="46"/>
  <c r="O15" i="46"/>
  <c r="O23" i="46"/>
  <c r="O31" i="46"/>
  <c r="O39" i="46"/>
  <c r="O47" i="46"/>
  <c r="O7" i="45"/>
  <c r="O15" i="45"/>
  <c r="O23" i="45"/>
  <c r="O31" i="45"/>
  <c r="O15" i="47"/>
  <c r="O17" i="46"/>
  <c r="O41" i="46"/>
  <c r="O17" i="45"/>
  <c r="O38" i="46"/>
  <c r="O25" i="47"/>
  <c r="O35" i="46"/>
  <c r="O10" i="47"/>
  <c r="O26" i="47"/>
  <c r="O34" i="47"/>
  <c r="O42" i="47"/>
  <c r="O12" i="46"/>
  <c r="O20" i="46"/>
  <c r="O28" i="46"/>
  <c r="O36" i="46"/>
  <c r="O44" i="46"/>
  <c r="O12" i="45"/>
  <c r="O20" i="45"/>
  <c r="O28" i="45"/>
  <c r="O39" i="47"/>
  <c r="O33" i="46"/>
  <c r="O28" i="47"/>
  <c r="O22" i="45"/>
  <c r="O33" i="47"/>
  <c r="O43" i="46"/>
  <c r="N13" i="54"/>
  <c r="O7" i="53"/>
  <c r="O15" i="53"/>
  <c r="O21" i="53"/>
  <c r="O25" i="53"/>
  <c r="O34" i="53"/>
  <c r="O38" i="53"/>
  <c r="O42" i="53"/>
  <c r="O8" i="52"/>
  <c r="O16" i="52"/>
  <c r="O22" i="52"/>
  <c r="O26" i="52"/>
  <c r="O30" i="52"/>
  <c r="O34" i="52"/>
  <c r="O38" i="52"/>
  <c r="O42" i="52"/>
  <c r="O46" i="52"/>
  <c r="O13" i="49"/>
  <c r="O21" i="49"/>
  <c r="O29" i="49"/>
  <c r="O37" i="49"/>
  <c r="O45" i="49"/>
  <c r="O51" i="49"/>
  <c r="O8" i="50"/>
  <c r="O16" i="50"/>
  <c r="O24" i="50"/>
  <c r="O32" i="50"/>
  <c r="O40" i="50"/>
  <c r="O17" i="51"/>
  <c r="O25" i="51"/>
  <c r="O33" i="51"/>
  <c r="O41" i="51"/>
  <c r="O44" i="51"/>
  <c r="O50" i="51"/>
  <c r="O58" i="51"/>
  <c r="O12" i="48"/>
  <c r="O20" i="48"/>
  <c r="O28" i="48"/>
  <c r="O36" i="48"/>
  <c r="O44" i="48"/>
  <c r="O47" i="48"/>
  <c r="O51" i="48"/>
  <c r="O55" i="48"/>
  <c r="O59" i="48"/>
  <c r="O63" i="48"/>
  <c r="O53" i="47"/>
  <c r="O45" i="45"/>
  <c r="N6" i="55"/>
  <c r="N14" i="54"/>
  <c r="O16" i="53"/>
  <c r="O14" i="49"/>
  <c r="O54" i="49"/>
  <c r="O33" i="50"/>
  <c r="O18" i="51"/>
  <c r="O13" i="48"/>
  <c r="O49" i="47"/>
  <c r="O49" i="45"/>
  <c r="O26" i="37"/>
  <c r="O43" i="50"/>
  <c r="O36" i="51"/>
  <c r="O48" i="47"/>
  <c r="N10" i="54"/>
  <c r="N17" i="54"/>
  <c r="O12" i="53"/>
  <c r="O29" i="53"/>
  <c r="O33" i="53"/>
  <c r="O13" i="52"/>
  <c r="O10" i="49"/>
  <c r="O18" i="49"/>
  <c r="O26" i="49"/>
  <c r="O34" i="49"/>
  <c r="O42" i="49"/>
  <c r="O13" i="50"/>
  <c r="O21" i="50"/>
  <c r="O29" i="50"/>
  <c r="O37" i="50"/>
  <c r="O45" i="50"/>
  <c r="O14" i="51"/>
  <c r="O22" i="51"/>
  <c r="O30" i="51"/>
  <c r="O38" i="51"/>
  <c r="O49" i="51"/>
  <c r="O57" i="51"/>
  <c r="O9" i="48"/>
  <c r="O25" i="48"/>
  <c r="O33" i="48"/>
  <c r="O41" i="48"/>
  <c r="O47" i="47"/>
  <c r="O52" i="47"/>
  <c r="O60" i="46"/>
  <c r="O42" i="45"/>
  <c r="O51" i="45"/>
  <c r="O8" i="37"/>
  <c r="O12" i="37"/>
  <c r="O15" i="37"/>
  <c r="O28" i="37"/>
  <c r="O32" i="37"/>
  <c r="O6" i="45"/>
  <c r="N6" i="54"/>
  <c r="O8" i="53"/>
  <c r="O31" i="53"/>
  <c r="O17" i="52"/>
  <c r="O38" i="49"/>
  <c r="O41" i="50"/>
  <c r="O42" i="51"/>
  <c r="O37" i="48"/>
  <c r="O45" i="48"/>
  <c r="O56" i="47"/>
  <c r="O10" i="37"/>
  <c r="O6" i="50"/>
  <c r="O19" i="50"/>
  <c r="O28" i="51"/>
  <c r="O31" i="48"/>
  <c r="O11" i="37"/>
  <c r="N11" i="55"/>
  <c r="N12" i="55"/>
  <c r="N13" i="55"/>
  <c r="N7" i="54"/>
  <c r="N16" i="54"/>
  <c r="O9" i="53"/>
  <c r="O17" i="53"/>
  <c r="O20" i="53"/>
  <c r="O24" i="53"/>
  <c r="O37" i="53"/>
  <c r="O41" i="53"/>
  <c r="O10" i="52"/>
  <c r="O18" i="52"/>
  <c r="O21" i="52"/>
  <c r="O25" i="52"/>
  <c r="O29" i="52"/>
  <c r="O33" i="52"/>
  <c r="O37" i="52"/>
  <c r="O41" i="52"/>
  <c r="O45" i="52"/>
  <c r="O7" i="49"/>
  <c r="O15" i="49"/>
  <c r="O23" i="49"/>
  <c r="O31" i="49"/>
  <c r="O39" i="49"/>
  <c r="O47" i="49"/>
  <c r="O50" i="49"/>
  <c r="O10" i="50"/>
  <c r="O18" i="50"/>
  <c r="O26" i="50"/>
  <c r="O34" i="50"/>
  <c r="O42" i="50"/>
  <c r="O11" i="51"/>
  <c r="O27" i="51"/>
  <c r="O35" i="51"/>
  <c r="O43" i="51"/>
  <c r="O48" i="51"/>
  <c r="O56" i="51"/>
  <c r="O14" i="48"/>
  <c r="O22" i="48"/>
  <c r="O30" i="48"/>
  <c r="O38" i="48"/>
  <c r="O46" i="48"/>
  <c r="O50" i="48"/>
  <c r="O54" i="48"/>
  <c r="O58" i="48"/>
  <c r="O62" i="48"/>
  <c r="O51" i="47"/>
  <c r="O47" i="45"/>
  <c r="O6" i="49"/>
  <c r="O9" i="52"/>
  <c r="O46" i="49"/>
  <c r="O25" i="50"/>
  <c r="O34" i="51"/>
  <c r="O46" i="45"/>
  <c r="O30" i="37"/>
  <c r="O35" i="50"/>
  <c r="O15" i="48"/>
  <c r="O54" i="47"/>
  <c r="O52" i="45"/>
  <c r="O6" i="52"/>
  <c r="N9" i="55"/>
  <c r="N10" i="55"/>
  <c r="N12" i="54"/>
  <c r="N15" i="54"/>
  <c r="O14" i="53"/>
  <c r="O28" i="53"/>
  <c r="O32" i="53"/>
  <c r="O7" i="52"/>
  <c r="O15" i="52"/>
  <c r="O12" i="49"/>
  <c r="O20" i="49"/>
  <c r="O28" i="49"/>
  <c r="O36" i="49"/>
  <c r="O44" i="49"/>
  <c r="O7" i="50"/>
  <c r="O15" i="50"/>
  <c r="O23" i="50"/>
  <c r="O31" i="50"/>
  <c r="O39" i="50"/>
  <c r="O16" i="51"/>
  <c r="O24" i="51"/>
  <c r="O32" i="51"/>
  <c r="O40" i="51"/>
  <c r="O47" i="51"/>
  <c r="O55" i="51"/>
  <c r="O11" i="48"/>
  <c r="O19" i="48"/>
  <c r="O27" i="48"/>
  <c r="O35" i="48"/>
  <c r="O43" i="48"/>
  <c r="O46" i="47"/>
  <c r="O50" i="47"/>
  <c r="O44" i="45"/>
  <c r="O50" i="45"/>
  <c r="O7" i="37"/>
  <c r="O27" i="37"/>
  <c r="O31" i="37"/>
  <c r="O6" i="48"/>
  <c r="O44" i="53"/>
  <c r="O30" i="49"/>
  <c r="O9" i="50"/>
  <c r="O10" i="51"/>
  <c r="O53" i="51"/>
  <c r="O29" i="48"/>
  <c r="O63" i="46"/>
  <c r="O24" i="37"/>
  <c r="O12" i="51"/>
  <c r="O51" i="51"/>
  <c r="O23" i="48"/>
  <c r="O9" i="37"/>
  <c r="O29" i="37"/>
  <c r="N8" i="55"/>
  <c r="N9" i="54"/>
  <c r="O11" i="53"/>
  <c r="O19" i="53"/>
  <c r="O23" i="53"/>
  <c r="O27" i="53"/>
  <c r="O36" i="53"/>
  <c r="O40" i="53"/>
  <c r="O45" i="53"/>
  <c r="O12" i="52"/>
  <c r="O20" i="52"/>
  <c r="O24" i="52"/>
  <c r="O28" i="52"/>
  <c r="O32" i="52"/>
  <c r="O36" i="52"/>
  <c r="O40" i="52"/>
  <c r="O44" i="52"/>
  <c r="O48" i="52"/>
  <c r="O9" i="49"/>
  <c r="O17" i="49"/>
  <c r="O33" i="49"/>
  <c r="O41" i="49"/>
  <c r="O49" i="49"/>
  <c r="O55" i="49"/>
  <c r="O12" i="50"/>
  <c r="O20" i="50"/>
  <c r="O28" i="50"/>
  <c r="O36" i="50"/>
  <c r="O44" i="50"/>
  <c r="O13" i="51"/>
  <c r="O21" i="51"/>
  <c r="O29" i="51"/>
  <c r="O37" i="51"/>
  <c r="O46" i="51"/>
  <c r="O54" i="51"/>
  <c r="O8" i="48"/>
  <c r="O16" i="48"/>
  <c r="O24" i="48"/>
  <c r="O32" i="48"/>
  <c r="O40" i="48"/>
  <c r="O49" i="48"/>
  <c r="O53" i="48"/>
  <c r="O57" i="48"/>
  <c r="O61" i="48"/>
  <c r="O41" i="45"/>
  <c r="O55" i="45"/>
  <c r="O6" i="37"/>
  <c r="O6" i="53"/>
  <c r="N7" i="55"/>
  <c r="O22" i="49"/>
  <c r="O17" i="50"/>
  <c r="O26" i="51"/>
  <c r="O45" i="47"/>
  <c r="O54" i="45"/>
  <c r="O27" i="50"/>
  <c r="O20" i="51"/>
  <c r="O39" i="48"/>
  <c r="O48" i="45"/>
  <c r="N11" i="54"/>
  <c r="O13" i="53"/>
  <c r="O22" i="53"/>
  <c r="O26" i="53"/>
  <c r="O35" i="53"/>
  <c r="O39" i="53"/>
  <c r="O43" i="53"/>
  <c r="O14" i="52"/>
  <c r="O23" i="52"/>
  <c r="O27" i="52"/>
  <c r="O31" i="52"/>
  <c r="O35" i="52"/>
  <c r="O39" i="52"/>
  <c r="O43" i="52"/>
  <c r="O47" i="52"/>
  <c r="O11" i="49"/>
  <c r="O19" i="49"/>
  <c r="O27" i="49"/>
  <c r="O35" i="49"/>
  <c r="O43" i="49"/>
  <c r="O53" i="49"/>
  <c r="O14" i="50"/>
  <c r="O22" i="50"/>
  <c r="O30" i="50"/>
  <c r="O38" i="50"/>
  <c r="O15" i="51"/>
  <c r="O23" i="51"/>
  <c r="O31" i="51"/>
  <c r="O39" i="51"/>
  <c r="O45" i="51"/>
  <c r="O52" i="51"/>
  <c r="O10" i="48"/>
  <c r="O18" i="48"/>
  <c r="O26" i="48"/>
  <c r="O34" i="48"/>
  <c r="O42" i="48"/>
  <c r="O48" i="48"/>
  <c r="O52" i="48"/>
  <c r="O56" i="48"/>
  <c r="O60" i="48"/>
  <c r="O64" i="48"/>
  <c r="O55" i="47"/>
  <c r="O62" i="46"/>
  <c r="O43" i="45"/>
  <c r="O53" i="45"/>
  <c r="O6" i="46"/>
  <c r="N8" i="54"/>
  <c r="O10" i="53"/>
  <c r="O18" i="53"/>
  <c r="O30" i="53"/>
  <c r="O11" i="52"/>
  <c r="O19" i="52"/>
  <c r="O8" i="49"/>
  <c r="O16" i="49"/>
  <c r="O24" i="49"/>
  <c r="O32" i="49"/>
  <c r="O40" i="49"/>
  <c r="O48" i="49"/>
  <c r="O52" i="49"/>
  <c r="O11" i="50"/>
  <c r="O7" i="48"/>
  <c r="O61" i="46"/>
  <c r="O25" i="37"/>
  <c r="N9" i="87"/>
  <c r="O21" i="48" s="1"/>
  <c r="N13" i="87"/>
  <c r="O13" i="45" s="1"/>
  <c r="N17" i="87"/>
  <c r="O17" i="48" s="1"/>
  <c r="N21" i="87"/>
  <c r="N25" i="87"/>
  <c r="O37" i="46" s="1"/>
  <c r="N29" i="87"/>
  <c r="M87" i="89" l="1"/>
  <c r="A87" i="89"/>
  <c r="M86" i="89"/>
  <c r="A86" i="89"/>
  <c r="M85" i="89"/>
  <c r="A85" i="89"/>
  <c r="M84" i="89"/>
  <c r="A84" i="89"/>
  <c r="M83" i="89"/>
  <c r="A83" i="89"/>
  <c r="M82" i="89"/>
  <c r="A82" i="89"/>
  <c r="M81" i="89"/>
  <c r="A81" i="89"/>
  <c r="M80" i="89"/>
  <c r="A80" i="89"/>
  <c r="M79" i="89"/>
  <c r="A79" i="89"/>
  <c r="M78" i="89"/>
  <c r="A78" i="89"/>
  <c r="M77" i="89"/>
  <c r="A77" i="89"/>
  <c r="M76" i="89"/>
  <c r="A76" i="89"/>
  <c r="M75" i="89"/>
  <c r="A75" i="89"/>
  <c r="M74" i="89"/>
  <c r="A74" i="89"/>
  <c r="M73" i="89"/>
  <c r="A73" i="89"/>
  <c r="M72" i="89"/>
  <c r="A72" i="89"/>
  <c r="M71" i="89"/>
  <c r="A71" i="89"/>
  <c r="M70" i="89"/>
  <c r="A70" i="89"/>
  <c r="M69" i="89"/>
  <c r="A69" i="89"/>
  <c r="M68" i="89"/>
  <c r="A68" i="89"/>
  <c r="M67" i="89"/>
  <c r="A67" i="89"/>
  <c r="M66" i="89"/>
  <c r="A66" i="89"/>
  <c r="M65" i="89"/>
  <c r="A65" i="89"/>
  <c r="M56" i="89"/>
  <c r="A56" i="89"/>
  <c r="M55" i="89"/>
  <c r="A55" i="89"/>
  <c r="M54" i="89"/>
  <c r="A54" i="89"/>
  <c r="M53" i="89"/>
  <c r="A53" i="89"/>
  <c r="M52" i="89"/>
  <c r="A52" i="89"/>
  <c r="M51" i="89"/>
  <c r="A51" i="89"/>
  <c r="M50" i="89"/>
  <c r="A50" i="89"/>
  <c r="M49" i="89"/>
  <c r="A49" i="89"/>
  <c r="M48" i="89"/>
  <c r="A48" i="89"/>
  <c r="M47" i="89"/>
  <c r="A47" i="89"/>
  <c r="M46" i="89"/>
  <c r="A46" i="89"/>
  <c r="M45" i="89"/>
  <c r="A45" i="89"/>
  <c r="M44" i="89"/>
  <c r="A44" i="89"/>
  <c r="A43" i="89"/>
  <c r="A42" i="89"/>
  <c r="A41" i="89"/>
  <c r="A40" i="89"/>
  <c r="A39" i="89"/>
  <c r="A38" i="89"/>
  <c r="A37" i="89"/>
  <c r="A36" i="89"/>
  <c r="A35" i="89"/>
  <c r="A34" i="89"/>
  <c r="A33" i="89"/>
  <c r="A32" i="89"/>
  <c r="A31" i="89"/>
  <c r="A30" i="89"/>
  <c r="A29" i="89"/>
  <c r="A28" i="89"/>
  <c r="A27" i="89"/>
  <c r="A26" i="89"/>
  <c r="A25" i="89"/>
  <c r="A24" i="89"/>
  <c r="A23" i="89"/>
  <c r="A22" i="89"/>
  <c r="A21" i="89"/>
  <c r="A20" i="89"/>
  <c r="A19" i="89"/>
  <c r="A18" i="89"/>
  <c r="A17" i="89"/>
  <c r="A16" i="89"/>
  <c r="A15" i="89"/>
  <c r="A14" i="89"/>
  <c r="A13" i="89"/>
  <c r="A12" i="89"/>
  <c r="A11" i="89"/>
  <c r="A10" i="89"/>
  <c r="A9" i="89"/>
  <c r="A8" i="89"/>
  <c r="A7" i="89"/>
  <c r="A6" i="89"/>
  <c r="N5" i="89"/>
  <c r="A2" i="89"/>
  <c r="A1" i="89" s="1"/>
  <c r="AB21" i="37" l="1"/>
  <c r="AC47" i="50"/>
  <c r="AC39" i="45"/>
  <c r="AB12" i="37"/>
  <c r="AB19" i="37"/>
  <c r="AB20" i="37"/>
  <c r="AC46" i="50"/>
  <c r="AC36" i="45"/>
  <c r="AC52" i="50"/>
  <c r="AB22" i="37"/>
  <c r="AB11" i="37"/>
  <c r="AC51" i="50"/>
  <c r="AC48" i="50"/>
  <c r="AC53" i="50"/>
  <c r="AC33" i="45"/>
  <c r="AC52" i="46"/>
  <c r="AB17" i="37"/>
  <c r="AC35" i="45"/>
  <c r="AB24" i="37"/>
  <c r="AC40" i="45"/>
  <c r="AC34" i="45"/>
  <c r="AB10" i="37"/>
  <c r="AB18" i="37"/>
  <c r="AC50" i="50"/>
  <c r="AC38" i="45"/>
  <c r="AC49" i="50"/>
  <c r="AB15" i="37"/>
  <c r="AB23" i="37"/>
  <c r="AC37" i="45"/>
  <c r="AC54" i="50"/>
  <c r="AC13" i="47"/>
  <c r="AC12" i="46"/>
  <c r="AC20" i="46"/>
  <c r="AC28" i="46"/>
  <c r="AC35" i="46"/>
  <c r="AC42" i="46"/>
  <c r="AC14" i="47"/>
  <c r="AC13" i="46"/>
  <c r="AC21" i="46"/>
  <c r="AC29" i="46"/>
  <c r="AC36" i="46"/>
  <c r="AC43" i="46"/>
  <c r="AC7" i="45"/>
  <c r="AC15" i="45"/>
  <c r="AC23" i="45"/>
  <c r="AC31" i="45"/>
  <c r="AC32" i="45"/>
  <c r="AC6" i="47"/>
  <c r="AC16" i="46"/>
  <c r="AC39" i="46"/>
  <c r="AC10" i="45"/>
  <c r="AC26" i="45"/>
  <c r="AC10" i="47"/>
  <c r="AC25" i="46"/>
  <c r="AC44" i="47"/>
  <c r="AC7" i="47"/>
  <c r="AC15" i="47"/>
  <c r="AC16" i="47"/>
  <c r="AC17" i="47"/>
  <c r="AC18" i="47"/>
  <c r="AC19" i="47"/>
  <c r="AC20" i="47"/>
  <c r="AC21" i="47"/>
  <c r="AC22" i="47"/>
  <c r="AC23" i="47"/>
  <c r="AC24" i="47"/>
  <c r="AC25" i="47"/>
  <c r="AC26" i="47"/>
  <c r="AC27" i="47"/>
  <c r="AC28" i="47"/>
  <c r="AC29" i="47"/>
  <c r="AC30" i="47"/>
  <c r="AC31" i="47"/>
  <c r="AC32" i="47"/>
  <c r="AC33" i="47"/>
  <c r="AC34" i="47"/>
  <c r="AC35" i="47"/>
  <c r="AC36" i="47"/>
  <c r="AC37" i="47"/>
  <c r="AC38" i="47"/>
  <c r="AC39" i="47"/>
  <c r="AC40" i="47"/>
  <c r="AC41" i="47"/>
  <c r="AC42" i="47"/>
  <c r="AC43" i="47"/>
  <c r="AC14" i="46"/>
  <c r="AC22" i="46"/>
  <c r="AC37" i="46"/>
  <c r="AC44" i="46"/>
  <c r="AC8" i="45"/>
  <c r="AC16" i="45"/>
  <c r="AC24" i="45"/>
  <c r="AC8" i="47"/>
  <c r="AC7" i="46"/>
  <c r="AC15" i="46"/>
  <c r="AC23" i="46"/>
  <c r="AC30" i="46"/>
  <c r="AC38" i="46"/>
  <c r="AC45" i="46"/>
  <c r="AC9" i="45"/>
  <c r="AC17" i="45"/>
  <c r="AC25" i="45"/>
  <c r="AC9" i="47"/>
  <c r="AC8" i="46"/>
  <c r="AC24" i="46"/>
  <c r="AC31" i="46"/>
  <c r="AC46" i="46"/>
  <c r="AC18" i="45"/>
  <c r="AC9" i="46"/>
  <c r="AC17" i="46"/>
  <c r="AC47" i="46"/>
  <c r="AC19" i="45"/>
  <c r="AC11" i="47"/>
  <c r="AC10" i="46"/>
  <c r="AC18" i="46"/>
  <c r="AC26" i="46"/>
  <c r="AC33" i="46"/>
  <c r="AC40" i="46"/>
  <c r="AC48" i="46"/>
  <c r="AC12" i="45"/>
  <c r="AC20" i="45"/>
  <c r="AC28" i="45"/>
  <c r="AC12" i="47"/>
  <c r="AC19" i="46"/>
  <c r="AC27" i="46"/>
  <c r="AC34" i="46"/>
  <c r="AC41" i="46"/>
  <c r="AC49" i="46"/>
  <c r="AC13" i="45"/>
  <c r="AC21" i="45"/>
  <c r="AC29" i="45"/>
  <c r="AC50" i="46"/>
  <c r="AC51" i="46"/>
  <c r="AC14" i="45"/>
  <c r="AC22" i="45"/>
  <c r="AC32" i="46"/>
  <c r="AC11" i="46"/>
  <c r="AC30" i="45"/>
  <c r="AC11" i="45"/>
  <c r="AC27" i="45"/>
  <c r="AA10" i="55"/>
  <c r="AA13" i="55"/>
  <c r="AA16" i="54"/>
  <c r="AC11" i="53"/>
  <c r="AC19" i="53"/>
  <c r="AC27" i="53"/>
  <c r="AC41" i="53"/>
  <c r="AC7" i="52"/>
  <c r="AC15" i="52"/>
  <c r="AC23" i="52"/>
  <c r="AC31" i="52"/>
  <c r="AC39" i="52"/>
  <c r="AC47" i="52"/>
  <c r="AC14" i="49"/>
  <c r="AC22" i="49"/>
  <c r="AC30" i="49"/>
  <c r="AC39" i="49"/>
  <c r="AC47" i="49"/>
  <c r="AC7" i="50"/>
  <c r="AC8" i="50"/>
  <c r="AC9" i="50"/>
  <c r="AC10" i="50"/>
  <c r="AC11" i="50"/>
  <c r="AC12" i="50"/>
  <c r="AC13" i="50"/>
  <c r="AC14" i="50"/>
  <c r="AC15" i="50"/>
  <c r="AC17" i="50"/>
  <c r="AC18" i="50"/>
  <c r="AC19" i="50"/>
  <c r="AC20" i="50"/>
  <c r="AC21" i="50"/>
  <c r="AC22" i="50"/>
  <c r="AC23" i="50"/>
  <c r="AC24" i="50"/>
  <c r="AC25" i="50"/>
  <c r="AC26" i="50"/>
  <c r="AC27" i="50"/>
  <c r="AC28" i="50"/>
  <c r="AC29" i="50"/>
  <c r="AC30" i="50"/>
  <c r="AC31" i="50"/>
  <c r="AC32" i="50"/>
  <c r="AC33" i="50"/>
  <c r="AC34" i="50"/>
  <c r="AC35" i="50"/>
  <c r="AC36" i="50"/>
  <c r="AC37" i="50"/>
  <c r="AC38" i="50"/>
  <c r="AC39" i="50"/>
  <c r="AC40" i="50"/>
  <c r="AC41" i="50"/>
  <c r="AC42" i="50"/>
  <c r="AC43" i="50"/>
  <c r="AC44" i="50"/>
  <c r="AC45" i="50"/>
  <c r="AC7" i="51"/>
  <c r="AC8" i="51"/>
  <c r="AC9" i="51"/>
  <c r="AC10" i="51"/>
  <c r="AC11" i="51"/>
  <c r="AC12" i="51"/>
  <c r="AC13" i="51"/>
  <c r="AC14" i="51"/>
  <c r="AC15" i="51"/>
  <c r="AC16" i="51"/>
  <c r="AC17" i="51"/>
  <c r="AC18" i="51"/>
  <c r="AC19" i="51"/>
  <c r="AC20" i="51"/>
  <c r="AC23" i="51"/>
  <c r="AC24" i="51"/>
  <c r="AC25" i="51"/>
  <c r="AC26" i="51"/>
  <c r="AC27" i="51"/>
  <c r="AC28" i="51"/>
  <c r="AC29" i="51"/>
  <c r="AC31" i="51"/>
  <c r="AC33" i="51"/>
  <c r="AC35" i="51"/>
  <c r="AA7" i="55"/>
  <c r="AA12" i="54"/>
  <c r="AC12" i="53"/>
  <c r="AC20" i="53"/>
  <c r="AC34" i="53"/>
  <c r="AC42" i="53"/>
  <c r="AC8" i="52"/>
  <c r="AC16" i="52"/>
  <c r="AC24" i="52"/>
  <c r="AC32" i="52"/>
  <c r="AC40" i="52"/>
  <c r="AC48" i="52"/>
  <c r="AC15" i="49"/>
  <c r="AC23" i="49"/>
  <c r="AC31" i="49"/>
  <c r="AC40" i="49"/>
  <c r="AC48" i="49"/>
  <c r="AC52" i="49"/>
  <c r="AC48" i="51"/>
  <c r="AC52" i="51"/>
  <c r="AC56" i="51"/>
  <c r="AC12" i="48"/>
  <c r="AC20" i="48"/>
  <c r="AC28" i="48"/>
  <c r="AC36" i="48"/>
  <c r="AC44" i="48"/>
  <c r="AC45" i="47"/>
  <c r="AC62" i="46"/>
  <c r="AC45" i="45"/>
  <c r="AC49" i="45"/>
  <c r="AC53" i="45"/>
  <c r="AB31" i="37"/>
  <c r="AC6" i="49"/>
  <c r="AC37" i="53"/>
  <c r="AC35" i="52"/>
  <c r="AC18" i="49"/>
  <c r="AC17" i="48"/>
  <c r="AC41" i="45"/>
  <c r="AA6" i="54"/>
  <c r="AC16" i="53"/>
  <c r="AC38" i="53"/>
  <c r="AC28" i="52"/>
  <c r="AC35" i="49"/>
  <c r="AC50" i="49"/>
  <c r="AC58" i="51"/>
  <c r="AC32" i="48"/>
  <c r="AC60" i="46"/>
  <c r="AB6" i="37"/>
  <c r="AA11" i="55"/>
  <c r="AA7" i="54"/>
  <c r="AA17" i="54"/>
  <c r="AC13" i="53"/>
  <c r="AC21" i="53"/>
  <c r="AC28" i="53"/>
  <c r="AC35" i="53"/>
  <c r="AC9" i="52"/>
  <c r="AC17" i="52"/>
  <c r="AC25" i="52"/>
  <c r="AC33" i="52"/>
  <c r="AC41" i="52"/>
  <c r="AC7" i="49"/>
  <c r="AC16" i="49"/>
  <c r="AC24" i="49"/>
  <c r="AC32" i="49"/>
  <c r="AC41" i="49"/>
  <c r="AC43" i="51"/>
  <c r="AC11" i="48"/>
  <c r="AC19" i="48"/>
  <c r="AC27" i="48"/>
  <c r="AC35" i="48"/>
  <c r="AC43" i="48"/>
  <c r="AC46" i="47"/>
  <c r="AC52" i="47"/>
  <c r="AC56" i="47"/>
  <c r="AB32" i="37"/>
  <c r="AC11" i="52"/>
  <c r="AC9" i="49"/>
  <c r="AC43" i="49"/>
  <c r="AC45" i="51"/>
  <c r="AC25" i="48"/>
  <c r="AC53" i="47"/>
  <c r="AA14" i="54"/>
  <c r="AC24" i="53"/>
  <c r="AC20" i="52"/>
  <c r="AC36" i="52"/>
  <c r="AC27" i="49"/>
  <c r="AC50" i="51"/>
  <c r="AC16" i="48"/>
  <c r="AC49" i="47"/>
  <c r="AC51" i="45"/>
  <c r="AB27" i="37"/>
  <c r="AA8" i="55"/>
  <c r="AA8" i="54"/>
  <c r="AA13" i="54"/>
  <c r="AC14" i="53"/>
  <c r="AC22" i="53"/>
  <c r="AC29" i="53"/>
  <c r="AC36" i="53"/>
  <c r="AC43" i="53"/>
  <c r="AC10" i="52"/>
  <c r="AC18" i="52"/>
  <c r="AC26" i="52"/>
  <c r="AC34" i="52"/>
  <c r="AC42" i="52"/>
  <c r="AC8" i="49"/>
  <c r="AC17" i="49"/>
  <c r="AC25" i="49"/>
  <c r="AC33" i="49"/>
  <c r="AC42" i="49"/>
  <c r="AC49" i="49"/>
  <c r="AC53" i="49"/>
  <c r="AC44" i="51"/>
  <c r="AC49" i="51"/>
  <c r="AC53" i="51"/>
  <c r="AC57" i="51"/>
  <c r="AC10" i="48"/>
  <c r="AC18" i="48"/>
  <c r="AC26" i="48"/>
  <c r="AC34" i="48"/>
  <c r="AC42" i="48"/>
  <c r="AC47" i="47"/>
  <c r="AC63" i="46"/>
  <c r="AC46" i="45"/>
  <c r="AC50" i="45"/>
  <c r="AC54" i="45"/>
  <c r="AB25" i="37"/>
  <c r="AC6" i="53"/>
  <c r="AC19" i="52"/>
  <c r="AC43" i="52"/>
  <c r="AC34" i="49"/>
  <c r="AC33" i="48"/>
  <c r="AC48" i="47"/>
  <c r="AA12" i="55"/>
  <c r="AC31" i="53"/>
  <c r="AC12" i="52"/>
  <c r="AC10" i="49"/>
  <c r="AC36" i="49"/>
  <c r="AC54" i="49"/>
  <c r="AC54" i="51"/>
  <c r="AC8" i="48"/>
  <c r="AC40" i="48"/>
  <c r="AC47" i="45"/>
  <c r="AA9" i="54"/>
  <c r="AC7" i="53"/>
  <c r="AC15" i="53"/>
  <c r="AC23" i="53"/>
  <c r="AC30" i="53"/>
  <c r="AC27" i="52"/>
  <c r="AC26" i="49"/>
  <c r="AC9" i="48"/>
  <c r="AC41" i="48"/>
  <c r="AB26" i="37"/>
  <c r="AC8" i="53"/>
  <c r="AC44" i="53"/>
  <c r="AC44" i="52"/>
  <c r="AC44" i="49"/>
  <c r="AC46" i="51"/>
  <c r="AC24" i="48"/>
  <c r="AC42" i="45"/>
  <c r="AA6" i="55"/>
  <c r="AA10" i="54"/>
  <c r="AA15" i="54"/>
  <c r="AC9" i="53"/>
  <c r="AC17" i="53"/>
  <c r="AC25" i="53"/>
  <c r="AC32" i="53"/>
  <c r="AC39" i="53"/>
  <c r="AC21" i="52"/>
  <c r="AC29" i="52"/>
  <c r="AC37" i="52"/>
  <c r="AC45" i="52"/>
  <c r="AC11" i="49"/>
  <c r="AC12" i="49"/>
  <c r="AC20" i="49"/>
  <c r="AC28" i="49"/>
  <c r="AC37" i="49"/>
  <c r="AC45" i="49"/>
  <c r="AC7" i="48"/>
  <c r="AC15" i="48"/>
  <c r="AC23" i="48"/>
  <c r="AC31" i="48"/>
  <c r="AC39" i="48"/>
  <c r="AC50" i="47"/>
  <c r="AC54" i="47"/>
  <c r="AC43" i="45"/>
  <c r="AB7" i="37"/>
  <c r="AB28" i="37"/>
  <c r="AC6" i="45"/>
  <c r="AC6" i="48"/>
  <c r="AC22" i="51"/>
  <c r="AC49" i="48"/>
  <c r="AC54" i="48"/>
  <c r="AC56" i="48"/>
  <c r="AC58" i="48"/>
  <c r="AC60" i="48"/>
  <c r="AC62" i="48"/>
  <c r="AC64" i="48"/>
  <c r="AC55" i="47"/>
  <c r="AB30" i="37"/>
  <c r="AA9" i="55"/>
  <c r="AA11" i="54"/>
  <c r="AC10" i="53"/>
  <c r="AC18" i="53"/>
  <c r="AC26" i="53"/>
  <c r="AC33" i="53"/>
  <c r="AC40" i="53"/>
  <c r="AC45" i="53"/>
  <c r="AC14" i="52"/>
  <c r="AC22" i="52"/>
  <c r="AC30" i="52"/>
  <c r="AC38" i="52"/>
  <c r="AC46" i="52"/>
  <c r="AC13" i="49"/>
  <c r="AC21" i="49"/>
  <c r="AC29" i="49"/>
  <c r="AC38" i="49"/>
  <c r="AC46" i="49"/>
  <c r="AC51" i="49"/>
  <c r="AC55" i="49"/>
  <c r="AC47" i="51"/>
  <c r="AC51" i="51"/>
  <c r="AC55" i="51"/>
  <c r="AC14" i="48"/>
  <c r="AC22" i="48"/>
  <c r="AC30" i="48"/>
  <c r="AC38" i="48"/>
  <c r="AC61" i="46"/>
  <c r="AC44" i="45"/>
  <c r="AC48" i="45"/>
  <c r="AC52" i="45"/>
  <c r="AB8" i="37"/>
  <c r="AB29" i="37"/>
  <c r="AC6" i="46"/>
  <c r="AC21" i="51"/>
  <c r="AC30" i="51"/>
  <c r="AC32" i="51"/>
  <c r="AC34" i="51"/>
  <c r="AC36" i="51"/>
  <c r="AC37" i="51"/>
  <c r="AC38" i="51"/>
  <c r="AC39" i="51"/>
  <c r="AC40" i="51"/>
  <c r="AC41" i="51"/>
  <c r="AC42" i="51"/>
  <c r="AC13" i="48"/>
  <c r="AC21" i="48"/>
  <c r="AC29" i="48"/>
  <c r="AC37" i="48"/>
  <c r="AC45" i="48"/>
  <c r="AC46" i="48"/>
  <c r="AC47" i="48"/>
  <c r="AC48" i="48"/>
  <c r="AC50" i="48"/>
  <c r="AC51" i="48"/>
  <c r="AC52" i="48"/>
  <c r="AC53" i="48"/>
  <c r="AC55" i="48"/>
  <c r="AC57" i="48"/>
  <c r="AC59" i="48"/>
  <c r="AC61" i="48"/>
  <c r="AC63" i="48"/>
  <c r="AC51" i="47"/>
  <c r="AB9" i="37"/>
  <c r="AC6" i="50"/>
  <c r="AC55" i="45"/>
  <c r="N47" i="89"/>
  <c r="N62" i="89"/>
  <c r="N59" i="89"/>
  <c r="N63" i="89"/>
  <c r="N61" i="89"/>
  <c r="N60" i="89"/>
  <c r="N64" i="89"/>
  <c r="N58" i="89"/>
  <c r="N57" i="89"/>
  <c r="N6" i="89"/>
  <c r="N10" i="89"/>
  <c r="N14" i="89"/>
  <c r="N22" i="89"/>
  <c r="N26" i="89"/>
  <c r="N30" i="89"/>
  <c r="N38" i="89"/>
  <c r="N42" i="89"/>
  <c r="N46" i="89"/>
  <c r="N54" i="89"/>
  <c r="N11" i="89"/>
  <c r="N52" i="89"/>
  <c r="N13" i="89"/>
  <c r="N18" i="89"/>
  <c r="N20" i="89"/>
  <c r="N29" i="89"/>
  <c r="AC16" i="50" s="1"/>
  <c r="N34" i="89"/>
  <c r="N36" i="89"/>
  <c r="N45" i="89"/>
  <c r="N50" i="89"/>
  <c r="N15" i="89"/>
  <c r="N17" i="89"/>
  <c r="N24" i="89"/>
  <c r="N33" i="89"/>
  <c r="N40" i="89"/>
  <c r="AC6" i="52" s="1"/>
  <c r="N49" i="89"/>
  <c r="N56" i="89"/>
  <c r="N19" i="89"/>
  <c r="N21" i="89"/>
  <c r="N28" i="89"/>
  <c r="N37" i="89"/>
  <c r="N44" i="89"/>
  <c r="N51" i="89"/>
  <c r="N53" i="89"/>
  <c r="N9" i="89"/>
  <c r="N16" i="89"/>
  <c r="N25" i="89"/>
  <c r="N32" i="89"/>
  <c r="N41" i="89"/>
  <c r="N48" i="89"/>
  <c r="N55" i="89"/>
  <c r="N8" i="89"/>
  <c r="N12" i="89"/>
  <c r="N7" i="89"/>
  <c r="N23" i="89"/>
  <c r="N27" i="89"/>
  <c r="AC19" i="49" s="1"/>
  <c r="N31" i="89"/>
  <c r="N35" i="89"/>
  <c r="N39" i="89"/>
  <c r="N43" i="89"/>
  <c r="AC13" i="52" s="1"/>
  <c r="M84" i="85" l="1"/>
  <c r="A84" i="85"/>
  <c r="M83" i="85"/>
  <c r="A83" i="85"/>
  <c r="M82" i="85"/>
  <c r="A82" i="85"/>
  <c r="M81" i="85"/>
  <c r="A81" i="85"/>
  <c r="M80" i="85"/>
  <c r="A80" i="85"/>
  <c r="M79" i="85"/>
  <c r="A79" i="85"/>
  <c r="M78" i="85"/>
  <c r="A78" i="85"/>
  <c r="M77" i="85"/>
  <c r="A77" i="85"/>
  <c r="A76" i="85"/>
  <c r="A75" i="85"/>
  <c r="A74" i="85"/>
  <c r="A73" i="85"/>
  <c r="A72" i="85"/>
  <c r="A71" i="85"/>
  <c r="A70" i="85"/>
  <c r="A69" i="85"/>
  <c r="A68" i="85"/>
  <c r="A67" i="85"/>
  <c r="A66" i="85"/>
  <c r="A65" i="85"/>
  <c r="A64" i="85"/>
  <c r="A63" i="85"/>
  <c r="A62" i="85"/>
  <c r="A61" i="85"/>
  <c r="A60" i="85"/>
  <c r="A59" i="85"/>
  <c r="A58" i="85"/>
  <c r="A57" i="85"/>
  <c r="A56" i="85"/>
  <c r="A55" i="85"/>
  <c r="A54" i="85"/>
  <c r="A53" i="85"/>
  <c r="A52" i="85"/>
  <c r="A51" i="85"/>
  <c r="A50" i="85"/>
  <c r="A49" i="85"/>
  <c r="A48" i="85"/>
  <c r="A47" i="85"/>
  <c r="A46" i="85"/>
  <c r="A45" i="85"/>
  <c r="A44" i="85"/>
  <c r="A43" i="85"/>
  <c r="A42" i="85"/>
  <c r="A41" i="85"/>
  <c r="A40" i="85"/>
  <c r="A39" i="85"/>
  <c r="A38" i="85"/>
  <c r="A37" i="85"/>
  <c r="A36" i="85"/>
  <c r="A35" i="85"/>
  <c r="A34" i="85"/>
  <c r="A33" i="85"/>
  <c r="A32" i="85"/>
  <c r="A31" i="85"/>
  <c r="A30" i="85"/>
  <c r="A29" i="85"/>
  <c r="A28" i="85"/>
  <c r="A27" i="85"/>
  <c r="A26" i="85"/>
  <c r="A25" i="85"/>
  <c r="A24" i="85"/>
  <c r="A23" i="85"/>
  <c r="A22" i="85"/>
  <c r="A21" i="85"/>
  <c r="A20" i="85"/>
  <c r="A19" i="85"/>
  <c r="A18" i="85"/>
  <c r="A17" i="85"/>
  <c r="A16" i="85"/>
  <c r="A15" i="85"/>
  <c r="A14" i="85"/>
  <c r="A13" i="85"/>
  <c r="A12" i="85"/>
  <c r="A11" i="85"/>
  <c r="A10" i="85"/>
  <c r="A9" i="85"/>
  <c r="A8" i="85"/>
  <c r="N5" i="85"/>
  <c r="A2" i="85"/>
  <c r="A1" i="85" s="1"/>
  <c r="M68" i="84"/>
  <c r="M67" i="84"/>
  <c r="M66" i="84"/>
  <c r="M100" i="84"/>
  <c r="M99" i="84"/>
  <c r="M98" i="84"/>
  <c r="M97" i="84"/>
  <c r="M96" i="84"/>
  <c r="M95" i="84"/>
  <c r="M94" i="84"/>
  <c r="M93" i="84"/>
  <c r="M92" i="84"/>
  <c r="M91" i="84"/>
  <c r="M90" i="84"/>
  <c r="M89" i="84"/>
  <c r="M88" i="84"/>
  <c r="M87" i="84"/>
  <c r="M86" i="84"/>
  <c r="M85" i="84"/>
  <c r="M84" i="84"/>
  <c r="M83" i="84"/>
  <c r="M82" i="84"/>
  <c r="M81" i="84"/>
  <c r="M80" i="84"/>
  <c r="M79" i="84"/>
  <c r="M78" i="84"/>
  <c r="M77" i="84"/>
  <c r="M76" i="84"/>
  <c r="M75" i="84"/>
  <c r="M74" i="84"/>
  <c r="M73" i="84"/>
  <c r="M72" i="84"/>
  <c r="M71" i="84"/>
  <c r="M70" i="84"/>
  <c r="M69" i="84"/>
  <c r="A8" i="84"/>
  <c r="M7" i="84"/>
  <c r="A7" i="84"/>
  <c r="M6" i="84"/>
  <c r="A6" i="84"/>
  <c r="N5" i="84"/>
  <c r="A2" i="84"/>
  <c r="A1" i="84" s="1"/>
  <c r="AL57" i="51"/>
  <c r="AL58" i="51"/>
  <c r="K7" i="50" l="1"/>
  <c r="K15" i="50"/>
  <c r="K23" i="50"/>
  <c r="K31" i="50"/>
  <c r="K39" i="50"/>
  <c r="K28" i="50"/>
  <c r="K37" i="50"/>
  <c r="K22" i="50"/>
  <c r="K8" i="50"/>
  <c r="K16" i="50"/>
  <c r="K24" i="50"/>
  <c r="K32" i="50"/>
  <c r="K40" i="50"/>
  <c r="K47" i="50"/>
  <c r="K13" i="50"/>
  <c r="K45" i="50"/>
  <c r="K30" i="50"/>
  <c r="K9" i="50"/>
  <c r="K17" i="50"/>
  <c r="K25" i="50"/>
  <c r="K33" i="50"/>
  <c r="K41" i="50"/>
  <c r="K20" i="50"/>
  <c r="K21" i="50"/>
  <c r="K46" i="50"/>
  <c r="K10" i="50"/>
  <c r="K18" i="50"/>
  <c r="K26" i="50"/>
  <c r="K34" i="50"/>
  <c r="K42" i="50"/>
  <c r="K44" i="50"/>
  <c r="K14" i="50"/>
  <c r="K11" i="50"/>
  <c r="K19" i="50"/>
  <c r="K27" i="50"/>
  <c r="K35" i="50"/>
  <c r="K43" i="50"/>
  <c r="K12" i="50"/>
  <c r="K36" i="50"/>
  <c r="K29" i="50"/>
  <c r="K38" i="50"/>
  <c r="K35" i="45"/>
  <c r="K19" i="37"/>
  <c r="K53" i="50"/>
  <c r="K12" i="37"/>
  <c r="K15" i="37"/>
  <c r="K17" i="37"/>
  <c r="K20" i="37"/>
  <c r="K22" i="37"/>
  <c r="K24" i="37"/>
  <c r="K26" i="37"/>
  <c r="K28" i="37"/>
  <c r="K34" i="45"/>
  <c r="K40" i="45"/>
  <c r="K18" i="37"/>
  <c r="K38" i="45"/>
  <c r="K48" i="50"/>
  <c r="K51" i="50"/>
  <c r="K33" i="45"/>
  <c r="K52" i="46"/>
  <c r="K21" i="37"/>
  <c r="K37" i="45"/>
  <c r="K36" i="45"/>
  <c r="K49" i="50"/>
  <c r="K39" i="45"/>
  <c r="K11" i="37"/>
  <c r="K23" i="37"/>
  <c r="K25" i="37"/>
  <c r="K27" i="37"/>
  <c r="K54" i="50"/>
  <c r="K50" i="50"/>
  <c r="K52" i="50"/>
  <c r="N15" i="84"/>
  <c r="N16" i="84"/>
  <c r="N14" i="84"/>
  <c r="N17" i="84"/>
  <c r="N11" i="84"/>
  <c r="N18" i="84"/>
  <c r="N13" i="84"/>
  <c r="N12" i="84"/>
  <c r="N10" i="84"/>
  <c r="K22" i="47"/>
  <c r="K25" i="47"/>
  <c r="K28" i="47"/>
  <c r="K31" i="47"/>
  <c r="K11" i="46"/>
  <c r="K22" i="46"/>
  <c r="K37" i="46"/>
  <c r="K50" i="46"/>
  <c r="K8" i="45"/>
  <c r="K24" i="45"/>
  <c r="K27" i="45"/>
  <c r="K31" i="45"/>
  <c r="K10" i="45"/>
  <c r="K20" i="45"/>
  <c r="K26" i="46"/>
  <c r="K25" i="45"/>
  <c r="K16" i="47"/>
  <c r="K31" i="46"/>
  <c r="K9" i="47"/>
  <c r="K12" i="47"/>
  <c r="K34" i="47"/>
  <c r="K37" i="47"/>
  <c r="K42" i="47"/>
  <c r="K6" i="47"/>
  <c r="K14" i="46"/>
  <c r="K18" i="46"/>
  <c r="K25" i="46"/>
  <c r="K28" i="46"/>
  <c r="K43" i="46"/>
  <c r="K14" i="45"/>
  <c r="K49" i="46"/>
  <c r="K17" i="45"/>
  <c r="K30" i="45"/>
  <c r="K13" i="47"/>
  <c r="K35" i="47"/>
  <c r="K29" i="46"/>
  <c r="K44" i="46"/>
  <c r="K28" i="45"/>
  <c r="K10" i="47"/>
  <c r="K19" i="47"/>
  <c r="K43" i="47"/>
  <c r="K19" i="46"/>
  <c r="K41" i="46"/>
  <c r="K11" i="45"/>
  <c r="K21" i="45"/>
  <c r="K44" i="47"/>
  <c r="K15" i="47"/>
  <c r="K18" i="47"/>
  <c r="K21" i="47"/>
  <c r="K27" i="47"/>
  <c r="K7" i="46"/>
  <c r="K10" i="46"/>
  <c r="K21" i="46"/>
  <c r="K30" i="46"/>
  <c r="K33" i="46"/>
  <c r="K36" i="46"/>
  <c r="K40" i="46"/>
  <c r="K46" i="46"/>
  <c r="K24" i="47"/>
  <c r="K30" i="47"/>
  <c r="K13" i="46"/>
  <c r="K17" i="46"/>
  <c r="K24" i="46"/>
  <c r="K27" i="46"/>
  <c r="K39" i="46"/>
  <c r="K7" i="45"/>
  <c r="K13" i="45"/>
  <c r="K23" i="45"/>
  <c r="K26" i="45"/>
  <c r="K17" i="47"/>
  <c r="K26" i="47"/>
  <c r="K16" i="46"/>
  <c r="K35" i="46"/>
  <c r="K51" i="46"/>
  <c r="K12" i="45"/>
  <c r="K32" i="45"/>
  <c r="K12" i="46"/>
  <c r="K38" i="46"/>
  <c r="K38" i="47"/>
  <c r="K15" i="46"/>
  <c r="K15" i="45"/>
  <c r="K8" i="47"/>
  <c r="K11" i="47"/>
  <c r="K14" i="47"/>
  <c r="K20" i="47"/>
  <c r="K33" i="47"/>
  <c r="K36" i="47"/>
  <c r="K39" i="47"/>
  <c r="K41" i="47"/>
  <c r="K9" i="46"/>
  <c r="K42" i="46"/>
  <c r="K45" i="46"/>
  <c r="K16" i="45"/>
  <c r="K19" i="45"/>
  <c r="K29" i="45"/>
  <c r="K23" i="47"/>
  <c r="K29" i="47"/>
  <c r="K20" i="46"/>
  <c r="K32" i="46"/>
  <c r="K48" i="46"/>
  <c r="K9" i="45"/>
  <c r="K22" i="45"/>
  <c r="K32" i="47"/>
  <c r="K23" i="46"/>
  <c r="K7" i="47"/>
  <c r="K40" i="47"/>
  <c r="K8" i="46"/>
  <c r="K34" i="46"/>
  <c r="K47" i="46"/>
  <c r="K18" i="45"/>
  <c r="K9" i="55"/>
  <c r="K12" i="54"/>
  <c r="K8" i="53"/>
  <c r="K11" i="53"/>
  <c r="K18" i="53"/>
  <c r="K21" i="53"/>
  <c r="K28" i="53"/>
  <c r="K31" i="53"/>
  <c r="K44" i="53"/>
  <c r="K13" i="52"/>
  <c r="K26" i="52"/>
  <c r="K29" i="52"/>
  <c r="K47" i="52"/>
  <c r="K18" i="49"/>
  <c r="K26" i="49"/>
  <c r="K34" i="49"/>
  <c r="K39" i="49"/>
  <c r="K47" i="49"/>
  <c r="K55" i="49"/>
  <c r="K44" i="51"/>
  <c r="K52" i="51"/>
  <c r="K8" i="48"/>
  <c r="K16" i="48"/>
  <c r="K34" i="48"/>
  <c r="K42" i="48"/>
  <c r="K50" i="48"/>
  <c r="K58" i="48"/>
  <c r="K53" i="47"/>
  <c r="K56" i="47"/>
  <c r="K50" i="45"/>
  <c r="K29" i="37"/>
  <c r="K6" i="37"/>
  <c r="K6" i="50"/>
  <c r="K9" i="53"/>
  <c r="K16" i="53"/>
  <c r="K42" i="53"/>
  <c r="K30" i="52"/>
  <c r="K27" i="49"/>
  <c r="K9" i="48"/>
  <c r="K51" i="48"/>
  <c r="K46" i="47"/>
  <c r="K6" i="49"/>
  <c r="K12" i="55"/>
  <c r="K15" i="54"/>
  <c r="K14" i="53"/>
  <c r="K34" i="53"/>
  <c r="K37" i="53"/>
  <c r="K10" i="52"/>
  <c r="K16" i="52"/>
  <c r="K19" i="52"/>
  <c r="K34" i="52"/>
  <c r="K37" i="52"/>
  <c r="K40" i="52"/>
  <c r="K43" i="52"/>
  <c r="K10" i="49"/>
  <c r="K15" i="49"/>
  <c r="K23" i="49"/>
  <c r="K31" i="49"/>
  <c r="K36" i="49"/>
  <c r="K44" i="49"/>
  <c r="K52" i="49"/>
  <c r="K49" i="51"/>
  <c r="K57" i="51"/>
  <c r="K13" i="48"/>
  <c r="K39" i="48"/>
  <c r="K47" i="48"/>
  <c r="K55" i="48"/>
  <c r="K63" i="48"/>
  <c r="K50" i="47"/>
  <c r="K61" i="46"/>
  <c r="K47" i="45"/>
  <c r="K55" i="45"/>
  <c r="K9" i="37"/>
  <c r="K6" i="46"/>
  <c r="K10" i="54"/>
  <c r="K26" i="53"/>
  <c r="K45" i="53"/>
  <c r="K45" i="52"/>
  <c r="K48" i="49"/>
  <c r="K53" i="51"/>
  <c r="K35" i="48"/>
  <c r="K54" i="47"/>
  <c r="K30" i="37"/>
  <c r="K8" i="54"/>
  <c r="K11" i="54"/>
  <c r="K17" i="53"/>
  <c r="K24" i="53"/>
  <c r="K27" i="53"/>
  <c r="K30" i="53"/>
  <c r="K40" i="53"/>
  <c r="K43" i="53"/>
  <c r="K7" i="52"/>
  <c r="K22" i="52"/>
  <c r="K25" i="52"/>
  <c r="K31" i="52"/>
  <c r="K46" i="52"/>
  <c r="K7" i="49"/>
  <c r="K12" i="49"/>
  <c r="K20" i="49"/>
  <c r="K28" i="49"/>
  <c r="K41" i="49"/>
  <c r="K49" i="49"/>
  <c r="K11" i="51"/>
  <c r="K13" i="51"/>
  <c r="K15" i="51"/>
  <c r="K17" i="51"/>
  <c r="K21" i="51"/>
  <c r="K23" i="51"/>
  <c r="K25" i="51"/>
  <c r="K27" i="51"/>
  <c r="K29" i="51"/>
  <c r="K31" i="51"/>
  <c r="K33" i="51"/>
  <c r="K35" i="51"/>
  <c r="K37" i="51"/>
  <c r="K39" i="51"/>
  <c r="K41" i="51"/>
  <c r="K46" i="51"/>
  <c r="K54" i="51"/>
  <c r="K10" i="48"/>
  <c r="K18" i="48"/>
  <c r="K36" i="48"/>
  <c r="K44" i="48"/>
  <c r="K52" i="48"/>
  <c r="K60" i="48"/>
  <c r="K47" i="47"/>
  <c r="K55" i="47"/>
  <c r="K41" i="45"/>
  <c r="K44" i="45"/>
  <c r="K52" i="45"/>
  <c r="K31" i="37"/>
  <c r="K6" i="52"/>
  <c r="K8" i="55"/>
  <c r="K11" i="55"/>
  <c r="K7" i="53"/>
  <c r="K10" i="53"/>
  <c r="K13" i="53"/>
  <c r="K20" i="53"/>
  <c r="K33" i="53"/>
  <c r="K12" i="52"/>
  <c r="K15" i="52"/>
  <c r="K28" i="52"/>
  <c r="K17" i="49"/>
  <c r="K25" i="49"/>
  <c r="K33" i="49"/>
  <c r="K38" i="49"/>
  <c r="K46" i="49"/>
  <c r="K54" i="49"/>
  <c r="K43" i="51"/>
  <c r="K51" i="51"/>
  <c r="K7" i="48"/>
  <c r="K15" i="48"/>
  <c r="K20" i="48"/>
  <c r="K22" i="48"/>
  <c r="K24" i="48"/>
  <c r="K26" i="48"/>
  <c r="K28" i="48"/>
  <c r="K30" i="48"/>
  <c r="K33" i="48"/>
  <c r="K41" i="48"/>
  <c r="K49" i="48"/>
  <c r="K57" i="48"/>
  <c r="K45" i="47"/>
  <c r="K52" i="47"/>
  <c r="K63" i="46"/>
  <c r="K49" i="45"/>
  <c r="K7" i="54"/>
  <c r="K29" i="53"/>
  <c r="K24" i="52"/>
  <c r="K19" i="49"/>
  <c r="K40" i="49"/>
  <c r="K17" i="48"/>
  <c r="K59" i="48"/>
  <c r="K51" i="45"/>
  <c r="K14" i="54"/>
  <c r="K23" i="53"/>
  <c r="K36" i="53"/>
  <c r="K39" i="53"/>
  <c r="K9" i="52"/>
  <c r="K18" i="52"/>
  <c r="K21" i="52"/>
  <c r="K33" i="52"/>
  <c r="K36" i="52"/>
  <c r="K39" i="52"/>
  <c r="K42" i="52"/>
  <c r="K9" i="49"/>
  <c r="K14" i="49"/>
  <c r="K22" i="49"/>
  <c r="K30" i="49"/>
  <c r="K43" i="49"/>
  <c r="K51" i="49"/>
  <c r="K48" i="51"/>
  <c r="K56" i="51"/>
  <c r="K12" i="48"/>
  <c r="K38" i="48"/>
  <c r="K46" i="48"/>
  <c r="K54" i="48"/>
  <c r="K62" i="48"/>
  <c r="K49" i="47"/>
  <c r="K60" i="46"/>
  <c r="K46" i="45"/>
  <c r="K54" i="45"/>
  <c r="K8" i="37"/>
  <c r="K6" i="54"/>
  <c r="K17" i="54"/>
  <c r="K19" i="53"/>
  <c r="K27" i="52"/>
  <c r="K48" i="52"/>
  <c r="K35" i="49"/>
  <c r="K45" i="51"/>
  <c r="K43" i="48"/>
  <c r="K43" i="45"/>
  <c r="K6" i="45"/>
  <c r="K7" i="55"/>
  <c r="K10" i="55"/>
  <c r="K13" i="54"/>
  <c r="K12" i="53"/>
  <c r="K22" i="53"/>
  <c r="K32" i="53"/>
  <c r="K35" i="53"/>
  <c r="K38" i="53"/>
  <c r="K11" i="52"/>
  <c r="K14" i="52"/>
  <c r="K17" i="52"/>
  <c r="K35" i="52"/>
  <c r="K38" i="52"/>
  <c r="K41" i="52"/>
  <c r="K11" i="49"/>
  <c r="K16" i="49"/>
  <c r="K24" i="49"/>
  <c r="K32" i="49"/>
  <c r="K37" i="49"/>
  <c r="K45" i="49"/>
  <c r="K53" i="49"/>
  <c r="K10" i="51"/>
  <c r="K12" i="51"/>
  <c r="K14" i="51"/>
  <c r="K16" i="51"/>
  <c r="K18" i="51"/>
  <c r="K20" i="51"/>
  <c r="K22" i="51"/>
  <c r="K24" i="51"/>
  <c r="K26" i="51"/>
  <c r="K28" i="51"/>
  <c r="K30" i="51"/>
  <c r="K32" i="51"/>
  <c r="K34" i="51"/>
  <c r="K36" i="51"/>
  <c r="K38" i="51"/>
  <c r="K40" i="51"/>
  <c r="K42" i="51"/>
  <c r="K50" i="51"/>
  <c r="K58" i="51"/>
  <c r="K14" i="48"/>
  <c r="K40" i="48"/>
  <c r="K48" i="48"/>
  <c r="K56" i="48"/>
  <c r="K64" i="48"/>
  <c r="K51" i="47"/>
  <c r="K62" i="46"/>
  <c r="K48" i="45"/>
  <c r="K10" i="37"/>
  <c r="K6" i="48"/>
  <c r="K13" i="55"/>
  <c r="K9" i="54"/>
  <c r="K16" i="54"/>
  <c r="K15" i="53"/>
  <c r="K25" i="53"/>
  <c r="K41" i="53"/>
  <c r="K8" i="52"/>
  <c r="K20" i="52"/>
  <c r="K23" i="52"/>
  <c r="K32" i="52"/>
  <c r="K44" i="52"/>
  <c r="K8" i="49"/>
  <c r="K13" i="49"/>
  <c r="K21" i="49"/>
  <c r="K29" i="49"/>
  <c r="K42" i="49"/>
  <c r="K50" i="49"/>
  <c r="K47" i="51"/>
  <c r="K55" i="51"/>
  <c r="K11" i="48"/>
  <c r="K19" i="48"/>
  <c r="K21" i="48"/>
  <c r="K23" i="48"/>
  <c r="K25" i="48"/>
  <c r="K27" i="48"/>
  <c r="K29" i="48"/>
  <c r="K31" i="48"/>
  <c r="K32" i="48"/>
  <c r="K48" i="47"/>
  <c r="K7" i="37"/>
  <c r="K45" i="45"/>
  <c r="K61" i="48"/>
  <c r="K53" i="45"/>
  <c r="K42" i="45"/>
  <c r="K32" i="37"/>
  <c r="K6" i="53"/>
  <c r="K37" i="48"/>
  <c r="K53" i="48"/>
  <c r="K45" i="48"/>
  <c r="K57" i="47"/>
  <c r="N9" i="85"/>
  <c r="N17" i="85"/>
  <c r="N25" i="85"/>
  <c r="N33" i="85"/>
  <c r="N41" i="85"/>
  <c r="N49" i="85"/>
  <c r="N57" i="85"/>
  <c r="N65" i="85"/>
  <c r="N28" i="85"/>
  <c r="N68" i="85"/>
  <c r="N45" i="85"/>
  <c r="N22" i="85"/>
  <c r="N62" i="85"/>
  <c r="N23" i="85"/>
  <c r="N63" i="85"/>
  <c r="N56" i="85"/>
  <c r="N10" i="85"/>
  <c r="N18" i="85"/>
  <c r="N26" i="85"/>
  <c r="N34" i="85"/>
  <c r="N42" i="85"/>
  <c r="N50" i="85"/>
  <c r="N58" i="85"/>
  <c r="N66" i="85"/>
  <c r="N44" i="85"/>
  <c r="N29" i="85"/>
  <c r="N8" i="85"/>
  <c r="N14" i="85"/>
  <c r="N39" i="85"/>
  <c r="N64" i="85"/>
  <c r="N11" i="85"/>
  <c r="N19" i="85"/>
  <c r="N27" i="85"/>
  <c r="N35" i="85"/>
  <c r="N43" i="85"/>
  <c r="N51" i="85"/>
  <c r="N59" i="85"/>
  <c r="N67" i="85"/>
  <c r="N52" i="85"/>
  <c r="N21" i="85"/>
  <c r="N38" i="85"/>
  <c r="N47" i="85"/>
  <c r="N40" i="85"/>
  <c r="N12" i="85"/>
  <c r="N20" i="85"/>
  <c r="N36" i="85"/>
  <c r="N60" i="85"/>
  <c r="N37" i="85"/>
  <c r="N61" i="85"/>
  <c r="N30" i="85"/>
  <c r="N46" i="85"/>
  <c r="N15" i="85"/>
  <c r="N24" i="85"/>
  <c r="N13" i="85"/>
  <c r="N53" i="85"/>
  <c r="N54" i="85"/>
  <c r="N55" i="85"/>
  <c r="N48" i="85"/>
  <c r="N31" i="85"/>
  <c r="N16" i="85"/>
  <c r="N32" i="85"/>
  <c r="N6" i="85"/>
  <c r="N7" i="85"/>
  <c r="N7" i="84"/>
  <c r="N9" i="84"/>
  <c r="N8" i="84"/>
  <c r="N6" i="84"/>
  <c r="K6" i="55"/>
  <c r="M19" i="82"/>
  <c r="A19" i="82"/>
  <c r="M18" i="82"/>
  <c r="A18" i="82"/>
  <c r="M17" i="82"/>
  <c r="A17" i="82"/>
  <c r="M16" i="82"/>
  <c r="A16" i="82"/>
  <c r="A15" i="82"/>
  <c r="M14" i="82"/>
  <c r="A14" i="82"/>
  <c r="M13" i="82"/>
  <c r="A13" i="82"/>
  <c r="M12" i="82"/>
  <c r="A12" i="82"/>
  <c r="A11" i="82"/>
  <c r="M10" i="82"/>
  <c r="A10" i="82"/>
  <c r="M9" i="82"/>
  <c r="A9" i="82"/>
  <c r="A8" i="82"/>
  <c r="N8" i="47" l="1"/>
  <c r="N7" i="47"/>
  <c r="N6" i="47"/>
  <c r="M11" i="55"/>
  <c r="M16" i="54"/>
  <c r="N24" i="53"/>
  <c r="N33" i="53"/>
  <c r="N40" i="53"/>
  <c r="N40" i="52"/>
  <c r="N47" i="52"/>
  <c r="N34" i="53"/>
  <c r="N35" i="48"/>
  <c r="N45" i="48"/>
  <c r="N51" i="48"/>
  <c r="N61" i="48"/>
  <c r="N50" i="47"/>
  <c r="N21" i="53"/>
  <c r="N26" i="53"/>
  <c r="N35" i="53"/>
  <c r="N42" i="53"/>
  <c r="N27" i="52"/>
  <c r="N42" i="52"/>
  <c r="N34" i="48"/>
  <c r="N36" i="48"/>
  <c r="N38" i="48"/>
  <c r="N40" i="48"/>
  <c r="N42" i="48"/>
  <c r="N44" i="48"/>
  <c r="N46" i="48"/>
  <c r="N48" i="48"/>
  <c r="N50" i="48"/>
  <c r="N52" i="48"/>
  <c r="N54" i="48"/>
  <c r="N56" i="48"/>
  <c r="N58" i="48"/>
  <c r="N60" i="48"/>
  <c r="N62" i="48"/>
  <c r="N64" i="48"/>
  <c r="N47" i="47"/>
  <c r="N49" i="47"/>
  <c r="N51" i="47"/>
  <c r="N53" i="47"/>
  <c r="N55" i="47"/>
  <c r="N27" i="53"/>
  <c r="N43" i="53"/>
  <c r="N33" i="48"/>
  <c r="N43" i="48"/>
  <c r="N55" i="48"/>
  <c r="N63" i="48"/>
  <c r="N52" i="47"/>
  <c r="M13" i="55"/>
  <c r="N28" i="53"/>
  <c r="N30" i="53"/>
  <c r="N37" i="53"/>
  <c r="N44" i="53"/>
  <c r="N29" i="52"/>
  <c r="N31" i="52"/>
  <c r="N33" i="52"/>
  <c r="N35" i="52"/>
  <c r="N44" i="52"/>
  <c r="N32" i="48"/>
  <c r="N61" i="46"/>
  <c r="N63" i="46"/>
  <c r="N41" i="45"/>
  <c r="N30" i="37"/>
  <c r="N32" i="37"/>
  <c r="M17" i="54"/>
  <c r="N43" i="52"/>
  <c r="N41" i="48"/>
  <c r="N53" i="48"/>
  <c r="N59" i="48"/>
  <c r="N48" i="47"/>
  <c r="M8" i="55"/>
  <c r="M15" i="54"/>
  <c r="N23" i="53"/>
  <c r="N39" i="53"/>
  <c r="N37" i="52"/>
  <c r="N46" i="52"/>
  <c r="N43" i="45"/>
  <c r="N45" i="45"/>
  <c r="N47" i="45"/>
  <c r="N49" i="45"/>
  <c r="N51" i="45"/>
  <c r="N53" i="45"/>
  <c r="N55" i="45"/>
  <c r="N39" i="48"/>
  <c r="N47" i="48"/>
  <c r="M6" i="55"/>
  <c r="M10" i="55"/>
  <c r="N25" i="53"/>
  <c r="N32" i="53"/>
  <c r="N41" i="53"/>
  <c r="N39" i="52"/>
  <c r="N41" i="52"/>
  <c r="N48" i="52"/>
  <c r="M12" i="55"/>
  <c r="N20" i="53"/>
  <c r="N26" i="52"/>
  <c r="N37" i="48"/>
  <c r="N49" i="48"/>
  <c r="N57" i="48"/>
  <c r="N45" i="47"/>
  <c r="N54" i="47"/>
  <c r="N22" i="53"/>
  <c r="N29" i="53"/>
  <c r="N36" i="53"/>
  <c r="N38" i="53"/>
  <c r="N45" i="53"/>
  <c r="N28" i="52"/>
  <c r="N30" i="52"/>
  <c r="N32" i="52"/>
  <c r="N34" i="52"/>
  <c r="N56" i="47"/>
  <c r="N60" i="46"/>
  <c r="N62" i="46"/>
  <c r="N42" i="45"/>
  <c r="N29" i="37"/>
  <c r="N31" i="37"/>
  <c r="N6" i="53"/>
  <c r="M7" i="55"/>
  <c r="M9" i="55"/>
  <c r="M14" i="54"/>
  <c r="N31" i="53"/>
  <c r="N36" i="52"/>
  <c r="N38" i="52"/>
  <c r="N45" i="52"/>
  <c r="N50" i="45"/>
  <c r="N48" i="45"/>
  <c r="N46" i="45"/>
  <c r="N44" i="45"/>
  <c r="N54" i="45"/>
  <c r="N52" i="45"/>
  <c r="J6" i="55"/>
  <c r="AP32" i="37"/>
  <c r="M32" i="108"/>
  <c r="A32" i="108"/>
  <c r="M31" i="108"/>
  <c r="A31" i="108"/>
  <c r="M30" i="108"/>
  <c r="A30" i="108"/>
  <c r="M29" i="108"/>
  <c r="A29" i="108"/>
  <c r="M28" i="108"/>
  <c r="A28" i="108"/>
  <c r="M27" i="108"/>
  <c r="A27" i="108"/>
  <c r="M26" i="108"/>
  <c r="A26" i="108"/>
  <c r="M25" i="108"/>
  <c r="A25" i="108"/>
  <c r="M24" i="108"/>
  <c r="A24" i="108"/>
  <c r="M23" i="108"/>
  <c r="A23" i="108"/>
  <c r="M22" i="108"/>
  <c r="A22" i="108"/>
  <c r="M21" i="108"/>
  <c r="A21" i="108"/>
  <c r="M20" i="108"/>
  <c r="A20" i="108"/>
  <c r="M19" i="108"/>
  <c r="A19" i="108"/>
  <c r="M18" i="108"/>
  <c r="A18" i="108"/>
  <c r="M17" i="108"/>
  <c r="A17" i="108"/>
  <c r="M16" i="108"/>
  <c r="A16" i="108"/>
  <c r="M15" i="108"/>
  <c r="A15" i="108"/>
  <c r="M14" i="108"/>
  <c r="A14" i="108"/>
  <c r="M13" i="108"/>
  <c r="A13" i="108"/>
  <c r="M12" i="108"/>
  <c r="A12" i="108"/>
  <c r="M11" i="108"/>
  <c r="A11" i="108"/>
  <c r="M10" i="108"/>
  <c r="A10" i="108"/>
  <c r="M9" i="108"/>
  <c r="A9" i="108"/>
  <c r="M8" i="108"/>
  <c r="A8" i="108"/>
  <c r="M7" i="108"/>
  <c r="A7" i="108"/>
  <c r="A6" i="108"/>
  <c r="N5" i="108"/>
  <c r="A2" i="108"/>
  <c r="A1" i="108" s="1"/>
  <c r="A32" i="107"/>
  <c r="A31" i="107"/>
  <c r="A30" i="107"/>
  <c r="A29" i="107"/>
  <c r="A28" i="107"/>
  <c r="A27" i="107"/>
  <c r="A26" i="107"/>
  <c r="A25" i="107"/>
  <c r="A24" i="107"/>
  <c r="A23" i="107"/>
  <c r="A22" i="107"/>
  <c r="A21" i="107"/>
  <c r="A20" i="107"/>
  <c r="A19" i="107"/>
  <c r="A18" i="107"/>
  <c r="A17" i="107"/>
  <c r="A16" i="107"/>
  <c r="A15" i="107"/>
  <c r="A14" i="107"/>
  <c r="A13" i="107"/>
  <c r="A12" i="107"/>
  <c r="A11" i="107"/>
  <c r="A10" i="107"/>
  <c r="A2" i="107"/>
  <c r="A1" i="107" s="1"/>
  <c r="N5" i="106"/>
  <c r="A2" i="106"/>
  <c r="A1" i="106" s="1"/>
  <c r="A28" i="105"/>
  <c r="A27" i="105"/>
  <c r="A26" i="105"/>
  <c r="A25" i="105"/>
  <c r="A24" i="105"/>
  <c r="A23" i="105"/>
  <c r="A22" i="105"/>
  <c r="A21" i="105"/>
  <c r="A20" i="105"/>
  <c r="A19" i="105"/>
  <c r="A18" i="105"/>
  <c r="A17" i="105"/>
  <c r="A16" i="105"/>
  <c r="A15" i="105"/>
  <c r="A14" i="105"/>
  <c r="A13" i="105"/>
  <c r="A12" i="105"/>
  <c r="A11" i="105"/>
  <c r="A10" i="105"/>
  <c r="A9" i="105"/>
  <c r="A8" i="105"/>
  <c r="A7" i="105"/>
  <c r="A6" i="105"/>
  <c r="A2" i="105"/>
  <c r="A1" i="105" s="1"/>
  <c r="M32" i="103"/>
  <c r="A32" i="103"/>
  <c r="M31" i="103"/>
  <c r="A31" i="103"/>
  <c r="M30" i="103"/>
  <c r="A30" i="103"/>
  <c r="M29" i="103"/>
  <c r="A29" i="103"/>
  <c r="M28" i="103"/>
  <c r="A28" i="103"/>
  <c r="M27" i="103"/>
  <c r="A27" i="103"/>
  <c r="M26" i="103"/>
  <c r="A26" i="103"/>
  <c r="M25" i="103"/>
  <c r="A25" i="103"/>
  <c r="M24" i="103"/>
  <c r="A24" i="103"/>
  <c r="M23" i="103"/>
  <c r="A23" i="103"/>
  <c r="M22" i="103"/>
  <c r="A22" i="103"/>
  <c r="M21" i="103"/>
  <c r="A21" i="103"/>
  <c r="M20" i="103"/>
  <c r="A20" i="103"/>
  <c r="M19" i="103"/>
  <c r="A19" i="103"/>
  <c r="M18" i="103"/>
  <c r="A18" i="103"/>
  <c r="M17" i="103"/>
  <c r="A17" i="103"/>
  <c r="M16" i="103"/>
  <c r="A16" i="103"/>
  <c r="M15" i="103"/>
  <c r="A15" i="103"/>
  <c r="M14" i="103"/>
  <c r="A14" i="103"/>
  <c r="M13" i="103"/>
  <c r="A13" i="103"/>
  <c r="M12" i="103"/>
  <c r="A12" i="103"/>
  <c r="M11" i="103"/>
  <c r="A11" i="103"/>
  <c r="M10" i="103"/>
  <c r="A10" i="103"/>
  <c r="M9" i="103"/>
  <c r="A9" i="103"/>
  <c r="M8" i="103"/>
  <c r="A8" i="103"/>
  <c r="M7" i="103"/>
  <c r="A7" i="103"/>
  <c r="M6" i="103"/>
  <c r="A6" i="103"/>
  <c r="N5" i="103"/>
  <c r="A2" i="103"/>
  <c r="A1" i="103" s="1"/>
  <c r="A2" i="100"/>
  <c r="A1" i="100" s="1"/>
  <c r="A28" i="99"/>
  <c r="A27" i="99"/>
  <c r="A26" i="99"/>
  <c r="A24" i="99"/>
  <c r="A23" i="99"/>
  <c r="A22" i="99"/>
  <c r="A21" i="99"/>
  <c r="A20" i="99"/>
  <c r="A19" i="99"/>
  <c r="A18" i="99"/>
  <c r="A17" i="99"/>
  <c r="A16" i="99"/>
  <c r="A15" i="99"/>
  <c r="A14" i="99"/>
  <c r="N5" i="99"/>
  <c r="A2" i="99"/>
  <c r="A1" i="99" s="1"/>
  <c r="M28" i="93"/>
  <c r="A28" i="93"/>
  <c r="M27" i="93"/>
  <c r="A27" i="93"/>
  <c r="M26" i="93"/>
  <c r="A26" i="93"/>
  <c r="M25" i="93"/>
  <c r="A25" i="93"/>
  <c r="M24" i="93"/>
  <c r="A24" i="93"/>
  <c r="M23" i="93"/>
  <c r="A23" i="93"/>
  <c r="M22" i="93"/>
  <c r="A22" i="93"/>
  <c r="A21" i="93"/>
  <c r="A20" i="93"/>
  <c r="N5" i="93"/>
  <c r="A2" i="93"/>
  <c r="A1" i="93" s="1"/>
  <c r="N5" i="92"/>
  <c r="N11" i="92" s="1"/>
  <c r="Y16" i="37" l="1"/>
  <c r="H16" i="37" s="1"/>
  <c r="Y13" i="37"/>
  <c r="H13" i="37" s="1"/>
  <c r="Y14" i="37"/>
  <c r="H14" i="37" s="1"/>
  <c r="Z57" i="46"/>
  <c r="Z58" i="46"/>
  <c r="Z53" i="46"/>
  <c r="Z54" i="46"/>
  <c r="Z55" i="46"/>
  <c r="Z56" i="46"/>
  <c r="Z59" i="46"/>
  <c r="Y7" i="37"/>
  <c r="Y18" i="37"/>
  <c r="Y8" i="37"/>
  <c r="Y19" i="37"/>
  <c r="Y20" i="37"/>
  <c r="Y22" i="37"/>
  <c r="Y15" i="37"/>
  <c r="Y9" i="37"/>
  <c r="Y23" i="37"/>
  <c r="Y10" i="37"/>
  <c r="Y21" i="37"/>
  <c r="Y11" i="37"/>
  <c r="Y12" i="37"/>
  <c r="Y17" i="37"/>
  <c r="W8" i="49"/>
  <c r="W16" i="49"/>
  <c r="W24" i="49"/>
  <c r="W32" i="49"/>
  <c r="W41" i="49"/>
  <c r="AQ56" i="48"/>
  <c r="W27" i="49"/>
  <c r="W20" i="49"/>
  <c r="W37" i="49"/>
  <c r="W40" i="49"/>
  <c r="W9" i="49"/>
  <c r="W17" i="49"/>
  <c r="W25" i="49"/>
  <c r="W34" i="49"/>
  <c r="W42" i="49"/>
  <c r="AQ57" i="48"/>
  <c r="W19" i="49"/>
  <c r="W12" i="49"/>
  <c r="W23" i="49"/>
  <c r="AQ55" i="48"/>
  <c r="W10" i="49"/>
  <c r="W18" i="49"/>
  <c r="W26" i="49"/>
  <c r="W35" i="49"/>
  <c r="W43" i="49"/>
  <c r="AQ58" i="48"/>
  <c r="W11" i="49"/>
  <c r="W36" i="49"/>
  <c r="W6" i="49"/>
  <c r="W28" i="49"/>
  <c r="W31" i="49"/>
  <c r="W13" i="49"/>
  <c r="W21" i="49"/>
  <c r="W29" i="49"/>
  <c r="W38" i="49"/>
  <c r="W14" i="49"/>
  <c r="W22" i="49"/>
  <c r="W30" i="49"/>
  <c r="W39" i="49"/>
  <c r="AQ54" i="48"/>
  <c r="W7" i="49"/>
  <c r="W15" i="49"/>
  <c r="W52" i="46"/>
  <c r="W53" i="50"/>
  <c r="W54" i="50"/>
  <c r="AJ7" i="52"/>
  <c r="AJ9" i="52"/>
  <c r="AJ24" i="48"/>
  <c r="AJ28" i="48"/>
  <c r="AJ37" i="51"/>
  <c r="AJ25" i="46"/>
  <c r="AJ19" i="50"/>
  <c r="AJ28" i="49"/>
  <c r="AJ21" i="48"/>
  <c r="AJ34" i="46"/>
  <c r="AJ31" i="48"/>
  <c r="AJ27" i="48"/>
  <c r="AJ17" i="50"/>
  <c r="AJ55" i="49"/>
  <c r="AJ7" i="46"/>
  <c r="AJ54" i="49"/>
  <c r="AJ11" i="46"/>
  <c r="AJ11" i="52"/>
  <c r="AJ29" i="48"/>
  <c r="AI21" i="37"/>
  <c r="AJ45" i="50"/>
  <c r="AJ50" i="49"/>
  <c r="AJ31" i="51"/>
  <c r="AJ50" i="50"/>
  <c r="AJ47" i="49"/>
  <c r="AJ38" i="46"/>
  <c r="AJ46" i="49"/>
  <c r="AJ42" i="46"/>
  <c r="AJ53" i="49"/>
  <c r="AJ17" i="46"/>
  <c r="AJ14" i="52"/>
  <c r="AJ30" i="48"/>
  <c r="AJ24" i="51"/>
  <c r="AJ52" i="50"/>
  <c r="AJ19" i="51"/>
  <c r="AJ44" i="50"/>
  <c r="AJ48" i="50"/>
  <c r="AJ25" i="49"/>
  <c r="AJ21" i="49"/>
  <c r="AJ6" i="46"/>
  <c r="AJ45" i="49"/>
  <c r="AJ43" i="46"/>
  <c r="AJ52" i="49"/>
  <c r="AJ22" i="46"/>
  <c r="AJ6" i="52"/>
  <c r="AJ49" i="49"/>
  <c r="AJ29" i="46"/>
  <c r="AJ49" i="50"/>
  <c r="AJ26" i="48"/>
  <c r="AJ51" i="50"/>
  <c r="AI6" i="37"/>
  <c r="AJ54" i="50"/>
  <c r="AI8" i="37"/>
  <c r="AJ9" i="49"/>
  <c r="AI11" i="37"/>
  <c r="AJ44" i="49"/>
  <c r="AJ44" i="46"/>
  <c r="AJ51" i="49"/>
  <c r="AJ23" i="46"/>
  <c r="AJ29" i="49"/>
  <c r="AJ29" i="51"/>
  <c r="AJ15" i="48"/>
  <c r="AJ7" i="49"/>
  <c r="AJ48" i="49"/>
  <c r="AJ51" i="46"/>
  <c r="AJ8" i="51"/>
  <c r="AJ47" i="50"/>
  <c r="AJ46" i="50"/>
  <c r="AJ53" i="50"/>
  <c r="AJ30" i="49"/>
  <c r="AJ8" i="49"/>
  <c r="AI9" i="37"/>
  <c r="AJ31" i="49"/>
  <c r="AJ49" i="46"/>
  <c r="AI20" i="37"/>
  <c r="AJ25" i="50"/>
  <c r="AI18" i="37"/>
  <c r="AJ7" i="51"/>
  <c r="AJ39" i="46"/>
  <c r="AI24" i="37"/>
  <c r="AJ32" i="50"/>
  <c r="AJ14" i="48"/>
  <c r="AJ26" i="46"/>
  <c r="AJ38" i="51"/>
  <c r="AJ9" i="48"/>
  <c r="AJ34" i="50"/>
  <c r="AJ42" i="49"/>
  <c r="AJ15" i="50"/>
  <c r="AJ52" i="46"/>
  <c r="AJ13" i="46"/>
  <c r="AJ12" i="48"/>
  <c r="AJ23" i="49"/>
  <c r="AJ40" i="51"/>
  <c r="AJ14" i="46"/>
  <c r="AJ14" i="49"/>
  <c r="AJ25" i="51"/>
  <c r="AJ16" i="46"/>
  <c r="AJ11" i="50"/>
  <c r="AJ8" i="52"/>
  <c r="AJ9" i="50"/>
  <c r="AI25" i="37"/>
  <c r="AJ39" i="51"/>
  <c r="AI23" i="37"/>
  <c r="AJ24" i="50"/>
  <c r="AJ22" i="48"/>
  <c r="AJ50" i="46"/>
  <c r="AJ33" i="48"/>
  <c r="AJ10" i="51"/>
  <c r="AJ34" i="49"/>
  <c r="AJ7" i="50"/>
  <c r="AJ38" i="50"/>
  <c r="AJ37" i="46"/>
  <c r="AJ15" i="49"/>
  <c r="AJ10" i="48"/>
  <c r="AJ30" i="46"/>
  <c r="AJ6" i="49"/>
  <c r="AJ33" i="51"/>
  <c r="AJ48" i="46"/>
  <c r="AJ16" i="52"/>
  <c r="AJ11" i="51"/>
  <c r="AJ41" i="49"/>
  <c r="AJ12" i="46"/>
  <c r="AJ25" i="48"/>
  <c r="AJ26" i="50"/>
  <c r="AJ43" i="49"/>
  <c r="AJ16" i="50"/>
  <c r="AJ6" i="48"/>
  <c r="AJ20" i="46"/>
  <c r="AJ42" i="51"/>
  <c r="AJ26" i="49"/>
  <c r="AJ13" i="51"/>
  <c r="AJ19" i="46"/>
  <c r="AJ14" i="50"/>
  <c r="AJ32" i="49"/>
  <c r="AJ36" i="50"/>
  <c r="AJ18" i="48"/>
  <c r="AJ46" i="46"/>
  <c r="AJ43" i="50"/>
  <c r="AJ41" i="51"/>
  <c r="AJ31" i="46"/>
  <c r="AJ36" i="49"/>
  <c r="AJ27" i="51"/>
  <c r="AJ17" i="49"/>
  <c r="AJ36" i="46"/>
  <c r="AJ18" i="51"/>
  <c r="AJ35" i="49"/>
  <c r="AJ8" i="50"/>
  <c r="AI12" i="37"/>
  <c r="AJ12" i="52"/>
  <c r="AJ36" i="48"/>
  <c r="AJ18" i="49"/>
  <c r="AJ21" i="51"/>
  <c r="AJ27" i="46"/>
  <c r="AJ22" i="51"/>
  <c r="AJ21" i="50"/>
  <c r="AJ32" i="46"/>
  <c r="AJ28" i="50"/>
  <c r="AJ34" i="48"/>
  <c r="AI15" i="37"/>
  <c r="AJ35" i="50"/>
  <c r="AJ11" i="48"/>
  <c r="AJ15" i="52"/>
  <c r="AJ20" i="49"/>
  <c r="AJ35" i="51"/>
  <c r="AJ9" i="46"/>
  <c r="AJ30" i="50"/>
  <c r="AJ20" i="48"/>
  <c r="AJ27" i="49"/>
  <c r="AJ12" i="51"/>
  <c r="AI26" i="37"/>
  <c r="AJ24" i="49"/>
  <c r="AI7" i="37"/>
  <c r="AJ24" i="46"/>
  <c r="AJ10" i="49"/>
  <c r="AJ7" i="48"/>
  <c r="AJ35" i="46"/>
  <c r="AJ8" i="48"/>
  <c r="AJ15" i="51"/>
  <c r="AI10" i="37"/>
  <c r="AJ20" i="50"/>
  <c r="AI22" i="37"/>
  <c r="AJ27" i="50"/>
  <c r="AJ19" i="48"/>
  <c r="AJ42" i="50"/>
  <c r="AJ17" i="48"/>
  <c r="AJ12" i="49"/>
  <c r="AJ43" i="51"/>
  <c r="AJ33" i="46"/>
  <c r="AJ6" i="50"/>
  <c r="AJ40" i="49"/>
  <c r="AJ21" i="46"/>
  <c r="AJ19" i="49"/>
  <c r="AJ20" i="51"/>
  <c r="AJ33" i="49"/>
  <c r="AJ37" i="50"/>
  <c r="AJ15" i="46"/>
  <c r="AI17" i="37"/>
  <c r="AJ39" i="50"/>
  <c r="AJ23" i="48"/>
  <c r="AJ32" i="48"/>
  <c r="AJ35" i="48"/>
  <c r="AJ10" i="50"/>
  <c r="AJ41" i="50"/>
  <c r="AJ13" i="48"/>
  <c r="AJ41" i="46"/>
  <c r="AJ30" i="51"/>
  <c r="AJ16" i="49"/>
  <c r="AJ45" i="46"/>
  <c r="AJ8" i="46"/>
  <c r="AJ11" i="49"/>
  <c r="AJ28" i="51"/>
  <c r="AJ10" i="46"/>
  <c r="AJ22" i="50"/>
  <c r="AJ13" i="50"/>
  <c r="AJ47" i="46"/>
  <c r="AJ31" i="50"/>
  <c r="AJ7" i="47"/>
  <c r="AJ18" i="50"/>
  <c r="AJ13" i="52"/>
  <c r="AJ16" i="51"/>
  <c r="AJ38" i="49"/>
  <c r="AJ9" i="51"/>
  <c r="AJ34" i="51"/>
  <c r="AJ13" i="49"/>
  <c r="AJ33" i="50"/>
  <c r="AJ37" i="48"/>
  <c r="AJ16" i="48"/>
  <c r="AJ29" i="50"/>
  <c r="AJ40" i="46"/>
  <c r="AJ40" i="50"/>
  <c r="AJ36" i="51"/>
  <c r="AJ18" i="46"/>
  <c r="AJ14" i="51"/>
  <c r="AJ23" i="51"/>
  <c r="AJ37" i="49"/>
  <c r="AJ10" i="52"/>
  <c r="AJ23" i="50"/>
  <c r="AI19" i="37"/>
  <c r="AJ28" i="46"/>
  <c r="AJ26" i="51"/>
  <c r="AJ39" i="49"/>
  <c r="AJ32" i="51"/>
  <c r="AJ6" i="47"/>
  <c r="AJ22" i="49"/>
  <c r="AJ17" i="51"/>
  <c r="AJ12" i="50"/>
  <c r="AJ7" i="45"/>
  <c r="AJ10" i="45"/>
  <c r="AJ16" i="45"/>
  <c r="AJ32" i="45"/>
  <c r="AJ19" i="45"/>
  <c r="AJ36" i="45"/>
  <c r="AJ37" i="45"/>
  <c r="AJ39" i="45"/>
  <c r="AJ38" i="45"/>
  <c r="AJ9" i="45"/>
  <c r="AJ14" i="45"/>
  <c r="AJ15" i="45"/>
  <c r="AJ23" i="45"/>
  <c r="AJ11" i="45"/>
  <c r="AJ40" i="45"/>
  <c r="AJ34" i="45"/>
  <c r="AJ27" i="45"/>
  <c r="AJ20" i="45"/>
  <c r="AJ13" i="45"/>
  <c r="AJ22" i="45"/>
  <c r="AJ35" i="45"/>
  <c r="AJ46" i="45"/>
  <c r="AJ12" i="45"/>
  <c r="AJ17" i="45"/>
  <c r="AJ33" i="45"/>
  <c r="AJ8" i="45"/>
  <c r="AJ28" i="45"/>
  <c r="AJ30" i="45"/>
  <c r="AJ25" i="45"/>
  <c r="AJ6" i="45"/>
  <c r="AJ18" i="45"/>
  <c r="AJ29" i="45"/>
  <c r="AQ35" i="48"/>
  <c r="AQ43" i="48"/>
  <c r="AQ41" i="48"/>
  <c r="AQ34" i="48"/>
  <c r="AQ36" i="48"/>
  <c r="AQ44" i="48"/>
  <c r="AQ49" i="48"/>
  <c r="AQ37" i="48"/>
  <c r="AQ45" i="48"/>
  <c r="AQ40" i="48"/>
  <c r="AQ42" i="48"/>
  <c r="AQ38" i="48"/>
  <c r="AQ46" i="48"/>
  <c r="AQ39" i="48"/>
  <c r="AQ47" i="48"/>
  <c r="AQ48" i="48"/>
  <c r="AH7" i="55"/>
  <c r="AH9" i="55"/>
  <c r="AH11" i="55"/>
  <c r="AH16" i="54"/>
  <c r="AJ18" i="52"/>
  <c r="AJ21" i="52"/>
  <c r="AJ29" i="52"/>
  <c r="AJ37" i="52"/>
  <c r="AJ45" i="52"/>
  <c r="AJ41" i="48"/>
  <c r="AJ45" i="48"/>
  <c r="AJ53" i="48"/>
  <c r="AJ61" i="48"/>
  <c r="AJ51" i="45"/>
  <c r="AJ53" i="45"/>
  <c r="AJ55" i="45"/>
  <c r="AH6" i="55"/>
  <c r="AJ19" i="52"/>
  <c r="AJ35" i="52"/>
  <c r="AJ46" i="51"/>
  <c r="AJ50" i="51"/>
  <c r="AJ54" i="51"/>
  <c r="AJ56" i="51"/>
  <c r="AJ42" i="48"/>
  <c r="AJ59" i="48"/>
  <c r="AJ60" i="46"/>
  <c r="AJ49" i="45"/>
  <c r="AJ22" i="52"/>
  <c r="AJ38" i="52"/>
  <c r="AH13" i="55"/>
  <c r="AJ24" i="52"/>
  <c r="AJ32" i="52"/>
  <c r="AJ40" i="52"/>
  <c r="AJ48" i="52"/>
  <c r="AJ48" i="48"/>
  <c r="AJ56" i="48"/>
  <c r="AJ51" i="47"/>
  <c r="AJ53" i="47"/>
  <c r="AJ55" i="47"/>
  <c r="AI29" i="37"/>
  <c r="AH14" i="54"/>
  <c r="AJ27" i="52"/>
  <c r="AJ43" i="52"/>
  <c r="AJ48" i="51"/>
  <c r="AJ52" i="51"/>
  <c r="AJ58" i="51"/>
  <c r="AJ38" i="48"/>
  <c r="AJ51" i="48"/>
  <c r="AJ64" i="48"/>
  <c r="AJ62" i="46"/>
  <c r="AI32" i="37"/>
  <c r="AJ30" i="52"/>
  <c r="AJ46" i="52"/>
  <c r="AH8" i="55"/>
  <c r="AH10" i="55"/>
  <c r="AH12" i="55"/>
  <c r="AH17" i="54"/>
  <c r="AJ25" i="52"/>
  <c r="AJ33" i="52"/>
  <c r="AJ41" i="52"/>
  <c r="AJ39" i="48"/>
  <c r="AJ43" i="48"/>
  <c r="AJ49" i="48"/>
  <c r="AJ57" i="48"/>
  <c r="AJ47" i="45"/>
  <c r="AJ52" i="45"/>
  <c r="AJ54" i="45"/>
  <c r="AI30" i="37"/>
  <c r="AH15" i="54"/>
  <c r="AJ20" i="52"/>
  <c r="AJ28" i="52"/>
  <c r="AJ36" i="52"/>
  <c r="AJ44" i="52"/>
  <c r="AJ52" i="48"/>
  <c r="AJ60" i="48"/>
  <c r="AJ52" i="47"/>
  <c r="AJ54" i="47"/>
  <c r="AJ56" i="47"/>
  <c r="AJ50" i="45"/>
  <c r="AJ17" i="52"/>
  <c r="AJ45" i="51"/>
  <c r="AJ40" i="48"/>
  <c r="AJ48" i="45"/>
  <c r="AJ55" i="51"/>
  <c r="AJ34" i="52"/>
  <c r="AJ54" i="48"/>
  <c r="AJ44" i="51"/>
  <c r="AJ44" i="48"/>
  <c r="AJ39" i="52"/>
  <c r="AJ47" i="51"/>
  <c r="AJ55" i="48"/>
  <c r="AJ47" i="52"/>
  <c r="AJ46" i="48"/>
  <c r="AJ50" i="48"/>
  <c r="AJ47" i="48"/>
  <c r="AI31" i="37"/>
  <c r="AI28" i="37"/>
  <c r="AJ61" i="46"/>
  <c r="AJ62" i="48"/>
  <c r="AJ26" i="52"/>
  <c r="AJ57" i="51"/>
  <c r="AJ63" i="48"/>
  <c r="AI27" i="37"/>
  <c r="AH13" i="54"/>
  <c r="AJ23" i="52"/>
  <c r="AJ53" i="51"/>
  <c r="AJ31" i="52"/>
  <c r="AJ51" i="51"/>
  <c r="AJ63" i="46"/>
  <c r="AJ42" i="52"/>
  <c r="AJ49" i="51"/>
  <c r="AJ58" i="48"/>
  <c r="AI7" i="51"/>
  <c r="AI15" i="51"/>
  <c r="AI23" i="51"/>
  <c r="AI31" i="51"/>
  <c r="AI39" i="51"/>
  <c r="AI17" i="51"/>
  <c r="AI25" i="51"/>
  <c r="AI41" i="51"/>
  <c r="AI18" i="51"/>
  <c r="AI34" i="51"/>
  <c r="AI11" i="51"/>
  <c r="AI27" i="51"/>
  <c r="AI43" i="51"/>
  <c r="AI20" i="51"/>
  <c r="AI36" i="51"/>
  <c r="AI13" i="51"/>
  <c r="AI29" i="51"/>
  <c r="AI14" i="51"/>
  <c r="AI22" i="51"/>
  <c r="AI38" i="51"/>
  <c r="AI8" i="51"/>
  <c r="AI16" i="51"/>
  <c r="AI24" i="51"/>
  <c r="AI32" i="51"/>
  <c r="AI40" i="51"/>
  <c r="AI9" i="51"/>
  <c r="AI33" i="51"/>
  <c r="AI10" i="51"/>
  <c r="AI26" i="51"/>
  <c r="AI42" i="51"/>
  <c r="AI19" i="51"/>
  <c r="AI35" i="51"/>
  <c r="AI12" i="51"/>
  <c r="AI28" i="51"/>
  <c r="AI44" i="51"/>
  <c r="AI21" i="51"/>
  <c r="AI37" i="51"/>
  <c r="AI30" i="51"/>
  <c r="N24" i="99"/>
  <c r="N23" i="99"/>
  <c r="N25" i="99"/>
  <c r="N22" i="99"/>
  <c r="N34" i="108"/>
  <c r="N35" i="108"/>
  <c r="N33" i="108"/>
  <c r="N29" i="108"/>
  <c r="Z51" i="50"/>
  <c r="Z47" i="50"/>
  <c r="Z49" i="50"/>
  <c r="Z34" i="45"/>
  <c r="Z38" i="45"/>
  <c r="Z33" i="45"/>
  <c r="Z37" i="45"/>
  <c r="Z46" i="50"/>
  <c r="Z52" i="50"/>
  <c r="Z35" i="45"/>
  <c r="Z39" i="45"/>
  <c r="Y24" i="37"/>
  <c r="Z50" i="50"/>
  <c r="Z48" i="50"/>
  <c r="Z53" i="50"/>
  <c r="Z36" i="45"/>
  <c r="Z40" i="45"/>
  <c r="Z52" i="46"/>
  <c r="Z54" i="50"/>
  <c r="Z9" i="47"/>
  <c r="Z8" i="46"/>
  <c r="Z16" i="46"/>
  <c r="Z24" i="46"/>
  <c r="Z31" i="46"/>
  <c r="Z39" i="46"/>
  <c r="Z42" i="46"/>
  <c r="Z50" i="46"/>
  <c r="Z10" i="45"/>
  <c r="Z18" i="45"/>
  <c r="Z26" i="45"/>
  <c r="Z6" i="47"/>
  <c r="Z14" i="45"/>
  <c r="Z10" i="47"/>
  <c r="Z14" i="47"/>
  <c r="Z13" i="46"/>
  <c r="Z21" i="46"/>
  <c r="Z36" i="46"/>
  <c r="Z47" i="46"/>
  <c r="Z7" i="45"/>
  <c r="Z23" i="45"/>
  <c r="Z31" i="45"/>
  <c r="Z12" i="46"/>
  <c r="Z51" i="46"/>
  <c r="Z22" i="45"/>
  <c r="Z17" i="46"/>
  <c r="Z43" i="46"/>
  <c r="Z44" i="47"/>
  <c r="Z11" i="47"/>
  <c r="Z16" i="47"/>
  <c r="Z18" i="47"/>
  <c r="Z20" i="47"/>
  <c r="Z22" i="47"/>
  <c r="Z24" i="47"/>
  <c r="Z26" i="47"/>
  <c r="Z28" i="47"/>
  <c r="Z30" i="47"/>
  <c r="Z32" i="47"/>
  <c r="Z34" i="47"/>
  <c r="Z36" i="47"/>
  <c r="Z38" i="47"/>
  <c r="Z41" i="47"/>
  <c r="Z43" i="47"/>
  <c r="Z10" i="46"/>
  <c r="Z18" i="46"/>
  <c r="Z26" i="46"/>
  <c r="Z33" i="46"/>
  <c r="Z44" i="46"/>
  <c r="Z12" i="45"/>
  <c r="Z20" i="45"/>
  <c r="Z28" i="45"/>
  <c r="Z35" i="46"/>
  <c r="Z19" i="45"/>
  <c r="Z8" i="47"/>
  <c r="Z7" i="46"/>
  <c r="Z15" i="46"/>
  <c r="Z30" i="46"/>
  <c r="Z38" i="46"/>
  <c r="Z41" i="46"/>
  <c r="Z49" i="46"/>
  <c r="Z9" i="45"/>
  <c r="Z17" i="45"/>
  <c r="Z25" i="45"/>
  <c r="Z28" i="46"/>
  <c r="Z9" i="46"/>
  <c r="Z7" i="47"/>
  <c r="Z15" i="47"/>
  <c r="Z17" i="47"/>
  <c r="Z19" i="47"/>
  <c r="Z21" i="47"/>
  <c r="Z23" i="47"/>
  <c r="Z25" i="47"/>
  <c r="Z29" i="47"/>
  <c r="Z31" i="47"/>
  <c r="Z33" i="47"/>
  <c r="Z35" i="47"/>
  <c r="Z37" i="47"/>
  <c r="Z39" i="47"/>
  <c r="Z40" i="47"/>
  <c r="Z42" i="47"/>
  <c r="Z14" i="46"/>
  <c r="Z22" i="46"/>
  <c r="Z37" i="46"/>
  <c r="Z48" i="46"/>
  <c r="Z8" i="45"/>
  <c r="Z24" i="45"/>
  <c r="Z32" i="45"/>
  <c r="Z20" i="46"/>
  <c r="Z30" i="45"/>
  <c r="Z32" i="46"/>
  <c r="Z12" i="47"/>
  <c r="Z11" i="46"/>
  <c r="Z19" i="46"/>
  <c r="Z27" i="46"/>
  <c r="Z34" i="46"/>
  <c r="Z45" i="46"/>
  <c r="Z13" i="45"/>
  <c r="Z21" i="45"/>
  <c r="Z29" i="45"/>
  <c r="Z13" i="47"/>
  <c r="Z46" i="46"/>
  <c r="Z27" i="45"/>
  <c r="X13" i="55"/>
  <c r="X9" i="54"/>
  <c r="X16" i="54"/>
  <c r="Z11" i="53"/>
  <c r="Z19" i="53"/>
  <c r="Z27" i="53"/>
  <c r="Z30" i="53"/>
  <c r="Z41" i="53"/>
  <c r="Z11" i="52"/>
  <c r="Z19" i="52"/>
  <c r="Z27" i="52"/>
  <c r="Z35" i="52"/>
  <c r="Z43" i="52"/>
  <c r="Z9" i="49"/>
  <c r="Z14" i="49"/>
  <c r="Z22" i="49"/>
  <c r="Z30" i="49"/>
  <c r="Z43" i="49"/>
  <c r="Z7" i="50"/>
  <c r="Z9" i="50"/>
  <c r="Z13" i="50"/>
  <c r="Z15" i="50"/>
  <c r="Z17" i="50"/>
  <c r="Z19" i="50"/>
  <c r="Z21" i="50"/>
  <c r="Z23" i="50"/>
  <c r="Z25" i="50"/>
  <c r="Z29" i="50"/>
  <c r="Z31" i="50"/>
  <c r="Z33" i="50"/>
  <c r="Z35" i="50"/>
  <c r="Z37" i="50"/>
  <c r="Z41" i="50"/>
  <c r="Z43" i="50"/>
  <c r="Z45" i="50"/>
  <c r="Z8" i="51"/>
  <c r="Z10" i="51"/>
  <c r="Z12" i="51"/>
  <c r="Z14" i="51"/>
  <c r="Z16" i="51"/>
  <c r="Z18" i="51"/>
  <c r="Z20" i="51"/>
  <c r="Z22" i="51"/>
  <c r="Z24" i="51"/>
  <c r="Z26" i="51"/>
  <c r="Z28" i="51"/>
  <c r="Z30" i="51"/>
  <c r="Z32" i="51"/>
  <c r="Z34" i="51"/>
  <c r="Z36" i="51"/>
  <c r="Z38" i="51"/>
  <c r="Z40" i="51"/>
  <c r="Z42" i="51"/>
  <c r="Z45" i="51"/>
  <c r="Z9" i="48"/>
  <c r="Z17" i="48"/>
  <c r="Z25" i="48"/>
  <c r="Z33" i="48"/>
  <c r="Z41" i="48"/>
  <c r="Z46" i="48"/>
  <c r="Z48" i="48"/>
  <c r="Z50" i="48"/>
  <c r="Z52" i="48"/>
  <c r="Z54" i="48"/>
  <c r="Z56" i="48"/>
  <c r="Z58" i="48"/>
  <c r="Z60" i="48"/>
  <c r="Z62" i="48"/>
  <c r="Z64" i="48"/>
  <c r="Z53" i="47"/>
  <c r="Z6" i="46"/>
  <c r="Z42" i="48"/>
  <c r="Z48" i="45"/>
  <c r="Y27" i="37"/>
  <c r="Z21" i="48"/>
  <c r="Z37" i="48"/>
  <c r="Z51" i="48"/>
  <c r="Z59" i="48"/>
  <c r="Z51" i="47"/>
  <c r="Z6" i="53"/>
  <c r="X7" i="55"/>
  <c r="X12" i="55"/>
  <c r="X12" i="54"/>
  <c r="Z8" i="53"/>
  <c r="Z16" i="53"/>
  <c r="Z24" i="53"/>
  <c r="Z38" i="53"/>
  <c r="Z44" i="53"/>
  <c r="Z8" i="52"/>
  <c r="Z16" i="52"/>
  <c r="Z24" i="52"/>
  <c r="Z32" i="52"/>
  <c r="Z40" i="52"/>
  <c r="Z48" i="52"/>
  <c r="Z19" i="49"/>
  <c r="Z27" i="49"/>
  <c r="Z35" i="49"/>
  <c r="Z40" i="49"/>
  <c r="Z48" i="49"/>
  <c r="Z52" i="49"/>
  <c r="Z48" i="51"/>
  <c r="Z52" i="51"/>
  <c r="Z56" i="51"/>
  <c r="Z12" i="48"/>
  <c r="Z20" i="48"/>
  <c r="Z28" i="48"/>
  <c r="Z36" i="48"/>
  <c r="Z44" i="48"/>
  <c r="Z49" i="47"/>
  <c r="Z62" i="46"/>
  <c r="Z45" i="45"/>
  <c r="Z49" i="45"/>
  <c r="Z53" i="45"/>
  <c r="Y30" i="37"/>
  <c r="X6" i="54"/>
  <c r="Z34" i="48"/>
  <c r="Z61" i="46"/>
  <c r="Z52" i="45"/>
  <c r="Z6" i="48"/>
  <c r="Z49" i="48"/>
  <c r="Z57" i="48"/>
  <c r="Z48" i="47"/>
  <c r="X11" i="55"/>
  <c r="X15" i="54"/>
  <c r="Z13" i="53"/>
  <c r="Z21" i="53"/>
  <c r="Z32" i="53"/>
  <c r="Z35" i="53"/>
  <c r="Z13" i="52"/>
  <c r="Z21" i="52"/>
  <c r="Z29" i="52"/>
  <c r="Z37" i="52"/>
  <c r="Z45" i="52"/>
  <c r="Z11" i="49"/>
  <c r="Z16" i="49"/>
  <c r="Z24" i="49"/>
  <c r="Z32" i="49"/>
  <c r="Z37" i="49"/>
  <c r="Z45" i="49"/>
  <c r="Z7" i="48"/>
  <c r="Z15" i="48"/>
  <c r="Z23" i="48"/>
  <c r="Z31" i="48"/>
  <c r="Z39" i="48"/>
  <c r="Z46" i="47"/>
  <c r="Z52" i="47"/>
  <c r="Z56" i="47"/>
  <c r="Z6" i="49"/>
  <c r="Z55" i="51"/>
  <c r="Z18" i="48"/>
  <c r="Z44" i="45"/>
  <c r="Y25" i="37"/>
  <c r="Z6" i="45"/>
  <c r="Z47" i="48"/>
  <c r="Z55" i="48"/>
  <c r="Z63" i="48"/>
  <c r="Z41" i="45"/>
  <c r="X9" i="55"/>
  <c r="X14" i="54"/>
  <c r="Z12" i="53"/>
  <c r="Z20" i="53"/>
  <c r="X8" i="54"/>
  <c r="X11" i="54"/>
  <c r="Z10" i="53"/>
  <c r="Z18" i="53"/>
  <c r="Z26" i="53"/>
  <c r="Z29" i="53"/>
  <c r="Z40" i="53"/>
  <c r="Z43" i="53"/>
  <c r="Z10" i="52"/>
  <c r="Z18" i="52"/>
  <c r="Z26" i="52"/>
  <c r="Z34" i="52"/>
  <c r="Z42" i="52"/>
  <c r="Z8" i="49"/>
  <c r="Z13" i="49"/>
  <c r="Z21" i="49"/>
  <c r="Z29" i="49"/>
  <c r="Z42" i="49"/>
  <c r="Z51" i="49"/>
  <c r="Z55" i="49"/>
  <c r="Z44" i="51"/>
  <c r="Z47" i="51"/>
  <c r="Z51" i="51"/>
  <c r="Z10" i="48"/>
  <c r="Y32" i="37"/>
  <c r="Z41" i="51"/>
  <c r="Y29" i="37"/>
  <c r="X10" i="55"/>
  <c r="Z7" i="53"/>
  <c r="Z15" i="53"/>
  <c r="Z23" i="53"/>
  <c r="Z37" i="53"/>
  <c r="Z7" i="52"/>
  <c r="Z15" i="52"/>
  <c r="Z23" i="52"/>
  <c r="Z31" i="52"/>
  <c r="Z39" i="52"/>
  <c r="Z47" i="52"/>
  <c r="Z18" i="49"/>
  <c r="Z26" i="49"/>
  <c r="Z34" i="49"/>
  <c r="Z39" i="49"/>
  <c r="Z47" i="49"/>
  <c r="Z8" i="50"/>
  <c r="Z10" i="50"/>
  <c r="Z12" i="50"/>
  <c r="Z14" i="50"/>
  <c r="Z16" i="50"/>
  <c r="Z18" i="50"/>
  <c r="Z20" i="50"/>
  <c r="Z22" i="50"/>
  <c r="Z24" i="50"/>
  <c r="Z26" i="50"/>
  <c r="Z28" i="50"/>
  <c r="Z30" i="50"/>
  <c r="Z32" i="50"/>
  <c r="Z34" i="50"/>
  <c r="Z36" i="50"/>
  <c r="Z38" i="50"/>
  <c r="Z40" i="50"/>
  <c r="Z42" i="50"/>
  <c r="Z44" i="50"/>
  <c r="Z7" i="51"/>
  <c r="Z9" i="51"/>
  <c r="Z11" i="51"/>
  <c r="Z13" i="51"/>
  <c r="Z15" i="51"/>
  <c r="Z17" i="51"/>
  <c r="Z19" i="51"/>
  <c r="Z21" i="51"/>
  <c r="Z23" i="51"/>
  <c r="Z25" i="51"/>
  <c r="Z27" i="51"/>
  <c r="Z33" i="51"/>
  <c r="Z35" i="51"/>
  <c r="Z37" i="51"/>
  <c r="Z39" i="51"/>
  <c r="Z13" i="48"/>
  <c r="Z29" i="48"/>
  <c r="Z45" i="48"/>
  <c r="Z53" i="48"/>
  <c r="Z61" i="48"/>
  <c r="Z55" i="47"/>
  <c r="X7" i="54"/>
  <c r="X10" i="54"/>
  <c r="X17" i="54"/>
  <c r="Z9" i="53"/>
  <c r="Z17" i="53"/>
  <c r="Z25" i="53"/>
  <c r="Z28" i="53"/>
  <c r="Z39" i="53"/>
  <c r="Z9" i="52"/>
  <c r="Z17" i="52"/>
  <c r="Z25" i="52"/>
  <c r="Z33" i="52"/>
  <c r="Z41" i="52"/>
  <c r="Z7" i="49"/>
  <c r="Z12" i="49"/>
  <c r="Z20" i="49"/>
  <c r="Z28" i="49"/>
  <c r="Z41" i="49"/>
  <c r="Z43" i="51"/>
  <c r="Z11" i="48"/>
  <c r="Z19" i="48"/>
  <c r="Z27" i="48"/>
  <c r="Z35" i="48"/>
  <c r="Z43" i="48"/>
  <c r="Z50" i="47"/>
  <c r="Z54" i="47"/>
  <c r="Z43" i="45"/>
  <c r="Y31" i="37"/>
  <c r="Y6" i="37"/>
  <c r="X6" i="55"/>
  <c r="X8" i="55"/>
  <c r="X13" i="54"/>
  <c r="Z14" i="53"/>
  <c r="Z22" i="53"/>
  <c r="Z33" i="53"/>
  <c r="Z36" i="53"/>
  <c r="Z45" i="53"/>
  <c r="Z14" i="52"/>
  <c r="Z22" i="52"/>
  <c r="Z30" i="52"/>
  <c r="Z38" i="52"/>
  <c r="Z46" i="52"/>
  <c r="Z17" i="49"/>
  <c r="Z25" i="49"/>
  <c r="Z33" i="49"/>
  <c r="Z38" i="49"/>
  <c r="Z46" i="49"/>
  <c r="Z49" i="49"/>
  <c r="Z53" i="49"/>
  <c r="Z24" i="48"/>
  <c r="Z63" i="46"/>
  <c r="Z20" i="52"/>
  <c r="Z46" i="51"/>
  <c r="Z47" i="45"/>
  <c r="Y26" i="37"/>
  <c r="Z54" i="51"/>
  <c r="Z34" i="53"/>
  <c r="Z36" i="49"/>
  <c r="Z50" i="51"/>
  <c r="Z53" i="51"/>
  <c r="Z14" i="48"/>
  <c r="Z51" i="45"/>
  <c r="Z54" i="45"/>
  <c r="Z6" i="50"/>
  <c r="Z31" i="53"/>
  <c r="Z15" i="49"/>
  <c r="Z22" i="48"/>
  <c r="Z50" i="45"/>
  <c r="Z55" i="45"/>
  <c r="Z42" i="53"/>
  <c r="Z12" i="52"/>
  <c r="Z44" i="49"/>
  <c r="Z54" i="49"/>
  <c r="Z32" i="48"/>
  <c r="Z60" i="46"/>
  <c r="Z49" i="51"/>
  <c r="Z6" i="52"/>
  <c r="Z28" i="52"/>
  <c r="Z23" i="49"/>
  <c r="Z8" i="48"/>
  <c r="Z40" i="48"/>
  <c r="Z45" i="47"/>
  <c r="Z46" i="45"/>
  <c r="Z44" i="52"/>
  <c r="Z38" i="48"/>
  <c r="Z36" i="52"/>
  <c r="Z31" i="49"/>
  <c r="Z50" i="49"/>
  <c r="Z58" i="51"/>
  <c r="Z30" i="48"/>
  <c r="Z47" i="47"/>
  <c r="Y28" i="37"/>
  <c r="Z16" i="48"/>
  <c r="Z57" i="51"/>
  <c r="AH12" i="37"/>
  <c r="AH20" i="37"/>
  <c r="AI34" i="45"/>
  <c r="AI52" i="46"/>
  <c r="AI37" i="45"/>
  <c r="AH10" i="37"/>
  <c r="AH17" i="37"/>
  <c r="AH21" i="37"/>
  <c r="AI48" i="50"/>
  <c r="AI51" i="50"/>
  <c r="AI35" i="45"/>
  <c r="AI53" i="50"/>
  <c r="AI50" i="50"/>
  <c r="AH24" i="37"/>
  <c r="AI46" i="50"/>
  <c r="AI54" i="50"/>
  <c r="AI38" i="45"/>
  <c r="AI49" i="50"/>
  <c r="AH11" i="37"/>
  <c r="AH15" i="37"/>
  <c r="AH19" i="37"/>
  <c r="AI47" i="50"/>
  <c r="AI33" i="45"/>
  <c r="AH18" i="37"/>
  <c r="AI52" i="50"/>
  <c r="AI36" i="45"/>
  <c r="AH23" i="37"/>
  <c r="AI39" i="45"/>
  <c r="AI44" i="47"/>
  <c r="AI10" i="47"/>
  <c r="AI14" i="47"/>
  <c r="AI22" i="47"/>
  <c r="AI30" i="47"/>
  <c r="AI38" i="47"/>
  <c r="AI8" i="46"/>
  <c r="AI12" i="46"/>
  <c r="AI16" i="46"/>
  <c r="AI20" i="46"/>
  <c r="AI24" i="46"/>
  <c r="AI28" i="46"/>
  <c r="AI31" i="46"/>
  <c r="AI35" i="46"/>
  <c r="AI39" i="46"/>
  <c r="AI51" i="46"/>
  <c r="AI10" i="45"/>
  <c r="AI14" i="45"/>
  <c r="AI18" i="45"/>
  <c r="AI22" i="45"/>
  <c r="AI26" i="45"/>
  <c r="AI30" i="45"/>
  <c r="AI11" i="47"/>
  <c r="AI17" i="46"/>
  <c r="AI36" i="46"/>
  <c r="AI15" i="45"/>
  <c r="AI17" i="47"/>
  <c r="AI19" i="47"/>
  <c r="AI27" i="47"/>
  <c r="AI35" i="47"/>
  <c r="AI42" i="47"/>
  <c r="AI43" i="46"/>
  <c r="AI47" i="46"/>
  <c r="AI25" i="45"/>
  <c r="AI20" i="47"/>
  <c r="AI13" i="46"/>
  <c r="AI32" i="46"/>
  <c r="AI23" i="45"/>
  <c r="AI40" i="46"/>
  <c r="AI48" i="46"/>
  <c r="AI9" i="47"/>
  <c r="AI13" i="47"/>
  <c r="AI16" i="47"/>
  <c r="AI24" i="47"/>
  <c r="AI32" i="47"/>
  <c r="AI7" i="46"/>
  <c r="AI11" i="46"/>
  <c r="AI15" i="46"/>
  <c r="AI19" i="46"/>
  <c r="AI23" i="46"/>
  <c r="AI27" i="46"/>
  <c r="AI30" i="46"/>
  <c r="AI34" i="46"/>
  <c r="AI38" i="46"/>
  <c r="AI9" i="45"/>
  <c r="AI13" i="45"/>
  <c r="AI17" i="45"/>
  <c r="AI21" i="45"/>
  <c r="AI29" i="45"/>
  <c r="AI36" i="47"/>
  <c r="AI11" i="45"/>
  <c r="AI31" i="45"/>
  <c r="AI40" i="47"/>
  <c r="AI21" i="47"/>
  <c r="AI29" i="47"/>
  <c r="AI37" i="47"/>
  <c r="AI42" i="46"/>
  <c r="AI46" i="46"/>
  <c r="AI50" i="46"/>
  <c r="AI28" i="45"/>
  <c r="AI28" i="47"/>
  <c r="AI25" i="46"/>
  <c r="AI19" i="45"/>
  <c r="AI33" i="47"/>
  <c r="AI8" i="47"/>
  <c r="AI12" i="47"/>
  <c r="AI18" i="47"/>
  <c r="AI26" i="47"/>
  <c r="AI34" i="47"/>
  <c r="AI41" i="47"/>
  <c r="AI10" i="46"/>
  <c r="AI14" i="46"/>
  <c r="AI18" i="46"/>
  <c r="AI22" i="46"/>
  <c r="AI26" i="46"/>
  <c r="AI33" i="46"/>
  <c r="AI37" i="46"/>
  <c r="AI8" i="45"/>
  <c r="AI12" i="45"/>
  <c r="AI16" i="45"/>
  <c r="AI20" i="45"/>
  <c r="AI32" i="45"/>
  <c r="AI43" i="47"/>
  <c r="AI29" i="46"/>
  <c r="AI27" i="45"/>
  <c r="AI25" i="47"/>
  <c r="AI15" i="47"/>
  <c r="AI23" i="47"/>
  <c r="AI31" i="47"/>
  <c r="AI39" i="47"/>
  <c r="AI6" i="47"/>
  <c r="AI41" i="46"/>
  <c r="AI45" i="46"/>
  <c r="AI49" i="46"/>
  <c r="AI7" i="47"/>
  <c r="AI9" i="46"/>
  <c r="AI21" i="46"/>
  <c r="AI7" i="45"/>
  <c r="AI44" i="46"/>
  <c r="AG7" i="55"/>
  <c r="AG16" i="54"/>
  <c r="AI30" i="53"/>
  <c r="AI43" i="53"/>
  <c r="AI9" i="52"/>
  <c r="AI13" i="52"/>
  <c r="AI17" i="52"/>
  <c r="AI21" i="52"/>
  <c r="AI25" i="52"/>
  <c r="AI29" i="52"/>
  <c r="AI33" i="52"/>
  <c r="AI37" i="52"/>
  <c r="AI41" i="52"/>
  <c r="AI45" i="52"/>
  <c r="AI7" i="49"/>
  <c r="AI38" i="49"/>
  <c r="AI42" i="49"/>
  <c r="AI46" i="49"/>
  <c r="AI52" i="49"/>
  <c r="AI13" i="50"/>
  <c r="AI21" i="50"/>
  <c r="AI29" i="50"/>
  <c r="AI37" i="50"/>
  <c r="AI45" i="50"/>
  <c r="AI52" i="51"/>
  <c r="AI50" i="48"/>
  <c r="AI58" i="48"/>
  <c r="AI47" i="47"/>
  <c r="AI53" i="47"/>
  <c r="AI62" i="46"/>
  <c r="AI51" i="45"/>
  <c r="AH8" i="37"/>
  <c r="AH27" i="37"/>
  <c r="AI6" i="46"/>
  <c r="AI6" i="50"/>
  <c r="AG6" i="54"/>
  <c r="AG13" i="55"/>
  <c r="AI39" i="49"/>
  <c r="AI11" i="50"/>
  <c r="AI54" i="51"/>
  <c r="AI55" i="47"/>
  <c r="AI14" i="53"/>
  <c r="AI39" i="53"/>
  <c r="AI27" i="49"/>
  <c r="AI24" i="50"/>
  <c r="AI11" i="48"/>
  <c r="AI39" i="48"/>
  <c r="AI53" i="48"/>
  <c r="AI63" i="46"/>
  <c r="AG9" i="54"/>
  <c r="AG15" i="54"/>
  <c r="AI9" i="53"/>
  <c r="AI13" i="53"/>
  <c r="AI17" i="53"/>
  <c r="AI21" i="53"/>
  <c r="AI25" i="53"/>
  <c r="AI34" i="53"/>
  <c r="AI38" i="53"/>
  <c r="AI42" i="53"/>
  <c r="AI14" i="49"/>
  <c r="AI18" i="49"/>
  <c r="AI22" i="49"/>
  <c r="AI26" i="49"/>
  <c r="AI30" i="49"/>
  <c r="AI34" i="49"/>
  <c r="AI51" i="49"/>
  <c r="AI10" i="50"/>
  <c r="AI18" i="50"/>
  <c r="AI26" i="50"/>
  <c r="AI34" i="50"/>
  <c r="AI42" i="50"/>
  <c r="AI51" i="51"/>
  <c r="AI47" i="48"/>
  <c r="AI55" i="48"/>
  <c r="AI63" i="48"/>
  <c r="AI52" i="47"/>
  <c r="AI61" i="46"/>
  <c r="AI43" i="45"/>
  <c r="AI50" i="45"/>
  <c r="AH30" i="37"/>
  <c r="AH29" i="37"/>
  <c r="AG10" i="55"/>
  <c r="AI27" i="53"/>
  <c r="AI18" i="52"/>
  <c r="AI34" i="52"/>
  <c r="AI42" i="52"/>
  <c r="AI54" i="49"/>
  <c r="AI43" i="50"/>
  <c r="AI56" i="48"/>
  <c r="AH25" i="37"/>
  <c r="AG10" i="54"/>
  <c r="AI26" i="53"/>
  <c r="AI11" i="49"/>
  <c r="AI32" i="50"/>
  <c r="AI15" i="48"/>
  <c r="AI23" i="48"/>
  <c r="AI35" i="48"/>
  <c r="AI64" i="48"/>
  <c r="AG8" i="54"/>
  <c r="AG14" i="54"/>
  <c r="AI29" i="53"/>
  <c r="AI8" i="52"/>
  <c r="AI12" i="52"/>
  <c r="AI16" i="52"/>
  <c r="AI20" i="52"/>
  <c r="AI24" i="52"/>
  <c r="AI28" i="52"/>
  <c r="AI32" i="52"/>
  <c r="AI36" i="52"/>
  <c r="AI40" i="52"/>
  <c r="AI44" i="52"/>
  <c r="AI48" i="52"/>
  <c r="AI10" i="49"/>
  <c r="AI37" i="49"/>
  <c r="AI41" i="49"/>
  <c r="AI45" i="49"/>
  <c r="AI50" i="49"/>
  <c r="AI7" i="50"/>
  <c r="AI15" i="50"/>
  <c r="AI23" i="50"/>
  <c r="AI31" i="50"/>
  <c r="AI39" i="50"/>
  <c r="AI50" i="51"/>
  <c r="AI58" i="51"/>
  <c r="AI52" i="48"/>
  <c r="AI60" i="48"/>
  <c r="AI46" i="47"/>
  <c r="AI51" i="47"/>
  <c r="AI60" i="46"/>
  <c r="AI49" i="45"/>
  <c r="AH7" i="37"/>
  <c r="AI6" i="45"/>
  <c r="AI48" i="45"/>
  <c r="AI31" i="53"/>
  <c r="AI26" i="52"/>
  <c r="AI8" i="49"/>
  <c r="AI27" i="50"/>
  <c r="AI48" i="47"/>
  <c r="AI6" i="49"/>
  <c r="AG8" i="55"/>
  <c r="AI18" i="53"/>
  <c r="AI23" i="49"/>
  <c r="AI53" i="49"/>
  <c r="AI7" i="48"/>
  <c r="AI19" i="48"/>
  <c r="AI25" i="48"/>
  <c r="AI31" i="48"/>
  <c r="AI43" i="48"/>
  <c r="AI44" i="45"/>
  <c r="AI8" i="53"/>
  <c r="AI12" i="53"/>
  <c r="AI16" i="53"/>
  <c r="AI20" i="53"/>
  <c r="AI24" i="53"/>
  <c r="AI33" i="53"/>
  <c r="AI37" i="53"/>
  <c r="AI41" i="53"/>
  <c r="AI13" i="49"/>
  <c r="AI17" i="49"/>
  <c r="AI21" i="49"/>
  <c r="AI25" i="49"/>
  <c r="AI29" i="49"/>
  <c r="AI33" i="49"/>
  <c r="AI49" i="49"/>
  <c r="AI12" i="50"/>
  <c r="AI20" i="50"/>
  <c r="AI28" i="50"/>
  <c r="AI36" i="50"/>
  <c r="AI44" i="50"/>
  <c r="AI49" i="51"/>
  <c r="AI57" i="51"/>
  <c r="AI8" i="48"/>
  <c r="AI10" i="48"/>
  <c r="AI12" i="48"/>
  <c r="AI14" i="48"/>
  <c r="AI16" i="48"/>
  <c r="AI18" i="48"/>
  <c r="AI20" i="48"/>
  <c r="AI22" i="48"/>
  <c r="AI24" i="48"/>
  <c r="AI26" i="48"/>
  <c r="AI28" i="48"/>
  <c r="AI30" i="48"/>
  <c r="AI32" i="48"/>
  <c r="AI34" i="48"/>
  <c r="AI36" i="48"/>
  <c r="AI38" i="48"/>
  <c r="AI40" i="48"/>
  <c r="AI42" i="48"/>
  <c r="AI44" i="48"/>
  <c r="AI49" i="48"/>
  <c r="AI57" i="48"/>
  <c r="AI50" i="47"/>
  <c r="AI42" i="45"/>
  <c r="AH26" i="37"/>
  <c r="AI45" i="53"/>
  <c r="AI30" i="52"/>
  <c r="AI43" i="49"/>
  <c r="AI35" i="50"/>
  <c r="AI46" i="51"/>
  <c r="AI45" i="45"/>
  <c r="AG6" i="55"/>
  <c r="AG9" i="55"/>
  <c r="AI22" i="53"/>
  <c r="AI44" i="53"/>
  <c r="AI15" i="49"/>
  <c r="AI8" i="50"/>
  <c r="AI45" i="51"/>
  <c r="AI13" i="48"/>
  <c r="AI27" i="48"/>
  <c r="AI33" i="48"/>
  <c r="AI61" i="48"/>
  <c r="AI52" i="45"/>
  <c r="AG7" i="54"/>
  <c r="AG13" i="54"/>
  <c r="AI28" i="53"/>
  <c r="AI32" i="53"/>
  <c r="AI7" i="52"/>
  <c r="AI11" i="52"/>
  <c r="AI15" i="52"/>
  <c r="AI19" i="52"/>
  <c r="AI23" i="52"/>
  <c r="AI27" i="52"/>
  <c r="AI31" i="52"/>
  <c r="AI35" i="52"/>
  <c r="AI39" i="52"/>
  <c r="AI43" i="52"/>
  <c r="AI47" i="52"/>
  <c r="AI9" i="49"/>
  <c r="AI36" i="49"/>
  <c r="AI40" i="49"/>
  <c r="AI44" i="49"/>
  <c r="AI48" i="49"/>
  <c r="AI9" i="50"/>
  <c r="AI17" i="50"/>
  <c r="AI25" i="50"/>
  <c r="AI33" i="50"/>
  <c r="AI41" i="50"/>
  <c r="AI48" i="51"/>
  <c r="AI56" i="51"/>
  <c r="AI46" i="48"/>
  <c r="AI54" i="48"/>
  <c r="AI62" i="48"/>
  <c r="AI45" i="47"/>
  <c r="AI49" i="47"/>
  <c r="AI47" i="45"/>
  <c r="AI55" i="45"/>
  <c r="AH6" i="37"/>
  <c r="AI6" i="52"/>
  <c r="AG12" i="55"/>
  <c r="AI10" i="52"/>
  <c r="AI35" i="49"/>
  <c r="AI19" i="50"/>
  <c r="AI53" i="45"/>
  <c r="AG17" i="54"/>
  <c r="AI35" i="53"/>
  <c r="AI31" i="49"/>
  <c r="AI16" i="50"/>
  <c r="AI9" i="48"/>
  <c r="AI21" i="48"/>
  <c r="AI29" i="48"/>
  <c r="AI41" i="48"/>
  <c r="AI45" i="48"/>
  <c r="AG12" i="54"/>
  <c r="AI7" i="53"/>
  <c r="AI11" i="53"/>
  <c r="AI15" i="53"/>
  <c r="AI19" i="53"/>
  <c r="AI23" i="53"/>
  <c r="AI36" i="53"/>
  <c r="AI40" i="53"/>
  <c r="AI12" i="49"/>
  <c r="AI16" i="49"/>
  <c r="AI20" i="49"/>
  <c r="AI24" i="49"/>
  <c r="AI28" i="49"/>
  <c r="AI32" i="49"/>
  <c r="AI55" i="49"/>
  <c r="AI14" i="50"/>
  <c r="AI22" i="50"/>
  <c r="AI30" i="50"/>
  <c r="AI38" i="50"/>
  <c r="AI47" i="51"/>
  <c r="AI55" i="51"/>
  <c r="AI51" i="48"/>
  <c r="AI59" i="48"/>
  <c r="AI56" i="47"/>
  <c r="AI41" i="45"/>
  <c r="AI46" i="45"/>
  <c r="AI54" i="45"/>
  <c r="AH28" i="37"/>
  <c r="AH32" i="37"/>
  <c r="AI6" i="48"/>
  <c r="AG11" i="55"/>
  <c r="AG11" i="54"/>
  <c r="AI22" i="52"/>
  <c r="AI38" i="52"/>
  <c r="AI46" i="52"/>
  <c r="AI47" i="49"/>
  <c r="AI48" i="48"/>
  <c r="AH9" i="37"/>
  <c r="AI10" i="53"/>
  <c r="AI19" i="49"/>
  <c r="AI40" i="50"/>
  <c r="AI53" i="51"/>
  <c r="AI17" i="48"/>
  <c r="AI37" i="48"/>
  <c r="AI54" i="47"/>
  <c r="AH31" i="37"/>
  <c r="N25" i="106"/>
  <c r="N14" i="106"/>
  <c r="N23" i="106"/>
  <c r="N19" i="106"/>
  <c r="N34" i="106"/>
  <c r="N17" i="106"/>
  <c r="N26" i="106"/>
  <c r="N13" i="106"/>
  <c r="N30" i="106"/>
  <c r="N11" i="106"/>
  <c r="AM24" i="45" s="1"/>
  <c r="N18" i="106"/>
  <c r="N8" i="106"/>
  <c r="AN18" i="47" s="1"/>
  <c r="N29" i="106"/>
  <c r="N33" i="106"/>
  <c r="N21" i="106"/>
  <c r="N24" i="106"/>
  <c r="N9" i="106"/>
  <c r="N27" i="106"/>
  <c r="N22" i="106"/>
  <c r="N28" i="106"/>
  <c r="N12" i="106"/>
  <c r="N16" i="106"/>
  <c r="N20" i="106"/>
  <c r="N10" i="106"/>
  <c r="AN23" i="46" s="1"/>
  <c r="N15" i="106"/>
  <c r="N32" i="106"/>
  <c r="N31" i="106"/>
  <c r="AJ15" i="37"/>
  <c r="AJ21" i="37"/>
  <c r="AJ24" i="37"/>
  <c r="AK35" i="45"/>
  <c r="AK38" i="45"/>
  <c r="AJ12" i="37"/>
  <c r="AJ18" i="37"/>
  <c r="AK48" i="50"/>
  <c r="AK50" i="50"/>
  <c r="AJ20" i="37"/>
  <c r="AK46" i="50"/>
  <c r="AK54" i="50"/>
  <c r="AK37" i="45"/>
  <c r="AJ17" i="37"/>
  <c r="AJ23" i="37"/>
  <c r="AK53" i="50"/>
  <c r="AK34" i="45"/>
  <c r="AJ11" i="37"/>
  <c r="AJ19" i="37"/>
  <c r="AJ22" i="37"/>
  <c r="AK47" i="50"/>
  <c r="AK49" i="50"/>
  <c r="AK52" i="50"/>
  <c r="AK36" i="45"/>
  <c r="AK39" i="45"/>
  <c r="AK52" i="46"/>
  <c r="AJ10" i="37"/>
  <c r="AK51" i="50"/>
  <c r="AK33" i="45"/>
  <c r="AK40" i="45"/>
  <c r="AK15" i="47"/>
  <c r="AK23" i="47"/>
  <c r="AK31" i="47"/>
  <c r="AK39" i="47"/>
  <c r="AK19" i="46"/>
  <c r="AK20" i="46"/>
  <c r="AK22" i="46"/>
  <c r="AK23" i="46"/>
  <c r="AK24" i="46"/>
  <c r="AK25" i="46"/>
  <c r="AK26" i="46"/>
  <c r="AK8" i="45"/>
  <c r="AK13" i="45"/>
  <c r="AK18" i="45"/>
  <c r="AK22" i="45"/>
  <c r="AK25" i="45"/>
  <c r="AK30" i="45"/>
  <c r="AK44" i="47"/>
  <c r="AK7" i="47"/>
  <c r="AK8" i="47"/>
  <c r="AK9" i="47"/>
  <c r="AK10" i="47"/>
  <c r="AK11" i="47"/>
  <c r="AK12" i="47"/>
  <c r="AK13" i="47"/>
  <c r="AK14" i="47"/>
  <c r="AK22" i="47"/>
  <c r="AK30" i="47"/>
  <c r="AK38" i="47"/>
  <c r="AK27" i="46"/>
  <c r="AK28" i="46"/>
  <c r="AK29" i="46"/>
  <c r="AK30" i="46"/>
  <c r="AK11" i="45"/>
  <c r="AK17" i="45"/>
  <c r="AK20" i="45"/>
  <c r="AK27" i="45"/>
  <c r="AK31" i="45"/>
  <c r="AK21" i="47"/>
  <c r="AK29" i="47"/>
  <c r="AK37" i="47"/>
  <c r="AK6" i="47"/>
  <c r="AK31" i="46"/>
  <c r="AK32" i="46"/>
  <c r="AK33" i="46"/>
  <c r="AK7" i="45"/>
  <c r="AK15" i="45"/>
  <c r="AK19" i="45"/>
  <c r="AK23" i="45"/>
  <c r="AK29" i="45"/>
  <c r="AK20" i="47"/>
  <c r="AK28" i="47"/>
  <c r="AK36" i="47"/>
  <c r="AK43" i="47"/>
  <c r="AK7" i="46"/>
  <c r="AK8" i="46"/>
  <c r="AK34" i="46"/>
  <c r="AK35" i="46"/>
  <c r="AK36" i="46"/>
  <c r="AK37" i="46"/>
  <c r="AK38" i="46"/>
  <c r="AK39" i="46"/>
  <c r="AK9" i="45"/>
  <c r="AK12" i="45"/>
  <c r="AK16" i="45"/>
  <c r="AK24" i="45"/>
  <c r="AK28" i="45"/>
  <c r="AK19" i="47"/>
  <c r="AK27" i="47"/>
  <c r="AK35" i="47"/>
  <c r="AK42" i="47"/>
  <c r="AK9" i="46"/>
  <c r="AK10" i="46"/>
  <c r="AK40" i="46"/>
  <c r="AK41" i="46"/>
  <c r="AK42" i="46"/>
  <c r="AK43" i="46"/>
  <c r="AK44" i="46"/>
  <c r="AK45" i="46"/>
  <c r="AK46" i="46"/>
  <c r="AK47" i="46"/>
  <c r="AK48" i="46"/>
  <c r="AK51" i="46"/>
  <c r="AK10" i="45"/>
  <c r="AK14" i="45"/>
  <c r="AK21" i="45"/>
  <c r="AK26" i="45"/>
  <c r="AK32" i="45"/>
  <c r="AK18" i="47"/>
  <c r="AK26" i="47"/>
  <c r="AK34" i="47"/>
  <c r="AK41" i="47"/>
  <c r="AK11" i="46"/>
  <c r="AK12" i="46"/>
  <c r="AK13" i="46"/>
  <c r="AK14" i="46"/>
  <c r="AK15" i="46"/>
  <c r="AK49" i="46"/>
  <c r="AK50" i="46"/>
  <c r="AK16" i="47"/>
  <c r="AK17" i="47"/>
  <c r="AK25" i="47"/>
  <c r="AK33" i="47"/>
  <c r="AK40" i="47"/>
  <c r="AK16" i="46"/>
  <c r="AK17" i="46"/>
  <c r="AK24" i="47"/>
  <c r="AK32" i="47"/>
  <c r="AK18" i="46"/>
  <c r="AI11" i="55"/>
  <c r="AI13" i="54"/>
  <c r="AI14" i="54"/>
  <c r="AK15" i="53"/>
  <c r="AK16" i="53"/>
  <c r="AK30" i="53"/>
  <c r="AK43" i="53"/>
  <c r="AK55" i="49"/>
  <c r="AK14" i="50"/>
  <c r="AK22" i="50"/>
  <c r="AK30" i="50"/>
  <c r="AK38" i="50"/>
  <c r="AK7" i="51"/>
  <c r="AK15" i="51"/>
  <c r="AK23" i="51"/>
  <c r="AK31" i="51"/>
  <c r="AK39" i="51"/>
  <c r="AK47" i="51"/>
  <c r="AK55" i="51"/>
  <c r="AK9" i="48"/>
  <c r="AK17" i="48"/>
  <c r="AK25" i="48"/>
  <c r="AK33" i="48"/>
  <c r="AK41" i="48"/>
  <c r="AK52" i="47"/>
  <c r="AK63" i="46"/>
  <c r="AK41" i="45"/>
  <c r="AK51" i="45"/>
  <c r="AK6" i="52"/>
  <c r="AI6" i="55"/>
  <c r="AJ31" i="37"/>
  <c r="AK40" i="51"/>
  <c r="AK51" i="47"/>
  <c r="AK50" i="45"/>
  <c r="AI15" i="54"/>
  <c r="AK17" i="53"/>
  <c r="AK18" i="53"/>
  <c r="AK31" i="53"/>
  <c r="AK32" i="53"/>
  <c r="AK44" i="53"/>
  <c r="AK35" i="49"/>
  <c r="AK36" i="49"/>
  <c r="AK37" i="49"/>
  <c r="AK38" i="49"/>
  <c r="AK39" i="49"/>
  <c r="AK40" i="49"/>
  <c r="AK41" i="49"/>
  <c r="AK42" i="49"/>
  <c r="AK43" i="49"/>
  <c r="AK44" i="49"/>
  <c r="AK45" i="49"/>
  <c r="AK46" i="49"/>
  <c r="AK47" i="49"/>
  <c r="AK48" i="49"/>
  <c r="AK13" i="50"/>
  <c r="AK21" i="50"/>
  <c r="AK29" i="50"/>
  <c r="AK37" i="50"/>
  <c r="AK45" i="50"/>
  <c r="AK14" i="51"/>
  <c r="AK22" i="51"/>
  <c r="AK30" i="51"/>
  <c r="AK38" i="51"/>
  <c r="AK48" i="51"/>
  <c r="AK56" i="51"/>
  <c r="AK8" i="48"/>
  <c r="AK16" i="48"/>
  <c r="AK24" i="48"/>
  <c r="AK32" i="48"/>
  <c r="AK40" i="48"/>
  <c r="AK53" i="47"/>
  <c r="AK42" i="45"/>
  <c r="AK43" i="45"/>
  <c r="AK44" i="45"/>
  <c r="AK52" i="45"/>
  <c r="AK6" i="49"/>
  <c r="AK6" i="53"/>
  <c r="AK6" i="48"/>
  <c r="AJ32" i="37"/>
  <c r="AK23" i="50"/>
  <c r="AK39" i="50"/>
  <c r="AK32" i="51"/>
  <c r="AK10" i="48"/>
  <c r="AI7" i="55"/>
  <c r="AI12" i="55"/>
  <c r="AI16" i="54"/>
  <c r="AK19" i="53"/>
  <c r="AK20" i="53"/>
  <c r="AK33" i="53"/>
  <c r="AK34" i="53"/>
  <c r="AK45" i="53"/>
  <c r="AK7" i="52"/>
  <c r="AK8" i="52"/>
  <c r="AK9" i="52"/>
  <c r="AK10" i="52"/>
  <c r="AK11" i="52"/>
  <c r="AK12" i="52"/>
  <c r="AK13" i="52"/>
  <c r="AK14" i="52"/>
  <c r="AK15" i="52"/>
  <c r="AK16" i="52"/>
  <c r="AK11" i="49"/>
  <c r="AK12" i="49"/>
  <c r="AK13" i="49"/>
  <c r="AK14" i="49"/>
  <c r="AK15" i="49"/>
  <c r="AK16" i="49"/>
  <c r="AK17" i="49"/>
  <c r="AK18" i="49"/>
  <c r="AK19" i="49"/>
  <c r="AK20" i="49"/>
  <c r="AK21" i="49"/>
  <c r="AK22" i="49"/>
  <c r="AK23" i="49"/>
  <c r="AK24" i="49"/>
  <c r="AK25" i="49"/>
  <c r="AK26" i="49"/>
  <c r="AK27" i="49"/>
  <c r="AK28" i="49"/>
  <c r="AK29" i="49"/>
  <c r="AK30" i="49"/>
  <c r="AK31" i="49"/>
  <c r="AK32" i="49"/>
  <c r="AK33" i="49"/>
  <c r="AK34" i="49"/>
  <c r="AK49" i="49"/>
  <c r="AK12" i="50"/>
  <c r="AK20" i="50"/>
  <c r="AK28" i="50"/>
  <c r="AK36" i="50"/>
  <c r="AK44" i="50"/>
  <c r="AK13" i="51"/>
  <c r="AK21" i="51"/>
  <c r="AK29" i="51"/>
  <c r="AK37" i="51"/>
  <c r="AK49" i="51"/>
  <c r="AK57" i="51"/>
  <c r="AK7" i="48"/>
  <c r="AK15" i="48"/>
  <c r="AK23" i="48"/>
  <c r="AK31" i="48"/>
  <c r="AK39" i="48"/>
  <c r="AK54" i="47"/>
  <c r="AK45" i="45"/>
  <c r="AK53" i="45"/>
  <c r="AK6" i="50"/>
  <c r="AI6" i="54"/>
  <c r="AJ30" i="37"/>
  <c r="AK24" i="51"/>
  <c r="AK42" i="48"/>
  <c r="AI8" i="55"/>
  <c r="AI17" i="54"/>
  <c r="AK7" i="53"/>
  <c r="AK8" i="53"/>
  <c r="AK21" i="53"/>
  <c r="AK35" i="53"/>
  <c r="AK36" i="53"/>
  <c r="AK37" i="53"/>
  <c r="AK17" i="52"/>
  <c r="AK18" i="52"/>
  <c r="AK19" i="52"/>
  <c r="AK20" i="52"/>
  <c r="AK21" i="52"/>
  <c r="AK22" i="52"/>
  <c r="AK23" i="52"/>
  <c r="AK24" i="52"/>
  <c r="AK25" i="52"/>
  <c r="AK26" i="52"/>
  <c r="AK27" i="52"/>
  <c r="AK28" i="52"/>
  <c r="AK29" i="52"/>
  <c r="AK30" i="52"/>
  <c r="AK31" i="52"/>
  <c r="AK32" i="52"/>
  <c r="AK33" i="52"/>
  <c r="AK34" i="52"/>
  <c r="AK35" i="52"/>
  <c r="AK36" i="52"/>
  <c r="AK37" i="52"/>
  <c r="AK38" i="52"/>
  <c r="AK39" i="52"/>
  <c r="AK40" i="52"/>
  <c r="AK41" i="52"/>
  <c r="AK42" i="52"/>
  <c r="AK43" i="52"/>
  <c r="AK44" i="52"/>
  <c r="AK45" i="52"/>
  <c r="AK46" i="52"/>
  <c r="AK47" i="52"/>
  <c r="AK48" i="52"/>
  <c r="AK7" i="49"/>
  <c r="AK8" i="49"/>
  <c r="AK9" i="49"/>
  <c r="AK10" i="49"/>
  <c r="AK50" i="49"/>
  <c r="AK11" i="50"/>
  <c r="AK19" i="50"/>
  <c r="AK27" i="50"/>
  <c r="AK35" i="50"/>
  <c r="AK43" i="50"/>
  <c r="AK12" i="51"/>
  <c r="AK20" i="51"/>
  <c r="AK28" i="51"/>
  <c r="AK36" i="51"/>
  <c r="AK50" i="51"/>
  <c r="AK58" i="51"/>
  <c r="AK14" i="48"/>
  <c r="AK22" i="48"/>
  <c r="AK30" i="48"/>
  <c r="AK38" i="48"/>
  <c r="AK55" i="47"/>
  <c r="AK46" i="45"/>
  <c r="AK54" i="45"/>
  <c r="AJ6" i="37"/>
  <c r="AK6" i="45"/>
  <c r="AK6" i="46"/>
  <c r="AJ29" i="37"/>
  <c r="AK54" i="51"/>
  <c r="AK62" i="46"/>
  <c r="AI13" i="55"/>
  <c r="AI7" i="54"/>
  <c r="AI8" i="54"/>
  <c r="AK9" i="53"/>
  <c r="AK10" i="53"/>
  <c r="AK22" i="53"/>
  <c r="AK38" i="53"/>
  <c r="AK51" i="49"/>
  <c r="AK10" i="50"/>
  <c r="AK18" i="50"/>
  <c r="AK26" i="50"/>
  <c r="AK34" i="50"/>
  <c r="AK42" i="50"/>
  <c r="AK11" i="51"/>
  <c r="AK19" i="51"/>
  <c r="AK35" i="51"/>
  <c r="AK51" i="51"/>
  <c r="AK13" i="48"/>
  <c r="AK21" i="48"/>
  <c r="AK29" i="48"/>
  <c r="AK37" i="48"/>
  <c r="AK45" i="48"/>
  <c r="AK46" i="48"/>
  <c r="AK47" i="48"/>
  <c r="AK48" i="48"/>
  <c r="AK49" i="48"/>
  <c r="AK50" i="48"/>
  <c r="AK51" i="48"/>
  <c r="AK52" i="48"/>
  <c r="AK53" i="48"/>
  <c r="AK54" i="48"/>
  <c r="AK55" i="48"/>
  <c r="AK56" i="48"/>
  <c r="AK57" i="48"/>
  <c r="AK58" i="48"/>
  <c r="AK59" i="48"/>
  <c r="AK60" i="48"/>
  <c r="AK61" i="48"/>
  <c r="AK62" i="48"/>
  <c r="AK63" i="48"/>
  <c r="AK56" i="47"/>
  <c r="AK47" i="45"/>
  <c r="AJ28" i="37"/>
  <c r="AK14" i="53"/>
  <c r="AK27" i="53"/>
  <c r="AK15" i="50"/>
  <c r="AK8" i="51"/>
  <c r="AK18" i="48"/>
  <c r="AJ25" i="37"/>
  <c r="AI9" i="55"/>
  <c r="AI9" i="54"/>
  <c r="AI10" i="54"/>
  <c r="AK11" i="53"/>
  <c r="AK12" i="53"/>
  <c r="AK23" i="53"/>
  <c r="AK24" i="53"/>
  <c r="AK39" i="53"/>
  <c r="AK40" i="53"/>
  <c r="AK52" i="49"/>
  <c r="AK9" i="50"/>
  <c r="AK17" i="50"/>
  <c r="AK25" i="50"/>
  <c r="AK33" i="50"/>
  <c r="AK41" i="50"/>
  <c r="AK10" i="51"/>
  <c r="AK18" i="51"/>
  <c r="AK26" i="51"/>
  <c r="AK34" i="51"/>
  <c r="AK52" i="51"/>
  <c r="AK12" i="48"/>
  <c r="AK20" i="48"/>
  <c r="AK28" i="48"/>
  <c r="AK36" i="48"/>
  <c r="AK44" i="48"/>
  <c r="AK64" i="48"/>
  <c r="AK45" i="47"/>
  <c r="AK46" i="47"/>
  <c r="AK47" i="47"/>
  <c r="AK48" i="47"/>
  <c r="AK49" i="47"/>
  <c r="AK60" i="46"/>
  <c r="AK48" i="45"/>
  <c r="AK55" i="45"/>
  <c r="AJ7" i="37"/>
  <c r="AJ8" i="37"/>
  <c r="AJ9" i="37"/>
  <c r="AJ27" i="37"/>
  <c r="AK29" i="53"/>
  <c r="AK54" i="49"/>
  <c r="AK31" i="50"/>
  <c r="AK46" i="51"/>
  <c r="AK34" i="48"/>
  <c r="AI10" i="55"/>
  <c r="AI11" i="54"/>
  <c r="AK13" i="53"/>
  <c r="AK25" i="53"/>
  <c r="AK26" i="53"/>
  <c r="AK41" i="53"/>
  <c r="AK42" i="53"/>
  <c r="AK53" i="49"/>
  <c r="AK8" i="50"/>
  <c r="AK16" i="50"/>
  <c r="AK24" i="50"/>
  <c r="AK32" i="50"/>
  <c r="AK40" i="50"/>
  <c r="AK9" i="51"/>
  <c r="AK17" i="51"/>
  <c r="AK25" i="51"/>
  <c r="AK33" i="51"/>
  <c r="AK41" i="51"/>
  <c r="AK42" i="51"/>
  <c r="AK43" i="51"/>
  <c r="AK44" i="51"/>
  <c r="AK45" i="51"/>
  <c r="AK53" i="51"/>
  <c r="AK11" i="48"/>
  <c r="AK19" i="48"/>
  <c r="AK27" i="48"/>
  <c r="AK35" i="48"/>
  <c r="AK43" i="48"/>
  <c r="AK50" i="47"/>
  <c r="AK61" i="46"/>
  <c r="AK49" i="45"/>
  <c r="AJ26" i="37"/>
  <c r="AI12" i="54"/>
  <c r="AK28" i="53"/>
  <c r="AK7" i="50"/>
  <c r="AK16" i="51"/>
  <c r="AK26" i="48"/>
  <c r="W7" i="52"/>
  <c r="W15" i="52"/>
  <c r="W11" i="51"/>
  <c r="W19" i="51"/>
  <c r="W27" i="51"/>
  <c r="W35" i="51"/>
  <c r="W8" i="48"/>
  <c r="W16" i="48"/>
  <c r="W24" i="48"/>
  <c r="W11" i="46"/>
  <c r="W19" i="46"/>
  <c r="W27" i="46"/>
  <c r="W34" i="46"/>
  <c r="W42" i="46"/>
  <c r="W50" i="46"/>
  <c r="W25" i="46"/>
  <c r="W61" i="46"/>
  <c r="W18" i="51"/>
  <c r="W15" i="48"/>
  <c r="W18" i="46"/>
  <c r="W49" i="46"/>
  <c r="W8" i="52"/>
  <c r="W16" i="52"/>
  <c r="W12" i="51"/>
  <c r="W20" i="51"/>
  <c r="W28" i="51"/>
  <c r="W36" i="51"/>
  <c r="W9" i="48"/>
  <c r="W17" i="48"/>
  <c r="W25" i="48"/>
  <c r="W32" i="48"/>
  <c r="W12" i="46"/>
  <c r="W20" i="46"/>
  <c r="W28" i="46"/>
  <c r="W35" i="46"/>
  <c r="W43" i="46"/>
  <c r="W51" i="46"/>
  <c r="W17" i="52"/>
  <c r="W13" i="51"/>
  <c r="W21" i="51"/>
  <c r="W29" i="51"/>
  <c r="W37" i="51"/>
  <c r="W10" i="48"/>
  <c r="W18" i="48"/>
  <c r="W26" i="48"/>
  <c r="W13" i="46"/>
  <c r="W21" i="46"/>
  <c r="W29" i="46"/>
  <c r="W44" i="46"/>
  <c r="W12" i="52"/>
  <c r="W24" i="51"/>
  <c r="W13" i="48"/>
  <c r="W8" i="46"/>
  <c r="W31" i="46"/>
  <c r="W60" i="46"/>
  <c r="W33" i="51"/>
  <c r="W22" i="48"/>
  <c r="W9" i="46"/>
  <c r="W40" i="46"/>
  <c r="W26" i="51"/>
  <c r="W23" i="48"/>
  <c r="W26" i="46"/>
  <c r="W6" i="46"/>
  <c r="W9" i="52"/>
  <c r="W33" i="48"/>
  <c r="W36" i="46"/>
  <c r="W29" i="48"/>
  <c r="W24" i="46"/>
  <c r="W47" i="46"/>
  <c r="W17" i="51"/>
  <c r="W17" i="46"/>
  <c r="W48" i="46"/>
  <c r="W10" i="51"/>
  <c r="W7" i="48"/>
  <c r="W10" i="46"/>
  <c r="W41" i="46"/>
  <c r="W10" i="52"/>
  <c r="W6" i="52"/>
  <c r="W14" i="51"/>
  <c r="W22" i="51"/>
  <c r="W30" i="51"/>
  <c r="W38" i="51"/>
  <c r="W11" i="48"/>
  <c r="W19" i="48"/>
  <c r="W27" i="48"/>
  <c r="W6" i="48"/>
  <c r="W14" i="46"/>
  <c r="W22" i="46"/>
  <c r="W37" i="46"/>
  <c r="W45" i="46"/>
  <c r="W11" i="52"/>
  <c r="W7" i="51"/>
  <c r="W15" i="51"/>
  <c r="W23" i="51"/>
  <c r="W31" i="51"/>
  <c r="W39" i="51"/>
  <c r="W12" i="48"/>
  <c r="W28" i="48"/>
  <c r="W7" i="46"/>
  <c r="W15" i="46"/>
  <c r="W23" i="46"/>
  <c r="W30" i="46"/>
  <c r="W38" i="46"/>
  <c r="W46" i="46"/>
  <c r="W16" i="51"/>
  <c r="W32" i="51"/>
  <c r="W21" i="48"/>
  <c r="W16" i="46"/>
  <c r="W39" i="46"/>
  <c r="W9" i="51"/>
  <c r="W25" i="51"/>
  <c r="W14" i="48"/>
  <c r="W30" i="48"/>
  <c r="W32" i="46"/>
  <c r="W14" i="52"/>
  <c r="W34" i="51"/>
  <c r="W31" i="48"/>
  <c r="W33" i="46"/>
  <c r="W31" i="47"/>
  <c r="W33" i="47"/>
  <c r="W8" i="47"/>
  <c r="W20" i="47"/>
  <c r="W27" i="47"/>
  <c r="W40" i="47"/>
  <c r="W12" i="47"/>
  <c r="W10" i="47"/>
  <c r="W17" i="47"/>
  <c r="W24" i="47"/>
  <c r="W29" i="47"/>
  <c r="W38" i="47"/>
  <c r="W42" i="47"/>
  <c r="W13" i="47"/>
  <c r="W15" i="47"/>
  <c r="W22" i="47"/>
  <c r="W36" i="47"/>
  <c r="W34" i="47"/>
  <c r="W7" i="47"/>
  <c r="W26" i="47"/>
  <c r="W44" i="47"/>
  <c r="W11" i="47"/>
  <c r="W18" i="47"/>
  <c r="W25" i="47"/>
  <c r="W32" i="47"/>
  <c r="W39" i="47"/>
  <c r="W9" i="47"/>
  <c r="W16" i="47"/>
  <c r="W23" i="47"/>
  <c r="W30" i="47"/>
  <c r="W37" i="47"/>
  <c r="W43" i="47"/>
  <c r="W6" i="47"/>
  <c r="W14" i="47"/>
  <c r="W21" i="47"/>
  <c r="W28" i="47"/>
  <c r="W35" i="47"/>
  <c r="W41" i="47"/>
  <c r="W19" i="47"/>
  <c r="V7" i="54"/>
  <c r="V16" i="54"/>
  <c r="W7" i="53"/>
  <c r="W14" i="53"/>
  <c r="W16" i="53"/>
  <c r="W25" i="53"/>
  <c r="W34" i="53"/>
  <c r="W41" i="53"/>
  <c r="W43" i="53"/>
  <c r="W18" i="52"/>
  <c r="W25" i="52"/>
  <c r="W35" i="52"/>
  <c r="W42" i="52"/>
  <c r="W45" i="49"/>
  <c r="W41" i="48"/>
  <c r="W46" i="48"/>
  <c r="W48" i="48"/>
  <c r="W50" i="48"/>
  <c r="W52" i="48"/>
  <c r="W54" i="48"/>
  <c r="W56" i="48"/>
  <c r="W58" i="48"/>
  <c r="W60" i="48"/>
  <c r="W62" i="48"/>
  <c r="W64" i="48"/>
  <c r="W47" i="47"/>
  <c r="W49" i="47"/>
  <c r="W51" i="47"/>
  <c r="W53" i="47"/>
  <c r="W55" i="47"/>
  <c r="W53" i="49"/>
  <c r="W39" i="52"/>
  <c r="W52" i="45"/>
  <c r="V12" i="55"/>
  <c r="W27" i="52"/>
  <c r="W45" i="51"/>
  <c r="W55" i="51"/>
  <c r="V7" i="55"/>
  <c r="V9" i="55"/>
  <c r="V12" i="54"/>
  <c r="V14" i="54"/>
  <c r="W12" i="53"/>
  <c r="W21" i="53"/>
  <c r="W23" i="53"/>
  <c r="W30" i="53"/>
  <c r="W32" i="53"/>
  <c r="W39" i="53"/>
  <c r="W45" i="53"/>
  <c r="W23" i="52"/>
  <c r="W30" i="52"/>
  <c r="W40" i="52"/>
  <c r="W48" i="49"/>
  <c r="W50" i="49"/>
  <c r="W52" i="49"/>
  <c r="W54" i="49"/>
  <c r="W41" i="51"/>
  <c r="W36" i="48"/>
  <c r="W44" i="48"/>
  <c r="W6" i="53"/>
  <c r="W24" i="52"/>
  <c r="W40" i="48"/>
  <c r="W47" i="49"/>
  <c r="W35" i="48"/>
  <c r="W50" i="45"/>
  <c r="W32" i="52"/>
  <c r="W51" i="51"/>
  <c r="V11" i="55"/>
  <c r="V10" i="54"/>
  <c r="W10" i="53"/>
  <c r="W19" i="53"/>
  <c r="W37" i="53"/>
  <c r="W21" i="52"/>
  <c r="W33" i="52"/>
  <c r="W38" i="52"/>
  <c r="W47" i="52"/>
  <c r="W39" i="48"/>
  <c r="W62" i="46"/>
  <c r="W49" i="45"/>
  <c r="W51" i="45"/>
  <c r="W53" i="45"/>
  <c r="W55" i="45"/>
  <c r="V8" i="55"/>
  <c r="W49" i="49"/>
  <c r="V10" i="55"/>
  <c r="W9" i="53"/>
  <c r="W29" i="53"/>
  <c r="W46" i="52"/>
  <c r="W43" i="48"/>
  <c r="W54" i="45"/>
  <c r="W27" i="53"/>
  <c r="W37" i="52"/>
  <c r="W43" i="51"/>
  <c r="W47" i="51"/>
  <c r="W57" i="51"/>
  <c r="V6" i="55"/>
  <c r="V8" i="54"/>
  <c r="W8" i="53"/>
  <c r="W17" i="53"/>
  <c r="W28" i="53"/>
  <c r="W35" i="53"/>
  <c r="W19" i="52"/>
  <c r="W28" i="52"/>
  <c r="W43" i="52"/>
  <c r="W45" i="52"/>
  <c r="W46" i="49"/>
  <c r="W42" i="51"/>
  <c r="W44" i="51"/>
  <c r="W46" i="51"/>
  <c r="W48" i="51"/>
  <c r="W50" i="51"/>
  <c r="W52" i="51"/>
  <c r="W54" i="51"/>
  <c r="W56" i="51"/>
  <c r="W58" i="51"/>
  <c r="W34" i="48"/>
  <c r="W42" i="48"/>
  <c r="W51" i="49"/>
  <c r="W56" i="47"/>
  <c r="V9" i="54"/>
  <c r="W20" i="53"/>
  <c r="W22" i="52"/>
  <c r="W29" i="52"/>
  <c r="W63" i="46"/>
  <c r="W18" i="53"/>
  <c r="W36" i="53"/>
  <c r="W20" i="52"/>
  <c r="W44" i="52"/>
  <c r="W40" i="51"/>
  <c r="W49" i="51"/>
  <c r="W38" i="48"/>
  <c r="V13" i="55"/>
  <c r="V15" i="54"/>
  <c r="V17" i="54"/>
  <c r="W13" i="53"/>
  <c r="W15" i="53"/>
  <c r="W26" i="53"/>
  <c r="W33" i="53"/>
  <c r="W42" i="53"/>
  <c r="W26" i="52"/>
  <c r="W31" i="52"/>
  <c r="W36" i="52"/>
  <c r="W41" i="52"/>
  <c r="W37" i="48"/>
  <c r="W45" i="48"/>
  <c r="W47" i="48"/>
  <c r="W49" i="48"/>
  <c r="W51" i="48"/>
  <c r="W53" i="48"/>
  <c r="W55" i="48"/>
  <c r="W57" i="48"/>
  <c r="W59" i="48"/>
  <c r="W61" i="48"/>
  <c r="W63" i="48"/>
  <c r="W45" i="47"/>
  <c r="W46" i="47"/>
  <c r="W48" i="47"/>
  <c r="W50" i="47"/>
  <c r="W52" i="47"/>
  <c r="W54" i="47"/>
  <c r="V6" i="54"/>
  <c r="V11" i="54"/>
  <c r="V13" i="54"/>
  <c r="W11" i="53"/>
  <c r="W22" i="53"/>
  <c r="W24" i="53"/>
  <c r="W31" i="53"/>
  <c r="W38" i="53"/>
  <c r="W40" i="53"/>
  <c r="W44" i="53"/>
  <c r="W34" i="52"/>
  <c r="W48" i="52"/>
  <c r="W44" i="49"/>
  <c r="W55" i="49"/>
  <c r="W53" i="51"/>
  <c r="N35" i="93"/>
  <c r="N38" i="93"/>
  <c r="N31" i="93"/>
  <c r="AD7" i="49" s="1"/>
  <c r="N30" i="93"/>
  <c r="N33" i="93"/>
  <c r="AD8" i="49" s="1"/>
  <c r="N37" i="93"/>
  <c r="N32" i="93"/>
  <c r="N29" i="93"/>
  <c r="N36" i="93"/>
  <c r="AD11" i="52" s="1"/>
  <c r="N34" i="93"/>
  <c r="AD20" i="49" s="1"/>
  <c r="AS19" i="52"/>
  <c r="AS17" i="52"/>
  <c r="AS18" i="52"/>
  <c r="AS22" i="52"/>
  <c r="AS20" i="52"/>
  <c r="AS21" i="52"/>
  <c r="AS23" i="52"/>
  <c r="N15" i="108"/>
  <c r="Z40" i="46" s="1"/>
  <c r="N6" i="108"/>
  <c r="N8" i="108"/>
  <c r="Z42" i="45" s="1"/>
  <c r="N22" i="108"/>
  <c r="Z27" i="47" s="1"/>
  <c r="N26" i="108"/>
  <c r="Z29" i="51" s="1"/>
  <c r="N11" i="108"/>
  <c r="Z16" i="45" s="1"/>
  <c r="N27" i="108"/>
  <c r="Z31" i="51" s="1"/>
  <c r="N31" i="108"/>
  <c r="Z39" i="50" s="1"/>
  <c r="N20" i="108"/>
  <c r="N24" i="108"/>
  <c r="N10" i="108"/>
  <c r="Z11" i="45" s="1"/>
  <c r="AP6" i="55"/>
  <c r="AP13" i="55"/>
  <c r="AP11" i="55"/>
  <c r="AP12" i="55"/>
  <c r="AV32" i="52"/>
  <c r="AV40" i="52"/>
  <c r="AV28" i="52"/>
  <c r="AV48" i="52"/>
  <c r="AV31" i="52"/>
  <c r="AV39" i="52"/>
  <c r="AV47" i="52"/>
  <c r="AV44" i="52"/>
  <c r="AV24" i="52"/>
  <c r="AV33" i="52"/>
  <c r="AV30" i="52"/>
  <c r="AV38" i="52"/>
  <c r="AV46" i="52"/>
  <c r="AV36" i="52"/>
  <c r="AV42" i="52"/>
  <c r="AV23" i="52"/>
  <c r="AV20" i="52"/>
  <c r="AV29" i="52"/>
  <c r="AV37" i="52"/>
  <c r="AV45" i="52"/>
  <c r="AV26" i="52"/>
  <c r="AV41" i="52"/>
  <c r="AV21" i="52"/>
  <c r="AV25" i="52"/>
  <c r="AV27" i="52"/>
  <c r="AV35" i="52"/>
  <c r="AV43" i="52"/>
  <c r="AV34" i="52"/>
  <c r="AT8" i="52"/>
  <c r="AT10" i="52"/>
  <c r="AT12" i="52"/>
  <c r="AT14" i="52"/>
  <c r="AT16" i="52"/>
  <c r="AT18" i="52"/>
  <c r="AT20" i="52"/>
  <c r="AT22" i="52"/>
  <c r="AT6" i="52"/>
  <c r="AT27" i="52"/>
  <c r="AT7" i="52"/>
  <c r="AT9" i="52"/>
  <c r="AT11" i="52"/>
  <c r="AT13" i="52"/>
  <c r="AT15" i="52"/>
  <c r="AT17" i="52"/>
  <c r="AT19" i="52"/>
  <c r="AT21" i="52"/>
  <c r="AT23" i="52"/>
  <c r="AN12" i="55"/>
  <c r="AN11" i="55"/>
  <c r="AN6" i="55"/>
  <c r="AN17" i="54"/>
  <c r="AN13" i="55"/>
  <c r="AS27" i="52"/>
  <c r="N25" i="93"/>
  <c r="N40" i="103"/>
  <c r="N44" i="103"/>
  <c r="N46" i="103"/>
  <c r="N41" i="103"/>
  <c r="N45" i="103"/>
  <c r="N42" i="103"/>
  <c r="N43" i="103"/>
  <c r="N7" i="99"/>
  <c r="N9" i="99"/>
  <c r="N11" i="99"/>
  <c r="N13" i="99"/>
  <c r="AI6" i="53" s="1"/>
  <c r="N19" i="99"/>
  <c r="N21" i="99"/>
  <c r="N10" i="99"/>
  <c r="N16" i="99"/>
  <c r="AH22" i="37" s="1"/>
  <c r="N6" i="99"/>
  <c r="N18" i="99"/>
  <c r="N8" i="99"/>
  <c r="N14" i="99"/>
  <c r="AI14" i="52" s="1"/>
  <c r="N20" i="99"/>
  <c r="AI40" i="45" s="1"/>
  <c r="N23" i="103"/>
  <c r="N20" i="103"/>
  <c r="N36" i="103"/>
  <c r="N35" i="103"/>
  <c r="N37" i="103"/>
  <c r="N39" i="103"/>
  <c r="N33" i="103"/>
  <c r="N38" i="103"/>
  <c r="N34" i="103"/>
  <c r="N7" i="103"/>
  <c r="AK21" i="46" s="1"/>
  <c r="N9" i="103"/>
  <c r="N11" i="103"/>
  <c r="AK27" i="51" s="1"/>
  <c r="N13" i="103"/>
  <c r="N15" i="103"/>
  <c r="N17" i="103"/>
  <c r="N25" i="103"/>
  <c r="N27" i="103"/>
  <c r="N29" i="103"/>
  <c r="N31" i="103"/>
  <c r="N6" i="103"/>
  <c r="N8" i="103"/>
  <c r="N10" i="103"/>
  <c r="N16" i="103"/>
  <c r="N18" i="103"/>
  <c r="N22" i="103"/>
  <c r="N24" i="103"/>
  <c r="N26" i="103"/>
  <c r="N32" i="103"/>
  <c r="AQ32" i="37"/>
  <c r="N20" i="105"/>
  <c r="N26" i="105"/>
  <c r="W20" i="48" s="1"/>
  <c r="N21" i="105"/>
  <c r="N18" i="105"/>
  <c r="N8" i="105"/>
  <c r="W33" i="49" s="1"/>
  <c r="N17" i="105"/>
  <c r="N22" i="105"/>
  <c r="N19" i="105"/>
  <c r="N11" i="105"/>
  <c r="N15" i="105"/>
  <c r="N23" i="105"/>
  <c r="N9" i="105"/>
  <c r="N13" i="105"/>
  <c r="N10" i="105"/>
  <c r="N14" i="105"/>
  <c r="N12" i="105"/>
  <c r="N25" i="105"/>
  <c r="N6" i="105"/>
  <c r="W13" i="52" s="1"/>
  <c r="N16" i="105"/>
  <c r="N7" i="105"/>
  <c r="W8" i="51" s="1"/>
  <c r="N24" i="105"/>
  <c r="AQ64" i="48"/>
  <c r="AQ63" i="48"/>
  <c r="AQ62" i="48"/>
  <c r="AQ61" i="48"/>
  <c r="AQ60" i="48"/>
  <c r="AQ59" i="48"/>
  <c r="AS48" i="52"/>
  <c r="AS24" i="52"/>
  <c r="AS29" i="52"/>
  <c r="AS33" i="52"/>
  <c r="AS37" i="52"/>
  <c r="AS41" i="52"/>
  <c r="AS45" i="52"/>
  <c r="AS25" i="52"/>
  <c r="AS32" i="52"/>
  <c r="AS34" i="52"/>
  <c r="AS40" i="52"/>
  <c r="AS43" i="52"/>
  <c r="AS46" i="52"/>
  <c r="AS26" i="52"/>
  <c r="AS30" i="52"/>
  <c r="AS35" i="52"/>
  <c r="AS38" i="52"/>
  <c r="AS42" i="52"/>
  <c r="AS47" i="52"/>
  <c r="AS28" i="52"/>
  <c r="AS31" i="52"/>
  <c r="AS36" i="52"/>
  <c r="AS39" i="52"/>
  <c r="AS44" i="52"/>
  <c r="AT48" i="52"/>
  <c r="AT25" i="52"/>
  <c r="AT29" i="52"/>
  <c r="AT33" i="52"/>
  <c r="AT37" i="52"/>
  <c r="AT41" i="52"/>
  <c r="AT45" i="52"/>
  <c r="AT28" i="52"/>
  <c r="AT32" i="52"/>
  <c r="AT40" i="52"/>
  <c r="AT26" i="52"/>
  <c r="AT30" i="52"/>
  <c r="AT34" i="52"/>
  <c r="AT38" i="52"/>
  <c r="AT42" i="52"/>
  <c r="AT46" i="52"/>
  <c r="AT24" i="52"/>
  <c r="AT31" i="52"/>
  <c r="AT35" i="52"/>
  <c r="AT39" i="52"/>
  <c r="AT43" i="52"/>
  <c r="AT47" i="52"/>
  <c r="AT36" i="52"/>
  <c r="AT44" i="52"/>
  <c r="N21" i="93"/>
  <c r="N23" i="93"/>
  <c r="N28" i="93"/>
  <c r="N18" i="93"/>
  <c r="N13" i="93"/>
  <c r="N7" i="93"/>
  <c r="N15" i="93"/>
  <c r="N11" i="93"/>
  <c r="N9" i="93"/>
  <c r="N10" i="93"/>
  <c r="N17" i="93"/>
  <c r="N14" i="93"/>
  <c r="N19" i="93"/>
  <c r="N16" i="93"/>
  <c r="N6" i="93"/>
  <c r="N8" i="93"/>
  <c r="N12" i="93"/>
  <c r="N26" i="93"/>
  <c r="N22" i="93"/>
  <c r="N24" i="93"/>
  <c r="N13" i="92"/>
  <c r="N17" i="92"/>
  <c r="N21" i="92"/>
  <c r="N25" i="92"/>
  <c r="N29" i="92"/>
  <c r="N33" i="92"/>
  <c r="N76" i="92"/>
  <c r="N80" i="92"/>
  <c r="N15" i="92"/>
  <c r="AG27" i="51" s="1"/>
  <c r="N23" i="92"/>
  <c r="N27" i="92"/>
  <c r="N31" i="92"/>
  <c r="N35" i="92"/>
  <c r="N77" i="92"/>
  <c r="N19" i="92"/>
  <c r="N81" i="92"/>
  <c r="N7" i="92"/>
  <c r="AG36" i="45" s="1"/>
  <c r="N12" i="92"/>
  <c r="N28" i="92"/>
  <c r="N6" i="92"/>
  <c r="N22" i="92"/>
  <c r="N20" i="92"/>
  <c r="N14" i="92"/>
  <c r="N75" i="92"/>
  <c r="N8" i="92"/>
  <c r="AG21" i="46" s="1"/>
  <c r="N34" i="92"/>
  <c r="N78" i="92"/>
  <c r="N16" i="92"/>
  <c r="N32" i="92"/>
  <c r="N10" i="92"/>
  <c r="N26" i="92"/>
  <c r="N79" i="92"/>
  <c r="N74" i="92"/>
  <c r="N36" i="92"/>
  <c r="N30" i="92"/>
  <c r="N24" i="92"/>
  <c r="N9" i="92"/>
  <c r="N18" i="92"/>
  <c r="N12" i="108"/>
  <c r="N14" i="108"/>
  <c r="Z25" i="46" s="1"/>
  <c r="N19" i="108"/>
  <c r="Z29" i="46" s="1"/>
  <c r="N28" i="108"/>
  <c r="Z11" i="50" s="1"/>
  <c r="N30" i="108"/>
  <c r="Z27" i="50" s="1"/>
  <c r="N7" i="108"/>
  <c r="N16" i="108"/>
  <c r="N18" i="108"/>
  <c r="N23" i="108"/>
  <c r="Z26" i="48" s="1"/>
  <c r="N32" i="108"/>
  <c r="Z10" i="49" s="1"/>
  <c r="N6" i="106"/>
  <c r="N7" i="106"/>
  <c r="N12" i="103"/>
  <c r="N14" i="103"/>
  <c r="N19" i="103"/>
  <c r="N21" i="103"/>
  <c r="N28" i="103"/>
  <c r="N30" i="103"/>
  <c r="N20" i="93"/>
  <c r="N27" i="93"/>
  <c r="N9" i="108"/>
  <c r="Z15" i="45" s="1"/>
  <c r="N13" i="108"/>
  <c r="N17" i="108"/>
  <c r="Z23" i="46" s="1"/>
  <c r="N21" i="108"/>
  <c r="N25" i="108"/>
  <c r="H56" i="46" l="1"/>
  <c r="G56" i="46"/>
  <c r="H54" i="46"/>
  <c r="G54" i="46"/>
  <c r="H53" i="46"/>
  <c r="G53" i="46"/>
  <c r="G55" i="46"/>
  <c r="H55" i="46"/>
  <c r="AI24" i="45"/>
  <c r="AM31" i="50"/>
  <c r="AM29" i="51"/>
  <c r="N5" i="82"/>
  <c r="A2" i="82"/>
  <c r="A1" i="82" s="1"/>
  <c r="A2" i="83"/>
  <c r="A1" i="83" s="1"/>
  <c r="N56" i="82" l="1"/>
  <c r="N77" i="82"/>
  <c r="N76" i="82"/>
  <c r="N14" i="52" s="1"/>
  <c r="N75" i="82"/>
  <c r="N66" i="82"/>
  <c r="N57" i="82"/>
  <c r="N24" i="82"/>
  <c r="N15" i="45" s="1"/>
  <c r="N34" i="82"/>
  <c r="N35" i="82"/>
  <c r="N78" i="82"/>
  <c r="N69" i="82"/>
  <c r="N68" i="82"/>
  <c r="N23" i="50" s="1"/>
  <c r="N67" i="82"/>
  <c r="N28" i="50" s="1"/>
  <c r="N58" i="82"/>
  <c r="N10" i="50" s="1"/>
  <c r="N49" i="82"/>
  <c r="N28" i="48" s="1"/>
  <c r="N71" i="82"/>
  <c r="N44" i="82"/>
  <c r="N48" i="82"/>
  <c r="N70" i="82"/>
  <c r="N61" i="82"/>
  <c r="N60" i="82"/>
  <c r="N59" i="82"/>
  <c r="N50" i="82"/>
  <c r="N41" i="82"/>
  <c r="N63" i="82"/>
  <c r="N54" i="82"/>
  <c r="N37" i="82"/>
  <c r="N62" i="82"/>
  <c r="N53" i="82"/>
  <c r="N52" i="82"/>
  <c r="N51" i="82"/>
  <c r="N42" i="82"/>
  <c r="N28" i="47" s="1"/>
  <c r="N33" i="82"/>
  <c r="N55" i="82"/>
  <c r="N45" i="82"/>
  <c r="N36" i="82"/>
  <c r="N24" i="47" s="1"/>
  <c r="N47" i="82"/>
  <c r="N26" i="82"/>
  <c r="N38" i="45" s="1"/>
  <c r="N38" i="82"/>
  <c r="N29" i="82"/>
  <c r="N28" i="82"/>
  <c r="N38" i="46" s="1"/>
  <c r="N27" i="82"/>
  <c r="N73" i="82"/>
  <c r="N31" i="49" s="1"/>
  <c r="N40" i="82"/>
  <c r="N31" i="82"/>
  <c r="N43" i="82"/>
  <c r="N39" i="82"/>
  <c r="N17" i="47" s="1"/>
  <c r="N30" i="82"/>
  <c r="N19" i="46" s="1"/>
  <c r="N72" i="82"/>
  <c r="N64" i="82"/>
  <c r="N74" i="82"/>
  <c r="N7" i="49" s="1"/>
  <c r="N65" i="82"/>
  <c r="N32" i="82"/>
  <c r="N23" i="82"/>
  <c r="N25" i="82"/>
  <c r="N46" i="82"/>
  <c r="N29" i="48" s="1"/>
  <c r="N22" i="82"/>
  <c r="N21" i="82"/>
  <c r="N8" i="82"/>
  <c r="N11" i="82"/>
  <c r="N8" i="37" s="1"/>
  <c r="N15" i="82"/>
  <c r="N14" i="82"/>
  <c r="N7" i="82"/>
  <c r="N20" i="82"/>
  <c r="N30" i="45" s="1"/>
  <c r="N9" i="82"/>
  <c r="N16" i="82"/>
  <c r="N19" i="82"/>
  <c r="N16" i="45" s="1"/>
  <c r="N10" i="82"/>
  <c r="N18" i="82"/>
  <c r="N13" i="82"/>
  <c r="N9" i="37" s="1"/>
  <c r="N12" i="82"/>
  <c r="N17" i="82"/>
  <c r="N6" i="83"/>
  <c r="J21" i="37" s="1"/>
  <c r="A7" i="86" l="1"/>
  <c r="A8" i="86"/>
  <c r="A9" i="86"/>
  <c r="A10" i="86"/>
  <c r="A11" i="86"/>
  <c r="A12" i="86"/>
  <c r="A13" i="86"/>
  <c r="A14" i="86"/>
  <c r="A15" i="86"/>
  <c r="A16" i="86"/>
  <c r="A17" i="86"/>
  <c r="A18" i="86"/>
  <c r="A19" i="86"/>
  <c r="A35" i="86"/>
  <c r="A36" i="86"/>
  <c r="A37" i="86"/>
  <c r="A38" i="86"/>
  <c r="A39" i="86"/>
  <c r="A40" i="86"/>
  <c r="A41" i="86"/>
  <c r="A42" i="86"/>
  <c r="A43" i="86"/>
  <c r="A44" i="86"/>
  <c r="A45" i="86"/>
  <c r="A46" i="86"/>
  <c r="A47" i="86"/>
  <c r="A48" i="86"/>
  <c r="A49" i="86"/>
  <c r="A6" i="86"/>
  <c r="A2" i="86"/>
  <c r="A1" i="86" s="1"/>
  <c r="R23" i="45" l="1"/>
  <c r="R24" i="45"/>
  <c r="R32" i="45"/>
  <c r="R40" i="45"/>
  <c r="R25" i="45"/>
  <c r="R33" i="45"/>
  <c r="R41" i="45"/>
  <c r="R26" i="45"/>
  <c r="R34" i="45"/>
  <c r="R30" i="45"/>
  <c r="R46" i="45"/>
  <c r="R39" i="45"/>
  <c r="R27" i="45"/>
  <c r="R35" i="45"/>
  <c r="R43" i="45"/>
  <c r="R28" i="45"/>
  <c r="R36" i="45"/>
  <c r="R44" i="45"/>
  <c r="R29" i="45"/>
  <c r="R37" i="45"/>
  <c r="R45" i="45"/>
  <c r="R22" i="45"/>
  <c r="R38" i="45"/>
  <c r="R31" i="45"/>
  <c r="R47" i="45"/>
  <c r="R9" i="37"/>
  <c r="R23" i="37"/>
  <c r="R19" i="37"/>
  <c r="R10" i="37"/>
  <c r="R17" i="37"/>
  <c r="R24" i="37"/>
  <c r="R26" i="37"/>
  <c r="R11" i="37"/>
  <c r="R18" i="37"/>
  <c r="R25" i="37"/>
  <c r="R12" i="37"/>
  <c r="R22" i="37"/>
  <c r="R20" i="37"/>
  <c r="R7" i="37"/>
  <c r="R21" i="37"/>
  <c r="R8" i="37"/>
  <c r="R15" i="37"/>
  <c r="R14" i="53"/>
  <c r="R17" i="49"/>
  <c r="R6" i="49"/>
  <c r="R38" i="50"/>
  <c r="R37" i="51"/>
  <c r="R36" i="48"/>
  <c r="R32" i="47"/>
  <c r="R26" i="46"/>
  <c r="R12" i="45"/>
  <c r="R13" i="48"/>
  <c r="R35" i="46"/>
  <c r="R33" i="49"/>
  <c r="R16" i="47"/>
  <c r="R16" i="49"/>
  <c r="R29" i="48"/>
  <c r="R22" i="53"/>
  <c r="R24" i="49"/>
  <c r="R13" i="50"/>
  <c r="R45" i="50"/>
  <c r="R38" i="51"/>
  <c r="R37" i="48"/>
  <c r="R33" i="47"/>
  <c r="R27" i="46"/>
  <c r="R19" i="45"/>
  <c r="R32" i="49"/>
  <c r="R13" i="51"/>
  <c r="R41" i="47"/>
  <c r="R9" i="52"/>
  <c r="R14" i="51"/>
  <c r="R10" i="46"/>
  <c r="R48" i="49"/>
  <c r="R25" i="47"/>
  <c r="R30" i="53"/>
  <c r="R25" i="49"/>
  <c r="R14" i="50"/>
  <c r="R6" i="50"/>
  <c r="R12" i="48"/>
  <c r="R44" i="48"/>
  <c r="R40" i="47"/>
  <c r="R34" i="46"/>
  <c r="R20" i="45"/>
  <c r="R38" i="53"/>
  <c r="R21" i="50"/>
  <c r="R45" i="48"/>
  <c r="R6" i="37"/>
  <c r="R22" i="50"/>
  <c r="R20" i="48"/>
  <c r="R42" i="46"/>
  <c r="R30" i="51"/>
  <c r="R51" i="46"/>
  <c r="R17" i="52"/>
  <c r="R40" i="49"/>
  <c r="R29" i="50"/>
  <c r="R21" i="51"/>
  <c r="R21" i="48"/>
  <c r="R17" i="47"/>
  <c r="R11" i="46"/>
  <c r="R43" i="46"/>
  <c r="R9" i="49"/>
  <c r="R41" i="49"/>
  <c r="R30" i="50"/>
  <c r="R22" i="51"/>
  <c r="R28" i="48"/>
  <c r="R24" i="47"/>
  <c r="R18" i="46"/>
  <c r="R50" i="46"/>
  <c r="R37" i="50"/>
  <c r="R19" i="46"/>
  <c r="R11" i="53"/>
  <c r="R18" i="45"/>
  <c r="R31" i="47"/>
  <c r="R36" i="51"/>
  <c r="R12" i="50"/>
  <c r="R36" i="53"/>
  <c r="R48" i="46"/>
  <c r="R14" i="47"/>
  <c r="R11" i="51"/>
  <c r="R14" i="49"/>
  <c r="R47" i="50"/>
  <c r="R50" i="50"/>
  <c r="Q8" i="54"/>
  <c r="Q13" i="54"/>
  <c r="R37" i="47"/>
  <c r="R9" i="48"/>
  <c r="R10" i="50"/>
  <c r="R34" i="53"/>
  <c r="R30" i="46"/>
  <c r="R32" i="48"/>
  <c r="R41" i="50"/>
  <c r="R12" i="49"/>
  <c r="R14" i="45"/>
  <c r="R35" i="47"/>
  <c r="R32" i="51"/>
  <c r="R8" i="50"/>
  <c r="R32" i="53"/>
  <c r="R36" i="46"/>
  <c r="R38" i="48"/>
  <c r="R15" i="50"/>
  <c r="R10" i="52"/>
  <c r="R41" i="46"/>
  <c r="R23" i="49"/>
  <c r="R18" i="48"/>
  <c r="R13" i="47"/>
  <c r="R10" i="53"/>
  <c r="R17" i="50"/>
  <c r="R29" i="53"/>
  <c r="R44" i="50"/>
  <c r="R8" i="46"/>
  <c r="R19" i="53"/>
  <c r="R9" i="47"/>
  <c r="R10" i="51"/>
  <c r="R36" i="47"/>
  <c r="R33" i="53"/>
  <c r="R40" i="50"/>
  <c r="R23" i="51"/>
  <c r="R17" i="53"/>
  <c r="R19" i="52"/>
  <c r="R10" i="49"/>
  <c r="R20" i="50"/>
  <c r="R22" i="49"/>
  <c r="R7" i="46"/>
  <c r="R38" i="46"/>
  <c r="R20" i="49"/>
  <c r="R40" i="53"/>
  <c r="R18" i="52"/>
  <c r="R16" i="52"/>
  <c r="R10" i="45"/>
  <c r="R23" i="47"/>
  <c r="R28" i="51"/>
  <c r="R47" i="49"/>
  <c r="R28" i="53"/>
  <c r="R32" i="46"/>
  <c r="R42" i="48"/>
  <c r="R43" i="50"/>
  <c r="R6" i="52"/>
  <c r="R53" i="50"/>
  <c r="R46" i="50"/>
  <c r="Q11" i="54"/>
  <c r="R16" i="45"/>
  <c r="R29" i="47"/>
  <c r="R34" i="51"/>
  <c r="R45" i="49"/>
  <c r="R26" i="53"/>
  <c r="R22" i="46"/>
  <c r="R24" i="48"/>
  <c r="R33" i="50"/>
  <c r="R20" i="52"/>
  <c r="R6" i="46"/>
  <c r="R19" i="47"/>
  <c r="R24" i="51"/>
  <c r="R43" i="49"/>
  <c r="R24" i="53"/>
  <c r="R28" i="46"/>
  <c r="R22" i="48"/>
  <c r="R7" i="50"/>
  <c r="R39" i="53"/>
  <c r="R37" i="53"/>
  <c r="R12" i="51"/>
  <c r="R16" i="46"/>
  <c r="R27" i="53"/>
  <c r="Q9" i="54"/>
  <c r="R18" i="51"/>
  <c r="R44" i="47"/>
  <c r="R41" i="53"/>
  <c r="R39" i="48"/>
  <c r="R8" i="53"/>
  <c r="R34" i="49"/>
  <c r="R33" i="46"/>
  <c r="R15" i="49"/>
  <c r="R10" i="48"/>
  <c r="R39" i="46"/>
  <c r="R13" i="49"/>
  <c r="R33" i="51"/>
  <c r="R29" i="46"/>
  <c r="R19" i="49"/>
  <c r="R42" i="47"/>
  <c r="R15" i="53"/>
  <c r="R24" i="50"/>
  <c r="R11" i="48"/>
  <c r="R51" i="50"/>
  <c r="Q12" i="54"/>
  <c r="R42" i="53"/>
  <c r="R9" i="53"/>
  <c r="R16" i="50"/>
  <c r="R23" i="50"/>
  <c r="R8" i="52"/>
  <c r="R49" i="46"/>
  <c r="R15" i="47"/>
  <c r="R20" i="51"/>
  <c r="R39" i="49"/>
  <c r="R20" i="53"/>
  <c r="R24" i="46"/>
  <c r="R34" i="48"/>
  <c r="R35" i="50"/>
  <c r="R35" i="53"/>
  <c r="R8" i="47"/>
  <c r="R8" i="45"/>
  <c r="R21" i="47"/>
  <c r="R26" i="51"/>
  <c r="R37" i="49"/>
  <c r="R18" i="53"/>
  <c r="R14" i="46"/>
  <c r="R16" i="48"/>
  <c r="R25" i="50"/>
  <c r="R12" i="52"/>
  <c r="R45" i="46"/>
  <c r="R11" i="47"/>
  <c r="R16" i="51"/>
  <c r="R35" i="49"/>
  <c r="R16" i="53"/>
  <c r="R20" i="46"/>
  <c r="R14" i="48"/>
  <c r="R42" i="49"/>
  <c r="R31" i="53"/>
  <c r="R43" i="48"/>
  <c r="R12" i="53"/>
  <c r="R19" i="50"/>
  <c r="R54" i="50"/>
  <c r="R47" i="46"/>
  <c r="R21" i="49"/>
  <c r="R8" i="48"/>
  <c r="R37" i="46"/>
  <c r="R27" i="49"/>
  <c r="R12" i="46"/>
  <c r="R23" i="53"/>
  <c r="R35" i="48"/>
  <c r="R28" i="37"/>
  <c r="R46" i="49"/>
  <c r="R6" i="47"/>
  <c r="R41" i="48"/>
  <c r="R15" i="45"/>
  <c r="R44" i="49"/>
  <c r="R31" i="48"/>
  <c r="R21" i="45"/>
  <c r="R26" i="49"/>
  <c r="R15" i="48"/>
  <c r="R26" i="47"/>
  <c r="R39" i="47"/>
  <c r="R7" i="52"/>
  <c r="R22" i="47"/>
  <c r="R52" i="46"/>
  <c r="R17" i="48"/>
  <c r="R40" i="48"/>
  <c r="R43" i="47"/>
  <c r="R44" i="46"/>
  <c r="R21" i="53"/>
  <c r="R17" i="46"/>
  <c r="R27" i="48"/>
  <c r="R36" i="50"/>
  <c r="R7" i="49"/>
  <c r="R27" i="37"/>
  <c r="R38" i="47"/>
  <c r="R35" i="51"/>
  <c r="R38" i="49"/>
  <c r="R52" i="50"/>
  <c r="R48" i="50"/>
  <c r="Q7" i="54"/>
  <c r="Q6" i="54"/>
  <c r="R31" i="46"/>
  <c r="R33" i="48"/>
  <c r="R42" i="50"/>
  <c r="R21" i="52"/>
  <c r="R7" i="45"/>
  <c r="R28" i="47"/>
  <c r="R25" i="51"/>
  <c r="R36" i="49"/>
  <c r="R25" i="53"/>
  <c r="R21" i="46"/>
  <c r="R23" i="48"/>
  <c r="R32" i="50"/>
  <c r="R11" i="49"/>
  <c r="R13" i="45"/>
  <c r="R34" i="47"/>
  <c r="R15" i="51"/>
  <c r="R18" i="49"/>
  <c r="R7" i="53"/>
  <c r="R13" i="53"/>
  <c r="R9" i="46"/>
  <c r="R19" i="48"/>
  <c r="R28" i="50"/>
  <c r="R15" i="52"/>
  <c r="R17" i="45"/>
  <c r="R30" i="47"/>
  <c r="R27" i="51"/>
  <c r="R30" i="49"/>
  <c r="Q10" i="54"/>
  <c r="R10" i="47"/>
  <c r="R15" i="46"/>
  <c r="R25" i="48"/>
  <c r="R34" i="50"/>
  <c r="R13" i="52"/>
  <c r="R46" i="46"/>
  <c r="R20" i="47"/>
  <c r="R17" i="51"/>
  <c r="R28" i="49"/>
  <c r="R13" i="46"/>
  <c r="R6" i="45"/>
  <c r="R9" i="45"/>
  <c r="R7" i="47"/>
  <c r="R18" i="50"/>
  <c r="R7" i="48"/>
  <c r="R6" i="48"/>
  <c r="N51" i="86"/>
  <c r="R14" i="52" s="1"/>
  <c r="N52" i="86"/>
  <c r="R11" i="52" s="1"/>
  <c r="N54" i="86"/>
  <c r="R6" i="53" s="1"/>
  <c r="N21" i="86"/>
  <c r="N29" i="86"/>
  <c r="N30" i="86"/>
  <c r="R26" i="48" s="1"/>
  <c r="N23" i="86"/>
  <c r="R18" i="47" s="1"/>
  <c r="N31" i="86"/>
  <c r="R30" i="48" s="1"/>
  <c r="N33" i="86"/>
  <c r="N25" i="86"/>
  <c r="R12" i="47" s="1"/>
  <c r="N20" i="86"/>
  <c r="N28" i="86"/>
  <c r="N34" i="86"/>
  <c r="R29" i="51" s="1"/>
  <c r="N26" i="86"/>
  <c r="N24" i="86"/>
  <c r="R27" i="47" s="1"/>
  <c r="N47" i="86"/>
  <c r="R29" i="49" s="1"/>
  <c r="N43" i="86"/>
  <c r="R9" i="50" s="1"/>
  <c r="N39" i="86"/>
  <c r="R11" i="50" s="1"/>
  <c r="N35" i="86"/>
  <c r="R31" i="51" s="1"/>
  <c r="N16" i="86"/>
  <c r="R25" i="46" s="1"/>
  <c r="N12" i="86"/>
  <c r="N8" i="86"/>
  <c r="R11" i="45" s="1"/>
  <c r="N46" i="86"/>
  <c r="N42" i="86"/>
  <c r="R39" i="50" s="1"/>
  <c r="N38" i="86"/>
  <c r="R49" i="50" s="1"/>
  <c r="N19" i="86"/>
  <c r="N15" i="86"/>
  <c r="R23" i="46" s="1"/>
  <c r="N11" i="86"/>
  <c r="N6" i="86"/>
  <c r="N49" i="86"/>
  <c r="R8" i="49" s="1"/>
  <c r="N45" i="86"/>
  <c r="N41" i="86"/>
  <c r="N37" i="86"/>
  <c r="R26" i="50" s="1"/>
  <c r="N18" i="86"/>
  <c r="N10" i="86"/>
  <c r="N48" i="86"/>
  <c r="R31" i="49" s="1"/>
  <c r="N44" i="86"/>
  <c r="R27" i="50" s="1"/>
  <c r="N40" i="86"/>
  <c r="N17" i="86"/>
  <c r="R40" i="46" s="1"/>
  <c r="N13" i="86"/>
  <c r="N9" i="86"/>
  <c r="A39" i="81"/>
  <c r="N38" i="81"/>
  <c r="A38" i="81"/>
  <c r="N37" i="81"/>
  <c r="A37" i="81"/>
  <c r="N36" i="81"/>
  <c r="A36" i="81"/>
  <c r="N35" i="81"/>
  <c r="A35" i="81"/>
  <c r="N34" i="81"/>
  <c r="A34" i="81"/>
  <c r="N33" i="81"/>
  <c r="A33" i="81"/>
  <c r="N32" i="81"/>
  <c r="A32" i="81"/>
  <c r="N31" i="81"/>
  <c r="A31" i="81"/>
  <c r="N30" i="81"/>
  <c r="A30" i="81"/>
  <c r="N29" i="81"/>
  <c r="A29" i="81"/>
  <c r="N28" i="81"/>
  <c r="A28" i="81"/>
  <c r="N27" i="81"/>
  <c r="A27" i="81"/>
  <c r="N26" i="81"/>
  <c r="A26" i="81"/>
  <c r="N25" i="81"/>
  <c r="A25" i="81"/>
  <c r="N24" i="81"/>
  <c r="A24" i="81"/>
  <c r="N23" i="81"/>
  <c r="A23" i="81"/>
  <c r="N22" i="81"/>
  <c r="A22" i="81"/>
  <c r="N21" i="81"/>
  <c r="A21" i="81"/>
  <c r="N20" i="81"/>
  <c r="A20" i="81"/>
  <c r="N19" i="81"/>
  <c r="A19" i="81"/>
  <c r="N18" i="81"/>
  <c r="A18" i="81"/>
  <c r="N17" i="81"/>
  <c r="A17" i="81"/>
  <c r="N16" i="81"/>
  <c r="A16" i="81"/>
  <c r="N15" i="81"/>
  <c r="A15" i="81"/>
  <c r="N14" i="81"/>
  <c r="A14" i="81"/>
  <c r="N13" i="81"/>
  <c r="A13" i="81"/>
  <c r="N12" i="81"/>
  <c r="A12" i="81"/>
  <c r="N11" i="81"/>
  <c r="A11" i="81"/>
  <c r="N10" i="81"/>
  <c r="A10" i="81"/>
  <c r="N9" i="81"/>
  <c r="A9" i="81"/>
  <c r="N8" i="81"/>
  <c r="A8" i="81"/>
  <c r="A1" i="81"/>
  <c r="H16" i="49" l="1"/>
  <c r="H27" i="49"/>
  <c r="H24" i="49"/>
  <c r="H29" i="49"/>
  <c r="H13" i="49"/>
  <c r="H25" i="49"/>
  <c r="R31" i="50"/>
  <c r="X8" i="45"/>
  <c r="M10" i="45"/>
  <c r="M53" i="45"/>
  <c r="M11" i="45"/>
  <c r="L46" i="50"/>
  <c r="L19" i="37"/>
  <c r="H19" i="37" s="1"/>
  <c r="L53" i="50"/>
  <c r="L7" i="47"/>
  <c r="L15" i="46"/>
  <c r="L13" i="45"/>
  <c r="L22" i="47"/>
  <c r="L37" i="47"/>
  <c r="L17" i="47"/>
  <c r="L24" i="46"/>
  <c r="L22" i="45"/>
  <c r="L26" i="47"/>
  <c r="L12" i="45"/>
  <c r="L9" i="46"/>
  <c r="L7" i="45"/>
  <c r="L22" i="46"/>
  <c r="L40" i="46"/>
  <c r="L8" i="55"/>
  <c r="L12" i="52"/>
  <c r="L44" i="52"/>
  <c r="L22" i="50"/>
  <c r="L53" i="51"/>
  <c r="L22" i="53"/>
  <c r="L31" i="49"/>
  <c r="H31" i="49" s="1"/>
  <c r="L16" i="51"/>
  <c r="L53" i="47"/>
  <c r="L30" i="53"/>
  <c r="L37" i="52"/>
  <c r="L48" i="49"/>
  <c r="L17" i="51"/>
  <c r="L10" i="48"/>
  <c r="L18" i="48"/>
  <c r="L26" i="48"/>
  <c r="H6" i="48" s="1"/>
  <c r="L34" i="48"/>
  <c r="L42" i="48"/>
  <c r="L56" i="47"/>
  <c r="L9" i="55"/>
  <c r="L38" i="53"/>
  <c r="L32" i="49"/>
  <c r="H32" i="49" s="1"/>
  <c r="L18" i="51"/>
  <c r="L63" i="48"/>
  <c r="L18" i="52"/>
  <c r="L15" i="52"/>
  <c r="L47" i="52"/>
  <c r="L28" i="50"/>
  <c r="L55" i="51"/>
  <c r="L8" i="37"/>
  <c r="H8" i="37" s="1"/>
  <c r="L45" i="50"/>
  <c r="L17" i="53"/>
  <c r="L9" i="53"/>
  <c r="L52" i="49"/>
  <c r="L42" i="45"/>
  <c r="L12" i="51"/>
  <c r="L58" i="51"/>
  <c r="L34" i="50"/>
  <c r="L33" i="49"/>
  <c r="H33" i="49" s="1"/>
  <c r="L26" i="52"/>
  <c r="L57" i="51"/>
  <c r="L13" i="49"/>
  <c r="L35" i="51"/>
  <c r="L49" i="48"/>
  <c r="L22" i="37"/>
  <c r="H22" i="37" s="1"/>
  <c r="X7" i="45"/>
  <c r="M55" i="45"/>
  <c r="M14" i="45"/>
  <c r="M51" i="45"/>
  <c r="L26" i="37"/>
  <c r="L21" i="37"/>
  <c r="H21" i="37" s="1"/>
  <c r="L27" i="37"/>
  <c r="L34" i="45"/>
  <c r="L52" i="50"/>
  <c r="L11" i="47"/>
  <c r="L19" i="46"/>
  <c r="L17" i="45"/>
  <c r="L16" i="47"/>
  <c r="L18" i="46"/>
  <c r="L25" i="47"/>
  <c r="L28" i="46"/>
  <c r="L26" i="45"/>
  <c r="L34" i="47"/>
  <c r="L38" i="47"/>
  <c r="L13" i="46"/>
  <c r="L11" i="45"/>
  <c r="L8" i="45"/>
  <c r="L44" i="46"/>
  <c r="L8" i="54"/>
  <c r="L16" i="52"/>
  <c r="L48" i="52"/>
  <c r="L30" i="50"/>
  <c r="L52" i="48"/>
  <c r="L6" i="53"/>
  <c r="L26" i="53"/>
  <c r="L35" i="49"/>
  <c r="L24" i="51"/>
  <c r="L47" i="45"/>
  <c r="L9" i="52"/>
  <c r="L41" i="52"/>
  <c r="L51" i="49"/>
  <c r="L25" i="51"/>
  <c r="L11" i="48"/>
  <c r="L19" i="48"/>
  <c r="L27" i="48"/>
  <c r="L35" i="48"/>
  <c r="L43" i="48"/>
  <c r="L61" i="46"/>
  <c r="L7" i="53"/>
  <c r="L42" i="53"/>
  <c r="L54" i="49"/>
  <c r="L26" i="51"/>
  <c r="L51" i="47"/>
  <c r="L22" i="52"/>
  <c r="L19" i="52"/>
  <c r="L9" i="49"/>
  <c r="L36" i="50"/>
  <c r="L50" i="48"/>
  <c r="L6" i="46"/>
  <c r="L28" i="51"/>
  <c r="L51" i="48"/>
  <c r="L20" i="53"/>
  <c r="L27" i="50"/>
  <c r="L51" i="45"/>
  <c r="L24" i="53"/>
  <c r="L13" i="54"/>
  <c r="L14" i="51"/>
  <c r="L11" i="54"/>
  <c r="L45" i="49"/>
  <c r="L43" i="50"/>
  <c r="L20" i="37"/>
  <c r="H20" i="37" s="1"/>
  <c r="X6" i="45"/>
  <c r="M47" i="45"/>
  <c r="M6" i="45"/>
  <c r="M12" i="45"/>
  <c r="L54" i="50"/>
  <c r="L38" i="45"/>
  <c r="L33" i="45"/>
  <c r="L15" i="47"/>
  <c r="L23" i="46"/>
  <c r="L21" i="45"/>
  <c r="L24" i="47"/>
  <c r="L37" i="46"/>
  <c r="L33" i="47"/>
  <c r="L31" i="46"/>
  <c r="L30" i="45"/>
  <c r="L41" i="47"/>
  <c r="L9" i="47"/>
  <c r="L17" i="46"/>
  <c r="L15" i="45"/>
  <c r="L30" i="47"/>
  <c r="L48" i="46"/>
  <c r="L14" i="54"/>
  <c r="L20" i="52"/>
  <c r="L10" i="49"/>
  <c r="L38" i="50"/>
  <c r="L60" i="48"/>
  <c r="L61" i="48"/>
  <c r="L37" i="53"/>
  <c r="L7" i="50"/>
  <c r="L32" i="51"/>
  <c r="H35" i="51" s="1"/>
  <c r="L29" i="37"/>
  <c r="L13" i="52"/>
  <c r="L45" i="52"/>
  <c r="L8" i="50"/>
  <c r="L33" i="51"/>
  <c r="H36" i="51" s="1"/>
  <c r="L12" i="48"/>
  <c r="L20" i="48"/>
  <c r="L28" i="48"/>
  <c r="L36" i="48"/>
  <c r="L44" i="48"/>
  <c r="L50" i="45"/>
  <c r="L11" i="53"/>
  <c r="L45" i="53"/>
  <c r="L9" i="50"/>
  <c r="L34" i="51"/>
  <c r="H21" i="51" s="1"/>
  <c r="L41" i="45"/>
  <c r="L12" i="55"/>
  <c r="L23" i="52"/>
  <c r="L38" i="49"/>
  <c r="L44" i="50"/>
  <c r="L58" i="48"/>
  <c r="L6" i="48"/>
  <c r="L44" i="51"/>
  <c r="L34" i="52"/>
  <c r="L25" i="53"/>
  <c r="L11" i="51"/>
  <c r="L12" i="53"/>
  <c r="L34" i="49"/>
  <c r="L32" i="37"/>
  <c r="L16" i="53"/>
  <c r="L36" i="51"/>
  <c r="L22" i="51"/>
  <c r="L50" i="49"/>
  <c r="L55" i="47"/>
  <c r="L27" i="51"/>
  <c r="H12" i="51" s="1"/>
  <c r="M13" i="45"/>
  <c r="L29" i="47"/>
  <c r="L12" i="46"/>
  <c r="L28" i="45"/>
  <c r="L29" i="46"/>
  <c r="M48" i="45"/>
  <c r="M8" i="45"/>
  <c r="M31" i="37"/>
  <c r="AK31" i="37"/>
  <c r="L48" i="50"/>
  <c r="L25" i="37"/>
  <c r="L35" i="45"/>
  <c r="L18" i="37"/>
  <c r="H18" i="37" s="1"/>
  <c r="L37" i="45"/>
  <c r="L23" i="47"/>
  <c r="L27" i="46"/>
  <c r="L25" i="45"/>
  <c r="L32" i="47"/>
  <c r="L20" i="45"/>
  <c r="L40" i="47"/>
  <c r="L35" i="46"/>
  <c r="H48" i="46" s="1"/>
  <c r="L10" i="47"/>
  <c r="L43" i="46"/>
  <c r="L13" i="47"/>
  <c r="L21" i="46"/>
  <c r="L19" i="45"/>
  <c r="L49" i="46"/>
  <c r="L14" i="47"/>
  <c r="L17" i="54"/>
  <c r="L24" i="52"/>
  <c r="L39" i="49"/>
  <c r="L46" i="47"/>
  <c r="L44" i="45"/>
  <c r="L41" i="53"/>
  <c r="L15" i="50"/>
  <c r="L40" i="51"/>
  <c r="L11" i="55"/>
  <c r="L17" i="52"/>
  <c r="H17" i="52" s="1"/>
  <c r="L7" i="49"/>
  <c r="G13" i="49" s="1"/>
  <c r="L16" i="50"/>
  <c r="L41" i="51"/>
  <c r="L13" i="48"/>
  <c r="L21" i="48"/>
  <c r="L29" i="48"/>
  <c r="L37" i="48"/>
  <c r="L45" i="48"/>
  <c r="L10" i="37"/>
  <c r="H10" i="37" s="1"/>
  <c r="L15" i="53"/>
  <c r="L12" i="49"/>
  <c r="H12" i="49" s="1"/>
  <c r="L17" i="50"/>
  <c r="L42" i="51"/>
  <c r="L45" i="45"/>
  <c r="L7" i="54"/>
  <c r="L27" i="52"/>
  <c r="L42" i="49"/>
  <c r="L13" i="51"/>
  <c r="L45" i="47"/>
  <c r="L6" i="52"/>
  <c r="L59" i="48"/>
  <c r="L56" i="48"/>
  <c r="L30" i="52"/>
  <c r="L30" i="51"/>
  <c r="L17" i="49"/>
  <c r="H17" i="49" s="1"/>
  <c r="L43" i="53"/>
  <c r="L6" i="49"/>
  <c r="L21" i="53"/>
  <c r="L48" i="48"/>
  <c r="L13" i="53"/>
  <c r="L13" i="50"/>
  <c r="L49" i="45"/>
  <c r="M46" i="45"/>
  <c r="L39" i="47"/>
  <c r="L42" i="46"/>
  <c r="L51" i="46"/>
  <c r="L27" i="45"/>
  <c r="M9" i="45"/>
  <c r="W30" i="37"/>
  <c r="M52" i="45"/>
  <c r="M50" i="45"/>
  <c r="L36" i="45"/>
  <c r="L17" i="37"/>
  <c r="H17" i="37" s="1"/>
  <c r="L39" i="45"/>
  <c r="L15" i="37"/>
  <c r="H15" i="37" s="1"/>
  <c r="L52" i="46"/>
  <c r="L31" i="47"/>
  <c r="L30" i="46"/>
  <c r="L29" i="45"/>
  <c r="L6" i="47"/>
  <c r="L8" i="46"/>
  <c r="L39" i="46"/>
  <c r="L33" i="46"/>
  <c r="L47" i="46"/>
  <c r="L19" i="47"/>
  <c r="L25" i="46"/>
  <c r="L23" i="45"/>
  <c r="L20" i="47"/>
  <c r="L14" i="46"/>
  <c r="L29" i="53"/>
  <c r="L28" i="52"/>
  <c r="L43" i="49"/>
  <c r="L15" i="51"/>
  <c r="L50" i="47"/>
  <c r="L55" i="45"/>
  <c r="L15" i="49"/>
  <c r="L23" i="50"/>
  <c r="L45" i="51"/>
  <c r="L13" i="55"/>
  <c r="L21" i="52"/>
  <c r="L11" i="49"/>
  <c r="H11" i="49" s="1"/>
  <c r="L24" i="50"/>
  <c r="L51" i="51"/>
  <c r="L14" i="48"/>
  <c r="L22" i="48"/>
  <c r="H19" i="48" s="1"/>
  <c r="L30" i="48"/>
  <c r="L38" i="48"/>
  <c r="L46" i="48"/>
  <c r="L6" i="37"/>
  <c r="H6" i="37" s="1"/>
  <c r="L19" i="53"/>
  <c r="L16" i="49"/>
  <c r="L25" i="50"/>
  <c r="L46" i="51"/>
  <c r="L53" i="45"/>
  <c r="L28" i="53"/>
  <c r="L31" i="52"/>
  <c r="L46" i="49"/>
  <c r="L21" i="51"/>
  <c r="L49" i="47"/>
  <c r="L10" i="55"/>
  <c r="L62" i="46"/>
  <c r="L6" i="45"/>
  <c r="L14" i="49"/>
  <c r="H14" i="49" s="1"/>
  <c r="L49" i="51"/>
  <c r="L18" i="50"/>
  <c r="L8" i="49"/>
  <c r="G10" i="49" s="1"/>
  <c r="L35" i="53"/>
  <c r="L38" i="52"/>
  <c r="L60" i="46"/>
  <c r="L29" i="49"/>
  <c r="G29" i="49" s="1"/>
  <c r="L35" i="50"/>
  <c r="L22" i="49"/>
  <c r="G22" i="49" s="1"/>
  <c r="W31" i="37"/>
  <c r="AK30" i="37"/>
  <c r="L40" i="45"/>
  <c r="L24" i="37"/>
  <c r="H24" i="37" s="1"/>
  <c r="L34" i="46"/>
  <c r="H12" i="46" s="1"/>
  <c r="L45" i="46"/>
  <c r="L10" i="45"/>
  <c r="L27" i="47"/>
  <c r="M7" i="45"/>
  <c r="M49" i="45"/>
  <c r="AK32" i="37"/>
  <c r="W32" i="37"/>
  <c r="L50" i="50"/>
  <c r="L11" i="37"/>
  <c r="H11" i="37" s="1"/>
  <c r="L47" i="50"/>
  <c r="L28" i="37"/>
  <c r="L23" i="37"/>
  <c r="H23" i="37" s="1"/>
  <c r="L7" i="46"/>
  <c r="L38" i="46"/>
  <c r="L26" i="46"/>
  <c r="L46" i="46"/>
  <c r="L8" i="47"/>
  <c r="L16" i="46"/>
  <c r="L14" i="45"/>
  <c r="L41" i="46"/>
  <c r="L21" i="47"/>
  <c r="L35" i="47"/>
  <c r="L32" i="46"/>
  <c r="L31" i="45"/>
  <c r="L36" i="47"/>
  <c r="L32" i="45"/>
  <c r="H10" i="45" s="1"/>
  <c r="L44" i="53"/>
  <c r="L36" i="52"/>
  <c r="L53" i="49"/>
  <c r="L31" i="51"/>
  <c r="L52" i="45"/>
  <c r="L14" i="53"/>
  <c r="L23" i="49"/>
  <c r="L39" i="50"/>
  <c r="L56" i="51"/>
  <c r="L12" i="54"/>
  <c r="L29" i="52"/>
  <c r="L40" i="49"/>
  <c r="L40" i="50"/>
  <c r="L8" i="48"/>
  <c r="L16" i="48"/>
  <c r="L24" i="48"/>
  <c r="H20" i="48" s="1"/>
  <c r="L32" i="48"/>
  <c r="L40" i="48"/>
  <c r="L62" i="48"/>
  <c r="L6" i="54"/>
  <c r="L27" i="53"/>
  <c r="L24" i="49"/>
  <c r="L41" i="50"/>
  <c r="L47" i="48"/>
  <c r="L31" i="53"/>
  <c r="L7" i="52"/>
  <c r="L39" i="52"/>
  <c r="L12" i="50"/>
  <c r="L37" i="51"/>
  <c r="H13" i="51" s="1"/>
  <c r="L46" i="45"/>
  <c r="L42" i="52"/>
  <c r="L31" i="37"/>
  <c r="L21" i="50"/>
  <c r="L30" i="49"/>
  <c r="H30" i="49" s="1"/>
  <c r="L64" i="48"/>
  <c r="L40" i="53"/>
  <c r="L10" i="50"/>
  <c r="H24" i="50" s="1"/>
  <c r="L8" i="53"/>
  <c r="L26" i="49"/>
  <c r="H26" i="49" s="1"/>
  <c r="L7" i="55"/>
  <c r="L10" i="54"/>
  <c r="L38" i="51"/>
  <c r="L19" i="50"/>
  <c r="M32" i="37"/>
  <c r="M54" i="45"/>
  <c r="M30" i="37"/>
  <c r="L12" i="37"/>
  <c r="H12" i="37" s="1"/>
  <c r="L51" i="50"/>
  <c r="L49" i="50"/>
  <c r="L11" i="46"/>
  <c r="L9" i="45"/>
  <c r="L24" i="45"/>
  <c r="L50" i="46"/>
  <c r="L12" i="47"/>
  <c r="L20" i="46"/>
  <c r="L18" i="45"/>
  <c r="L18" i="47"/>
  <c r="L33" i="53"/>
  <c r="L63" i="46"/>
  <c r="L48" i="51"/>
  <c r="L32" i="50"/>
  <c r="L31" i="48"/>
  <c r="L23" i="53"/>
  <c r="L30" i="37"/>
  <c r="L29" i="51"/>
  <c r="H6" i="51" s="1"/>
  <c r="L18" i="49"/>
  <c r="H18" i="49" s="1"/>
  <c r="L37" i="49"/>
  <c r="L57" i="48"/>
  <c r="L33" i="52"/>
  <c r="L25" i="48"/>
  <c r="H31" i="48" s="1"/>
  <c r="L42" i="47"/>
  <c r="L8" i="52"/>
  <c r="G14" i="52" s="1"/>
  <c r="L9" i="37"/>
  <c r="H9" i="37" s="1"/>
  <c r="L53" i="48"/>
  <c r="L33" i="48"/>
  <c r="L34" i="53"/>
  <c r="L10" i="52"/>
  <c r="G13" i="52" s="1"/>
  <c r="L47" i="51"/>
  <c r="L16" i="54"/>
  <c r="L29" i="50"/>
  <c r="L39" i="53"/>
  <c r="L47" i="47"/>
  <c r="L48" i="45"/>
  <c r="L36" i="46"/>
  <c r="L32" i="52"/>
  <c r="L10" i="53"/>
  <c r="G10" i="53" s="1"/>
  <c r="L9" i="54"/>
  <c r="L7" i="48"/>
  <c r="L39" i="48"/>
  <c r="L20" i="49"/>
  <c r="H20" i="49" s="1"/>
  <c r="L32" i="53"/>
  <c r="L52" i="47"/>
  <c r="L25" i="49"/>
  <c r="L42" i="50"/>
  <c r="L27" i="49"/>
  <c r="L54" i="47"/>
  <c r="L55" i="48"/>
  <c r="L10" i="46"/>
  <c r="L40" i="52"/>
  <c r="L18" i="53"/>
  <c r="L15" i="54"/>
  <c r="L9" i="48"/>
  <c r="L41" i="48"/>
  <c r="L28" i="49"/>
  <c r="H28" i="49" s="1"/>
  <c r="L11" i="52"/>
  <c r="H6" i="52" s="1"/>
  <c r="L54" i="45"/>
  <c r="L49" i="49"/>
  <c r="L41" i="49"/>
  <c r="L50" i="51"/>
  <c r="L14" i="50"/>
  <c r="H15" i="50" s="1"/>
  <c r="L43" i="52"/>
  <c r="L48" i="47"/>
  <c r="L44" i="49"/>
  <c r="L28" i="47"/>
  <c r="L47" i="49"/>
  <c r="L19" i="49"/>
  <c r="L25" i="52"/>
  <c r="L15" i="48"/>
  <c r="L54" i="48"/>
  <c r="L33" i="50"/>
  <c r="L35" i="52"/>
  <c r="L36" i="53"/>
  <c r="L52" i="51"/>
  <c r="L21" i="49"/>
  <c r="H21" i="49" s="1"/>
  <c r="L37" i="50"/>
  <c r="L43" i="47"/>
  <c r="L17" i="48"/>
  <c r="L10" i="51"/>
  <c r="L26" i="50"/>
  <c r="L11" i="50"/>
  <c r="L14" i="52"/>
  <c r="L16" i="45"/>
  <c r="L23" i="51"/>
  <c r="L31" i="50"/>
  <c r="L36" i="49"/>
  <c r="L23" i="48"/>
  <c r="H9" i="48" s="1"/>
  <c r="L6" i="50"/>
  <c r="L54" i="51"/>
  <c r="L55" i="49"/>
  <c r="L43" i="45"/>
  <c r="L20" i="51"/>
  <c r="L7" i="37"/>
  <c r="H7" i="37" s="1"/>
  <c r="L44" i="47"/>
  <c r="L39" i="51"/>
  <c r="L20" i="50"/>
  <c r="H33" i="50" s="1"/>
  <c r="L43" i="51"/>
  <c r="L46" i="52"/>
  <c r="G9" i="52"/>
  <c r="G25" i="49"/>
  <c r="G26" i="49"/>
  <c r="G18" i="52"/>
  <c r="G10" i="52"/>
  <c r="H16" i="52"/>
  <c r="L6" i="55"/>
  <c r="H20" i="50" l="1"/>
  <c r="H28" i="50"/>
  <c r="H8" i="50"/>
  <c r="G20" i="37"/>
  <c r="G14" i="37"/>
  <c r="G9" i="37"/>
  <c r="G13" i="37"/>
  <c r="H44" i="45"/>
  <c r="H20" i="45"/>
  <c r="G20" i="45"/>
  <c r="H23" i="45"/>
  <c r="H14" i="45"/>
  <c r="H41" i="45"/>
  <c r="H33" i="45"/>
  <c r="H45" i="45"/>
  <c r="G45" i="45"/>
  <c r="H9" i="45"/>
  <c r="G24" i="46"/>
  <c r="H24" i="46"/>
  <c r="G38" i="46"/>
  <c r="H38" i="46"/>
  <c r="G25" i="46"/>
  <c r="H25" i="46"/>
  <c r="G26" i="46"/>
  <c r="H26" i="46"/>
  <c r="H52" i="46"/>
  <c r="G52" i="46"/>
  <c r="H49" i="46"/>
  <c r="H36" i="46"/>
  <c r="G36" i="46"/>
  <c r="H7" i="46"/>
  <c r="G7" i="46"/>
  <c r="H34" i="46"/>
  <c r="H37" i="46"/>
  <c r="G37" i="46"/>
  <c r="H17" i="48"/>
  <c r="H15" i="48"/>
  <c r="H16" i="48"/>
  <c r="H12" i="48"/>
  <c r="H30" i="48"/>
  <c r="H10" i="48"/>
  <c r="H7" i="48"/>
  <c r="H15" i="51"/>
  <c r="H27" i="51"/>
  <c r="H34" i="51"/>
  <c r="H38" i="51"/>
  <c r="H9" i="51"/>
  <c r="H33" i="51"/>
  <c r="H37" i="51"/>
  <c r="H6" i="50"/>
  <c r="H13" i="50"/>
  <c r="H9" i="50"/>
  <c r="H10" i="50"/>
  <c r="H27" i="50"/>
  <c r="H26" i="50"/>
  <c r="H32" i="50"/>
  <c r="H22" i="50"/>
  <c r="G7" i="49"/>
  <c r="H8" i="49"/>
  <c r="H7" i="49"/>
  <c r="G6" i="49"/>
  <c r="G27" i="49"/>
  <c r="H9" i="49"/>
  <c r="H6" i="49"/>
  <c r="H15" i="49"/>
  <c r="G17" i="49"/>
  <c r="H10" i="49"/>
  <c r="H7" i="52"/>
  <c r="G44" i="45"/>
  <c r="G23" i="49"/>
  <c r="H23" i="49"/>
  <c r="G19" i="49"/>
  <c r="H19" i="49"/>
  <c r="H25" i="45"/>
  <c r="G15" i="51"/>
  <c r="H11" i="48"/>
  <c r="G11" i="48"/>
  <c r="G62" i="48"/>
  <c r="H62" i="48"/>
  <c r="G48" i="48"/>
  <c r="H48" i="48"/>
  <c r="G33" i="45"/>
  <c r="G57" i="48"/>
  <c r="H57" i="48"/>
  <c r="G55" i="48"/>
  <c r="H55" i="48"/>
  <c r="H47" i="47"/>
  <c r="G47" i="47"/>
  <c r="G7" i="55"/>
  <c r="H7" i="55"/>
  <c r="G47" i="48"/>
  <c r="H47" i="48"/>
  <c r="G19" i="50"/>
  <c r="H19" i="50"/>
  <c r="H11" i="47"/>
  <c r="G11" i="47"/>
  <c r="G17" i="50"/>
  <c r="H17" i="50"/>
  <c r="G58" i="48"/>
  <c r="H58" i="48"/>
  <c r="G61" i="48"/>
  <c r="H61" i="48"/>
  <c r="H51" i="48"/>
  <c r="G51" i="48"/>
  <c r="G12" i="37"/>
  <c r="H43" i="45"/>
  <c r="G43" i="45"/>
  <c r="G39" i="51"/>
  <c r="H39" i="51"/>
  <c r="H39" i="48"/>
  <c r="G39" i="48"/>
  <c r="H53" i="48"/>
  <c r="G53" i="48"/>
  <c r="H46" i="48"/>
  <c r="G46" i="48"/>
  <c r="H60" i="48"/>
  <c r="G60" i="48"/>
  <c r="G10" i="37"/>
  <c r="G21" i="49"/>
  <c r="G31" i="45"/>
  <c r="H31" i="45"/>
  <c r="H59" i="48"/>
  <c r="G59" i="48"/>
  <c r="H54" i="48"/>
  <c r="G54" i="48"/>
  <c r="G41" i="48"/>
  <c r="H41" i="48"/>
  <c r="G30" i="50"/>
  <c r="H30" i="50"/>
  <c r="G38" i="48"/>
  <c r="H38" i="48"/>
  <c r="H45" i="48"/>
  <c r="G45" i="48"/>
  <c r="H49" i="48"/>
  <c r="G49" i="48"/>
  <c r="G37" i="48"/>
  <c r="H37" i="48"/>
  <c r="G44" i="48"/>
  <c r="H44" i="48"/>
  <c r="G50" i="48"/>
  <c r="H50" i="48"/>
  <c r="G6" i="37"/>
  <c r="G9" i="45"/>
  <c r="G9" i="55"/>
  <c r="H9" i="55"/>
  <c r="H56" i="48"/>
  <c r="G56" i="48"/>
  <c r="G36" i="48"/>
  <c r="H36" i="48"/>
  <c r="G52" i="48"/>
  <c r="H52" i="48"/>
  <c r="G64" i="48"/>
  <c r="H64" i="48"/>
  <c r="H10" i="55"/>
  <c r="G10" i="55"/>
  <c r="G32" i="45"/>
  <c r="H32" i="45"/>
  <c r="G42" i="48"/>
  <c r="H42" i="48"/>
  <c r="H8" i="52"/>
  <c r="G8" i="52"/>
  <c r="H20" i="51"/>
  <c r="G20" i="51"/>
  <c r="H40" i="48"/>
  <c r="G40" i="48"/>
  <c r="G12" i="45"/>
  <c r="H12" i="45"/>
  <c r="H43" i="48"/>
  <c r="G43" i="48"/>
  <c r="H34" i="48"/>
  <c r="G34" i="48"/>
  <c r="G12" i="50"/>
  <c r="H12" i="50"/>
  <c r="H33" i="48"/>
  <c r="G33" i="48"/>
  <c r="H32" i="48"/>
  <c r="G32" i="48"/>
  <c r="H30" i="45"/>
  <c r="G30" i="45"/>
  <c r="G25" i="47"/>
  <c r="H25" i="47"/>
  <c r="G35" i="48"/>
  <c r="H35" i="48"/>
  <c r="G12" i="49"/>
  <c r="G63" i="48"/>
  <c r="H63" i="48"/>
  <c r="H8" i="55"/>
  <c r="G8" i="55"/>
  <c r="H12" i="55"/>
  <c r="G12" i="55"/>
  <c r="H11" i="55"/>
  <c r="G11" i="55"/>
  <c r="H39" i="46"/>
  <c r="G39" i="46"/>
  <c r="G45" i="46"/>
  <c r="H45" i="46"/>
  <c r="H31" i="46"/>
  <c r="G31" i="46"/>
  <c r="G34" i="46"/>
  <c r="G48" i="46"/>
  <c r="G50" i="46"/>
  <c r="H50" i="46"/>
  <c r="H46" i="46"/>
  <c r="G46" i="46"/>
  <c r="H9" i="46"/>
  <c r="G9" i="46"/>
  <c r="G19" i="46"/>
  <c r="H19" i="46"/>
  <c r="G30" i="46"/>
  <c r="H30" i="46"/>
  <c r="G33" i="46"/>
  <c r="H33" i="46"/>
  <c r="H14" i="46"/>
  <c r="G14" i="46"/>
  <c r="G18" i="46"/>
  <c r="H18" i="46"/>
  <c r="G51" i="46"/>
  <c r="H51" i="46"/>
  <c r="H16" i="46"/>
  <c r="G16" i="46"/>
  <c r="G40" i="46"/>
  <c r="H40" i="46"/>
  <c r="H6" i="46"/>
  <c r="G6" i="46"/>
  <c r="G21" i="46"/>
  <c r="H21" i="46"/>
  <c r="H17" i="46"/>
  <c r="G17" i="46"/>
  <c r="H35" i="46"/>
  <c r="G35" i="46"/>
  <c r="G11" i="46"/>
  <c r="H11" i="46"/>
  <c r="H27" i="46"/>
  <c r="G27" i="46"/>
  <c r="G44" i="46"/>
  <c r="H44" i="46"/>
  <c r="G32" i="46"/>
  <c r="H32" i="46"/>
  <c r="H29" i="46"/>
  <c r="G29" i="46"/>
  <c r="G22" i="46"/>
  <c r="H22" i="46"/>
  <c r="G23" i="46"/>
  <c r="H23" i="46"/>
  <c r="H8" i="46"/>
  <c r="G8" i="46"/>
  <c r="G13" i="46"/>
  <c r="H13" i="46"/>
  <c r="G10" i="46"/>
  <c r="H10" i="46"/>
  <c r="H47" i="46"/>
  <c r="G47" i="46"/>
  <c r="H15" i="46"/>
  <c r="G15" i="46"/>
  <c r="G28" i="46"/>
  <c r="H28" i="46"/>
  <c r="G49" i="46"/>
  <c r="G42" i="46"/>
  <c r="H42" i="46"/>
  <c r="G41" i="46"/>
  <c r="H41" i="46"/>
  <c r="G12" i="46"/>
  <c r="H43" i="46"/>
  <c r="G43" i="46"/>
  <c r="G11" i="50"/>
  <c r="H11" i="50"/>
  <c r="G50" i="50"/>
  <c r="H50" i="50"/>
  <c r="G20" i="49"/>
  <c r="G24" i="49"/>
  <c r="G8" i="48"/>
  <c r="H8" i="48"/>
  <c r="H30" i="47"/>
  <c r="G30" i="47"/>
  <c r="H25" i="51"/>
  <c r="G25" i="51"/>
  <c r="H22" i="45"/>
  <c r="G22" i="45"/>
  <c r="G35" i="45"/>
  <c r="H35" i="45"/>
  <c r="H12" i="52"/>
  <c r="G12" i="52"/>
  <c r="G9" i="49"/>
  <c r="H20" i="47"/>
  <c r="G20" i="47"/>
  <c r="H29" i="47"/>
  <c r="G29" i="47"/>
  <c r="G8" i="45"/>
  <c r="H8" i="45"/>
  <c r="G11" i="49"/>
  <c r="G9" i="54"/>
  <c r="H9" i="54"/>
  <c r="G8" i="49"/>
  <c r="H34" i="45"/>
  <c r="G34" i="45"/>
  <c r="G14" i="49"/>
  <c r="H44" i="47"/>
  <c r="G44" i="47"/>
  <c r="H20" i="46"/>
  <c r="G20" i="46"/>
  <c r="H45" i="47"/>
  <c r="G45" i="47"/>
  <c r="G36" i="45"/>
  <c r="H36" i="45"/>
  <c r="H19" i="45"/>
  <c r="G19" i="45"/>
  <c r="H17" i="47"/>
  <c r="G17" i="47"/>
  <c r="H13" i="53"/>
  <c r="G13" i="53"/>
  <c r="G8" i="47"/>
  <c r="H8" i="47"/>
  <c r="G21" i="45"/>
  <c r="H21" i="45"/>
  <c r="H10" i="53"/>
  <c r="G14" i="53"/>
  <c r="H14" i="53"/>
  <c r="G16" i="37"/>
  <c r="G11" i="54"/>
  <c r="H11" i="54"/>
  <c r="G10" i="54"/>
  <c r="H10" i="54"/>
  <c r="G22" i="51"/>
  <c r="H22" i="51"/>
  <c r="G24" i="51"/>
  <c r="H24" i="51"/>
  <c r="G15" i="48"/>
  <c r="G17" i="48"/>
  <c r="G10" i="48"/>
  <c r="G9" i="48"/>
  <c r="G16" i="48"/>
  <c r="G20" i="48"/>
  <c r="G19" i="48"/>
  <c r="G6" i="48"/>
  <c r="G7" i="48"/>
  <c r="G31" i="48"/>
  <c r="H46" i="47"/>
  <c r="G46" i="47"/>
  <c r="H31" i="50"/>
  <c r="G31" i="50"/>
  <c r="G32" i="50"/>
  <c r="H28" i="48"/>
  <c r="G28" i="48"/>
  <c r="H21" i="48"/>
  <c r="G21" i="48"/>
  <c r="G24" i="37"/>
  <c r="H24" i="47"/>
  <c r="G24" i="47"/>
  <c r="G43" i="47"/>
  <c r="H43" i="47"/>
  <c r="H10" i="47"/>
  <c r="G10" i="47"/>
  <c r="G26" i="47"/>
  <c r="H26" i="47"/>
  <c r="G36" i="50"/>
  <c r="H36" i="50"/>
  <c r="H43" i="50"/>
  <c r="G43" i="50"/>
  <c r="G30" i="49"/>
  <c r="H8" i="53"/>
  <c r="G8" i="53"/>
  <c r="G12" i="48"/>
  <c r="G26" i="50"/>
  <c r="H39" i="47"/>
  <c r="G39" i="47"/>
  <c r="H16" i="47"/>
  <c r="G16" i="47"/>
  <c r="H37" i="50"/>
  <c r="G37" i="50"/>
  <c r="H44" i="50"/>
  <c r="G44" i="50"/>
  <c r="G7" i="53"/>
  <c r="H7" i="53"/>
  <c r="G10" i="50"/>
  <c r="H27" i="47"/>
  <c r="G27" i="47"/>
  <c r="H14" i="48"/>
  <c r="G14" i="48"/>
  <c r="G15" i="50"/>
  <c r="H42" i="50"/>
  <c r="G42" i="50"/>
  <c r="G18" i="49"/>
  <c r="H17" i="53"/>
  <c r="G17" i="53"/>
  <c r="H7" i="54"/>
  <c r="G7" i="54"/>
  <c r="G22" i="47"/>
  <c r="H22" i="47"/>
  <c r="H13" i="48"/>
  <c r="G13" i="48"/>
  <c r="G29" i="50"/>
  <c r="H29" i="50"/>
  <c r="H40" i="47"/>
  <c r="G40" i="47"/>
  <c r="H14" i="47"/>
  <c r="G14" i="47"/>
  <c r="H24" i="48"/>
  <c r="G24" i="48"/>
  <c r="G22" i="50"/>
  <c r="H23" i="50"/>
  <c r="G23" i="50"/>
  <c r="G14" i="50"/>
  <c r="H14" i="50"/>
  <c r="G16" i="49"/>
  <c r="H7" i="50"/>
  <c r="G7" i="50"/>
  <c r="H31" i="47"/>
  <c r="G31" i="47"/>
  <c r="G28" i="47"/>
  <c r="H28" i="47"/>
  <c r="H29" i="48"/>
  <c r="G29" i="48"/>
  <c r="G24" i="50"/>
  <c r="G38" i="50"/>
  <c r="H38" i="50"/>
  <c r="H45" i="50"/>
  <c r="G45" i="50"/>
  <c r="G16" i="53"/>
  <c r="H16" i="53"/>
  <c r="G22" i="48"/>
  <c r="H22" i="48"/>
  <c r="G33" i="50"/>
  <c r="H18" i="53"/>
  <c r="G18" i="53"/>
  <c r="G37" i="47"/>
  <c r="H37" i="47"/>
  <c r="H7" i="47"/>
  <c r="G7" i="47"/>
  <c r="G28" i="50"/>
  <c r="H18" i="50"/>
  <c r="G18" i="50"/>
  <c r="H12" i="53"/>
  <c r="G12" i="53"/>
  <c r="G31" i="51"/>
  <c r="H31" i="51"/>
  <c r="G35" i="47"/>
  <c r="H35" i="47"/>
  <c r="G18" i="47"/>
  <c r="H18" i="47"/>
  <c r="H38" i="47"/>
  <c r="G38" i="47"/>
  <c r="G19" i="47"/>
  <c r="H19" i="47"/>
  <c r="H21" i="50"/>
  <c r="G21" i="50"/>
  <c r="G32" i="49"/>
  <c r="G34" i="47"/>
  <c r="H34" i="47"/>
  <c r="G42" i="47"/>
  <c r="H42" i="47"/>
  <c r="H39" i="50"/>
  <c r="G39" i="50"/>
  <c r="H48" i="50"/>
  <c r="G48" i="50"/>
  <c r="H11" i="53"/>
  <c r="G11" i="53"/>
  <c r="G30" i="48"/>
  <c r="G16" i="50"/>
  <c r="H16" i="50"/>
  <c r="H36" i="47"/>
  <c r="G36" i="47"/>
  <c r="G32" i="47"/>
  <c r="H32" i="47"/>
  <c r="H25" i="48"/>
  <c r="G25" i="48"/>
  <c r="G27" i="50"/>
  <c r="G33" i="49"/>
  <c r="H18" i="48"/>
  <c r="G18" i="48"/>
  <c r="G6" i="47"/>
  <c r="H6" i="47"/>
  <c r="G23" i="48"/>
  <c r="H23" i="48"/>
  <c r="G13" i="50"/>
  <c r="G20" i="50"/>
  <c r="H46" i="50"/>
  <c r="G46" i="50"/>
  <c r="G6" i="53"/>
  <c r="H6" i="53"/>
  <c r="G6" i="54"/>
  <c r="H6" i="54"/>
  <c r="H8" i="54"/>
  <c r="G8" i="54"/>
  <c r="G23" i="47"/>
  <c r="H23" i="47"/>
  <c r="G21" i="47"/>
  <c r="H21" i="47"/>
  <c r="G47" i="50"/>
  <c r="H47" i="50"/>
  <c r="H12" i="47"/>
  <c r="G12" i="47"/>
  <c r="H33" i="47"/>
  <c r="G33" i="47"/>
  <c r="H34" i="50"/>
  <c r="G34" i="50"/>
  <c r="H40" i="50"/>
  <c r="G40" i="50"/>
  <c r="G15" i="53"/>
  <c r="H15" i="53"/>
  <c r="G49" i="50"/>
  <c r="H49" i="50"/>
  <c r="G15" i="49"/>
  <c r="G9" i="47"/>
  <c r="H9" i="47"/>
  <c r="G15" i="47"/>
  <c r="H15" i="47"/>
  <c r="H27" i="48"/>
  <c r="G27" i="48"/>
  <c r="G35" i="50"/>
  <c r="H35" i="50"/>
  <c r="H41" i="50"/>
  <c r="G41" i="50"/>
  <c r="H25" i="50"/>
  <c r="G25" i="50"/>
  <c r="G41" i="47"/>
  <c r="H41" i="47"/>
  <c r="G13" i="47"/>
  <c r="H13" i="47"/>
  <c r="H26" i="48"/>
  <c r="G26" i="48"/>
  <c r="G9" i="50"/>
  <c r="G8" i="50"/>
  <c r="G6" i="50"/>
  <c r="G9" i="53"/>
  <c r="H9" i="53"/>
  <c r="G6" i="55"/>
  <c r="H6" i="55"/>
  <c r="H14" i="52"/>
  <c r="G7" i="52"/>
  <c r="G21" i="52"/>
  <c r="H21" i="52"/>
  <c r="G17" i="51"/>
  <c r="H17" i="51"/>
  <c r="G28" i="49"/>
  <c r="H26" i="45"/>
  <c r="G26" i="45"/>
  <c r="G15" i="45"/>
  <c r="H15" i="45"/>
  <c r="G11" i="52"/>
  <c r="H11" i="52"/>
  <c r="G14" i="45"/>
  <c r="G12" i="51"/>
  <c r="G37" i="45"/>
  <c r="H37" i="45"/>
  <c r="G19" i="52"/>
  <c r="H19" i="52"/>
  <c r="G16" i="45"/>
  <c r="H16" i="45"/>
  <c r="G41" i="45"/>
  <c r="H13" i="45"/>
  <c r="G13" i="45"/>
  <c r="G20" i="52"/>
  <c r="H20" i="52"/>
  <c r="G15" i="52"/>
  <c r="H15" i="52"/>
  <c r="G42" i="45"/>
  <c r="H42" i="45"/>
  <c r="G31" i="49"/>
  <c r="H22" i="49"/>
  <c r="G6" i="52"/>
  <c r="G17" i="52"/>
  <c r="H10" i="52"/>
  <c r="H13" i="52"/>
  <c r="G16" i="52"/>
  <c r="H18" i="52"/>
  <c r="H9" i="52"/>
  <c r="G7" i="37"/>
  <c r="G21" i="37"/>
  <c r="G18" i="37"/>
  <c r="G17" i="37"/>
  <c r="G22" i="37"/>
  <c r="G19" i="37"/>
  <c r="G15" i="37"/>
  <c r="G23" i="37"/>
  <c r="G11" i="37"/>
  <c r="G24" i="45"/>
  <c r="H24" i="45"/>
  <c r="G29" i="45"/>
  <c r="H29" i="45"/>
  <c r="G23" i="45"/>
  <c r="H39" i="45"/>
  <c r="G39" i="45"/>
  <c r="G25" i="45"/>
  <c r="G40" i="45"/>
  <c r="H40" i="45"/>
  <c r="G27" i="45"/>
  <c r="H27" i="45"/>
  <c r="G11" i="45"/>
  <c r="H11" i="45"/>
  <c r="H28" i="45"/>
  <c r="G28" i="45"/>
  <c r="H38" i="45"/>
  <c r="G38" i="45"/>
  <c r="G18" i="45"/>
  <c r="H18" i="45"/>
  <c r="H17" i="45"/>
  <c r="G17" i="45"/>
  <c r="G10" i="45"/>
  <c r="H29" i="51"/>
  <c r="G29" i="51"/>
  <c r="H18" i="51"/>
  <c r="G18" i="51"/>
  <c r="G21" i="51"/>
  <c r="G30" i="51"/>
  <c r="H30" i="51"/>
  <c r="G9" i="51"/>
  <c r="H8" i="51"/>
  <c r="G8" i="51"/>
  <c r="H32" i="51"/>
  <c r="G32" i="51"/>
  <c r="G38" i="51"/>
  <c r="H28" i="51"/>
  <c r="G28" i="51"/>
  <c r="G13" i="51"/>
  <c r="G34" i="51"/>
  <c r="G27" i="51"/>
  <c r="G35" i="51"/>
  <c r="G19" i="51"/>
  <c r="H19" i="51"/>
  <c r="G6" i="51"/>
  <c r="G36" i="51"/>
  <c r="H16" i="51"/>
  <c r="G16" i="51"/>
  <c r="G33" i="51"/>
  <c r="G26" i="51"/>
  <c r="H26" i="51"/>
  <c r="G37" i="51"/>
  <c r="I20" i="45" l="1"/>
  <c r="I45" i="45"/>
  <c r="I52" i="46"/>
  <c r="I24" i="46"/>
  <c r="I26" i="46"/>
  <c r="I56" i="46"/>
  <c r="I37" i="46"/>
  <c r="I36" i="46"/>
  <c r="I7" i="46"/>
  <c r="I38" i="46"/>
  <c r="I55" i="46"/>
  <c r="I54" i="46"/>
  <c r="I53" i="46"/>
  <c r="I25" i="46"/>
  <c r="I18" i="46"/>
  <c r="I44" i="45"/>
  <c r="I12" i="49"/>
  <c r="I33" i="45"/>
  <c r="I12" i="45"/>
  <c r="I21" i="49"/>
  <c r="I8" i="52"/>
  <c r="I11" i="48"/>
  <c r="I36" i="48"/>
  <c r="I50" i="48"/>
  <c r="I33" i="48"/>
  <c r="I44" i="48"/>
  <c r="I35" i="48"/>
  <c r="I40" i="48"/>
  <c r="I38" i="48"/>
  <c r="I63" i="48"/>
  <c r="I39" i="48"/>
  <c r="I52" i="48"/>
  <c r="I58" i="48"/>
  <c r="I48" i="48"/>
  <c r="I47" i="48"/>
  <c r="I51" i="48"/>
  <c r="I57" i="48"/>
  <c r="I59" i="48"/>
  <c r="I55" i="48"/>
  <c r="I61" i="48"/>
  <c r="I46" i="48"/>
  <c r="I45" i="48"/>
  <c r="I56" i="48"/>
  <c r="I49" i="48"/>
  <c r="I32" i="48"/>
  <c r="I37" i="48"/>
  <c r="I34" i="48"/>
  <c r="I62" i="48"/>
  <c r="I60" i="48"/>
  <c r="I41" i="48"/>
  <c r="I43" i="48"/>
  <c r="I64" i="48"/>
  <c r="I42" i="48"/>
  <c r="I53" i="48"/>
  <c r="I54" i="48"/>
  <c r="I43" i="45"/>
  <c r="I30" i="45"/>
  <c r="I31" i="45"/>
  <c r="I32" i="45"/>
  <c r="I30" i="50"/>
  <c r="I12" i="50"/>
  <c r="I11" i="47"/>
  <c r="I25" i="47"/>
  <c r="I47" i="47"/>
  <c r="I17" i="50"/>
  <c r="I19" i="50"/>
  <c r="I8" i="55"/>
  <c r="I7" i="55"/>
  <c r="I10" i="55"/>
  <c r="I9" i="55"/>
  <c r="I12" i="55"/>
  <c r="I11" i="55"/>
  <c r="I6" i="55"/>
  <c r="I8" i="54"/>
  <c r="I6" i="54"/>
  <c r="I9" i="54"/>
  <c r="I10" i="54"/>
  <c r="I7" i="54"/>
  <c r="I11" i="54"/>
  <c r="I13" i="47"/>
  <c r="I7" i="47"/>
  <c r="I43" i="47"/>
  <c r="I42" i="47"/>
  <c r="I14" i="47"/>
  <c r="I45" i="47"/>
  <c r="I29" i="47"/>
  <c r="I12" i="47"/>
  <c r="I28" i="47"/>
  <c r="I19" i="47"/>
  <c r="I31" i="47"/>
  <c r="I23" i="47"/>
  <c r="I35" i="47"/>
  <c r="I39" i="47"/>
  <c r="I10" i="47"/>
  <c r="I46" i="47"/>
  <c r="I30" i="47"/>
  <c r="I44" i="47"/>
  <c r="I41" i="47"/>
  <c r="I22" i="47"/>
  <c r="I8" i="47"/>
  <c r="I37" i="47"/>
  <c r="I15" i="47"/>
  <c r="I6" i="47"/>
  <c r="I34" i="47"/>
  <c r="I40" i="47"/>
  <c r="I24" i="47"/>
  <c r="I17" i="47"/>
  <c r="I33" i="47"/>
  <c r="I38" i="47"/>
  <c r="I26" i="47"/>
  <c r="I36" i="47"/>
  <c r="I9" i="47"/>
  <c r="I21" i="47"/>
  <c r="I32" i="47"/>
  <c r="I18" i="47"/>
  <c r="I27" i="47"/>
  <c r="I16" i="47"/>
  <c r="I20" i="47"/>
  <c r="I21" i="46"/>
  <c r="I29" i="46"/>
  <c r="I23" i="46"/>
  <c r="I31" i="46"/>
  <c r="I43" i="46"/>
  <c r="I47" i="46"/>
  <c r="I32" i="46"/>
  <c r="I11" i="46"/>
  <c r="I50" i="46"/>
  <c r="I45" i="46"/>
  <c r="I46" i="46"/>
  <c r="I27" i="46"/>
  <c r="I12" i="46"/>
  <c r="I10" i="46"/>
  <c r="I22" i="46"/>
  <c r="I6" i="46"/>
  <c r="I33" i="46"/>
  <c r="I8" i="46"/>
  <c r="I20" i="46"/>
  <c r="I40" i="46"/>
  <c r="I51" i="46"/>
  <c r="I48" i="46"/>
  <c r="I14" i="46"/>
  <c r="I41" i="46"/>
  <c r="I28" i="46"/>
  <c r="I13" i="46"/>
  <c r="I35" i="46"/>
  <c r="I30" i="46"/>
  <c r="I39" i="46"/>
  <c r="I44" i="46"/>
  <c r="I9" i="46"/>
  <c r="I34" i="46"/>
  <c r="I15" i="46"/>
  <c r="I49" i="46"/>
  <c r="I16" i="46"/>
  <c r="I42" i="46"/>
  <c r="I17" i="46"/>
  <c r="I19" i="46"/>
  <c r="I50" i="50"/>
  <c r="I11" i="50"/>
  <c r="I27" i="45"/>
  <c r="I39" i="45"/>
  <c r="I14" i="45"/>
  <c r="I40" i="45"/>
  <c r="I41" i="45"/>
  <c r="I26" i="45"/>
  <c r="I42" i="45"/>
  <c r="I38" i="45"/>
  <c r="I37" i="45"/>
  <c r="I16" i="45"/>
  <c r="I28" i="45"/>
  <c r="I15" i="45"/>
  <c r="I24" i="45"/>
  <c r="I29" i="45"/>
  <c r="I18" i="45"/>
  <c r="I23" i="45"/>
  <c r="I25" i="45"/>
  <c r="I19" i="45"/>
  <c r="I22" i="45"/>
  <c r="I34" i="45"/>
  <c r="I21" i="45"/>
  <c r="I36" i="45"/>
  <c r="I35" i="45"/>
  <c r="I17" i="45"/>
  <c r="I13" i="45"/>
  <c r="I9" i="49"/>
  <c r="I11" i="49"/>
  <c r="I8" i="49"/>
  <c r="I20" i="49"/>
  <c r="I14" i="49"/>
  <c r="I13" i="52"/>
  <c r="I6" i="52"/>
  <c r="I12" i="52"/>
  <c r="I7" i="52"/>
  <c r="I10" i="52"/>
  <c r="I12" i="53"/>
  <c r="I13" i="53"/>
  <c r="I14" i="53"/>
  <c r="I15" i="53"/>
  <c r="I16" i="53"/>
  <c r="I17" i="53"/>
  <c r="I18" i="53"/>
  <c r="I24" i="49"/>
  <c r="I7" i="48"/>
  <c r="I10" i="48"/>
  <c r="I6" i="48"/>
  <c r="I20" i="48"/>
  <c r="I15" i="48"/>
  <c r="I16" i="48"/>
  <c r="I17" i="48"/>
  <c r="I19" i="48"/>
  <c r="I31" i="48"/>
  <c r="I8" i="48"/>
  <c r="I9" i="48"/>
  <c r="I18" i="48"/>
  <c r="I18" i="49"/>
  <c r="I49" i="50"/>
  <c r="I8" i="53"/>
  <c r="I43" i="50"/>
  <c r="I6" i="50"/>
  <c r="I45" i="50"/>
  <c r="I25" i="50"/>
  <c r="I42" i="50"/>
  <c r="I21" i="50"/>
  <c r="I46" i="50"/>
  <c r="I44" i="50"/>
  <c r="I32" i="50"/>
  <c r="I47" i="50"/>
  <c r="I14" i="50"/>
  <c r="I48" i="50"/>
  <c r="I28" i="50"/>
  <c r="I7" i="49"/>
  <c r="I32" i="49"/>
  <c r="I19" i="49"/>
  <c r="I22" i="49"/>
  <c r="I33" i="49"/>
  <c r="I27" i="49"/>
  <c r="I17" i="49"/>
  <c r="I28" i="49"/>
  <c r="I13" i="49"/>
  <c r="I26" i="49"/>
  <c r="I6" i="49"/>
  <c r="I31" i="49"/>
  <c r="I23" i="49"/>
  <c r="I15" i="49"/>
  <c r="I16" i="49"/>
  <c r="I25" i="49"/>
  <c r="I29" i="49"/>
  <c r="I30" i="49"/>
  <c r="I10" i="49"/>
  <c r="I12" i="48"/>
  <c r="I28" i="48"/>
  <c r="I29" i="48"/>
  <c r="I26" i="48"/>
  <c r="I22" i="48"/>
  <c r="I27" i="48"/>
  <c r="I23" i="48"/>
  <c r="I21" i="48"/>
  <c r="I24" i="48"/>
  <c r="I14" i="48"/>
  <c r="I25" i="48"/>
  <c r="I30" i="48"/>
  <c r="I13" i="48"/>
  <c r="I11" i="52"/>
  <c r="I11" i="53"/>
  <c r="I9" i="53"/>
  <c r="I7" i="53"/>
  <c r="I10" i="53"/>
  <c r="I6" i="53"/>
  <c r="I24" i="50"/>
  <c r="I9" i="52"/>
  <c r="I14" i="52"/>
  <c r="I33" i="50"/>
  <c r="I35" i="50"/>
  <c r="I27" i="50"/>
  <c r="I7" i="50"/>
  <c r="I9" i="50"/>
  <c r="I29" i="50"/>
  <c r="I40" i="50"/>
  <c r="I37" i="50"/>
  <c r="I8" i="50"/>
  <c r="I22" i="50"/>
  <c r="I39" i="50"/>
  <c r="I10" i="50"/>
  <c r="I38" i="50"/>
  <c r="I18" i="50"/>
  <c r="I31" i="50"/>
  <c r="I16" i="50"/>
  <c r="I41" i="50"/>
  <c r="I20" i="50"/>
  <c r="I13" i="50"/>
  <c r="I15" i="50"/>
  <c r="I36" i="50"/>
  <c r="I34" i="50"/>
  <c r="I23" i="50"/>
  <c r="I26" i="50"/>
  <c r="G8" i="37"/>
  <c r="I14" i="37"/>
  <c r="I20" i="37" l="1"/>
  <c r="I9" i="37"/>
  <c r="I13" i="37"/>
  <c r="I6" i="37"/>
  <c r="I10" i="37"/>
  <c r="I21" i="37"/>
  <c r="I12" i="37"/>
  <c r="I11" i="37"/>
  <c r="I17" i="37"/>
  <c r="I15" i="37"/>
  <c r="I24" i="37"/>
  <c r="I22" i="37"/>
  <c r="I23" i="37"/>
  <c r="I8" i="37"/>
  <c r="I16" i="37"/>
  <c r="I19" i="37"/>
  <c r="I18" i="37"/>
  <c r="I7" i="37"/>
  <c r="G11" i="51"/>
  <c r="H11" i="51"/>
  <c r="H10" i="51"/>
  <c r="H14" i="51"/>
  <c r="H23" i="51"/>
  <c r="G23" i="51"/>
  <c r="G10" i="51"/>
  <c r="G14" i="51"/>
  <c r="G7" i="51" l="1"/>
  <c r="H7" i="51"/>
  <c r="I38" i="51" s="1"/>
  <c r="I9" i="51" l="1"/>
  <c r="I11" i="51"/>
  <c r="I19" i="51"/>
  <c r="I8" i="51"/>
  <c r="I27" i="51"/>
  <c r="I34" i="51"/>
  <c r="I36" i="51"/>
  <c r="I10" i="51"/>
  <c r="I31" i="51"/>
  <c r="I29" i="51"/>
  <c r="I23" i="51"/>
  <c r="I35" i="51"/>
  <c r="I30" i="51"/>
  <c r="I7" i="51"/>
  <c r="I24" i="51"/>
  <c r="I37" i="51"/>
  <c r="I20" i="51"/>
  <c r="I22" i="51"/>
  <c r="I16" i="51"/>
  <c r="I6" i="51"/>
  <c r="I39" i="51"/>
  <c r="I25" i="51"/>
  <c r="I14" i="51"/>
  <c r="I18" i="51"/>
  <c r="I28" i="51"/>
  <c r="I32" i="51"/>
  <c r="I33" i="51"/>
  <c r="I13" i="51"/>
  <c r="I26" i="51"/>
  <c r="I17" i="51"/>
  <c r="I12" i="51"/>
  <c r="I21" i="51"/>
  <c r="I15" i="5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<sst xmlns="http://schemas.openxmlformats.org/spreadsheetml/2006/main" count="8233" uniqueCount="1399">
  <si>
    <t>Dressage Level</t>
  </si>
  <si>
    <t xml:space="preserve">Current </t>
  </si>
  <si>
    <t>Nomination</t>
  </si>
  <si>
    <t>Age</t>
  </si>
  <si>
    <t xml:space="preserve">No. Events </t>
  </si>
  <si>
    <t xml:space="preserve">Total </t>
  </si>
  <si>
    <t xml:space="preserve"> Rider</t>
  </si>
  <si>
    <t xml:space="preserve">Horse </t>
  </si>
  <si>
    <t>Date</t>
  </si>
  <si>
    <t>Competed</t>
  </si>
  <si>
    <t>Points</t>
  </si>
  <si>
    <t>Placing</t>
  </si>
  <si>
    <t>Pony Club</t>
  </si>
  <si>
    <t>Medium 8-24</t>
  </si>
  <si>
    <t>Med</t>
  </si>
  <si>
    <t>Elementary 17-24</t>
  </si>
  <si>
    <t>Elem</t>
  </si>
  <si>
    <t>Elementary 8-16</t>
  </si>
  <si>
    <t>Jessica Ridley</t>
  </si>
  <si>
    <t>Novice 17-24</t>
  </si>
  <si>
    <t>Novice 14-16</t>
  </si>
  <si>
    <t>Novice 8-13</t>
  </si>
  <si>
    <t>Alexis Wyllie</t>
  </si>
  <si>
    <t>Prelim 17 - 24</t>
  </si>
  <si>
    <t>Prelim</t>
  </si>
  <si>
    <t>Place</t>
  </si>
  <si>
    <t>Prep</t>
  </si>
  <si>
    <t>Event Name:</t>
  </si>
  <si>
    <t>Event Date:</t>
  </si>
  <si>
    <t>Level</t>
  </si>
  <si>
    <t>Riders Name</t>
  </si>
  <si>
    <t>Horses Name</t>
  </si>
  <si>
    <t>Elementary</t>
  </si>
  <si>
    <t>Medium</t>
  </si>
  <si>
    <t>Auto Points</t>
  </si>
  <si>
    <t xml:space="preserve"> If collected</t>
  </si>
  <si>
    <t>Riders Club</t>
  </si>
  <si>
    <t/>
  </si>
  <si>
    <t>Novice</t>
  </si>
  <si>
    <t>Holly Greening</t>
  </si>
  <si>
    <t>Prelim 14 - 16</t>
  </si>
  <si>
    <t>Placings</t>
  </si>
  <si>
    <t>Final</t>
  </si>
  <si>
    <t>2021 Dressage Leaderboard</t>
  </si>
  <si>
    <t>BUS1</t>
  </si>
  <si>
    <t>BUS2</t>
  </si>
  <si>
    <t>OG1</t>
  </si>
  <si>
    <t>BUN1</t>
  </si>
  <si>
    <t>OG2</t>
  </si>
  <si>
    <t>BUN2</t>
  </si>
  <si>
    <t>OG3</t>
  </si>
  <si>
    <t>SER2</t>
  </si>
  <si>
    <t>BUN3</t>
  </si>
  <si>
    <t>SC</t>
  </si>
  <si>
    <t>Dressage Pony Club</t>
  </si>
  <si>
    <t>Regional Bonus Points</t>
  </si>
  <si>
    <t>PLEASE INCLUDE ALL RESULTS (not just top 6 places)</t>
  </si>
  <si>
    <t>Region 1, 2 or 3 Refer to the RBPS Tab</t>
  </si>
  <si>
    <t>Auto CONCAT</t>
  </si>
  <si>
    <t>PC ID</t>
  </si>
  <si>
    <t>Final Score</t>
  </si>
  <si>
    <t>Which Region is your Club?</t>
  </si>
  <si>
    <t xml:space="preserve"># Events </t>
  </si>
  <si>
    <t>Comp</t>
  </si>
  <si>
    <t>#E</t>
  </si>
  <si>
    <t># E.</t>
  </si>
  <si>
    <t>Comp.</t>
  </si>
  <si>
    <t># E</t>
  </si>
  <si>
    <t>Busselton Horse &amp; Pony Club</t>
  </si>
  <si>
    <t>Capel Horse &amp; Pony Club</t>
  </si>
  <si>
    <t>Nov</t>
  </si>
  <si>
    <t>West Plantagenet Pony Club</t>
  </si>
  <si>
    <t>Warren Pony Club</t>
  </si>
  <si>
    <t>Walkaway Pony Club</t>
  </si>
  <si>
    <t>Wagin Riding &amp; Pony Club</t>
  </si>
  <si>
    <t>Wooroloo Horse &amp; Pony Club</t>
  </si>
  <si>
    <t>Spalding Horse &amp; Pony Club</t>
  </si>
  <si>
    <t>Woodridge Horse &amp; Pony Club</t>
  </si>
  <si>
    <t>Moonyoonooka Horse &amp; Pony Club</t>
  </si>
  <si>
    <t>York Pony Club</t>
  </si>
  <si>
    <t>Wanneroo Horse &amp; Pony Club</t>
  </si>
  <si>
    <t>Mingenew Horse and Pony Club</t>
  </si>
  <si>
    <t>Wellington District Pony Club</t>
  </si>
  <si>
    <t>Mayanup Horse &amp; Pony Club</t>
  </si>
  <si>
    <t>Wallangarra Riding &amp; Pony Club</t>
  </si>
  <si>
    <t>Margaret River Horse &amp; Pony Club</t>
  </si>
  <si>
    <t>Mt Bakewell Horse &amp; Pony Club</t>
  </si>
  <si>
    <t>Swan Valley Horse &amp; Pony Club Inc.</t>
  </si>
  <si>
    <t>Kojonup Pony Club</t>
  </si>
  <si>
    <t>Mortlock Pony Club</t>
  </si>
  <si>
    <t>South Midlands Pony Club</t>
  </si>
  <si>
    <t>King River Pony Club</t>
  </si>
  <si>
    <t>Serpentine Horse &amp; Pony Club</t>
  </si>
  <si>
    <t>Katanning &amp; Districts Pony Club</t>
  </si>
  <si>
    <t>Kellerberrin Riding &amp; Pony Club</t>
  </si>
  <si>
    <t>Riverside Park Pony Club</t>
  </si>
  <si>
    <t>Karratha &amp; King Bay Horse &amp; Pony Club</t>
  </si>
  <si>
    <t>Dryandra Pony Club</t>
  </si>
  <si>
    <t>Peel Metropolitan Horse &amp; Pony Club</t>
  </si>
  <si>
    <t>Esperance Pony Club</t>
  </si>
  <si>
    <t>Collie Horse &amp; Pony Club</t>
  </si>
  <si>
    <t>Horsemen’s Pony Club</t>
  </si>
  <si>
    <t>Denmark Pony Club</t>
  </si>
  <si>
    <t>Central Midlands Riding &amp; Pony Club</t>
  </si>
  <si>
    <t>Gosnells Riding &amp; Pony Club</t>
  </si>
  <si>
    <t>Carnarvon Horse &amp; Pony Club</t>
  </si>
  <si>
    <t>Gidgegannup Horse &amp; Pony Club</t>
  </si>
  <si>
    <t>Bruce Rock Pony Club</t>
  </si>
  <si>
    <t>Eastern Hills Horse &amp; Pony Club</t>
  </si>
  <si>
    <t>Bonnie Rock Horse &amp; Pony Club</t>
  </si>
  <si>
    <t>Blackwood Horse &amp; Pony Club</t>
  </si>
  <si>
    <t>Beverley Horse &amp; Pony Club</t>
  </si>
  <si>
    <t>Darling Range Horse &amp; Pony Club</t>
  </si>
  <si>
    <t>Albany Pony Club</t>
  </si>
  <si>
    <t>Avon Valley Showjumping &amp; Pony Club</t>
  </si>
  <si>
    <t>Eligible for 2 Bonus Points</t>
  </si>
  <si>
    <t>Eligible for 1 Bonus Point</t>
  </si>
  <si>
    <t>Not Eligible for Bonus Points</t>
  </si>
  <si>
    <t>Clubs 245+km from Perth</t>
  </si>
  <si>
    <t>Clubs 95km to 244km from Perth</t>
  </si>
  <si>
    <t>Clubs within 94km of Perth</t>
  </si>
  <si>
    <t>REGION 3</t>
  </si>
  <si>
    <t>REGION 2</t>
  </si>
  <si>
    <t>REGION 1</t>
  </si>
  <si>
    <t>REGIONAL BONUS POINTS SCHEME</t>
  </si>
  <si>
    <t xml:space="preserve">36.	The NEW Regional Bonus Points Scheme is being introduced in 2021.
1.	The bonus points have been introduced to promote attendance at regional competitions to assist with numbers.
2.	The bonus points will be applied across all 5 Leaderboards.
3.	All riders who attend these competitions are eligible for the bonus points.
4.	Regional Bonus Points will be added to each rider’s score as per the break down below: </t>
  </si>
  <si>
    <t>OGrove Horse &amp; Pony Club</t>
  </si>
  <si>
    <t>Walton Riding &amp; Pony Club</t>
  </si>
  <si>
    <t>Nom</t>
  </si>
  <si>
    <t>Example Rider A</t>
  </si>
  <si>
    <t xml:space="preserve">Example Horse </t>
  </si>
  <si>
    <t>Example Club</t>
  </si>
  <si>
    <t>Example Rider</t>
  </si>
  <si>
    <t>Murray Horse &amp; Pony Club</t>
  </si>
  <si>
    <t>`</t>
  </si>
  <si>
    <t>Auto 
Points</t>
  </si>
  <si>
    <t>Riders
Club</t>
  </si>
  <si>
    <t>MR1</t>
  </si>
  <si>
    <t>Bunbury Dressage Series 3</t>
  </si>
  <si>
    <t>MR2</t>
  </si>
  <si>
    <t>State Dressage Championships</t>
  </si>
  <si>
    <t>NOV</t>
  </si>
  <si>
    <t>King River 1</t>
  </si>
  <si>
    <t>Bunbury Dressage Series 1</t>
  </si>
  <si>
    <t>Dryandra Dressage &amp; Showjumping Series 2</t>
  </si>
  <si>
    <t>Bunbury Dressage Series 2</t>
  </si>
  <si>
    <t>SER1</t>
  </si>
  <si>
    <t>KR1</t>
  </si>
  <si>
    <t>DRY1</t>
  </si>
  <si>
    <t>KR2</t>
  </si>
  <si>
    <t>DRY2</t>
  </si>
  <si>
    <t>FEST</t>
  </si>
  <si>
    <t>DRY3</t>
  </si>
  <si>
    <t>Wallangarra Riding and Pony Club</t>
  </si>
  <si>
    <t>Log Fence Pony Club</t>
  </si>
  <si>
    <t>Horse</t>
  </si>
  <si>
    <t>Bronte Horsfall</t>
  </si>
  <si>
    <t>Busselton Horse and Pony Club</t>
  </si>
  <si>
    <t xml:space="preserve">Dardanup </t>
  </si>
  <si>
    <t>2022 Dressage Leaderboard</t>
  </si>
  <si>
    <t>Mya Dorricott</t>
  </si>
  <si>
    <t>Amy Lethlean</t>
  </si>
  <si>
    <t>Dardanup Horse and Pony Club</t>
  </si>
  <si>
    <t xml:space="preserve">Busselton Horse and Pony Club </t>
  </si>
  <si>
    <t>Murray Horse and Pony Club</t>
  </si>
  <si>
    <t>Dardanup Horse &amp; Pony Club</t>
  </si>
  <si>
    <t>Clare Downs Gandalf</t>
  </si>
  <si>
    <t>Missletoe Jack</t>
  </si>
  <si>
    <t>Buffalo Soldier</t>
  </si>
  <si>
    <t>Springwater Chanel</t>
  </si>
  <si>
    <t xml:space="preserve">Dardanup Horse and Pony Club </t>
  </si>
  <si>
    <t>Adv</t>
  </si>
  <si>
    <t>PCID</t>
  </si>
  <si>
    <t>If Collected</t>
  </si>
  <si>
    <t>Serpentine horse and pony club</t>
  </si>
  <si>
    <t>Margaret River Series 3</t>
  </si>
  <si>
    <t>MR3</t>
  </si>
  <si>
    <t>Horsemen's</t>
  </si>
  <si>
    <t>Busselton Dressage Series 3</t>
  </si>
  <si>
    <t>BUS3</t>
  </si>
  <si>
    <t>Darlington Pony Club</t>
  </si>
  <si>
    <t>Bunbury Horse &amp; Pony Club</t>
  </si>
  <si>
    <t>Kalgoorlie District Pony Club Inc.</t>
  </si>
  <si>
    <t>Baldivis Equestrian &amp; Pony Club Inc.</t>
  </si>
  <si>
    <t>Championship Double pts</t>
  </si>
  <si>
    <t>2023 Dressage Leaderboard</t>
  </si>
  <si>
    <t>Esperance  Horse and Pony Club</t>
  </si>
  <si>
    <t>Murray HPC Series 1</t>
  </si>
  <si>
    <t>Serpentine HPC Series 1</t>
  </si>
  <si>
    <t xml:space="preserve">Margaret River HPC </t>
  </si>
  <si>
    <t>Busselton Series 2 (1 for 2023)</t>
  </si>
  <si>
    <t>Orange Grove  Series 1</t>
  </si>
  <si>
    <t>Dryandra 1</t>
  </si>
  <si>
    <t>Serpentine 2 Jill Stanton</t>
  </si>
  <si>
    <t>King River Dressage</t>
  </si>
  <si>
    <t>Dryandra Dressage Series 2</t>
  </si>
  <si>
    <t>Pony Club WA  Festival @ Murray</t>
  </si>
  <si>
    <t>Esperance 2</t>
  </si>
  <si>
    <t>Esperance Dressage 4</t>
  </si>
  <si>
    <t>7-9/07/2023</t>
  </si>
  <si>
    <t>Margaret River Dressage Series 2</t>
  </si>
  <si>
    <t>Esperance Dressage Series 3</t>
  </si>
  <si>
    <t>ESP1</t>
  </si>
  <si>
    <t>MUR</t>
  </si>
  <si>
    <t>GOS1</t>
  </si>
  <si>
    <t>HO1</t>
  </si>
  <si>
    <t>Gos2</t>
  </si>
  <si>
    <t>ESP2</t>
  </si>
  <si>
    <t>ESP3</t>
  </si>
  <si>
    <t>ESP4</t>
  </si>
  <si>
    <t>BUS4</t>
  </si>
  <si>
    <t>Mia Stephens</t>
  </si>
  <si>
    <t>Katie Hallyburton</t>
  </si>
  <si>
    <t>Elaria Atheis</t>
  </si>
  <si>
    <t>Jenaveve Page</t>
  </si>
  <si>
    <t>Makenzie Hrubos</t>
  </si>
  <si>
    <t>Lilly Harney</t>
  </si>
  <si>
    <t>Orange Grove Pony Club</t>
  </si>
  <si>
    <t xml:space="preserve">Busselton </t>
  </si>
  <si>
    <t>Horsemens</t>
  </si>
  <si>
    <t xml:space="preserve">Murray </t>
  </si>
  <si>
    <t>Dryandra Pony club</t>
  </si>
  <si>
    <t xml:space="preserve">Albany Pony Club </t>
  </si>
  <si>
    <t>Gidgegannup horse and pony club</t>
  </si>
  <si>
    <t xml:space="preserve">Baldivis Horse and Pony Club </t>
  </si>
  <si>
    <t>Panda</t>
  </si>
  <si>
    <t>Bamborough Lady Caroline</t>
  </si>
  <si>
    <t>Misty</t>
  </si>
  <si>
    <t>Wyatchwood Druid</t>
  </si>
  <si>
    <t>Jenni</t>
  </si>
  <si>
    <t>Beckworth Rising Casanova</t>
  </si>
  <si>
    <t>Elise Stampalia</t>
  </si>
  <si>
    <t>Seren Esposito</t>
  </si>
  <si>
    <t>Ella Atwell</t>
  </si>
  <si>
    <t>Gidgegannup Horse and Pony Club</t>
  </si>
  <si>
    <t>Wanneroo Horse and Pony Club</t>
  </si>
  <si>
    <t>Wendemar Fizz</t>
  </si>
  <si>
    <t>Lady Penelope</t>
  </si>
  <si>
    <t>Thore Park Hightime</t>
  </si>
  <si>
    <t>Karma Park Tops Delight</t>
  </si>
  <si>
    <t>Wendamar Fizz</t>
  </si>
  <si>
    <t>Lahnee Pozzebon</t>
  </si>
  <si>
    <t>Emmi Kneale</t>
  </si>
  <si>
    <t>Madison Kain</t>
  </si>
  <si>
    <t>Ruth Elsegood</t>
  </si>
  <si>
    <t>Ruby Douglas</t>
  </si>
  <si>
    <t>Lexi O'Neill</t>
  </si>
  <si>
    <t>Pippa O'Neill</t>
  </si>
  <si>
    <t>Ava Bowles</t>
  </si>
  <si>
    <t>Hailey Snyman</t>
  </si>
  <si>
    <t>Zara Officer</t>
  </si>
  <si>
    <t>Ember Jensz</t>
  </si>
  <si>
    <t>Macey Green</t>
  </si>
  <si>
    <t xml:space="preserve">Serpentine </t>
  </si>
  <si>
    <t xml:space="preserve">Serpentine HPC </t>
  </si>
  <si>
    <t>Beverley</t>
  </si>
  <si>
    <t xml:space="preserve">Wallangara </t>
  </si>
  <si>
    <t>Serpentine</t>
  </si>
  <si>
    <t xml:space="preserve">Serpentine Horse and Pony Club </t>
  </si>
  <si>
    <t>Serpentine Horse and Pony Club</t>
  </si>
  <si>
    <t>OGHPC</t>
  </si>
  <si>
    <t>Busselton Pony Club</t>
  </si>
  <si>
    <t>Comanche</t>
  </si>
  <si>
    <t>Secret Valley Rockstar</t>
  </si>
  <si>
    <t>Tiaja Park Foxy</t>
  </si>
  <si>
    <t>Glen Avon Statesman</t>
  </si>
  <si>
    <t>Kazwood Park Love Always</t>
  </si>
  <si>
    <t>Gordon Park Smarty Pants</t>
  </si>
  <si>
    <t>Beelo Bi Golden Girl</t>
  </si>
  <si>
    <t>Wendamar Elysia</t>
  </si>
  <si>
    <t>Llamedos</t>
  </si>
  <si>
    <t>Lila Seberry</t>
  </si>
  <si>
    <t>Sune Snyman</t>
  </si>
  <si>
    <t>Madelyn Harney</t>
  </si>
  <si>
    <t>Cameron Cutting</t>
  </si>
  <si>
    <t>Jasmine Elliott</t>
  </si>
  <si>
    <t>Emma Tomlinson</t>
  </si>
  <si>
    <t>Olivia Read</t>
  </si>
  <si>
    <t>Leah Priest</t>
  </si>
  <si>
    <t>Sophie Tennant</t>
  </si>
  <si>
    <t>Lani Herold</t>
  </si>
  <si>
    <t>Tayah Joy</t>
  </si>
  <si>
    <t>Georgia Coward</t>
  </si>
  <si>
    <t>Amelia Gordon</t>
  </si>
  <si>
    <t>Lolah Day</t>
  </si>
  <si>
    <t>Hayley Wassink</t>
  </si>
  <si>
    <t>Alexis Wilkinson</t>
  </si>
  <si>
    <t>Zoe Day</t>
  </si>
  <si>
    <t>Charlotte Miller</t>
  </si>
  <si>
    <t>James Webster</t>
  </si>
  <si>
    <t>Charlotte Finister</t>
  </si>
  <si>
    <t>Chaise Fowler</t>
  </si>
  <si>
    <t>Aerin Hoyne</t>
  </si>
  <si>
    <t xml:space="preserve">South Midlands Pony club </t>
  </si>
  <si>
    <t>Dardanup</t>
  </si>
  <si>
    <t xml:space="preserve">Serpentine horse and pony club </t>
  </si>
  <si>
    <t>Bonnie Rock Horse and Pony Club</t>
  </si>
  <si>
    <t>South Midlands</t>
  </si>
  <si>
    <t xml:space="preserve">Avon Valley showjumping and Pony club </t>
  </si>
  <si>
    <t>Serpentine HPC</t>
  </si>
  <si>
    <t xml:space="preserve">Busselton Horse and Ponyclub </t>
  </si>
  <si>
    <t xml:space="preserve">Busselton horse and pony club </t>
  </si>
  <si>
    <t>Murray horse and pony club</t>
  </si>
  <si>
    <t>Margaret river pony club</t>
  </si>
  <si>
    <t>Serpentine Horse &amp;amp;amp; Pony Club</t>
  </si>
  <si>
    <t>Peel pony club</t>
  </si>
  <si>
    <t xml:space="preserve">eastern hills horse and pony club </t>
  </si>
  <si>
    <t>Bunbury Horse and Pony Club</t>
  </si>
  <si>
    <t>He's No Angel</t>
  </si>
  <si>
    <t>Secret Assault</t>
  </si>
  <si>
    <t>Bullzeye</t>
  </si>
  <si>
    <t>Wendamar Never Ever</t>
  </si>
  <si>
    <t>Windy Hill Ginger Rocks</t>
  </si>
  <si>
    <t>My Toy Heart</t>
  </si>
  <si>
    <t>Tiaja Park Folly</t>
  </si>
  <si>
    <t>Sensational Sinny</t>
  </si>
  <si>
    <t>Looks Can Be Deceiving</t>
  </si>
  <si>
    <t>Christopher Robin</t>
  </si>
  <si>
    <t>Wandiera Special Addition</t>
  </si>
  <si>
    <t>Belview Windsong</t>
  </si>
  <si>
    <t>Grand Grigio</t>
  </si>
  <si>
    <t>Powderbark Gucci</t>
  </si>
  <si>
    <t>Autumn French Rose</t>
  </si>
  <si>
    <t>Aryline Bobby Sox</t>
  </si>
  <si>
    <t>Lockharts Enterprise</t>
  </si>
  <si>
    <t>Kasalyn By Divine</t>
  </si>
  <si>
    <t>Maddi</t>
  </si>
  <si>
    <t>Prince Noble</t>
  </si>
  <si>
    <t>Bonnie</t>
  </si>
  <si>
    <t>Turpin's Tigeress</t>
  </si>
  <si>
    <t>Rainbow</t>
  </si>
  <si>
    <t>Kings Town Maggie Mai</t>
  </si>
  <si>
    <t xml:space="preserve">Busselton Horse &amp;Pony Club </t>
  </si>
  <si>
    <t>Wanneroo Horse &amp;pony Club</t>
  </si>
  <si>
    <t>Busselton Horse &amp; pony club</t>
  </si>
  <si>
    <t>Annalyce Page</t>
  </si>
  <si>
    <t>Wanneroo Horse &amp;P ony Club</t>
  </si>
  <si>
    <t>Lyngarie Catena</t>
  </si>
  <si>
    <t>Coronation Flora</t>
  </si>
  <si>
    <t>Grace Johnson</t>
  </si>
  <si>
    <t>Jorja Wareham</t>
  </si>
  <si>
    <t>Tatum Hand</t>
  </si>
  <si>
    <t>Willow Hawkins</t>
  </si>
  <si>
    <t>Reagan Hughan</t>
  </si>
  <si>
    <t>Carly Ballantyne</t>
  </si>
  <si>
    <t>Alexis Chapman</t>
  </si>
  <si>
    <t>Sheridan Clarson</t>
  </si>
  <si>
    <t>Caitlin Whiteman</t>
  </si>
  <si>
    <t>Jodie Priest</t>
  </si>
  <si>
    <t>Chelsea Green</t>
  </si>
  <si>
    <t>Ava Skeldon</t>
  </si>
  <si>
    <t>Lillian Shepheard</t>
  </si>
  <si>
    <t>Lina Sirr</t>
  </si>
  <si>
    <t>Olive Beckley</t>
  </si>
  <si>
    <t>Savannah Beveridge</t>
  </si>
  <si>
    <t>Tegan Hughes</t>
  </si>
  <si>
    <t>Emily Carpenter</t>
  </si>
  <si>
    <t>Rachel Staniforth-Smith</t>
  </si>
  <si>
    <t>Swan Valley Horse &amp;amp;amp; Pony Club</t>
  </si>
  <si>
    <t>Wallangarra Horse and Pony Club</t>
  </si>
  <si>
    <t>Murray HPC</t>
  </si>
  <si>
    <t>Peel Metropolitan Horse and Pony Club</t>
  </si>
  <si>
    <t xml:space="preserve">Orange Grove </t>
  </si>
  <si>
    <t xml:space="preserve">Darlington Pony Club </t>
  </si>
  <si>
    <t>Bunbury</t>
  </si>
  <si>
    <t>Margaret River Horse and Pony Club</t>
  </si>
  <si>
    <t>baldivis equestrian and pony club</t>
  </si>
  <si>
    <t xml:space="preserve">Orange Grove Horse and Pony Club </t>
  </si>
  <si>
    <t xml:space="preserve">Orange Grove Horse and Pony club </t>
  </si>
  <si>
    <t>Wallangarra</t>
  </si>
  <si>
    <t>GHPC</t>
  </si>
  <si>
    <t xml:space="preserve">Darlington </t>
  </si>
  <si>
    <t xml:space="preserve">Swan Valley Horse and Pony Club </t>
  </si>
  <si>
    <t>Serpentine Horse and Pony club</t>
  </si>
  <si>
    <t xml:space="preserve">West Plantagenet Pony Club </t>
  </si>
  <si>
    <t xml:space="preserve">Mortlock </t>
  </si>
  <si>
    <t>Busselton</t>
  </si>
  <si>
    <t>Horsemens HPC</t>
  </si>
  <si>
    <t xml:space="preserve">Darling range horse and pony club </t>
  </si>
  <si>
    <t>Murray</t>
  </si>
  <si>
    <t>Just Wadda The Chances</t>
  </si>
  <si>
    <t>The Brass Bear</t>
  </si>
  <si>
    <t>Katie</t>
  </si>
  <si>
    <t>Tiaja Park Image</t>
  </si>
  <si>
    <t>Luminous Star</t>
  </si>
  <si>
    <t>Judaroo Love Me Do</t>
  </si>
  <si>
    <t>Sylvania Curtain Call</t>
  </si>
  <si>
    <t>Norseman</t>
  </si>
  <si>
    <t>Ba Ba Baruba</t>
  </si>
  <si>
    <t>KP Playback</t>
  </si>
  <si>
    <t>Tiaja Park Halo</t>
  </si>
  <si>
    <t>Pennyroyal Tea</t>
  </si>
  <si>
    <t>Malibu Miss</t>
  </si>
  <si>
    <t>Charisma George Washington</t>
  </si>
  <si>
    <t>Winston</t>
  </si>
  <si>
    <t>Devareaux Coolmint</t>
  </si>
  <si>
    <t>Pembrook Park Elegance</t>
  </si>
  <si>
    <t>The Italian Job</t>
  </si>
  <si>
    <t>Gordon Park Waltz</t>
  </si>
  <si>
    <t>Katannah Chardonnay</t>
  </si>
  <si>
    <t>Tiaja Park Elegance</t>
  </si>
  <si>
    <t>Charli Holmes</t>
  </si>
  <si>
    <t>Evie James</t>
  </si>
  <si>
    <t xml:space="preserve">Wallangarra </t>
  </si>
  <si>
    <t>Dardanup Horse &amp;amp;amp; Pony Club</t>
  </si>
  <si>
    <t xml:space="preserve">Esperance pony club </t>
  </si>
  <si>
    <t xml:space="preserve">Capel </t>
  </si>
  <si>
    <t>Hoosier</t>
  </si>
  <si>
    <t>Joshua Brook Stuart Little</t>
  </si>
  <si>
    <t>Level Up</t>
  </si>
  <si>
    <t>Coldplay</t>
  </si>
  <si>
    <t>Tiffani Tong</t>
  </si>
  <si>
    <t>Georgina Clarke</t>
  </si>
  <si>
    <t>Joanne Lange</t>
  </si>
  <si>
    <t>Madison Tong</t>
  </si>
  <si>
    <t>Portia Allan</t>
  </si>
  <si>
    <t>Lillianna Jones</t>
  </si>
  <si>
    <t>Rory O'Neill</t>
  </si>
  <si>
    <t>Dan Wiese</t>
  </si>
  <si>
    <t>Nicola Lachenicht</t>
  </si>
  <si>
    <t>Tiarlie Wareham</t>
  </si>
  <si>
    <t>Tameaka Smith</t>
  </si>
  <si>
    <t>Shannon Meakins</t>
  </si>
  <si>
    <t>Sophie Morrison</t>
  </si>
  <si>
    <t>Kate Banner</t>
  </si>
  <si>
    <t>Serpentine H&amp;amp;amp;PC</t>
  </si>
  <si>
    <t>Peel Metropolitan HPC</t>
  </si>
  <si>
    <t>Log fence pony club</t>
  </si>
  <si>
    <t>West Plantagenet</t>
  </si>
  <si>
    <t xml:space="preserve">Bunbury </t>
  </si>
  <si>
    <t>Busselton Horse and Pony club</t>
  </si>
  <si>
    <t>Orange Grove HPC</t>
  </si>
  <si>
    <t>Peel Metropolitan Horse &amp;amp;amp; Pony Club</t>
  </si>
  <si>
    <t>Serpentine H&amp;PC</t>
  </si>
  <si>
    <t>Log Fence pony club</t>
  </si>
  <si>
    <t>Just A Fluke</t>
  </si>
  <si>
    <t>Shippyshippybangbang</t>
  </si>
  <si>
    <t>Parkiarrup Puzzle</t>
  </si>
  <si>
    <t>Tamara Flaming Halo</t>
  </si>
  <si>
    <t>Kiara Sunfyre</t>
  </si>
  <si>
    <t>Queenswood Tom Tom</t>
  </si>
  <si>
    <t>Stylish Fortyniner Doc</t>
  </si>
  <si>
    <t>Blue Suede Denim</t>
  </si>
  <si>
    <t>Biara Flyer</t>
  </si>
  <si>
    <t>Ellington Evening</t>
  </si>
  <si>
    <t>Karma Park Esprit</t>
  </si>
  <si>
    <t>Powderbark Orlaith</t>
  </si>
  <si>
    <t>Over The Rainbow</t>
  </si>
  <si>
    <t>Kaitlyn Brown</t>
  </si>
  <si>
    <t>Olivia Smith</t>
  </si>
  <si>
    <t>Light Up The Day</t>
  </si>
  <si>
    <t>Capel Horse and Pony Club</t>
  </si>
  <si>
    <t>Bertie De Luxe</t>
  </si>
  <si>
    <t>Aleska Wearne</t>
  </si>
  <si>
    <t>Orange Grove horse and Pony Club</t>
  </si>
  <si>
    <t>Ellie Gilberd</t>
  </si>
  <si>
    <t>Ava Clarke</t>
  </si>
  <si>
    <t xml:space="preserve">Beverley </t>
  </si>
  <si>
    <t xml:space="preserve">West Plantagenet </t>
  </si>
  <si>
    <t xml:space="preserve">Margaret river </t>
  </si>
  <si>
    <t>Clare Downs Lil Bita Jazz</t>
  </si>
  <si>
    <t>Bellhaven Cascade</t>
  </si>
  <si>
    <t>Tiaja Park Fearless</t>
  </si>
  <si>
    <t>Cunnamore Blackwood</t>
  </si>
  <si>
    <t>Mia Death</t>
  </si>
  <si>
    <t>Wallangarra pony club</t>
  </si>
  <si>
    <t>Imogen Hill</t>
  </si>
  <si>
    <t>Ashlyn O'Brien</t>
  </si>
  <si>
    <t>William Wiese</t>
  </si>
  <si>
    <t>Kaeleigh Brown</t>
  </si>
  <si>
    <t>Wallangara riding and pony club</t>
  </si>
  <si>
    <t xml:space="preserve">Dryandra </t>
  </si>
  <si>
    <t>Rockhampton Rocket</t>
  </si>
  <si>
    <t>Dizzy</t>
  </si>
  <si>
    <t>Mystic Shadows Celtic Wizard</t>
  </si>
  <si>
    <t>Swan Valley HPC</t>
  </si>
  <si>
    <t>Darling Range HPC</t>
  </si>
  <si>
    <t>Midas Parisian Affair</t>
  </si>
  <si>
    <t>Amani Phantasie</t>
  </si>
  <si>
    <t>Orange Grove</t>
  </si>
  <si>
    <t>Mia Avila</t>
  </si>
  <si>
    <t>Teagan Christie</t>
  </si>
  <si>
    <t>Mia Tollarzo</t>
  </si>
  <si>
    <t>Revelwood First Klass</t>
  </si>
  <si>
    <t>Dallu Stanley</t>
  </si>
  <si>
    <t>NOBLEWOOD Casablanca</t>
  </si>
  <si>
    <t>Rebecca Simpson</t>
  </si>
  <si>
    <t>Anneke Williamson</t>
  </si>
  <si>
    <t>Olivia Hawkins</t>
  </si>
  <si>
    <t>Nicole Fisher</t>
  </si>
  <si>
    <t>Kasac Park Global Warrior</t>
  </si>
  <si>
    <t>Three Votes</t>
  </si>
  <si>
    <t>Song Of Vincent</t>
  </si>
  <si>
    <t>Bildan Park Coachella</t>
  </si>
  <si>
    <t>Clare Downs Sultans Of Swing</t>
  </si>
  <si>
    <t>Rosie'S Bullet</t>
  </si>
  <si>
    <t>Mellandra Touch Of Class</t>
  </si>
  <si>
    <t>Ruby Bruce-Mcginn</t>
  </si>
  <si>
    <t>Ella Mccrum</t>
  </si>
  <si>
    <t>Benjumen Kloeden</t>
  </si>
  <si>
    <t>Imogen Freeman</t>
  </si>
  <si>
    <t>Carla Newman</t>
  </si>
  <si>
    <t>Eva Anning</t>
  </si>
  <si>
    <t>Tiana Woollams</t>
  </si>
  <si>
    <t>Abbie Kirkham</t>
  </si>
  <si>
    <t>Eden Vandenberg</t>
  </si>
  <si>
    <t>Ella Macgregor</t>
  </si>
  <si>
    <t>Hannah Kerr</t>
  </si>
  <si>
    <t>Mia Dicandilo</t>
  </si>
  <si>
    <t>Noblewood Casablanca</t>
  </si>
  <si>
    <t>Heart On A String</t>
  </si>
  <si>
    <t>Desertsdusk</t>
  </si>
  <si>
    <t>Daisy Lvarss</t>
  </si>
  <si>
    <t>Gordon Park Royal Review</t>
  </si>
  <si>
    <t>Bms Ostinato</t>
  </si>
  <si>
    <t>Here'S To The Heros</t>
  </si>
  <si>
    <t>Crystal Clear</t>
  </si>
  <si>
    <t>Four Needed Nz</t>
  </si>
  <si>
    <t>Devereaux Snickers</t>
  </si>
  <si>
    <t>Endwood Four Seasons</t>
  </si>
  <si>
    <t>Delta Of Ebony Park</t>
  </si>
  <si>
    <t>Glen Hardey Omega Cloud</t>
  </si>
  <si>
    <t>Pc Sonic</t>
  </si>
  <si>
    <t>Rockview Solar Flair</t>
  </si>
  <si>
    <t>He'S No Angel</t>
  </si>
  <si>
    <t>Bramley Sugarman</t>
  </si>
  <si>
    <t>Owendale Firefox</t>
  </si>
  <si>
    <t>Secret Mojito</t>
  </si>
  <si>
    <t>Penrhys Archdeacon</t>
  </si>
  <si>
    <t>Kirralea Showman</t>
  </si>
  <si>
    <t>Leedale Alice In Wonderland</t>
  </si>
  <si>
    <t>Amelia Mcdonald</t>
  </si>
  <si>
    <t>Sophie Debrito</t>
  </si>
  <si>
    <t>Ruby Mcdonald</t>
  </si>
  <si>
    <t>Emmy Fielding</t>
  </si>
  <si>
    <t>Holly Kerr</t>
  </si>
  <si>
    <t>Tanaya Pustkuchen</t>
  </si>
  <si>
    <t>Lieve Ludgate</t>
  </si>
  <si>
    <t>Gibraltar</t>
  </si>
  <si>
    <t>Naatitia</t>
  </si>
  <si>
    <t>Madelyn Mcdonagh</t>
  </si>
  <si>
    <t>Rosie's Bullet</t>
  </si>
  <si>
    <t>Ragnar Lothbrok</t>
  </si>
  <si>
    <t>Here's To The Heros</t>
  </si>
  <si>
    <t>BMS Ostinato</t>
  </si>
  <si>
    <t>Alsarosh</t>
  </si>
  <si>
    <t>Shangrala Just Sensational</t>
  </si>
  <si>
    <t>Ace Of Hearts</t>
  </si>
  <si>
    <t>Ebl Illuminate</t>
  </si>
  <si>
    <t>Global Supreme</t>
  </si>
  <si>
    <t>Maya</t>
  </si>
  <si>
    <t>Calleigh Whiteman</t>
  </si>
  <si>
    <t>Chiara Thomas</t>
  </si>
  <si>
    <t>Brianna Sheriff</t>
  </si>
  <si>
    <t>Emily Pedofsky</t>
  </si>
  <si>
    <t>No Pussy Footin'</t>
  </si>
  <si>
    <t>Shanley Green Foxy</t>
  </si>
  <si>
    <t>Brayside Sensation</t>
  </si>
  <si>
    <t>Limehill Royal Jester</t>
  </si>
  <si>
    <t>Simba (Asharley Born Ultimatum)</t>
  </si>
  <si>
    <t>Kaylee Thompson</t>
  </si>
  <si>
    <t>Paige Coles</t>
  </si>
  <si>
    <t>Josephine Anning</t>
  </si>
  <si>
    <t>Mia Mcdonald</t>
  </si>
  <si>
    <t>Prep 11 &amp; Under</t>
  </si>
  <si>
    <t>Jenna Perkins</t>
  </si>
  <si>
    <t>Willow Bennett</t>
  </si>
  <si>
    <t>Beelo-Bi Thorpedo</t>
  </si>
  <si>
    <t>Charlotte Henshall</t>
  </si>
  <si>
    <t>Jujantra Tradesman</t>
  </si>
  <si>
    <t>Margaret River</t>
  </si>
  <si>
    <t>Marni Bercene</t>
  </si>
  <si>
    <t>Parkiarrup Edward</t>
  </si>
  <si>
    <t>Wellington</t>
  </si>
  <si>
    <t>Bramley Sugar Man</t>
  </si>
  <si>
    <t>Sylvania Class Act</t>
  </si>
  <si>
    <t>Lauren Rowe</t>
  </si>
  <si>
    <t>Lladielle Nobleman</t>
  </si>
  <si>
    <t>Tiaja Park Eclipse</t>
  </si>
  <si>
    <t>Rockview Solar Flare</t>
  </si>
  <si>
    <t>Ashlee Hilder</t>
  </si>
  <si>
    <t>Sandpipers</t>
  </si>
  <si>
    <t>Aria Mistretta</t>
  </si>
  <si>
    <t>Esperance</t>
  </si>
  <si>
    <t>Kalgoorlie</t>
  </si>
  <si>
    <t xml:space="preserve">Prelim </t>
  </si>
  <si>
    <t>nov</t>
  </si>
  <si>
    <t>Mia Holberton</t>
  </si>
  <si>
    <t>Annika Stone</t>
  </si>
  <si>
    <t>Hp Dream Alliance</t>
  </si>
  <si>
    <t>Hp Spiderman</t>
  </si>
  <si>
    <t>Jupiters Star</t>
  </si>
  <si>
    <t>Counter Offer</t>
  </si>
  <si>
    <t>Damaspia Park Emilys Gold</t>
  </si>
  <si>
    <t>Sylvee Lavender</t>
  </si>
  <si>
    <t>Eliza Hickman</t>
  </si>
  <si>
    <t>Allegra Pozzi</t>
  </si>
  <si>
    <t>Mae Lavender</t>
  </si>
  <si>
    <t>Alice Colebrook</t>
  </si>
  <si>
    <t>Grace Cox</t>
  </si>
  <si>
    <t>Kate Watkins</t>
  </si>
  <si>
    <t>Amelia Chester</t>
  </si>
  <si>
    <t>Zahara Winters</t>
  </si>
  <si>
    <t>Jasmine Hodkinson</t>
  </si>
  <si>
    <t>Lara Silinger</t>
  </si>
  <si>
    <t>Kailani Muir</t>
  </si>
  <si>
    <t>Ithica Harris</t>
  </si>
  <si>
    <t>Harriet Forrest</t>
  </si>
  <si>
    <t>Imogen Murray</t>
  </si>
  <si>
    <t>Emily Brimblecombe</t>
  </si>
  <si>
    <t>Jasmine Holland</t>
  </si>
  <si>
    <t>Charvelle Miller</t>
  </si>
  <si>
    <t>Isabella Day</t>
  </si>
  <si>
    <t>Mia Staines</t>
  </si>
  <si>
    <t>Chloe Maughan</t>
  </si>
  <si>
    <t>Mhontana Dutton</t>
  </si>
  <si>
    <t>Taylah Smith</t>
  </si>
  <si>
    <t>Amelia Addison</t>
  </si>
  <si>
    <t>Baylee Jenkins</t>
  </si>
  <si>
    <t>Amberlee Brown</t>
  </si>
  <si>
    <t>Charlee Morton-Sharp</t>
  </si>
  <si>
    <t>Krystina (Nina) Bercene</t>
  </si>
  <si>
    <t>Morefair Reflection</t>
  </si>
  <si>
    <t>Myfanwy Goldilocks</t>
  </si>
  <si>
    <t>Thorne Park Hightime</t>
  </si>
  <si>
    <t>Spring Water Eli</t>
  </si>
  <si>
    <t>Merrydell Elegent Diva</t>
  </si>
  <si>
    <t>Celestine Winston</t>
  </si>
  <si>
    <t>Milo</t>
  </si>
  <si>
    <t>Applewood Classic Deluxe</t>
  </si>
  <si>
    <t>Mayfield Lollie</t>
  </si>
  <si>
    <t>Shrangrala Just Sensational</t>
  </si>
  <si>
    <t>Gynudup Plains Arabella</t>
  </si>
  <si>
    <t>Scarlett</t>
  </si>
  <si>
    <t>Lil Buzz</t>
  </si>
  <si>
    <t>Charissma Accolade</t>
  </si>
  <si>
    <t>Sullivan Swift</t>
  </si>
  <si>
    <t>Jack Frost</t>
  </si>
  <si>
    <t>Sv Oceans Fifteen</t>
  </si>
  <si>
    <t>Drills</t>
  </si>
  <si>
    <t>Blue Sandgroper</t>
  </si>
  <si>
    <t>Civil Rights</t>
  </si>
  <si>
    <t>Senlac Crowley</t>
  </si>
  <si>
    <t>Final Chill</t>
  </si>
  <si>
    <t>Kendall Park Odin</t>
  </si>
  <si>
    <t>Catmando</t>
  </si>
  <si>
    <t>Silver Wraith</t>
  </si>
  <si>
    <t>Demi</t>
  </si>
  <si>
    <t>Old Man Ken</t>
  </si>
  <si>
    <t>Kyamba Summer</t>
  </si>
  <si>
    <t>Grantulla Bedwyr</t>
  </si>
  <si>
    <t>Tias Tiger Moth</t>
  </si>
  <si>
    <t>Luvash Heartthrob</t>
  </si>
  <si>
    <t>The Organisation</t>
  </si>
  <si>
    <t>Parkiarrup Carnival</t>
  </si>
  <si>
    <t>Double Gee</t>
  </si>
  <si>
    <t>My Ophelia</t>
  </si>
  <si>
    <t>Maccacino</t>
  </si>
  <si>
    <t>Bml Blackjack</t>
  </si>
  <si>
    <t>Oakover Too Much Chatter</t>
  </si>
  <si>
    <t>Honey Towers Hammond</t>
  </si>
  <si>
    <t>Yartarla Park Kandinsky</t>
  </si>
  <si>
    <t>Ebony Duncan</t>
  </si>
  <si>
    <t>Coolamon Moment at Tiffanys</t>
  </si>
  <si>
    <t>Sunny Cowen</t>
  </si>
  <si>
    <t>Spin</t>
  </si>
  <si>
    <t>Josie Day</t>
  </si>
  <si>
    <t>Weston Park Applewood</t>
  </si>
  <si>
    <t>Kenzie Manson</t>
  </si>
  <si>
    <t>Glomax Royal Roulette</t>
  </si>
  <si>
    <t>WP Yellowstone</t>
  </si>
  <si>
    <t>Sophie Summers</t>
  </si>
  <si>
    <t>Buddy</t>
  </si>
  <si>
    <t>Keirah Dolan</t>
  </si>
  <si>
    <t>Ultimate Park Statesman</t>
  </si>
  <si>
    <t>Priya Hodges</t>
  </si>
  <si>
    <t>Pandora</t>
  </si>
  <si>
    <t>Abby Coulson</t>
  </si>
  <si>
    <t>Cambria Gem</t>
  </si>
  <si>
    <t>Eliza Hutton</t>
  </si>
  <si>
    <t>Serenity Park Calais</t>
  </si>
  <si>
    <t>Capel</t>
  </si>
  <si>
    <t>Luminoius Star</t>
  </si>
  <si>
    <t>Isla Bolton</t>
  </si>
  <si>
    <t>Boton Park Benny</t>
  </si>
  <si>
    <t>Sophie Morison</t>
  </si>
  <si>
    <t>Krystina Bercene</t>
  </si>
  <si>
    <t>Darling Range</t>
  </si>
  <si>
    <t>Pippa Jakovich</t>
  </si>
  <si>
    <t>Pocket Rocket</t>
  </si>
  <si>
    <t>Pippa O'Neil</t>
  </si>
  <si>
    <t>Glen Avon Statesmann</t>
  </si>
  <si>
    <t>Lexi O'Neil</t>
  </si>
  <si>
    <t>Jade Gibsone</t>
  </si>
  <si>
    <t>Remrah Royal</t>
  </si>
  <si>
    <t>Misha Godfry</t>
  </si>
  <si>
    <t>Ownedale Firefox</t>
  </si>
  <si>
    <t>Luminos Star</t>
  </si>
  <si>
    <t>Lladielle Noblemann</t>
  </si>
  <si>
    <t>Log Fence</t>
  </si>
  <si>
    <t>Chloe Wood</t>
  </si>
  <si>
    <t>Limehill Kochiece</t>
  </si>
  <si>
    <t>Buynbury</t>
  </si>
  <si>
    <t>Jb Royal Illusion</t>
  </si>
  <si>
    <t>Barney</t>
  </si>
  <si>
    <t>Ava Stephens</t>
  </si>
  <si>
    <t>Shilo</t>
  </si>
  <si>
    <t>Charisma Lillian</t>
  </si>
  <si>
    <t>Abby Fullgrabe</t>
  </si>
  <si>
    <t>Waverley Park Little Cherokee</t>
  </si>
  <si>
    <t>Remi Atkinson</t>
  </si>
  <si>
    <t>Lulu</t>
  </si>
  <si>
    <t>Harpa Byrne</t>
  </si>
  <si>
    <t>Judaroo Lottie Jones</t>
  </si>
  <si>
    <t>Stella Brown</t>
  </si>
  <si>
    <t>Bevanlee Banter</t>
  </si>
  <si>
    <t>Hayley Dagnall</t>
  </si>
  <si>
    <t>Judaroo Hugo Boss</t>
  </si>
  <si>
    <t>Mia Fellows</t>
  </si>
  <si>
    <t>Taylah Hurren</t>
  </si>
  <si>
    <t>Indiana Tkachenko-Byng</t>
  </si>
  <si>
    <t>Caitlin Worth</t>
  </si>
  <si>
    <t>Fingers Crossed</t>
  </si>
  <si>
    <t>Jerry Seinfair</t>
  </si>
  <si>
    <t>Asha Wiegele</t>
  </si>
  <si>
    <t>Tullows Dark Prince</t>
  </si>
  <si>
    <t>Olivia Stephens</t>
  </si>
  <si>
    <t>Lilly Delsimone</t>
  </si>
  <si>
    <t>Morningside Music Maker</t>
  </si>
  <si>
    <t>League Of Nations</t>
  </si>
  <si>
    <t>Mr Teddy Bear</t>
  </si>
  <si>
    <t>Bertie De Lux</t>
  </si>
  <si>
    <r>
      <t xml:space="preserve">Gosnells Pony Club </t>
    </r>
    <r>
      <rPr>
        <b/>
        <sz val="11"/>
        <color rgb="FFFF0000"/>
        <rFont val="Arial"/>
        <family val="2"/>
      </rPr>
      <t>delisted</t>
    </r>
    <r>
      <rPr>
        <b/>
        <sz val="11"/>
        <rFont val="Arial"/>
        <family val="2"/>
      </rPr>
      <t xml:space="preserve"> </t>
    </r>
    <r>
      <rPr>
        <b/>
        <sz val="11"/>
        <color rgb="FFFF0000"/>
        <rFont val="Arial"/>
        <family val="2"/>
      </rPr>
      <t>from LBs</t>
    </r>
  </si>
  <si>
    <t>Dally Stanley</t>
  </si>
  <si>
    <t>Dryandra</t>
  </si>
  <si>
    <t>Amelia McDonald</t>
  </si>
  <si>
    <t>Karma Park Royal Scoundrel</t>
  </si>
  <si>
    <t>SCR</t>
  </si>
  <si>
    <t>Delta of Ebony Park</t>
  </si>
  <si>
    <t>Bronte Anderson</t>
  </si>
  <si>
    <t>Pluggers Angel</t>
  </si>
  <si>
    <t>Natalie Berzins</t>
  </si>
  <si>
    <t>Ffarburn Leila</t>
  </si>
  <si>
    <t>Michelle Munroe</t>
  </si>
  <si>
    <t>Minstrals Spirit</t>
  </si>
  <si>
    <t>Swan Valley</t>
  </si>
  <si>
    <t>Caedy Atwell</t>
  </si>
  <si>
    <t>Ainslie Gath</t>
  </si>
  <si>
    <t xml:space="preserve">Rosemont Reflection </t>
  </si>
  <si>
    <t>Kirstie Gath</t>
  </si>
  <si>
    <t>Torridon Townmouse</t>
  </si>
  <si>
    <t>Takayla Pense</t>
  </si>
  <si>
    <t>Lily Spencer</t>
  </si>
  <si>
    <t>Lyngarie Philano's Gift</t>
  </si>
  <si>
    <t>Kate Berzins</t>
  </si>
  <si>
    <t>Perppermint</t>
  </si>
  <si>
    <t>Aine Dooley</t>
  </si>
  <si>
    <t>Devereaux Speedy Gonzalas</t>
  </si>
  <si>
    <t>Tatty Old Bit</t>
  </si>
  <si>
    <t>Summer Thorn</t>
  </si>
  <si>
    <t>Tyson Fight</t>
  </si>
  <si>
    <t>Prelim 11 &amp; Under</t>
  </si>
  <si>
    <t>Prelim 12-13</t>
  </si>
  <si>
    <t>Miss Miracle</t>
  </si>
  <si>
    <t>Joshua Brook Sweet Inspiration</t>
  </si>
  <si>
    <t>Makayla Roberts</t>
  </si>
  <si>
    <t>Herbie</t>
  </si>
  <si>
    <t>Morgan Falls</t>
  </si>
  <si>
    <t>Popstar</t>
  </si>
  <si>
    <t>Chloe Roberts</t>
  </si>
  <si>
    <t>Gosh</t>
  </si>
  <si>
    <t>Haven Dickinson</t>
  </si>
  <si>
    <t>Tiaja Park Gem</t>
  </si>
  <si>
    <t>Horsemens Pony Club</t>
  </si>
  <si>
    <t>Abby Rowe</t>
  </si>
  <si>
    <t>Nyambas King Shazzbar</t>
  </si>
  <si>
    <t>Jess Toohey</t>
  </si>
  <si>
    <t>Duke</t>
  </si>
  <si>
    <t>PC Sonic</t>
  </si>
  <si>
    <t>Sophie Dagnall</t>
  </si>
  <si>
    <t>Wenda Park Ducati</t>
  </si>
  <si>
    <t>Nell Howorth</t>
  </si>
  <si>
    <t>Flirt With Hal</t>
  </si>
  <si>
    <t>Lyngarie Philano'S Gift</t>
  </si>
  <si>
    <t>Jackson Black</t>
  </si>
  <si>
    <t>Yo Espro Astro</t>
  </si>
  <si>
    <t>Bridget Barwick</t>
  </si>
  <si>
    <t>Clayton Courageous Kelly</t>
  </si>
  <si>
    <t>Angela Tomeo</t>
  </si>
  <si>
    <t>Pixie</t>
  </si>
  <si>
    <t>Pippa Triggs</t>
  </si>
  <si>
    <t>Willing Wattle</t>
  </si>
  <si>
    <t>Caitlin Corden</t>
  </si>
  <si>
    <t>Merrivale Dexter</t>
  </si>
  <si>
    <t>Ahntaya Hjelte-Lachs</t>
  </si>
  <si>
    <t>Prince</t>
  </si>
  <si>
    <t>Indi Tkachenko-Byng</t>
  </si>
  <si>
    <t>Mailaryce Musca</t>
  </si>
  <si>
    <t>Mission Control</t>
  </si>
  <si>
    <t>Tracey Jooste</t>
  </si>
  <si>
    <t>Clara Dagostino</t>
  </si>
  <si>
    <t>Wendamar Trafford</t>
  </si>
  <si>
    <t>Indi Bailey</t>
  </si>
  <si>
    <t>Locky</t>
  </si>
  <si>
    <t>Skye Boschetti</t>
  </si>
  <si>
    <t>Wendamar Braxton</t>
  </si>
  <si>
    <t>Violet</t>
  </si>
  <si>
    <t>Xavier Francis</t>
  </si>
  <si>
    <t>Heidi</t>
  </si>
  <si>
    <t>Lily Vanderwiel</t>
  </si>
  <si>
    <t>Sundale Sirius</t>
  </si>
  <si>
    <t>Zara Coussens-Leeson</t>
  </si>
  <si>
    <t>Teifi Valley Mr Llewellyn</t>
  </si>
  <si>
    <t>Regal Donatello</t>
  </si>
  <si>
    <t>Lily Quirk</t>
  </si>
  <si>
    <t>Luna</t>
  </si>
  <si>
    <t>Emily Sweetman</t>
  </si>
  <si>
    <t>Erigola Starburst</t>
  </si>
  <si>
    <t>Alannah Cadd</t>
  </si>
  <si>
    <t>Abigail Hornby</t>
  </si>
  <si>
    <t>Decoy</t>
  </si>
  <si>
    <t>Hunter'S Choice</t>
  </si>
  <si>
    <t>Jingaree Look At Me</t>
  </si>
  <si>
    <t>Lilly Mclennan</t>
  </si>
  <si>
    <t>Lucy Ryan</t>
  </si>
  <si>
    <t>Honey Towers-Hammond</t>
  </si>
  <si>
    <t xml:space="preserve">	Chaise Fowler</t>
  </si>
  <si>
    <t xml:space="preserve">	Holly Kerr</t>
  </si>
  <si>
    <t>Zali Ryan</t>
  </si>
  <si>
    <t>Jordyn Bronkhorst</t>
  </si>
  <si>
    <t>Harry</t>
  </si>
  <si>
    <t>Wendamar Eragon</t>
  </si>
  <si>
    <t>Yartala Park Kandinsky</t>
  </si>
  <si>
    <t xml:space="preserve">	Buddy</t>
  </si>
  <si>
    <t>Esb Golden Elf</t>
  </si>
  <si>
    <t>The Slayer</t>
  </si>
  <si>
    <t>Daisy</t>
  </si>
  <si>
    <t>Lancefield Park Amanzi</t>
  </si>
  <si>
    <t>prelim</t>
  </si>
  <si>
    <t>elem</t>
  </si>
  <si>
    <t>The Chorister</t>
  </si>
  <si>
    <t>Emma Wiese</t>
  </si>
  <si>
    <t>Valentino Man</t>
  </si>
  <si>
    <t>Bill Wiese</t>
  </si>
  <si>
    <t>York</t>
  </si>
  <si>
    <t>Izabel Corrigan</t>
  </si>
  <si>
    <t>Dusty</t>
  </si>
  <si>
    <t>Nutmeg</t>
  </si>
  <si>
    <t>Amy Leitch</t>
  </si>
  <si>
    <t>Wendamar Newsflash</t>
  </si>
  <si>
    <t>Ruby Rae</t>
  </si>
  <si>
    <t>Lottie Dowling</t>
  </si>
  <si>
    <t>Phillip</t>
  </si>
  <si>
    <t>Hayley Cooke</t>
  </si>
  <si>
    <t>Cooperpedy</t>
  </si>
  <si>
    <t>prep</t>
  </si>
  <si>
    <t>Whf Frequency</t>
  </si>
  <si>
    <t>Ava Robinson</t>
  </si>
  <si>
    <t>Silver Wings Moonlight</t>
  </si>
  <si>
    <t>West Plantagenent</t>
  </si>
  <si>
    <t>Tyson Flight</t>
  </si>
  <si>
    <t>Limehill Gypsy Rose</t>
  </si>
  <si>
    <t>Orange Grove HPC 2</t>
  </si>
  <si>
    <t>Jessica Hamerton</t>
  </si>
  <si>
    <t>Lucy</t>
  </si>
  <si>
    <t>Maniah-Rose Frear</t>
  </si>
  <si>
    <t>Shade Time</t>
  </si>
  <si>
    <t>Jaye Barnesby-Buie</t>
  </si>
  <si>
    <t>Bensons Cha Ching</t>
  </si>
  <si>
    <t>Zoe Fenner</t>
  </si>
  <si>
    <t>Lebonstern Appeal</t>
  </si>
  <si>
    <t>Orange Grove Series 3</t>
  </si>
  <si>
    <t xml:space="preserve">Serpentine Pony Club </t>
  </si>
  <si>
    <t>Llamados</t>
  </si>
  <si>
    <t>Pippa Black</t>
  </si>
  <si>
    <t>Trapalanda Downs Pegasus</t>
  </si>
  <si>
    <t>Gidgeganup Horse and Pony Club</t>
  </si>
  <si>
    <t>Millie Hardman</t>
  </si>
  <si>
    <t>Charisma Beethoven</t>
  </si>
  <si>
    <t xml:space="preserve">South Midlands </t>
  </si>
  <si>
    <t>Margaret river horse and pony club</t>
  </si>
  <si>
    <t xml:space="preserve">Tahni Williams </t>
  </si>
  <si>
    <t>Holland Park Riviera</t>
  </si>
  <si>
    <t>Emily Stampalia</t>
  </si>
  <si>
    <t>Melody Park Mystical Lady</t>
  </si>
  <si>
    <t xml:space="preserve">Gidgeganup Horse and Pony Club </t>
  </si>
  <si>
    <t>BUSSELTON</t>
  </si>
  <si>
    <t>Dardanup HPC</t>
  </si>
  <si>
    <t>Tia's Tiger Moth</t>
  </si>
  <si>
    <t>Peel Metropolitan</t>
  </si>
  <si>
    <t>Eastern Hills</t>
  </si>
  <si>
    <t xml:space="preserve">Margaret River </t>
  </si>
  <si>
    <t>HP Sweetest Edition</t>
  </si>
  <si>
    <t>Anna Lindberg</t>
  </si>
  <si>
    <t>Bindi</t>
  </si>
  <si>
    <t>Pumba</t>
  </si>
  <si>
    <t>Pippa Reilly</t>
  </si>
  <si>
    <t>Carisbrooke Novella</t>
  </si>
  <si>
    <t xml:space="preserve">Nov </t>
  </si>
  <si>
    <t xml:space="preserve">Busselton Series 4 </t>
  </si>
  <si>
    <t>10.09.2023</t>
  </si>
  <si>
    <t xml:space="preserve">	Ember Jensz</t>
  </si>
  <si>
    <t>Sienna Balinski</t>
  </si>
  <si>
    <t>Pippa Jackovich</t>
  </si>
  <si>
    <t>Jasmine Fisher</t>
  </si>
  <si>
    <t>Ava Debrito</t>
  </si>
  <si>
    <t>Jazmin Humphrys</t>
  </si>
  <si>
    <t>Gordon Park Timepiece</t>
  </si>
  <si>
    <t>EPC</t>
  </si>
  <si>
    <t>Ruby Heather</t>
  </si>
  <si>
    <t>Olive Shillington</t>
  </si>
  <si>
    <t>Ricky</t>
  </si>
  <si>
    <t>Lylah Heather</t>
  </si>
  <si>
    <t>Eddie</t>
  </si>
  <si>
    <t>Isabelle Cox</t>
  </si>
  <si>
    <t>Icarus Jolly James</t>
  </si>
  <si>
    <t>BAL1</t>
  </si>
  <si>
    <t>BAL2</t>
  </si>
  <si>
    <t>BAL3</t>
  </si>
  <si>
    <t>Bal3</t>
  </si>
  <si>
    <t>Bal2</t>
  </si>
  <si>
    <t>Bal1</t>
  </si>
  <si>
    <t>Kismet Park Beez Neez</t>
  </si>
  <si>
    <t>Mya Dove</t>
  </si>
  <si>
    <t>Lake Muir Bella</t>
  </si>
  <si>
    <t>Baldivis</t>
  </si>
  <si>
    <t>Jessica Higgs</t>
  </si>
  <si>
    <t>Sanlirra Just Sing</t>
  </si>
  <si>
    <t>Summer Taylor-Charnley</t>
  </si>
  <si>
    <t>Badivis</t>
  </si>
  <si>
    <t>Ruby Gilberd</t>
  </si>
  <si>
    <t>Kirralea Cabaret</t>
  </si>
  <si>
    <t>Annabell Gibbons</t>
  </si>
  <si>
    <t>Joshua Brook Merlin</t>
  </si>
  <si>
    <t>Eden Vandenburg</t>
  </si>
  <si>
    <t>Bridgit Barwick</t>
  </si>
  <si>
    <t>Ivu-Joy Ralph</t>
  </si>
  <si>
    <t>Toro Express</t>
  </si>
  <si>
    <t>Ivy-Joy Ralph</t>
  </si>
  <si>
    <t>Sarah Hatch</t>
  </si>
  <si>
    <t>Cethana Kingston Court</t>
  </si>
  <si>
    <t>Kd Galabriel</t>
  </si>
  <si>
    <t>Cethana O'Croft Chance</t>
  </si>
  <si>
    <t>Esb Golden Kip</t>
  </si>
  <si>
    <t>Avarna Mcdonald</t>
  </si>
  <si>
    <t>Daisy Lvrass</t>
  </si>
  <si>
    <t>Hp Sweetest Edition</t>
  </si>
  <si>
    <t>Tamblyn Park Image</t>
  </si>
  <si>
    <t>Calvin</t>
  </si>
  <si>
    <t>Tammy Cameron</t>
  </si>
  <si>
    <t>Without Compromise</t>
  </si>
  <si>
    <t>Molly Hill</t>
  </si>
  <si>
    <t>Sassy But Classy</t>
  </si>
  <si>
    <t>Judaroo Lotus</t>
  </si>
  <si>
    <t>Kady Middlecoat</t>
  </si>
  <si>
    <t>Mallaine Motown</t>
  </si>
  <si>
    <t>Sarah Carter</t>
  </si>
  <si>
    <t>Wayside</t>
  </si>
  <si>
    <t>Nicole Dragovich</t>
  </si>
  <si>
    <t>Der Traun</t>
  </si>
  <si>
    <t>Wallengarra</t>
  </si>
  <si>
    <t>Sheridon Clarson</t>
  </si>
  <si>
    <t>Bilden Park Coachella</t>
  </si>
  <si>
    <t>Baldivis 2</t>
  </si>
  <si>
    <t>23.04.23</t>
  </si>
  <si>
    <t>Peel</t>
  </si>
  <si>
    <t>Baldivis 3</t>
  </si>
  <si>
    <t>13.08.23</t>
  </si>
  <si>
    <t xml:space="preserve">Busselton Horse and Pony club </t>
  </si>
  <si>
    <t>Stevie Coussens-Leeson</t>
  </si>
  <si>
    <t>Woodridge HPC</t>
  </si>
  <si>
    <t>South Midlands SJ &amp; Dressage</t>
  </si>
  <si>
    <t>Poppy Hough</t>
  </si>
  <si>
    <t>Jasmine</t>
  </si>
  <si>
    <t>Indy Brajkovich</t>
  </si>
  <si>
    <t>Ruby Brajkovich</t>
  </si>
  <si>
    <t>Zac</t>
  </si>
  <si>
    <t>Beckworth Rising Cassanova</t>
  </si>
  <si>
    <t>Chloe Godfrey</t>
  </si>
  <si>
    <t>Tullynally Ruby Tuesday</t>
  </si>
  <si>
    <t>Lilly Quirk</t>
  </si>
  <si>
    <t>Erigolia Starburst</t>
  </si>
  <si>
    <t>Lateesha Coppin</t>
  </si>
  <si>
    <t>Little Miss Sunshine</t>
  </si>
  <si>
    <t>Rylee Dawe</t>
  </si>
  <si>
    <t>Stella</t>
  </si>
  <si>
    <t>Jace Budd-Doyle</t>
  </si>
  <si>
    <t>Chrlies Playinacre</t>
  </si>
  <si>
    <t>Tahlia Burke</t>
  </si>
  <si>
    <t>Ellie Steele</t>
  </si>
  <si>
    <t>Bryceana Wildest Dream</t>
  </si>
  <si>
    <t>Sophie Waymouth</t>
  </si>
  <si>
    <t>Tank</t>
  </si>
  <si>
    <t>Serena Smith</t>
  </si>
  <si>
    <t>Diamond Tonique</t>
  </si>
  <si>
    <t>Caitlin Godfrey</t>
  </si>
  <si>
    <t>Madero</t>
  </si>
  <si>
    <t>Allye Haydon</t>
  </si>
  <si>
    <t>Pikelet</t>
  </si>
  <si>
    <t>Charli Brajkovich</t>
  </si>
  <si>
    <t>Saxon</t>
  </si>
  <si>
    <t>Meg Fowler</t>
  </si>
  <si>
    <t>Savannah</t>
  </si>
  <si>
    <t>Charm Bager</t>
  </si>
  <si>
    <t>Skye Mcmullen</t>
  </si>
  <si>
    <t>Gus</t>
  </si>
  <si>
    <t>Keelee Rankine</t>
  </si>
  <si>
    <t>Shimmer</t>
  </si>
  <si>
    <t>Pryzwin</t>
  </si>
  <si>
    <t>Alivia Coppin</t>
  </si>
  <si>
    <t>Broadwater Park Standing Ovation</t>
  </si>
  <si>
    <t>Winterfall</t>
  </si>
  <si>
    <t>Misseltoe Jack</t>
  </si>
  <si>
    <t>SM1</t>
  </si>
  <si>
    <t>5 Mar 23</t>
  </si>
  <si>
    <t>Ja-Isstha Park Encore</t>
  </si>
  <si>
    <t>Bager'S Delite Bahamama</t>
  </si>
  <si>
    <t>65,2</t>
  </si>
  <si>
    <t>Pippa Jakovick</t>
  </si>
  <si>
    <t>Mackenzie Sustek</t>
  </si>
  <si>
    <t>Limehill Merlin</t>
  </si>
  <si>
    <t>Kasalyn By Design</t>
  </si>
  <si>
    <t>Hoffman's Molly</t>
  </si>
  <si>
    <t>Wp Yellowstone</t>
  </si>
  <si>
    <t>Hoffman'S Molly</t>
  </si>
  <si>
    <t>Rose Redman</t>
  </si>
  <si>
    <t>Damaspia Park Neils Reign</t>
  </si>
  <si>
    <t>Bridie Wandel</t>
  </si>
  <si>
    <t>Maggie Wandel</t>
  </si>
  <si>
    <t>Jaffas Redyaz</t>
  </si>
  <si>
    <t>Reign</t>
  </si>
  <si>
    <t>Aliyah Ruffo</t>
  </si>
  <si>
    <t>Wendamar Flirt</t>
  </si>
  <si>
    <t>KRPC</t>
  </si>
  <si>
    <t>Annelise Bryan</t>
  </si>
  <si>
    <t>Caitlin Pritchard</t>
  </si>
  <si>
    <t>WPPC</t>
  </si>
  <si>
    <t>Felicity Ericsson</t>
  </si>
  <si>
    <t>Kiwi</t>
  </si>
  <si>
    <t>Ashleigh Pritchard</t>
  </si>
  <si>
    <t>Baylaurel Panache</t>
  </si>
  <si>
    <t>Montcalm Baylaurel Joe</t>
  </si>
  <si>
    <t>Baylaurel Whiskey</t>
  </si>
  <si>
    <t>Rosie Mcconigley</t>
  </si>
  <si>
    <t>Kellerain'S Vancher</t>
  </si>
  <si>
    <t>Montcalm Baylaurel Joe SR</t>
  </si>
  <si>
    <t>Midas Parisian Affair SR</t>
  </si>
  <si>
    <t>Kellerain'S Vancher SR</t>
  </si>
  <si>
    <t>Kiwi SR</t>
  </si>
  <si>
    <t>Clare Downs Sultans Of Swing SR</t>
  </si>
  <si>
    <t>Sadie Cameron</t>
  </si>
  <si>
    <t>Robbie</t>
  </si>
  <si>
    <t>Sophia Whitelock</t>
  </si>
  <si>
    <t>Springwater Luca</t>
  </si>
  <si>
    <t>Albany PC</t>
  </si>
  <si>
    <t>Youwada Tiptop</t>
  </si>
  <si>
    <t>Addison Moir</t>
  </si>
  <si>
    <t>Sam Bryan</t>
  </si>
  <si>
    <t>Rasadac</t>
  </si>
  <si>
    <t>Taiah Curtis</t>
  </si>
  <si>
    <t>Eydis</t>
  </si>
  <si>
    <t>Abbie Cameron</t>
  </si>
  <si>
    <t>Phantom</t>
  </si>
  <si>
    <t>Matilda Laudehr</t>
  </si>
  <si>
    <t>Forest View Eternally Regal</t>
  </si>
  <si>
    <t>Mikayla Holden</t>
  </si>
  <si>
    <t>Karadal Chance</t>
  </si>
  <si>
    <t>Isla Hendry</t>
  </si>
  <si>
    <t>Karma Park Easter Parade</t>
  </si>
  <si>
    <t>Ella Cameron</t>
  </si>
  <si>
    <t>Tyrooki Banjo</t>
  </si>
  <si>
    <t>Devereaux Hustler</t>
  </si>
  <si>
    <t>Willowie Winjana</t>
  </si>
  <si>
    <t>Kellerains Vancher</t>
  </si>
  <si>
    <t>Robbie Sr</t>
  </si>
  <si>
    <t>Hartley'S Vintage</t>
  </si>
  <si>
    <t>Wannabe A Chocolate Snowflake</t>
  </si>
  <si>
    <t>Midas Parisian Affair Sr</t>
  </si>
  <si>
    <t>Willowie Winjana Sr</t>
  </si>
  <si>
    <t>Wannabe A Chocolate Snowflake SR</t>
  </si>
  <si>
    <t>Hartley'S Vintage SR</t>
  </si>
  <si>
    <t>Rasadac SR</t>
  </si>
  <si>
    <t>Karadal Chance SR</t>
  </si>
  <si>
    <t>Youwada Tiptop SR</t>
  </si>
  <si>
    <t>Eydis SR</t>
  </si>
  <si>
    <t>Phantom SR</t>
  </si>
  <si>
    <t>Jaydana Flamin Impressive</t>
  </si>
  <si>
    <t>Maraahn El Shamae</t>
  </si>
  <si>
    <t>Charisma Geroge Washington</t>
  </si>
  <si>
    <t>Rogues Gallery</t>
  </si>
  <si>
    <t>Shame N Scandal</t>
  </si>
  <si>
    <t>Owendale Firefoc</t>
  </si>
  <si>
    <t>Tess Mcginty</t>
  </si>
  <si>
    <t>Abigail Rigg</t>
  </si>
  <si>
    <t>Finn Mansillas</t>
  </si>
  <si>
    <t>Eloise Strain</t>
  </si>
  <si>
    <t>Sidney Stasiuk</t>
  </si>
  <si>
    <t>Daniel Worthington</t>
  </si>
  <si>
    <t>Maisie Reeves</t>
  </si>
  <si>
    <t>Claudia Hooper</t>
  </si>
  <si>
    <t>WD</t>
  </si>
  <si>
    <t>Ayla Craig</t>
  </si>
  <si>
    <t>E</t>
  </si>
  <si>
    <t>Ruby Pitter</t>
  </si>
  <si>
    <t>Jade Reilly</t>
  </si>
  <si>
    <t>Bridie Bush</t>
  </si>
  <si>
    <t>Caitlyn Duncan</t>
  </si>
  <si>
    <t>Evie Bicknell</t>
  </si>
  <si>
    <t>Zoe Moyses</t>
  </si>
  <si>
    <t>Lyla Bicknell</t>
  </si>
  <si>
    <t>Timone</t>
  </si>
  <si>
    <t>Missi Famlonga</t>
  </si>
  <si>
    <t>Makayla Ryan</t>
  </si>
  <si>
    <t>Capri Sellenger</t>
  </si>
  <si>
    <t>Betsy Rivis</t>
  </si>
  <si>
    <t>Tahni Williams</t>
  </si>
  <si>
    <t>Elim</t>
  </si>
  <si>
    <t>Hannah Duncan</t>
  </si>
  <si>
    <t>Alicia O'Hehir</t>
  </si>
  <si>
    <t>Kismet Park Fantasy</t>
  </si>
  <si>
    <t>Judaroo Tassel</t>
  </si>
  <si>
    <t>Glamorvid Never Forget</t>
  </si>
  <si>
    <t>San-Del Ceinwen</t>
  </si>
  <si>
    <t>Springwater Kitty Jones</t>
  </si>
  <si>
    <t>Gordon Park Peter Pan</t>
  </si>
  <si>
    <t>Pepper</t>
  </si>
  <si>
    <t>Jeromi Jones</t>
  </si>
  <si>
    <t>Felix</t>
  </si>
  <si>
    <t>Judaroo Tropicana</t>
  </si>
  <si>
    <t>Wally</t>
  </si>
  <si>
    <t>Outback Reno</t>
  </si>
  <si>
    <t>Luvash Cassie</t>
  </si>
  <si>
    <t>Davincis Wanderer</t>
  </si>
  <si>
    <t>No Pussy Footn'</t>
  </si>
  <si>
    <t>Powderbark Eireann</t>
  </si>
  <si>
    <t>Piper</t>
  </si>
  <si>
    <t>Bailey</t>
  </si>
  <si>
    <t>Sammy</t>
  </si>
  <si>
    <t>Jackpot</t>
  </si>
  <si>
    <t>Sir Jester Spirit</t>
  </si>
  <si>
    <t>Rowan Catkin</t>
  </si>
  <si>
    <t>Gabby</t>
  </si>
  <si>
    <t>Orion</t>
  </si>
  <si>
    <t>Wesswood I Believe</t>
  </si>
  <si>
    <t>WAL1</t>
  </si>
  <si>
    <t>21 May 2023</t>
  </si>
  <si>
    <t>Darcee Cunningham</t>
  </si>
  <si>
    <t>Wendamar Talent</t>
  </si>
  <si>
    <t>Waverley Cherokee</t>
  </si>
  <si>
    <t>H/C</t>
  </si>
  <si>
    <t>Natalia Velkoski</t>
  </si>
  <si>
    <t>Shelby</t>
  </si>
  <si>
    <t>Ruby Passchier</t>
  </si>
  <si>
    <t>Indy</t>
  </si>
  <si>
    <t>Markin Fine Design</t>
  </si>
  <si>
    <t>Michelle Harris</t>
  </si>
  <si>
    <t>Firedance Firstclass</t>
  </si>
  <si>
    <t>Romy Lenz</t>
  </si>
  <si>
    <t>Leedale Lady Di</t>
  </si>
  <si>
    <t>Devotive</t>
  </si>
  <si>
    <t>Matilda Jones</t>
  </si>
  <si>
    <t>Carpaccio</t>
  </si>
  <si>
    <t>Celeste Whittaker</t>
  </si>
  <si>
    <t>Sarah Little</t>
  </si>
  <si>
    <t>Penley Giovanni</t>
  </si>
  <si>
    <t>Tayla Joy</t>
  </si>
  <si>
    <t>walliston</t>
  </si>
  <si>
    <t>Baldivis 1</t>
  </si>
  <si>
    <t>Busselton Dressage Series 1 Sharyn Alberts Memorial</t>
  </si>
  <si>
    <t>Scratched</t>
  </si>
  <si>
    <t>Natural Luck</t>
  </si>
  <si>
    <t>Chloe Gee</t>
  </si>
  <si>
    <t>Ava Tinsley</t>
  </si>
  <si>
    <t>Sophie Appleby</t>
  </si>
  <si>
    <t>Allira Bond</t>
  </si>
  <si>
    <t>Melody Smith</t>
  </si>
  <si>
    <t>Brooklyn Darlington</t>
  </si>
  <si>
    <t>Wish</t>
  </si>
  <si>
    <t>Hes No Angel</t>
  </si>
  <si>
    <t>Ebony Rose Spotlight</t>
  </si>
  <si>
    <t>Image Of Pilatus</t>
  </si>
  <si>
    <t>Penley Marco Polo</t>
  </si>
  <si>
    <t>Nawarrah Park Dita Von Teese</t>
  </si>
  <si>
    <t>Morefair Saxon</t>
  </si>
  <si>
    <t>Missy</t>
  </si>
  <si>
    <t>Hadlee Baldacchino</t>
  </si>
  <si>
    <t>Ebonie Richardson</t>
  </si>
  <si>
    <t>Zoe Chatfield</t>
  </si>
  <si>
    <t>med</t>
  </si>
  <si>
    <t>Mira Makin Waves</t>
  </si>
  <si>
    <t>Lv Maverick</t>
  </si>
  <si>
    <t>Lyndam Park Valentino</t>
  </si>
  <si>
    <t>God Of Thunder</t>
  </si>
  <si>
    <t>Nawarrah Park Dita Von Tesse</t>
  </si>
  <si>
    <t>Jimmy Recard</t>
  </si>
  <si>
    <t>Log Fence Dressage</t>
  </si>
  <si>
    <t>Kebab</t>
  </si>
  <si>
    <t>Jess Higgs</t>
  </si>
  <si>
    <t>Heisenberg</t>
  </si>
  <si>
    <t>Log Fence PC</t>
  </si>
  <si>
    <t>Turpins Tigeress</t>
  </si>
  <si>
    <t>Zarli Curtis</t>
  </si>
  <si>
    <t>Everly Park Fortune Teller</t>
  </si>
  <si>
    <t>Kaasac Park Global Warrior</t>
  </si>
  <si>
    <t>He’S Smokin</t>
  </si>
  <si>
    <t>LOG</t>
  </si>
  <si>
    <t>14-16yrs</t>
  </si>
  <si>
    <t>12-13yrs</t>
  </si>
  <si>
    <t>17-24yrs</t>
  </si>
  <si>
    <t>11 &amp; U</t>
  </si>
  <si>
    <t>8-16yrs</t>
  </si>
  <si>
    <t>8-24yrs</t>
  </si>
  <si>
    <t>Springwater Chanel SR</t>
  </si>
  <si>
    <t>Devereaux Hustler SR</t>
  </si>
  <si>
    <t>Thorne Park Songbird</t>
  </si>
  <si>
    <t>Karlinda Gus</t>
  </si>
  <si>
    <t>Asharley Born Ultimatum</t>
  </si>
  <si>
    <t>Joshua Duncan</t>
  </si>
  <si>
    <t>Tyalla Oriole</t>
  </si>
  <si>
    <t>Mortlock</t>
  </si>
  <si>
    <t>Plunkett/ Prelim 1.2</t>
  </si>
  <si>
    <t xml:space="preserve">(Individual) Dryandra </t>
  </si>
  <si>
    <t>(Individual) Busselton</t>
  </si>
  <si>
    <t>class 14</t>
  </si>
  <si>
    <t>SATURDAY</t>
  </si>
  <si>
    <t>Orange Grove 1</t>
  </si>
  <si>
    <t>Busselton 1</t>
  </si>
  <si>
    <t>Albany 1</t>
  </si>
  <si>
    <t>Wallangarra 2</t>
  </si>
  <si>
    <t>(Individual) Wanneroo</t>
  </si>
  <si>
    <t>Serpentine 1</t>
  </si>
  <si>
    <t>Capel 1</t>
  </si>
  <si>
    <t>Serpentine 2</t>
  </si>
  <si>
    <t>Orange Grove 2</t>
  </si>
  <si>
    <t>(Individual) Swan Valley</t>
  </si>
  <si>
    <t>Peppa Mint</t>
  </si>
  <si>
    <t>Wallangarra 1</t>
  </si>
  <si>
    <t xml:space="preserve">(Individual) Albany </t>
  </si>
  <si>
    <t>Avery Ballantyne</t>
  </si>
  <si>
    <t>Busselton 2</t>
  </si>
  <si>
    <t>King River 2</t>
  </si>
  <si>
    <t>Dardanup/Darlington/Horseman's/Moonyoonooka Composite</t>
  </si>
  <si>
    <t xml:space="preserve">Gidgegannup/Darlington/Moonyoonooka Composite </t>
  </si>
  <si>
    <t>(Individual) Baldivis</t>
  </si>
  <si>
    <t>Margaret River 1</t>
  </si>
  <si>
    <t>Swan Valley 1</t>
  </si>
  <si>
    <t>(Individual) Serpentine</t>
  </si>
  <si>
    <t>Cara Mccarron</t>
  </si>
  <si>
    <t>Gosnells 1</t>
  </si>
  <si>
    <t xml:space="preserve">(Individual) Gidgegannup </t>
  </si>
  <si>
    <t>(Individual) Orange Grove</t>
  </si>
  <si>
    <t>Eastern Hills 1</t>
  </si>
  <si>
    <t>Lucinda Ford</t>
  </si>
  <si>
    <t>Preparatory</t>
  </si>
  <si>
    <t>Viktorie Chaplik</t>
  </si>
  <si>
    <t>SUNDAY</t>
  </si>
  <si>
    <t>Class 41</t>
  </si>
  <si>
    <t>Finn Mansilas</t>
  </si>
  <si>
    <t>Plunkett / Preliminary 1.3</t>
  </si>
  <si>
    <t>Heather Carrington Jones</t>
  </si>
  <si>
    <t>Class 15</t>
  </si>
  <si>
    <t>Bunbury 1</t>
  </si>
  <si>
    <t xml:space="preserve">(Individual) South Midlands </t>
  </si>
  <si>
    <t>(Individual) Eastern Hills</t>
  </si>
  <si>
    <t>Margaret River 2</t>
  </si>
  <si>
    <t>(Individual) Horsemen's</t>
  </si>
  <si>
    <t>Noah James Woodyer</t>
  </si>
  <si>
    <t>(Individual) Wellington District</t>
  </si>
  <si>
    <t>Murray 1</t>
  </si>
  <si>
    <t>(Individual) Peel</t>
  </si>
  <si>
    <t>?SCR</t>
  </si>
  <si>
    <t>(Individual) Esperance</t>
  </si>
  <si>
    <t>Wellington District</t>
  </si>
  <si>
    <t xml:space="preserve">King River </t>
  </si>
  <si>
    <t>Novice 2.2</t>
  </si>
  <si>
    <t>Class 33</t>
  </si>
  <si>
    <t>8-13yrs?</t>
  </si>
  <si>
    <t xml:space="preserve">(Individual) Bunbury </t>
  </si>
  <si>
    <t>(Individual) Wallangarra</t>
  </si>
  <si>
    <t>Mia Di Candilo</t>
  </si>
  <si>
    <t>Chenin Hislop</t>
  </si>
  <si>
    <t>Individual (Woodridge)</t>
  </si>
  <si>
    <t>(Individual) Darling Range</t>
  </si>
  <si>
    <t>Preliminary 1.3</t>
  </si>
  <si>
    <t>Class 30</t>
  </si>
  <si>
    <t>14-16YRS</t>
  </si>
  <si>
    <t>Maddison Manolini</t>
  </si>
  <si>
    <t>Elementary 3.3</t>
  </si>
  <si>
    <t>Class 35</t>
  </si>
  <si>
    <t>Plunkett / Novice 2.3</t>
  </si>
  <si>
    <t>Class 17</t>
  </si>
  <si>
    <t>17-24 yrs</t>
  </si>
  <si>
    <t>Abby Green</t>
  </si>
  <si>
    <t>Rachelle Brown</t>
  </si>
  <si>
    <t>(Individual) Capel</t>
  </si>
  <si>
    <t>Gabby Wells</t>
  </si>
  <si>
    <t>Indi Smith</t>
  </si>
  <si>
    <t>Sadie Gemmell</t>
  </si>
  <si>
    <t>(Individual) Woodridge</t>
  </si>
  <si>
    <t>Jo Lange</t>
  </si>
  <si>
    <t>(Individual) West Plantagenet</t>
  </si>
  <si>
    <t>(Individual) York Pony Club</t>
  </si>
  <si>
    <t xml:space="preserve">(Individual) Log Fence </t>
  </si>
  <si>
    <t>Moonyoonooka</t>
  </si>
  <si>
    <t>Class 31</t>
  </si>
  <si>
    <t>17-24YRS</t>
  </si>
  <si>
    <t>Woodridge</t>
  </si>
  <si>
    <t xml:space="preserve">Log Fence </t>
  </si>
  <si>
    <t>Class 34 SUNDAY</t>
  </si>
  <si>
    <t>17-24 YRS</t>
  </si>
  <si>
    <t>Medium 4.3</t>
  </si>
  <si>
    <t>Class 25</t>
  </si>
  <si>
    <t>Demi Perkins</t>
  </si>
  <si>
    <t>(Individual) Margaret River</t>
  </si>
  <si>
    <t>Olivia Gordon</t>
  </si>
  <si>
    <t>Class 16</t>
  </si>
  <si>
    <t>Pangari Amadeus</t>
  </si>
  <si>
    <t>Painted Mississippi</t>
  </si>
  <si>
    <t>Sandeli'S Tahnee'S Honour</t>
  </si>
  <si>
    <t>Markin Park Fine Design</t>
  </si>
  <si>
    <t>Wendamar Merritt</t>
  </si>
  <si>
    <t>Jejucha Pen Y Cae Penny</t>
  </si>
  <si>
    <t>Lyngarie Catina</t>
  </si>
  <si>
    <t>Heez Steppin Out</t>
  </si>
  <si>
    <t>Akina Edahn</t>
  </si>
  <si>
    <t>Sandeli Park Impression</t>
  </si>
  <si>
    <t>Star</t>
  </si>
  <si>
    <t>Breezewater Mr Brown</t>
  </si>
  <si>
    <t>Tia'S Tiger Moth</t>
  </si>
  <si>
    <t>Ardientes Beautiful Melody</t>
  </si>
  <si>
    <t>Schadenfreude Lou</t>
  </si>
  <si>
    <t>Kdh Top This</t>
  </si>
  <si>
    <t>Barrabadeen Mystique</t>
  </si>
  <si>
    <t>Willowie Windjana</t>
  </si>
  <si>
    <t>Red Dar Jon</t>
  </si>
  <si>
    <t>Balmax</t>
  </si>
  <si>
    <t>Byalee Mascara</t>
  </si>
  <si>
    <t>Jus Poppin</t>
  </si>
  <si>
    <t>Cethana O'Craft Chance</t>
  </si>
  <si>
    <t>He'S Smokin</t>
  </si>
  <si>
    <t>Yowada Tiptop</t>
  </si>
  <si>
    <t>Misty Isle Ferdinand</t>
  </si>
  <si>
    <t>Cunamore Blackwood</t>
  </si>
  <si>
    <t>King Carrera</t>
  </si>
  <si>
    <t>Everly Park Fortune Keeper</t>
  </si>
  <si>
    <t>Corasont Park Shontay</t>
  </si>
  <si>
    <t>Ruby Neame- Luty</t>
  </si>
  <si>
    <t>Makenzie Hrubos Scr</t>
  </si>
  <si>
    <t>Uma Sky Fisher</t>
  </si>
  <si>
    <t>Alice Lee-Burwood</t>
  </si>
  <si>
    <t>Georgia Coward Scr</t>
  </si>
  <si>
    <t>EBL Illuminate</t>
  </si>
  <si>
    <t>ELIM</t>
  </si>
  <si>
    <t>Fabulistic</t>
  </si>
  <si>
    <t>Busselton HPC</t>
  </si>
  <si>
    <t>Shakayla Fiegert</t>
  </si>
  <si>
    <t>Amberley Summer Moon</t>
  </si>
  <si>
    <t>Amberley Summer Moon SR</t>
  </si>
  <si>
    <t>prep A</t>
  </si>
  <si>
    <t>Prepb</t>
  </si>
  <si>
    <t>KPK Easter Parade</t>
  </si>
  <si>
    <t>Lexy Clolton</t>
  </si>
  <si>
    <t>Spin Academy</t>
  </si>
  <si>
    <t>Ms Black Ice</t>
  </si>
  <si>
    <t>1.1 14 &amp; U</t>
  </si>
  <si>
    <t>Misha Utber</t>
  </si>
  <si>
    <t>Habberly Valley</t>
  </si>
  <si>
    <t>1.1 15-25</t>
  </si>
  <si>
    <t>Franks Reward</t>
  </si>
  <si>
    <t>Bridie Johnson</t>
  </si>
  <si>
    <t>DVZ Tolstoy</t>
  </si>
  <si>
    <t>1.2 14 &amp; U</t>
  </si>
  <si>
    <t>KPK Easter Parade SR</t>
  </si>
  <si>
    <t>Spin Academy SR</t>
  </si>
  <si>
    <t>1.2 15-25</t>
  </si>
  <si>
    <t>Franks Reward sr</t>
  </si>
  <si>
    <t>Habberly Valley sr</t>
  </si>
  <si>
    <t>Tyson Fight sr</t>
  </si>
  <si>
    <t>Baylaurel Whiskey sr</t>
  </si>
  <si>
    <t>2.1 14 &amp; U</t>
  </si>
  <si>
    <t xml:space="preserve">2.2 14 &amp; U </t>
  </si>
  <si>
    <t>2.1 15-25</t>
  </si>
  <si>
    <t>2.2 15-25</t>
  </si>
  <si>
    <t>Willowie Windjana SR</t>
  </si>
  <si>
    <t>3.1 16 &amp; U</t>
  </si>
  <si>
    <t>Bertie</t>
  </si>
  <si>
    <t>All Black Style</t>
  </si>
  <si>
    <t>3.2 16 &amp; U</t>
  </si>
  <si>
    <t>Midas Parisian Affair DSR</t>
  </si>
  <si>
    <t>All Black Style SR</t>
  </si>
  <si>
    <t>Bertie SR</t>
  </si>
  <si>
    <t xml:space="preserve">Med </t>
  </si>
  <si>
    <t>MC Baylaurel Joe</t>
  </si>
  <si>
    <t>MC Baylaurel Joe SR</t>
  </si>
  <si>
    <t>WP</t>
  </si>
  <si>
    <t>26/02/23</t>
  </si>
  <si>
    <t>Clare Downs Sultans Of Swing sr</t>
  </si>
  <si>
    <t>Clare Downs Sultans of Swing</t>
  </si>
  <si>
    <t>west Plantagenet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</si>
</sst>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quot;$&quot;* #,##0.00_-;_-&quot;$&quot;* &quot;-&quot;??_-;_-@_-"/>
    <numFmt numFmtId="164" formatCode="[$-C09]dd\-mmm\-yy;@"/>
    <numFmt numFmtId="165" formatCode="[$-409]d\-mmm;@"/>
    <numFmt numFmtId="166" formatCode="0.000"/>
    <numFmt numFmtId="167" formatCode="0.0000"/>
    <numFmt numFmtId="168" formatCode="0.0"/>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8"/>
      <name val="Arial"/>
      <family val="2"/>
    </font>
    <font>
      <b/>
      <sz val="10"/>
      <name val="Calibri"/>
      <family val="2"/>
      <scheme val="minor"/>
    </font>
    <font>
      <sz val="10"/>
      <name val="Calibri"/>
      <family val="2"/>
      <scheme val="minor"/>
    </font>
    <font>
      <sz val="10"/>
      <name val="Tahoma"/>
      <family val="2"/>
    </font>
    <font>
      <sz val="11"/>
      <name val="Arial"/>
      <family val="2"/>
    </font>
    <font>
      <b/>
      <sz val="36"/>
      <name val="Arial"/>
      <family val="2"/>
    </font>
    <font>
      <b/>
      <sz val="11"/>
      <name val="Arial"/>
      <family val="2"/>
    </font>
    <font>
      <sz val="8"/>
      <name val="Arial"/>
      <family val="2"/>
    </font>
    <font>
      <u/>
      <sz val="11"/>
      <color theme="10"/>
      <name val="Arial"/>
      <family val="2"/>
    </font>
    <font>
      <sz val="8"/>
      <name val="Arial"/>
      <family val="2"/>
    </font>
    <font>
      <b/>
      <sz val="10"/>
      <color theme="9" tint="0.39997558519241921"/>
      <name val="Calibri"/>
      <family val="2"/>
      <scheme val="minor"/>
    </font>
    <font>
      <b/>
      <sz val="10"/>
      <color rgb="FFFFEC99"/>
      <name val="Calibri"/>
      <family val="2"/>
      <scheme val="minor"/>
    </font>
    <font>
      <b/>
      <sz val="10"/>
      <color theme="9" tint="0.59999389629810485"/>
      <name val="Calibri"/>
      <family val="2"/>
      <scheme val="minor"/>
    </font>
    <font>
      <b/>
      <sz val="10"/>
      <color theme="3" tint="0.59999389629810485"/>
      <name val="Calibri"/>
      <family val="2"/>
      <scheme val="minor"/>
    </font>
    <font>
      <i/>
      <sz val="11"/>
      <name val="Arial"/>
      <family val="2"/>
    </font>
    <font>
      <b/>
      <sz val="8"/>
      <name val="Calibri"/>
      <family val="2"/>
      <scheme val="minor"/>
    </font>
    <font>
      <b/>
      <sz val="10"/>
      <name val="Arial"/>
      <family val="2"/>
    </font>
    <font>
      <sz val="10"/>
      <name val="Arial"/>
      <family val="2"/>
    </font>
    <font>
      <sz val="12"/>
      <name val="Calibri"/>
      <family val="2"/>
      <scheme val="minor"/>
    </font>
    <font>
      <b/>
      <sz val="9"/>
      <color rgb="FFC00000"/>
      <name val="Arial"/>
      <family val="2"/>
    </font>
    <font>
      <sz val="11"/>
      <color theme="1"/>
      <name val="Arial"/>
      <family val="2"/>
    </font>
    <font>
      <sz val="11"/>
      <name val="Calibri"/>
      <family val="2"/>
    </font>
    <font>
      <sz val="10"/>
      <color theme="1"/>
      <name val="Calibri"/>
      <family val="2"/>
      <scheme val="minor"/>
    </font>
    <font>
      <sz val="2"/>
      <name val="Calibri"/>
      <family val="2"/>
    </font>
    <font>
      <sz val="10"/>
      <name val="Calibri"/>
      <family val="2"/>
    </font>
    <font>
      <b/>
      <sz val="10"/>
      <color rgb="FFED7D31"/>
      <name val="Calibri"/>
      <family val="2"/>
    </font>
    <font>
      <b/>
      <sz val="10"/>
      <name val="Calibri"/>
      <family val="2"/>
    </font>
    <font>
      <b/>
      <sz val="11"/>
      <color rgb="FFFF0000"/>
      <name val="Arial"/>
      <family val="2"/>
    </font>
    <font>
      <sz val="12"/>
      <color theme="1"/>
      <name val="Calibri"/>
      <family val="2"/>
      <scheme val="minor"/>
    </font>
    <font>
      <sz val="8"/>
      <name val="Arial"/>
      <family val="2"/>
    </font>
    <font>
      <sz val="12"/>
      <color theme="1"/>
      <name val="Calibri"/>
      <family val="2"/>
    </font>
    <font>
      <sz val="9"/>
      <color rgb="FFC00000"/>
      <name val="Arial"/>
      <family val="2"/>
    </font>
    <font>
      <b/>
      <sz val="10"/>
      <color rgb="FFC00000"/>
      <name val="Calibri"/>
      <family val="2"/>
      <scheme val="minor"/>
    </font>
    <font>
      <sz val="10"/>
      <color rgb="FFC00000"/>
      <name val="Arial"/>
      <family val="2"/>
    </font>
    <font>
      <sz val="14"/>
      <color theme="1"/>
      <name val="Calibri"/>
      <family val="2"/>
      <scheme val="minor"/>
    </font>
    <font>
      <b/>
      <sz val="12"/>
      <color theme="1"/>
      <name val="Calibri"/>
      <family val="2"/>
      <scheme val="minor"/>
    </font>
    <font>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8"/>
      <name val="Arial"/>
      <family val="2"/>
    </font>
    <font>
      <sz val="8"/>
      <name val="Arial"/>
      <family val="2"/>
    </font>
    <font>
      <sz val="8"/>
      <name val="Arial"/>
      <family val="2"/>
    </font>
    <font>
      <sz val="8"/>
      <name val="Arial"/>
      <family val="2"/>
    </font>
    <font>
      <sz val="10"/>
      <color rgb="FF000000"/>
      <name val="Arial"/>
      <family val="2"/>
    </font>
    <font>
      <sz val="9"/>
      <name val="Arial"/>
      <family val="2"/>
    </font>
    <font>
      <i/>
      <sz val="10"/>
      <name val="Arial"/>
      <family val="2"/>
    </font>
    <font>
      <sz val="8"/>
      <name val="Arial"/>
      <family val="2"/>
    </font>
    <font>
      <sz val="8"/>
      <name val="Arial"/>
      <family val="2"/>
    </font>
  </fonts>
  <fills count="53">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EC99"/>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rgb="FFFF0066"/>
        <bgColor indexed="64"/>
      </patternFill>
    </fill>
    <fill>
      <patternFill patternType="solid">
        <fgColor rgb="FFFF3399"/>
        <bgColor indexed="64"/>
      </patternFill>
    </fill>
    <fill>
      <patternFill patternType="solid">
        <fgColor rgb="FFFFFFFF"/>
        <bgColor indexed="64"/>
      </patternFill>
    </fill>
    <fill>
      <patternFill patternType="solid">
        <fgColor rgb="FFD9D9D9"/>
        <bgColor indexed="64"/>
      </patternFill>
    </fill>
    <fill>
      <patternFill patternType="solid">
        <fgColor theme="6"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7" tint="0.79998168889431442"/>
      </patternFill>
    </fill>
    <fill>
      <patternFill patternType="solid">
        <fgColor rgb="FFFFFF00"/>
        <bgColor indexed="64"/>
      </patternFill>
    </fill>
    <fill>
      <patternFill patternType="solid">
        <fgColor rgb="FFFFCCFF"/>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auto="1"/>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top style="medium">
        <color indexed="64"/>
      </top>
      <bottom/>
      <diagonal/>
    </border>
    <border>
      <left style="thin">
        <color auto="1"/>
      </left>
      <right/>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thin">
        <color rgb="FF000000"/>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rgb="FF000000"/>
      </left>
      <right/>
      <top style="thin">
        <color rgb="FF000000"/>
      </top>
      <bottom style="medium">
        <color indexed="64"/>
      </bottom>
      <diagonal/>
    </border>
  </borders>
  <cellStyleXfs count="69">
    <xf numFmtId="0" fontId="0" fillId="0" borderId="0"/>
    <xf numFmtId="0" fontId="10" fillId="0" borderId="0"/>
    <xf numFmtId="0" fontId="12" fillId="0" borderId="0"/>
    <xf numFmtId="0" fontId="11" fillId="0" borderId="0"/>
    <xf numFmtId="0" fontId="15" fillId="0" borderId="0"/>
    <xf numFmtId="0" fontId="9" fillId="0" borderId="0"/>
    <xf numFmtId="0" fontId="16" fillId="0" borderId="0"/>
    <xf numFmtId="0" fontId="8" fillId="0" borderId="0"/>
    <xf numFmtId="0" fontId="20" fillId="0" borderId="0" applyNumberFormat="0" applyFill="0" applyBorder="0" applyAlignment="0" applyProtection="0"/>
    <xf numFmtId="0" fontId="7" fillId="0" borderId="0"/>
    <xf numFmtId="9" fontId="16" fillId="0" borderId="0" applyFont="0" applyFill="0" applyBorder="0" applyAlignment="0" applyProtection="0"/>
    <xf numFmtId="0" fontId="7" fillId="0" borderId="0"/>
    <xf numFmtId="44" fontId="29" fillId="0" borderId="0" applyFont="0" applyFill="0" applyBorder="0" applyAlignment="0" applyProtection="0"/>
    <xf numFmtId="0" fontId="6" fillId="0" borderId="0"/>
    <xf numFmtId="0" fontId="6" fillId="0" borderId="0"/>
    <xf numFmtId="44" fontId="16" fillId="0" borderId="0" applyFont="0" applyFill="0" applyBorder="0" applyAlignment="0" applyProtection="0"/>
    <xf numFmtId="0" fontId="5" fillId="0" borderId="0"/>
    <xf numFmtId="0" fontId="5" fillId="0" borderId="0"/>
    <xf numFmtId="44" fontId="16" fillId="0" borderId="0" applyFont="0" applyFill="0" applyBorder="0" applyAlignment="0" applyProtection="0"/>
    <xf numFmtId="0" fontId="49" fillId="0" borderId="0" applyNumberFormat="0" applyFill="0" applyBorder="0" applyAlignment="0" applyProtection="0"/>
    <xf numFmtId="0" fontId="50" fillId="0" borderId="77" applyNumberFormat="0" applyFill="0" applyAlignment="0" applyProtection="0"/>
    <xf numFmtId="0" fontId="51" fillId="0" borderId="78" applyNumberFormat="0" applyFill="0" applyAlignment="0" applyProtection="0"/>
    <xf numFmtId="0" fontId="52" fillId="0" borderId="79" applyNumberFormat="0" applyFill="0" applyAlignment="0" applyProtection="0"/>
    <xf numFmtId="0" fontId="52" fillId="0" borderId="0" applyNumberFormat="0" applyFill="0" applyBorder="0" applyAlignment="0" applyProtection="0"/>
    <xf numFmtId="0" fontId="53" fillId="19" borderId="0" applyNumberFormat="0" applyBorder="0" applyAlignment="0" applyProtection="0"/>
    <xf numFmtId="0" fontId="54" fillId="20" borderId="0" applyNumberFormat="0" applyBorder="0" applyAlignment="0" applyProtection="0"/>
    <xf numFmtId="0" fontId="55" fillId="21" borderId="0" applyNumberFormat="0" applyBorder="0" applyAlignment="0" applyProtection="0"/>
    <xf numFmtId="0" fontId="56" fillId="22" borderId="80" applyNumberFormat="0" applyAlignment="0" applyProtection="0"/>
    <xf numFmtId="0" fontId="57" fillId="23" borderId="81" applyNumberFormat="0" applyAlignment="0" applyProtection="0"/>
    <xf numFmtId="0" fontId="58" fillId="23" borderId="80" applyNumberFormat="0" applyAlignment="0" applyProtection="0"/>
    <xf numFmtId="0" fontId="59" fillId="0" borderId="82" applyNumberFormat="0" applyFill="0" applyAlignment="0" applyProtection="0"/>
    <xf numFmtId="0" fontId="60" fillId="24" borderId="83" applyNumberFormat="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85" applyNumberFormat="0" applyFill="0" applyAlignment="0" applyProtection="0"/>
    <xf numFmtId="0" fontId="6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6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6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6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6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64"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0" borderId="0"/>
    <xf numFmtId="0" fontId="4" fillId="25" borderId="84" applyNumberFormat="0" applyFont="0" applyAlignment="0" applyProtection="0"/>
    <xf numFmtId="0" fontId="3" fillId="0" borderId="0"/>
    <xf numFmtId="0" fontId="3" fillId="0" borderId="0"/>
    <xf numFmtId="44" fontId="16" fillId="0" borderId="0" applyFont="0" applyFill="0" applyBorder="0" applyAlignment="0" applyProtection="0"/>
    <xf numFmtId="0" fontId="2" fillId="0" borderId="0"/>
    <xf numFmtId="0" fontId="2" fillId="0" borderId="0"/>
    <xf numFmtId="0" fontId="1" fillId="0" borderId="0"/>
    <xf numFmtId="0" fontId="1" fillId="0" borderId="0"/>
    <xf numFmtId="44" fontId="16" fillId="0" borderId="0" applyFont="0" applyFill="0" applyBorder="0" applyAlignment="0" applyProtection="0"/>
  </cellStyleXfs>
  <cellXfs count="1046">
    <xf numFmtId="0" fontId="0" fillId="0" borderId="0" xfId="0"/>
    <xf numFmtId="0" fontId="13" fillId="0" borderId="0" xfId="0" applyFont="1" applyAlignment="1">
      <alignment horizontal="center"/>
    </xf>
    <xf numFmtId="1" fontId="13" fillId="0" borderId="0" xfId="0" applyNumberFormat="1" applyFont="1" applyAlignment="1">
      <alignment horizontal="center"/>
    </xf>
    <xf numFmtId="0" fontId="13" fillId="0" borderId="0" xfId="0" applyFont="1" applyAlignment="1">
      <alignment horizontal="center" vertical="center"/>
    </xf>
    <xf numFmtId="1" fontId="13" fillId="0" borderId="0" xfId="0" applyNumberFormat="1" applyFont="1" applyAlignment="1">
      <alignment horizontal="center" vertical="center"/>
    </xf>
    <xf numFmtId="0" fontId="14" fillId="0" borderId="0" xfId="0" applyFont="1"/>
    <xf numFmtId="0" fontId="14" fillId="0" borderId="0" xfId="0" applyFont="1" applyAlignment="1">
      <alignment horizontal="left"/>
    </xf>
    <xf numFmtId="0" fontId="14" fillId="0" borderId="0" xfId="0" applyFont="1" applyAlignment="1">
      <alignment horizontal="right"/>
    </xf>
    <xf numFmtId="0" fontId="10" fillId="0" borderId="0" xfId="0" applyFont="1"/>
    <xf numFmtId="0" fontId="13" fillId="3" borderId="0" xfId="0" applyFont="1" applyFill="1" applyAlignment="1">
      <alignment horizontal="center" vertical="center"/>
    </xf>
    <xf numFmtId="1" fontId="13" fillId="3" borderId="0" xfId="0" applyNumberFormat="1" applyFont="1" applyFill="1" applyAlignment="1">
      <alignment horizontal="center" vertical="center"/>
    </xf>
    <xf numFmtId="0" fontId="14" fillId="0" borderId="0" xfId="0" applyFont="1" applyAlignment="1">
      <alignment horizontal="center"/>
    </xf>
    <xf numFmtId="0" fontId="0" fillId="0" borderId="0" xfId="0" applyAlignment="1">
      <alignment horizontal="center" vertical="center"/>
    </xf>
    <xf numFmtId="0" fontId="14" fillId="5" borderId="0" xfId="0" applyFont="1" applyFill="1" applyAlignment="1">
      <alignment horizontal="right"/>
    </xf>
    <xf numFmtId="0" fontId="14" fillId="5" borderId="0" xfId="0" applyFont="1" applyFill="1" applyAlignment="1">
      <alignment horizontal="left"/>
    </xf>
    <xf numFmtId="0" fontId="14" fillId="5" borderId="0" xfId="0" applyFont="1" applyFill="1" applyAlignment="1">
      <alignment horizontal="center"/>
    </xf>
    <xf numFmtId="0" fontId="14" fillId="6" borderId="0" xfId="0" applyFont="1" applyFill="1" applyAlignment="1">
      <alignment horizontal="right"/>
    </xf>
    <xf numFmtId="0" fontId="14" fillId="6" borderId="0" xfId="0" applyFont="1" applyFill="1" applyAlignment="1">
      <alignment horizontal="center"/>
    </xf>
    <xf numFmtId="0" fontId="14" fillId="6" borderId="0" xfId="0" applyFont="1" applyFill="1" applyAlignment="1">
      <alignment horizontal="left"/>
    </xf>
    <xf numFmtId="0" fontId="14" fillId="7" borderId="0" xfId="0" applyFont="1" applyFill="1" applyAlignment="1">
      <alignment horizontal="right"/>
    </xf>
    <xf numFmtId="0" fontId="23" fillId="5" borderId="0" xfId="0" applyFont="1" applyFill="1" applyAlignment="1">
      <alignment horizontal="center" vertical="center"/>
    </xf>
    <xf numFmtId="1" fontId="14" fillId="9" borderId="15" xfId="0" applyNumberFormat="1" applyFont="1" applyFill="1" applyBorder="1" applyAlignment="1">
      <alignment horizontal="center"/>
    </xf>
    <xf numFmtId="0" fontId="14" fillId="9" borderId="1" xfId="0" applyFont="1" applyFill="1" applyBorder="1" applyAlignment="1">
      <alignment horizontal="left"/>
    </xf>
    <xf numFmtId="164" fontId="14" fillId="9" borderId="1" xfId="0" applyNumberFormat="1" applyFont="1" applyFill="1" applyBorder="1" applyAlignment="1">
      <alignment horizontal="center" vertical="center"/>
    </xf>
    <xf numFmtId="1" fontId="14" fillId="9" borderId="11" xfId="0" applyNumberFormat="1" applyFont="1" applyFill="1" applyBorder="1" applyAlignment="1">
      <alignment horizontal="center"/>
    </xf>
    <xf numFmtId="1" fontId="14" fillId="9" borderId="1" xfId="0" applyNumberFormat="1" applyFont="1" applyFill="1" applyBorder="1" applyAlignment="1">
      <alignment horizontal="center"/>
    </xf>
    <xf numFmtId="0" fontId="14" fillId="9" borderId="18" xfId="0" applyFont="1" applyFill="1" applyBorder="1" applyAlignment="1">
      <alignment horizontal="left"/>
    </xf>
    <xf numFmtId="164" fontId="14" fillId="9" borderId="18" xfId="0" applyNumberFormat="1" applyFont="1" applyFill="1" applyBorder="1" applyAlignment="1">
      <alignment horizontal="center" vertical="center"/>
    </xf>
    <xf numFmtId="1" fontId="14" fillId="9" borderId="19" xfId="0" applyNumberFormat="1" applyFont="1" applyFill="1" applyBorder="1" applyAlignment="1">
      <alignment horizontal="center"/>
    </xf>
    <xf numFmtId="0" fontId="14" fillId="4" borderId="15" xfId="0" applyFont="1" applyFill="1" applyBorder="1" applyAlignment="1">
      <alignment horizontal="left"/>
    </xf>
    <xf numFmtId="0" fontId="14" fillId="4" borderId="1" xfId="0" applyFont="1" applyFill="1" applyBorder="1" applyAlignment="1">
      <alignment horizontal="left"/>
    </xf>
    <xf numFmtId="164" fontId="14" fillId="4" borderId="1" xfId="0" applyNumberFormat="1" applyFont="1" applyFill="1" applyBorder="1" applyAlignment="1">
      <alignment horizontal="center" vertical="center"/>
    </xf>
    <xf numFmtId="1" fontId="14" fillId="4" borderId="11" xfId="0" applyNumberFormat="1" applyFont="1" applyFill="1" applyBorder="1" applyAlignment="1">
      <alignment horizontal="center"/>
    </xf>
    <xf numFmtId="1" fontId="14" fillId="4" borderId="15" xfId="0" applyNumberFormat="1" applyFont="1" applyFill="1" applyBorder="1" applyAlignment="1">
      <alignment horizontal="center"/>
    </xf>
    <xf numFmtId="1" fontId="14" fillId="4" borderId="1" xfId="0" applyNumberFormat="1" applyFont="1" applyFill="1" applyBorder="1" applyAlignment="1">
      <alignment horizontal="center"/>
    </xf>
    <xf numFmtId="0" fontId="13" fillId="7" borderId="0" xfId="0" applyFont="1" applyFill="1" applyAlignment="1">
      <alignment horizontal="center" vertical="center"/>
    </xf>
    <xf numFmtId="1" fontId="13" fillId="7" borderId="0" xfId="0" applyNumberFormat="1" applyFont="1" applyFill="1" applyAlignment="1">
      <alignment horizontal="center" vertical="center"/>
    </xf>
    <xf numFmtId="0" fontId="13" fillId="7" borderId="0" xfId="0" applyFont="1" applyFill="1" applyAlignment="1">
      <alignment horizontal="center"/>
    </xf>
    <xf numFmtId="0" fontId="13" fillId="7" borderId="6" xfId="0" applyFont="1" applyFill="1" applyBorder="1" applyAlignment="1">
      <alignment horizontal="center" vertical="center"/>
    </xf>
    <xf numFmtId="0" fontId="13" fillId="5" borderId="0" xfId="0" applyFont="1" applyFill="1" applyAlignment="1">
      <alignment horizontal="center" vertical="center"/>
    </xf>
    <xf numFmtId="1" fontId="13" fillId="5" borderId="0" xfId="0" applyNumberFormat="1" applyFont="1" applyFill="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1" fontId="14" fillId="0" borderId="0" xfId="0" applyNumberFormat="1" applyFont="1" applyAlignment="1">
      <alignment horizontal="center" vertical="center"/>
    </xf>
    <xf numFmtId="0" fontId="13" fillId="8" borderId="0" xfId="0" applyFont="1" applyFill="1" applyAlignment="1">
      <alignment horizontal="center" vertical="center"/>
    </xf>
    <xf numFmtId="1" fontId="13" fillId="8" borderId="0" xfId="0" applyNumberFormat="1" applyFont="1" applyFill="1" applyAlignment="1">
      <alignment horizontal="center" vertical="center"/>
    </xf>
    <xf numFmtId="0" fontId="14" fillId="8" borderId="0" xfId="0" applyFont="1" applyFill="1" applyAlignment="1">
      <alignment horizontal="center" vertical="center"/>
    </xf>
    <xf numFmtId="1" fontId="14" fillId="8" borderId="0" xfId="0" applyNumberFormat="1" applyFont="1" applyFill="1" applyAlignment="1">
      <alignment horizontal="center" vertical="center"/>
    </xf>
    <xf numFmtId="1" fontId="14" fillId="10" borderId="19" xfId="0" applyNumberFormat="1" applyFont="1" applyFill="1" applyBorder="1" applyAlignment="1">
      <alignment horizontal="center" vertical="center"/>
    </xf>
    <xf numFmtId="1" fontId="14" fillId="10" borderId="15" xfId="0" applyNumberFormat="1" applyFont="1" applyFill="1" applyBorder="1" applyAlignment="1">
      <alignment horizontal="center" vertical="center"/>
    </xf>
    <xf numFmtId="1" fontId="14" fillId="10" borderId="1" xfId="0" applyNumberFormat="1" applyFont="1" applyFill="1" applyBorder="1" applyAlignment="1">
      <alignment horizontal="center" vertical="center"/>
    </xf>
    <xf numFmtId="1" fontId="10" fillId="10" borderId="1" xfId="0" applyNumberFormat="1" applyFont="1" applyFill="1" applyBorder="1" applyAlignment="1">
      <alignment horizontal="center" vertical="center"/>
    </xf>
    <xf numFmtId="164" fontId="14" fillId="10" borderId="1" xfId="0" applyNumberFormat="1" applyFont="1" applyFill="1" applyBorder="1" applyAlignment="1">
      <alignment horizontal="center" vertical="center"/>
    </xf>
    <xf numFmtId="1" fontId="14" fillId="10" borderId="11" xfId="0" applyNumberFormat="1" applyFont="1" applyFill="1" applyBorder="1" applyAlignment="1">
      <alignment horizontal="center" vertical="center"/>
    </xf>
    <xf numFmtId="164" fontId="14" fillId="10" borderId="28" xfId="0" applyNumberFormat="1" applyFont="1" applyFill="1" applyBorder="1" applyAlignment="1">
      <alignment horizontal="center" vertical="center"/>
    </xf>
    <xf numFmtId="1" fontId="14" fillId="10" borderId="34" xfId="0" applyNumberFormat="1" applyFont="1" applyFill="1" applyBorder="1" applyAlignment="1">
      <alignment horizontal="center" vertical="center"/>
    </xf>
    <xf numFmtId="1" fontId="14" fillId="10" borderId="27" xfId="0" applyNumberFormat="1" applyFont="1" applyFill="1" applyBorder="1" applyAlignment="1">
      <alignment horizontal="center" vertical="center"/>
    </xf>
    <xf numFmtId="1" fontId="14" fillId="10" borderId="28" xfId="0" applyNumberFormat="1" applyFont="1" applyFill="1" applyBorder="1" applyAlignment="1">
      <alignment horizontal="center" vertical="center"/>
    </xf>
    <xf numFmtId="1" fontId="10" fillId="10" borderId="28" xfId="0" applyNumberFormat="1" applyFont="1" applyFill="1" applyBorder="1" applyAlignment="1">
      <alignment horizontal="center" vertical="center"/>
    </xf>
    <xf numFmtId="0" fontId="14" fillId="7" borderId="0" xfId="0" applyFont="1" applyFill="1" applyAlignment="1">
      <alignment horizontal="center"/>
    </xf>
    <xf numFmtId="0" fontId="14" fillId="7" borderId="0" xfId="0" applyFont="1" applyFill="1" applyAlignment="1">
      <alignment horizontal="left"/>
    </xf>
    <xf numFmtId="0" fontId="14" fillId="7" borderId="0" xfId="0" applyFont="1" applyFill="1"/>
    <xf numFmtId="1" fontId="13" fillId="7" borderId="0" xfId="0" applyNumberFormat="1" applyFont="1" applyFill="1" applyAlignment="1">
      <alignment horizontal="center"/>
    </xf>
    <xf numFmtId="0" fontId="14" fillId="7" borderId="0" xfId="0" applyFont="1" applyFill="1" applyAlignment="1">
      <alignment horizontal="center" vertical="center"/>
    </xf>
    <xf numFmtId="1" fontId="14" fillId="9" borderId="18" xfId="0" applyNumberFormat="1" applyFont="1" applyFill="1" applyBorder="1" applyAlignment="1">
      <alignment horizontal="center" vertical="center"/>
    </xf>
    <xf numFmtId="1" fontId="14" fillId="9" borderId="17" xfId="0" applyNumberFormat="1" applyFont="1" applyFill="1" applyBorder="1" applyAlignment="1">
      <alignment horizontal="center" vertical="center"/>
    </xf>
    <xf numFmtId="1" fontId="14" fillId="9" borderId="1" xfId="0" applyNumberFormat="1" applyFont="1" applyFill="1" applyBorder="1" applyAlignment="1">
      <alignment horizontal="center" vertical="center"/>
    </xf>
    <xf numFmtId="1" fontId="10" fillId="9" borderId="1" xfId="0" applyNumberFormat="1" applyFont="1" applyFill="1" applyBorder="1" applyAlignment="1">
      <alignment horizontal="center" vertical="center"/>
    </xf>
    <xf numFmtId="1" fontId="10" fillId="9" borderId="16" xfId="0" applyNumberFormat="1" applyFont="1" applyFill="1" applyBorder="1" applyAlignment="1">
      <alignment horizontal="center" vertical="center"/>
    </xf>
    <xf numFmtId="165" fontId="13" fillId="6" borderId="0" xfId="0" applyNumberFormat="1" applyFont="1" applyFill="1" applyAlignment="1">
      <alignment vertical="center"/>
    </xf>
    <xf numFmtId="1" fontId="14" fillId="11" borderId="15" xfId="0" applyNumberFormat="1" applyFont="1" applyFill="1" applyBorder="1" applyAlignment="1">
      <alignment horizontal="center"/>
    </xf>
    <xf numFmtId="1" fontId="14" fillId="11" borderId="1" xfId="0" applyNumberFormat="1" applyFont="1" applyFill="1" applyBorder="1" applyAlignment="1">
      <alignment horizontal="center"/>
    </xf>
    <xf numFmtId="0" fontId="14" fillId="11" borderId="1" xfId="0" applyFont="1" applyFill="1" applyBorder="1" applyAlignment="1">
      <alignment horizontal="left"/>
    </xf>
    <xf numFmtId="164" fontId="14" fillId="11" borderId="1" xfId="0" applyNumberFormat="1" applyFont="1" applyFill="1" applyBorder="1" applyAlignment="1">
      <alignment horizontal="center" vertical="center"/>
    </xf>
    <xf numFmtId="1" fontId="14" fillId="11" borderId="11" xfId="0" applyNumberFormat="1" applyFont="1" applyFill="1" applyBorder="1" applyAlignment="1">
      <alignment horizontal="center"/>
    </xf>
    <xf numFmtId="1" fontId="14" fillId="11" borderId="1" xfId="0" applyNumberFormat="1" applyFont="1" applyFill="1" applyBorder="1" applyAlignment="1">
      <alignment horizontal="center" vertical="center"/>
    </xf>
    <xf numFmtId="1" fontId="10" fillId="11" borderId="1" xfId="0" applyNumberFormat="1" applyFont="1" applyFill="1" applyBorder="1" applyAlignment="1">
      <alignment horizontal="center" vertical="center"/>
    </xf>
    <xf numFmtId="1" fontId="10" fillId="11" borderId="16" xfId="0" applyNumberFormat="1" applyFont="1" applyFill="1" applyBorder="1" applyAlignment="1">
      <alignment horizontal="center" vertical="center"/>
    </xf>
    <xf numFmtId="0" fontId="13" fillId="12" borderId="0" xfId="0" applyFont="1" applyFill="1" applyAlignment="1">
      <alignment horizontal="center" vertical="center"/>
    </xf>
    <xf numFmtId="1" fontId="13" fillId="12" borderId="0" xfId="0" applyNumberFormat="1" applyFont="1" applyFill="1" applyAlignment="1">
      <alignment horizontal="center" vertical="center"/>
    </xf>
    <xf numFmtId="0" fontId="14" fillId="12" borderId="0" xfId="0" applyFont="1" applyFill="1"/>
    <xf numFmtId="14" fontId="30" fillId="12" borderId="0" xfId="12" applyNumberFormat="1" applyFont="1" applyFill="1" applyBorder="1" applyAlignment="1">
      <alignment horizontal="center" vertical="center"/>
    </xf>
    <xf numFmtId="0" fontId="24" fillId="7" borderId="6" xfId="0" applyFont="1" applyFill="1" applyBorder="1" applyAlignment="1">
      <alignment horizontal="center" vertical="center"/>
    </xf>
    <xf numFmtId="0" fontId="24" fillId="7" borderId="0" xfId="0" applyFont="1" applyFill="1" applyAlignment="1">
      <alignment horizontal="center" vertical="center"/>
    </xf>
    <xf numFmtId="0" fontId="24" fillId="7" borderId="7" xfId="0" applyFont="1" applyFill="1" applyBorder="1" applyAlignment="1">
      <alignment horizontal="center" vertical="center"/>
    </xf>
    <xf numFmtId="0" fontId="14" fillId="9" borderId="15" xfId="0" applyFont="1" applyFill="1" applyBorder="1" applyAlignment="1">
      <alignment horizontal="left"/>
    </xf>
    <xf numFmtId="0" fontId="14" fillId="9" borderId="13" xfId="0" applyFont="1" applyFill="1" applyBorder="1" applyAlignment="1">
      <alignment horizontal="left"/>
    </xf>
    <xf numFmtId="164" fontId="14" fillId="9" borderId="13" xfId="0" applyNumberFormat="1" applyFont="1" applyFill="1" applyBorder="1" applyAlignment="1">
      <alignment horizontal="center" vertical="center"/>
    </xf>
    <xf numFmtId="1" fontId="14" fillId="9" borderId="14" xfId="0" applyNumberFormat="1" applyFont="1" applyFill="1" applyBorder="1" applyAlignment="1">
      <alignment horizontal="center"/>
    </xf>
    <xf numFmtId="0" fontId="0" fillId="0" borderId="40" xfId="0" applyBorder="1" applyAlignment="1">
      <alignment horizontal="center" vertical="center"/>
    </xf>
    <xf numFmtId="0" fontId="18" fillId="0" borderId="2" xfId="0" applyFont="1" applyBorder="1" applyAlignment="1">
      <alignment vertical="center"/>
    </xf>
    <xf numFmtId="166" fontId="18" fillId="0" borderId="2" xfId="0" applyNumberFormat="1" applyFont="1" applyBorder="1" applyAlignment="1">
      <alignment horizontal="center" vertical="center"/>
    </xf>
    <xf numFmtId="0" fontId="18" fillId="0" borderId="2" xfId="0" applyFont="1" applyBorder="1" applyAlignment="1">
      <alignment horizontal="center" vertical="center"/>
    </xf>
    <xf numFmtId="0" fontId="0" fillId="0" borderId="0" xfId="0" applyAlignment="1">
      <alignment vertical="center"/>
    </xf>
    <xf numFmtId="0" fontId="0" fillId="0" borderId="37" xfId="0" applyBorder="1" applyAlignment="1">
      <alignment horizontal="center" vertical="center"/>
    </xf>
    <xf numFmtId="0" fontId="19" fillId="0" borderId="37" xfId="0" applyFont="1" applyBorder="1" applyAlignment="1">
      <alignment horizontal="center" vertical="center"/>
    </xf>
    <xf numFmtId="0" fontId="18" fillId="0" borderId="46" xfId="0" applyFont="1" applyBorder="1" applyAlignment="1">
      <alignment horizontal="center" vertical="center"/>
    </xf>
    <xf numFmtId="0" fontId="18" fillId="0" borderId="50" xfId="0" applyFont="1" applyBorder="1" applyAlignment="1">
      <alignment horizontal="center" vertical="center"/>
    </xf>
    <xf numFmtId="0" fontId="18" fillId="2" borderId="2" xfId="0" applyFont="1" applyFill="1" applyBorder="1" applyAlignment="1">
      <alignment horizontal="center" vertical="center"/>
    </xf>
    <xf numFmtId="0" fontId="18" fillId="0" borderId="37" xfId="0" applyFont="1" applyBorder="1" applyAlignment="1">
      <alignment horizontal="center" vertical="center"/>
    </xf>
    <xf numFmtId="0" fontId="26" fillId="4" borderId="22" xfId="0" applyFont="1" applyFill="1" applyBorder="1" applyAlignment="1">
      <alignment vertical="center"/>
    </xf>
    <xf numFmtId="0" fontId="0" fillId="0" borderId="17" xfId="0" applyBorder="1" applyAlignment="1">
      <alignment horizontal="center" vertical="center"/>
    </xf>
    <xf numFmtId="0" fontId="0" fillId="0" borderId="1" xfId="0" applyBorder="1" applyAlignment="1">
      <alignment vertical="center"/>
    </xf>
    <xf numFmtId="49" fontId="0" fillId="0" borderId="11" xfId="0" applyNumberFormat="1" applyBorder="1" applyAlignment="1">
      <alignment vertical="center"/>
    </xf>
    <xf numFmtId="0" fontId="32" fillId="0" borderId="1" xfId="0" applyFont="1" applyBorder="1" applyAlignment="1">
      <alignment horizontal="center"/>
    </xf>
    <xf numFmtId="0" fontId="0" fillId="0" borderId="16" xfId="0" applyBorder="1" applyAlignment="1">
      <alignment vertical="center"/>
    </xf>
    <xf numFmtId="166" fontId="0" fillId="0" borderId="15" xfId="0" applyNumberFormat="1" applyBorder="1" applyAlignment="1">
      <alignment horizontal="center" vertical="center"/>
    </xf>
    <xf numFmtId="166" fontId="0" fillId="0" borderId="17" xfId="0" applyNumberFormat="1" applyBorder="1" applyAlignment="1">
      <alignment horizontal="center" vertical="center"/>
    </xf>
    <xf numFmtId="166" fontId="0" fillId="0" borderId="1" xfId="0" applyNumberFormat="1" applyBorder="1" applyAlignment="1">
      <alignment horizontal="center" vertical="center"/>
    </xf>
    <xf numFmtId="166" fontId="0" fillId="0" borderId="11" xfId="0" applyNumberFormat="1" applyBorder="1" applyAlignment="1">
      <alignment horizontal="center" vertical="center"/>
    </xf>
    <xf numFmtId="166" fontId="0" fillId="0" borderId="16" xfId="0" applyNumberFormat="1" applyBorder="1" applyAlignment="1">
      <alignment horizontal="center" vertical="center"/>
    </xf>
    <xf numFmtId="0" fontId="0" fillId="0" borderId="54"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0" fillId="0" borderId="35" xfId="0" applyBorder="1" applyAlignment="1">
      <alignment horizontal="center" vertical="center"/>
    </xf>
    <xf numFmtId="0" fontId="0" fillId="0" borderId="28" xfId="0" applyBorder="1" applyAlignment="1">
      <alignment vertical="center"/>
    </xf>
    <xf numFmtId="49" fontId="0" fillId="0" borderId="34" xfId="0" applyNumberFormat="1" applyBorder="1" applyAlignment="1">
      <alignment vertical="center"/>
    </xf>
    <xf numFmtId="0" fontId="0" fillId="0" borderId="27" xfId="0" applyBorder="1" applyAlignment="1">
      <alignment horizontal="center" vertical="center"/>
    </xf>
    <xf numFmtId="0" fontId="0" fillId="0" borderId="29" xfId="0" applyBorder="1" applyAlignment="1">
      <alignment vertical="center"/>
    </xf>
    <xf numFmtId="166" fontId="0" fillId="0" borderId="27" xfId="0" applyNumberFormat="1" applyBorder="1" applyAlignment="1">
      <alignment horizontal="center" vertical="center"/>
    </xf>
    <xf numFmtId="166" fontId="0" fillId="0" borderId="35" xfId="0" applyNumberFormat="1" applyBorder="1" applyAlignment="1">
      <alignment horizontal="center" vertical="center"/>
    </xf>
    <xf numFmtId="166" fontId="0" fillId="0" borderId="28" xfId="0" applyNumberFormat="1" applyBorder="1" applyAlignment="1">
      <alignment horizontal="center" vertical="center"/>
    </xf>
    <xf numFmtId="166" fontId="0" fillId="0" borderId="34" xfId="0" applyNumberFormat="1" applyBorder="1" applyAlignment="1">
      <alignment horizontal="center" vertical="center"/>
    </xf>
    <xf numFmtId="166" fontId="0" fillId="0" borderId="29" xfId="0" applyNumberFormat="1" applyBorder="1" applyAlignment="1">
      <alignment horizontal="center" vertical="center"/>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36" xfId="0" applyBorder="1" applyAlignment="1">
      <alignment horizontal="center" vertical="center"/>
    </xf>
    <xf numFmtId="49" fontId="0" fillId="0" borderId="0" xfId="0" applyNumberFormat="1" applyAlignment="1">
      <alignment vertical="center"/>
    </xf>
    <xf numFmtId="166" fontId="0" fillId="0" borderId="0" xfId="0" applyNumberFormat="1" applyAlignment="1">
      <alignment horizontal="center" vertical="center"/>
    </xf>
    <xf numFmtId="0" fontId="10" fillId="0" borderId="17" xfId="0" applyFont="1" applyBorder="1" applyAlignment="1">
      <alignment horizontal="center" vertical="center"/>
    </xf>
    <xf numFmtId="0" fontId="10" fillId="0" borderId="1" xfId="0" applyFont="1" applyBorder="1" applyAlignment="1">
      <alignment vertical="center"/>
    </xf>
    <xf numFmtId="49" fontId="10" fillId="0" borderId="11" xfId="0" applyNumberFormat="1" applyFont="1" applyBorder="1" applyAlignment="1">
      <alignment vertical="center"/>
    </xf>
    <xf numFmtId="0" fontId="14" fillId="10" borderId="18" xfId="0" applyFont="1" applyFill="1" applyBorder="1" applyAlignment="1">
      <alignment horizontal="left" vertical="center"/>
    </xf>
    <xf numFmtId="0" fontId="14" fillId="10" borderId="15" xfId="0" applyFont="1" applyFill="1" applyBorder="1" applyAlignment="1">
      <alignment horizontal="left" vertical="center"/>
    </xf>
    <xf numFmtId="0" fontId="14" fillId="10" borderId="1" xfId="0" applyFont="1" applyFill="1" applyBorder="1" applyAlignment="1">
      <alignment horizontal="left" vertical="center"/>
    </xf>
    <xf numFmtId="0" fontId="14" fillId="8" borderId="0" xfId="0" applyFont="1" applyFill="1" applyAlignment="1">
      <alignment horizontal="left" vertical="center"/>
    </xf>
    <xf numFmtId="0" fontId="0" fillId="0" borderId="0" xfId="0" applyAlignment="1">
      <alignment horizontal="left" vertical="center"/>
    </xf>
    <xf numFmtId="0" fontId="14" fillId="10" borderId="27" xfId="0" applyFont="1" applyFill="1" applyBorder="1" applyAlignment="1">
      <alignment horizontal="left" vertical="center"/>
    </xf>
    <xf numFmtId="0" fontId="14" fillId="10" borderId="28" xfId="0" applyFont="1" applyFill="1" applyBorder="1" applyAlignment="1">
      <alignment horizontal="left" vertical="center"/>
    </xf>
    <xf numFmtId="0" fontId="14" fillId="9" borderId="27" xfId="0" applyFont="1" applyFill="1" applyBorder="1" applyAlignment="1">
      <alignment horizontal="left"/>
    </xf>
    <xf numFmtId="0" fontId="14" fillId="9" borderId="28" xfId="0" applyFont="1" applyFill="1" applyBorder="1" applyAlignment="1">
      <alignment horizontal="left"/>
    </xf>
    <xf numFmtId="164" fontId="14" fillId="9" borderId="28" xfId="0" applyNumberFormat="1" applyFont="1" applyFill="1" applyBorder="1" applyAlignment="1">
      <alignment horizontal="center" vertical="center"/>
    </xf>
    <xf numFmtId="1" fontId="14" fillId="9" borderId="34" xfId="0" applyNumberFormat="1" applyFont="1" applyFill="1" applyBorder="1" applyAlignment="1">
      <alignment horizontal="center"/>
    </xf>
    <xf numFmtId="1" fontId="14" fillId="9" borderId="28" xfId="0" applyNumberFormat="1" applyFont="1" applyFill="1" applyBorder="1" applyAlignment="1">
      <alignment horizontal="center" vertical="center"/>
    </xf>
    <xf numFmtId="1" fontId="10" fillId="9" borderId="28" xfId="0" applyNumberFormat="1" applyFont="1" applyFill="1" applyBorder="1" applyAlignment="1">
      <alignment horizontal="center" vertical="center"/>
    </xf>
    <xf numFmtId="1" fontId="10" fillId="9" borderId="29" xfId="0" applyNumberFormat="1" applyFont="1" applyFill="1" applyBorder="1" applyAlignment="1">
      <alignment horizontal="center" vertical="center"/>
    </xf>
    <xf numFmtId="1" fontId="14" fillId="9" borderId="20" xfId="0" applyNumberFormat="1" applyFont="1" applyFill="1" applyBorder="1" applyAlignment="1">
      <alignment horizontal="center" vertical="center"/>
    </xf>
    <xf numFmtId="1" fontId="14" fillId="9" borderId="23" xfId="0" applyNumberFormat="1" applyFont="1" applyFill="1" applyBorder="1" applyAlignment="1">
      <alignment horizontal="center" vertical="center"/>
    </xf>
    <xf numFmtId="9" fontId="0" fillId="0" borderId="0" xfId="10" applyFont="1" applyBorder="1" applyAlignment="1">
      <alignment horizontal="center"/>
    </xf>
    <xf numFmtId="10" fontId="0" fillId="0" borderId="1" xfId="0" applyNumberFormat="1" applyBorder="1" applyAlignment="1">
      <alignment horizontal="center" vertical="center"/>
    </xf>
    <xf numFmtId="10" fontId="0" fillId="0" borderId="1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10" fontId="0" fillId="0" borderId="1" xfId="0" applyNumberFormat="1" applyBorder="1"/>
    <xf numFmtId="0" fontId="0" fillId="0" borderId="57" xfId="0" applyBorder="1" applyAlignment="1">
      <alignment horizontal="center" vertical="center"/>
    </xf>
    <xf numFmtId="10" fontId="0" fillId="0" borderId="15" xfId="0" applyNumberFormat="1" applyBorder="1" applyAlignment="1">
      <alignment horizontal="center" vertical="center"/>
    </xf>
    <xf numFmtId="10" fontId="0" fillId="0" borderId="27" xfId="0" applyNumberFormat="1" applyBorder="1" applyAlignment="1">
      <alignment horizontal="center" vertical="center"/>
    </xf>
    <xf numFmtId="10" fontId="0" fillId="0" borderId="28" xfId="0" applyNumberFormat="1" applyBorder="1" applyAlignment="1">
      <alignment horizontal="center" vertical="center"/>
    </xf>
    <xf numFmtId="0" fontId="0" fillId="0" borderId="58" xfId="0" applyBorder="1" applyAlignment="1">
      <alignment horizontal="center" vertical="center"/>
    </xf>
    <xf numFmtId="10" fontId="0" fillId="0" borderId="11" xfId="0" applyNumberFormat="1" applyBorder="1"/>
    <xf numFmtId="0" fontId="26" fillId="4" borderId="40" xfId="0" applyFont="1" applyFill="1" applyBorder="1" applyAlignment="1">
      <alignment vertical="center"/>
    </xf>
    <xf numFmtId="0" fontId="10" fillId="0" borderId="47" xfId="0" applyFont="1" applyBorder="1" applyAlignment="1">
      <alignment horizontal="center" vertical="center"/>
    </xf>
    <xf numFmtId="0" fontId="26" fillId="4" borderId="36" xfId="0" applyFont="1" applyFill="1" applyBorder="1" applyAlignment="1">
      <alignment vertical="center"/>
    </xf>
    <xf numFmtId="0" fontId="0" fillId="0" borderId="28" xfId="0" applyBorder="1" applyAlignment="1">
      <alignment horizontal="center" vertical="center"/>
    </xf>
    <xf numFmtId="0" fontId="0" fillId="0" borderId="63" xfId="0" applyBorder="1" applyAlignment="1">
      <alignment horizontal="center" vertical="center"/>
    </xf>
    <xf numFmtId="49" fontId="10" fillId="0" borderId="58" xfId="0" applyNumberFormat="1" applyFont="1" applyBorder="1" applyAlignment="1">
      <alignment horizontal="left" vertical="center"/>
    </xf>
    <xf numFmtId="0" fontId="32" fillId="0" borderId="48" xfId="0" applyFont="1" applyBorder="1" applyAlignment="1">
      <alignment horizontal="left"/>
    </xf>
    <xf numFmtId="0" fontId="32" fillId="0" borderId="58" xfId="0" applyFont="1" applyBorder="1" applyAlignment="1">
      <alignment horizontal="left"/>
    </xf>
    <xf numFmtId="0" fontId="0" fillId="0" borderId="58" xfId="0" applyBorder="1" applyAlignment="1">
      <alignment horizontal="left" vertical="center"/>
    </xf>
    <xf numFmtId="49" fontId="10" fillId="0" borderId="11" xfId="0" applyNumberFormat="1" applyFont="1" applyBorder="1" applyAlignment="1">
      <alignment horizontal="left" vertical="center"/>
    </xf>
    <xf numFmtId="0" fontId="32" fillId="0" borderId="1" xfId="0" applyFont="1" applyBorder="1" applyAlignment="1">
      <alignment horizontal="left"/>
    </xf>
    <xf numFmtId="0" fontId="32" fillId="0" borderId="11" xfId="0" applyFont="1" applyBorder="1" applyAlignment="1">
      <alignment horizontal="left"/>
    </xf>
    <xf numFmtId="0" fontId="0" fillId="0" borderId="11" xfId="0" applyBorder="1" applyAlignment="1">
      <alignment horizontal="left" vertical="center"/>
    </xf>
    <xf numFmtId="49" fontId="0" fillId="0" borderId="11" xfId="0" applyNumberFormat="1" applyBorder="1" applyAlignment="1">
      <alignment horizontal="left" vertical="center"/>
    </xf>
    <xf numFmtId="0" fontId="28" fillId="0" borderId="40" xfId="0" applyFont="1" applyBorder="1" applyAlignment="1">
      <alignment horizontal="center"/>
    </xf>
    <xf numFmtId="0" fontId="28" fillId="0" borderId="22" xfId="0" applyFont="1" applyBorder="1" applyAlignment="1">
      <alignment horizontal="center"/>
    </xf>
    <xf numFmtId="0" fontId="0" fillId="0" borderId="11" xfId="0" applyBorder="1" applyAlignment="1">
      <alignment horizontal="center" vertical="center"/>
    </xf>
    <xf numFmtId="0" fontId="0" fillId="0" borderId="16" xfId="0" applyBorder="1" applyAlignment="1">
      <alignment horizontal="center" vertical="center"/>
    </xf>
    <xf numFmtId="0" fontId="18" fillId="14" borderId="2" xfId="0" applyFont="1" applyFill="1" applyBorder="1" applyAlignment="1">
      <alignment horizontal="center" vertical="center"/>
    </xf>
    <xf numFmtId="1" fontId="10" fillId="10" borderId="48" xfId="0" applyNumberFormat="1" applyFont="1" applyFill="1" applyBorder="1" applyAlignment="1">
      <alignment horizontal="center" vertical="center"/>
    </xf>
    <xf numFmtId="0" fontId="13" fillId="8" borderId="6" xfId="0" applyFont="1" applyFill="1" applyBorder="1" applyAlignment="1">
      <alignment horizontal="left" vertical="center"/>
    </xf>
    <xf numFmtId="0" fontId="13" fillId="8" borderId="0" xfId="0" applyFont="1" applyFill="1" applyAlignment="1">
      <alignment horizontal="left" vertical="center"/>
    </xf>
    <xf numFmtId="0" fontId="25" fillId="8" borderId="6" xfId="0" applyFont="1" applyFill="1" applyBorder="1" applyAlignment="1">
      <alignment horizontal="center" vertical="center"/>
    </xf>
    <xf numFmtId="1" fontId="10" fillId="9" borderId="48" xfId="0" applyNumberFormat="1" applyFont="1" applyFill="1" applyBorder="1" applyAlignment="1">
      <alignment horizontal="center" vertical="center"/>
    </xf>
    <xf numFmtId="1" fontId="10" fillId="9" borderId="57" xfId="0" applyNumberFormat="1" applyFont="1" applyFill="1" applyBorder="1" applyAlignment="1">
      <alignment horizontal="center" vertical="center"/>
    </xf>
    <xf numFmtId="1" fontId="14" fillId="9" borderId="38" xfId="0" applyNumberFormat="1" applyFont="1" applyFill="1" applyBorder="1" applyAlignment="1">
      <alignment horizontal="center" vertical="center"/>
    </xf>
    <xf numFmtId="1" fontId="14" fillId="9" borderId="15" xfId="0" applyNumberFormat="1" applyFont="1" applyFill="1" applyBorder="1" applyAlignment="1">
      <alignment horizontal="center" vertical="center"/>
    </xf>
    <xf numFmtId="1" fontId="14" fillId="9" borderId="27" xfId="0" applyNumberFormat="1" applyFont="1" applyFill="1" applyBorder="1" applyAlignment="1">
      <alignment horizontal="center" vertical="center"/>
    </xf>
    <xf numFmtId="1" fontId="14" fillId="4" borderId="1" xfId="0" applyNumberFormat="1" applyFont="1" applyFill="1" applyBorder="1" applyAlignment="1">
      <alignment horizontal="center" vertical="center"/>
    </xf>
    <xf numFmtId="1" fontId="10" fillId="4" borderId="1" xfId="0" applyNumberFormat="1" applyFont="1" applyFill="1" applyBorder="1" applyAlignment="1">
      <alignment horizontal="center" vertical="center"/>
    </xf>
    <xf numFmtId="1" fontId="10" fillId="4" borderId="16" xfId="0" applyNumberFormat="1" applyFont="1" applyFill="1" applyBorder="1" applyAlignment="1">
      <alignment horizontal="center" vertical="center"/>
    </xf>
    <xf numFmtId="0" fontId="10" fillId="0" borderId="22" xfId="0" applyFont="1" applyBorder="1" applyAlignment="1">
      <alignment horizontal="center" vertical="center"/>
    </xf>
    <xf numFmtId="0" fontId="0" fillId="0" borderId="1" xfId="0" applyBorder="1" applyAlignment="1">
      <alignment horizontal="center"/>
    </xf>
    <xf numFmtId="9" fontId="0" fillId="0" borderId="1" xfId="10" applyFont="1" applyBorder="1" applyAlignment="1">
      <alignment horizontal="center"/>
    </xf>
    <xf numFmtId="0" fontId="33" fillId="0" borderId="1" xfId="0" applyFont="1" applyBorder="1" applyAlignment="1">
      <alignment horizontal="center" vertical="center"/>
    </xf>
    <xf numFmtId="0" fontId="16" fillId="0" borderId="0" xfId="6"/>
    <xf numFmtId="0" fontId="35" fillId="16" borderId="0" xfId="6" applyFont="1" applyFill="1" applyAlignment="1">
      <alignment vertical="center" wrapText="1"/>
    </xf>
    <xf numFmtId="0" fontId="35" fillId="16" borderId="0" xfId="6" applyFont="1" applyFill="1" applyAlignment="1">
      <alignment vertical="center"/>
    </xf>
    <xf numFmtId="0" fontId="36" fillId="0" borderId="0" xfId="6" applyFont="1" applyAlignment="1">
      <alignment horizontal="center" vertical="center" wrapText="1"/>
    </xf>
    <xf numFmtId="0" fontId="36" fillId="0" borderId="0" xfId="6" applyFont="1" applyAlignment="1">
      <alignment horizontal="center" vertical="center"/>
    </xf>
    <xf numFmtId="0" fontId="37" fillId="0" borderId="0" xfId="6" applyFont="1" applyAlignment="1">
      <alignment horizontal="center" vertical="center" wrapText="1"/>
    </xf>
    <xf numFmtId="0" fontId="37" fillId="0" borderId="0" xfId="6" applyFont="1" applyAlignment="1">
      <alignment horizontal="center" vertical="center"/>
    </xf>
    <xf numFmtId="0" fontId="38" fillId="0" borderId="0" xfId="6" applyFont="1" applyAlignment="1">
      <alignment horizontal="center" vertical="center" wrapText="1"/>
    </xf>
    <xf numFmtId="0" fontId="38" fillId="0" borderId="0" xfId="6" applyFont="1" applyAlignment="1">
      <alignment horizontal="center" vertical="center"/>
    </xf>
    <xf numFmtId="0" fontId="39" fillId="0" borderId="0" xfId="6" applyFont="1" applyAlignment="1">
      <alignment horizontal="center"/>
    </xf>
    <xf numFmtId="0" fontId="16" fillId="0" borderId="0" xfId="6" applyAlignment="1">
      <alignment vertical="center" wrapText="1"/>
    </xf>
    <xf numFmtId="0" fontId="0" fillId="4" borderId="1" xfId="0" applyFill="1" applyBorder="1"/>
    <xf numFmtId="0" fontId="34" fillId="15" borderId="1" xfId="0" applyFont="1" applyFill="1" applyBorder="1"/>
    <xf numFmtId="0" fontId="0" fillId="4" borderId="27" xfId="0" applyFill="1" applyBorder="1"/>
    <xf numFmtId="0" fontId="0" fillId="0" borderId="28" xfId="0" applyBorder="1" applyAlignment="1">
      <alignment horizontal="center"/>
    </xf>
    <xf numFmtId="0" fontId="33" fillId="0" borderId="28" xfId="0" applyFont="1" applyBorder="1" applyAlignment="1">
      <alignment horizontal="center" vertical="center"/>
    </xf>
    <xf numFmtId="0" fontId="0" fillId="0" borderId="29" xfId="0" applyBorder="1" applyAlignment="1">
      <alignment horizontal="center" vertical="center"/>
    </xf>
    <xf numFmtId="0" fontId="22" fillId="7" borderId="6" xfId="0" applyFont="1" applyFill="1" applyBorder="1" applyAlignment="1">
      <alignment horizontal="center" vertical="center"/>
    </xf>
    <xf numFmtId="0" fontId="22" fillId="7" borderId="0" xfId="0" applyFont="1" applyFill="1" applyAlignment="1">
      <alignment horizontal="center" vertical="center"/>
    </xf>
    <xf numFmtId="0" fontId="22" fillId="7" borderId="7" xfId="0" applyFont="1" applyFill="1" applyBorder="1" applyAlignment="1">
      <alignment horizontal="center" vertical="center"/>
    </xf>
    <xf numFmtId="0" fontId="14" fillId="9" borderId="49" xfId="0" applyFont="1" applyFill="1" applyBorder="1" applyAlignment="1">
      <alignment horizontal="left"/>
    </xf>
    <xf numFmtId="0" fontId="14" fillId="9" borderId="48" xfId="0" applyFont="1" applyFill="1" applyBorder="1" applyAlignment="1">
      <alignment horizontal="left"/>
    </xf>
    <xf numFmtId="164" fontId="14" fillId="9" borderId="48" xfId="0" applyNumberFormat="1" applyFont="1" applyFill="1" applyBorder="1" applyAlignment="1">
      <alignment horizontal="center" vertical="center"/>
    </xf>
    <xf numFmtId="1" fontId="14" fillId="9" borderId="58" xfId="0" applyNumberFormat="1" applyFont="1" applyFill="1" applyBorder="1" applyAlignment="1">
      <alignment horizontal="center"/>
    </xf>
    <xf numFmtId="0" fontId="22" fillId="7" borderId="25" xfId="0" applyFont="1" applyFill="1" applyBorder="1" applyAlignment="1">
      <alignment horizontal="center" vertical="center"/>
    </xf>
    <xf numFmtId="1" fontId="14" fillId="9" borderId="27" xfId="0" applyNumberFormat="1" applyFont="1" applyFill="1" applyBorder="1" applyAlignment="1">
      <alignment horizontal="center"/>
    </xf>
    <xf numFmtId="1" fontId="14" fillId="9" borderId="28" xfId="0" applyNumberFormat="1" applyFont="1" applyFill="1" applyBorder="1" applyAlignment="1">
      <alignment horizontal="center"/>
    </xf>
    <xf numFmtId="1" fontId="10" fillId="4" borderId="48" xfId="0" applyNumberFormat="1" applyFont="1" applyFill="1" applyBorder="1" applyAlignment="1">
      <alignment horizontal="center" vertical="center"/>
    </xf>
    <xf numFmtId="0" fontId="14" fillId="4" borderId="27" xfId="0" applyFont="1" applyFill="1" applyBorder="1" applyAlignment="1">
      <alignment horizontal="left"/>
    </xf>
    <xf numFmtId="0" fontId="14" fillId="4" borderId="28" xfId="0" applyFont="1" applyFill="1" applyBorder="1" applyAlignment="1">
      <alignment horizontal="left"/>
    </xf>
    <xf numFmtId="164" fontId="14" fillId="4" borderId="28" xfId="0" applyNumberFormat="1" applyFont="1" applyFill="1" applyBorder="1" applyAlignment="1">
      <alignment horizontal="center" vertical="center"/>
    </xf>
    <xf numFmtId="1" fontId="14" fillId="4" borderId="34" xfId="0" applyNumberFormat="1" applyFont="1" applyFill="1" applyBorder="1" applyAlignment="1">
      <alignment horizontal="center"/>
    </xf>
    <xf numFmtId="1" fontId="14" fillId="4" borderId="27" xfId="0" applyNumberFormat="1" applyFont="1" applyFill="1" applyBorder="1" applyAlignment="1">
      <alignment horizontal="center"/>
    </xf>
    <xf numFmtId="1" fontId="14" fillId="4" borderId="28" xfId="0" applyNumberFormat="1" applyFont="1" applyFill="1" applyBorder="1" applyAlignment="1">
      <alignment horizontal="center"/>
    </xf>
    <xf numFmtId="1" fontId="10" fillId="4" borderId="28" xfId="0" applyNumberFormat="1" applyFont="1" applyFill="1" applyBorder="1" applyAlignment="1">
      <alignment horizontal="center" vertical="center"/>
    </xf>
    <xf numFmtId="1" fontId="10" fillId="4" borderId="29" xfId="0" applyNumberFormat="1" applyFont="1" applyFill="1" applyBorder="1" applyAlignment="1">
      <alignment horizontal="center" vertical="center"/>
    </xf>
    <xf numFmtId="1" fontId="10" fillId="11" borderId="48" xfId="0" applyNumberFormat="1" applyFont="1" applyFill="1" applyBorder="1" applyAlignment="1">
      <alignment horizontal="center" vertical="center"/>
    </xf>
    <xf numFmtId="0" fontId="14" fillId="11" borderId="15" xfId="0" applyFont="1" applyFill="1" applyBorder="1" applyAlignment="1">
      <alignment horizontal="left"/>
    </xf>
    <xf numFmtId="0" fontId="14" fillId="11" borderId="27" xfId="0" applyFont="1" applyFill="1" applyBorder="1" applyAlignment="1">
      <alignment horizontal="left"/>
    </xf>
    <xf numFmtId="0" fontId="14" fillId="11" borderId="28" xfId="0" applyFont="1" applyFill="1" applyBorder="1" applyAlignment="1">
      <alignment horizontal="left"/>
    </xf>
    <xf numFmtId="164" fontId="14" fillId="11" borderId="28" xfId="0" applyNumberFormat="1" applyFont="1" applyFill="1" applyBorder="1" applyAlignment="1">
      <alignment horizontal="center" vertical="center"/>
    </xf>
    <xf numFmtId="1" fontId="14" fillId="11" borderId="34" xfId="0" applyNumberFormat="1" applyFont="1" applyFill="1" applyBorder="1" applyAlignment="1">
      <alignment horizontal="center"/>
    </xf>
    <xf numFmtId="1" fontId="14" fillId="11" borderId="27" xfId="0" applyNumberFormat="1" applyFont="1" applyFill="1" applyBorder="1" applyAlignment="1">
      <alignment horizontal="center"/>
    </xf>
    <xf numFmtId="1" fontId="14" fillId="11" borderId="28" xfId="0" applyNumberFormat="1" applyFont="1" applyFill="1" applyBorder="1" applyAlignment="1">
      <alignment horizontal="center"/>
    </xf>
    <xf numFmtId="1" fontId="10" fillId="11" borderId="28" xfId="0" applyNumberFormat="1" applyFont="1" applyFill="1" applyBorder="1" applyAlignment="1">
      <alignment horizontal="center" vertical="center"/>
    </xf>
    <xf numFmtId="1" fontId="10" fillId="11" borderId="29" xfId="0" applyNumberFormat="1" applyFont="1" applyFill="1" applyBorder="1" applyAlignment="1">
      <alignment horizontal="center" vertical="center"/>
    </xf>
    <xf numFmtId="0" fontId="13" fillId="5" borderId="38" xfId="0" applyFont="1" applyFill="1" applyBorder="1" applyAlignment="1">
      <alignment horizontal="center" vertical="center"/>
    </xf>
    <xf numFmtId="1" fontId="13" fillId="5" borderId="38" xfId="0" applyNumberFormat="1" applyFont="1" applyFill="1" applyBorder="1" applyAlignment="1">
      <alignment horizontal="center" vertical="center"/>
    </xf>
    <xf numFmtId="1" fontId="22" fillId="7" borderId="0" xfId="0" applyNumberFormat="1" applyFont="1" applyFill="1" applyAlignment="1">
      <alignment horizontal="center" vertical="center"/>
    </xf>
    <xf numFmtId="0" fontId="13" fillId="6" borderId="0" xfId="0" applyFont="1" applyFill="1" applyAlignment="1">
      <alignment horizontal="center" vertical="center"/>
    </xf>
    <xf numFmtId="1" fontId="13" fillId="6" borderId="0" xfId="0" applyNumberFormat="1" applyFont="1" applyFill="1" applyAlignment="1">
      <alignment horizontal="center" vertical="center"/>
    </xf>
    <xf numFmtId="1" fontId="14" fillId="17" borderId="15" xfId="0" applyNumberFormat="1" applyFont="1" applyFill="1" applyBorder="1" applyAlignment="1">
      <alignment horizontal="center"/>
    </xf>
    <xf numFmtId="1" fontId="14" fillId="17" borderId="1" xfId="0" applyNumberFormat="1" applyFont="1" applyFill="1" applyBorder="1" applyAlignment="1">
      <alignment horizontal="center"/>
    </xf>
    <xf numFmtId="1" fontId="14" fillId="17" borderId="16" xfId="0" applyNumberFormat="1" applyFont="1" applyFill="1" applyBorder="1" applyAlignment="1">
      <alignment horizontal="center"/>
    </xf>
    <xf numFmtId="1" fontId="14" fillId="17" borderId="1" xfId="0" applyNumberFormat="1" applyFont="1" applyFill="1" applyBorder="1" applyAlignment="1">
      <alignment horizontal="center" vertical="center"/>
    </xf>
    <xf numFmtId="1" fontId="10" fillId="17" borderId="1" xfId="0" applyNumberFormat="1" applyFont="1" applyFill="1" applyBorder="1" applyAlignment="1">
      <alignment horizontal="center" vertical="center"/>
    </xf>
    <xf numFmtId="1" fontId="10" fillId="17" borderId="16" xfId="0" applyNumberFormat="1" applyFont="1" applyFill="1" applyBorder="1" applyAlignment="1">
      <alignment horizontal="center" vertical="center"/>
    </xf>
    <xf numFmtId="0" fontId="14" fillId="17" borderId="15" xfId="0" applyFont="1" applyFill="1" applyBorder="1" applyAlignment="1">
      <alignment horizontal="left"/>
    </xf>
    <xf numFmtId="0" fontId="14" fillId="17" borderId="1" xfId="0" applyFont="1" applyFill="1" applyBorder="1" applyAlignment="1">
      <alignment horizontal="left"/>
    </xf>
    <xf numFmtId="164" fontId="14" fillId="17" borderId="1" xfId="0" applyNumberFormat="1" applyFont="1" applyFill="1" applyBorder="1" applyAlignment="1">
      <alignment horizontal="center" vertical="center"/>
    </xf>
    <xf numFmtId="1" fontId="14" fillId="17" borderId="11" xfId="0" applyNumberFormat="1" applyFont="1" applyFill="1" applyBorder="1" applyAlignment="1">
      <alignment horizontal="center"/>
    </xf>
    <xf numFmtId="0" fontId="14" fillId="17" borderId="20" xfId="0" applyFont="1" applyFill="1" applyBorder="1" applyAlignment="1">
      <alignment horizontal="left"/>
    </xf>
    <xf numFmtId="0" fontId="14" fillId="17" borderId="18" xfId="0" applyFont="1" applyFill="1" applyBorder="1" applyAlignment="1">
      <alignment horizontal="left"/>
    </xf>
    <xf numFmtId="164" fontId="14" fillId="17" borderId="18" xfId="0" applyNumberFormat="1" applyFont="1" applyFill="1" applyBorder="1" applyAlignment="1">
      <alignment horizontal="center" vertical="center"/>
    </xf>
    <xf numFmtId="1" fontId="14" fillId="17" borderId="19" xfId="0" applyNumberFormat="1" applyFont="1" applyFill="1" applyBorder="1" applyAlignment="1">
      <alignment horizontal="center"/>
    </xf>
    <xf numFmtId="0" fontId="14" fillId="17" borderId="27" xfId="0" applyFont="1" applyFill="1" applyBorder="1" applyAlignment="1">
      <alignment horizontal="left"/>
    </xf>
    <xf numFmtId="0" fontId="14" fillId="17" borderId="28" xfId="0" applyFont="1" applyFill="1" applyBorder="1" applyAlignment="1">
      <alignment horizontal="left"/>
    </xf>
    <xf numFmtId="164" fontId="14" fillId="17" borderId="28" xfId="0" applyNumberFormat="1" applyFont="1" applyFill="1" applyBorder="1" applyAlignment="1">
      <alignment horizontal="center" vertical="center"/>
    </xf>
    <xf numFmtId="1" fontId="14" fillId="17" borderId="34" xfId="0" applyNumberFormat="1" applyFont="1" applyFill="1" applyBorder="1" applyAlignment="1">
      <alignment horizontal="center"/>
    </xf>
    <xf numFmtId="0" fontId="28" fillId="0" borderId="36" xfId="0" applyFont="1" applyBorder="1" applyAlignment="1">
      <alignment horizontal="center"/>
    </xf>
    <xf numFmtId="0" fontId="26" fillId="4" borderId="64" xfId="0" applyFont="1" applyFill="1" applyBorder="1" applyAlignment="1">
      <alignment vertical="center"/>
    </xf>
    <xf numFmtId="0" fontId="26" fillId="4" borderId="12" xfId="0" applyFont="1" applyFill="1" applyBorder="1" applyAlignment="1">
      <alignment horizontal="center" vertical="center"/>
    </xf>
    <xf numFmtId="0" fontId="26" fillId="4" borderId="18" xfId="0" applyFont="1" applyFill="1" applyBorder="1" applyAlignment="1">
      <alignment vertical="center"/>
    </xf>
    <xf numFmtId="49" fontId="26" fillId="4" borderId="19" xfId="0" applyNumberFormat="1" applyFont="1" applyFill="1" applyBorder="1" applyAlignment="1">
      <alignment vertical="center"/>
    </xf>
    <xf numFmtId="0" fontId="26" fillId="4" borderId="20" xfId="0" applyFont="1" applyFill="1" applyBorder="1" applyAlignment="1">
      <alignment horizontal="center" vertical="center"/>
    </xf>
    <xf numFmtId="0" fontId="26" fillId="4" borderId="21" xfId="0" applyFont="1" applyFill="1" applyBorder="1" applyAlignment="1">
      <alignment vertical="center"/>
    </xf>
    <xf numFmtId="0" fontId="26" fillId="4" borderId="18" xfId="0" applyFont="1" applyFill="1" applyBorder="1" applyAlignment="1">
      <alignment horizontal="center" vertical="center"/>
    </xf>
    <xf numFmtId="0" fontId="26" fillId="4" borderId="19"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65" xfId="0" applyFont="1" applyFill="1" applyBorder="1" applyAlignment="1">
      <alignment horizontal="center" vertical="center"/>
    </xf>
    <xf numFmtId="0" fontId="26" fillId="4" borderId="66" xfId="0" applyFont="1" applyFill="1" applyBorder="1" applyAlignment="1">
      <alignment horizontal="center" vertical="center"/>
    </xf>
    <xf numFmtId="0" fontId="26" fillId="4" borderId="64" xfId="0" applyFont="1" applyFill="1" applyBorder="1" applyAlignment="1">
      <alignment horizontal="center" vertical="center"/>
    </xf>
    <xf numFmtId="0" fontId="26" fillId="4" borderId="17" xfId="0" applyFont="1" applyFill="1" applyBorder="1" applyAlignment="1">
      <alignment horizontal="center" vertical="center"/>
    </xf>
    <xf numFmtId="0" fontId="26" fillId="4" borderId="1" xfId="0" applyFont="1" applyFill="1" applyBorder="1" applyAlignment="1">
      <alignment vertical="center"/>
    </xf>
    <xf numFmtId="49" fontId="26" fillId="4" borderId="11" xfId="0" applyNumberFormat="1" applyFont="1" applyFill="1" applyBorder="1" applyAlignment="1">
      <alignment vertical="center"/>
    </xf>
    <xf numFmtId="0" fontId="26" fillId="4" borderId="15" xfId="0" applyFont="1" applyFill="1" applyBorder="1" applyAlignment="1">
      <alignment horizontal="center" vertical="center"/>
    </xf>
    <xf numFmtId="0" fontId="26" fillId="4" borderId="16" xfId="0" applyFont="1" applyFill="1" applyBorder="1" applyAlignment="1">
      <alignment vertical="center"/>
    </xf>
    <xf numFmtId="0" fontId="26" fillId="4" borderId="1"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4" borderId="54" xfId="0" applyFont="1" applyFill="1" applyBorder="1" applyAlignment="1">
      <alignment horizontal="center" vertical="center"/>
    </xf>
    <xf numFmtId="0" fontId="26" fillId="4" borderId="24" xfId="0" applyFont="1" applyFill="1" applyBorder="1" applyAlignment="1">
      <alignment horizontal="center" vertical="center"/>
    </xf>
    <xf numFmtId="0" fontId="26" fillId="4" borderId="22" xfId="0" applyFont="1" applyFill="1" applyBorder="1" applyAlignment="1">
      <alignment horizontal="center" vertical="center"/>
    </xf>
    <xf numFmtId="0" fontId="0" fillId="0" borderId="34" xfId="0" applyBorder="1" applyAlignment="1">
      <alignment horizontal="center" vertical="center"/>
    </xf>
    <xf numFmtId="0" fontId="32" fillId="0" borderId="11" xfId="0" applyFont="1" applyBorder="1"/>
    <xf numFmtId="0" fontId="40" fillId="0" borderId="17" xfId="0" applyFont="1" applyBorder="1" applyAlignment="1">
      <alignment horizontal="center"/>
    </xf>
    <xf numFmtId="0" fontId="0" fillId="0" borderId="17" xfId="0" applyBorder="1" applyAlignment="1">
      <alignment horizontal="center"/>
    </xf>
    <xf numFmtId="0" fontId="40" fillId="0" borderId="1" xfId="0" applyFont="1" applyBorder="1"/>
    <xf numFmtId="0" fontId="40" fillId="0" borderId="11" xfId="0" applyFont="1" applyBorder="1"/>
    <xf numFmtId="2" fontId="40" fillId="0" borderId="1" xfId="0" applyNumberFormat="1" applyFont="1" applyBorder="1" applyAlignment="1">
      <alignment horizontal="center"/>
    </xf>
    <xf numFmtId="0" fontId="40" fillId="0" borderId="1" xfId="0" applyFont="1" applyBorder="1" applyAlignment="1">
      <alignment horizontal="center"/>
    </xf>
    <xf numFmtId="167" fontId="40" fillId="0" borderId="1" xfId="0" applyNumberFormat="1" applyFont="1" applyBorder="1" applyAlignment="1">
      <alignment horizontal="center"/>
    </xf>
    <xf numFmtId="0" fontId="0" fillId="0" borderId="11" xfId="0" applyBorder="1"/>
    <xf numFmtId="166" fontId="26" fillId="4" borderId="20" xfId="0" applyNumberFormat="1" applyFont="1" applyFill="1" applyBorder="1" applyAlignment="1">
      <alignment horizontal="center" vertical="center"/>
    </xf>
    <xf numFmtId="166" fontId="26" fillId="4" borderId="12" xfId="0" applyNumberFormat="1" applyFont="1" applyFill="1" applyBorder="1" applyAlignment="1">
      <alignment horizontal="center" vertical="center"/>
    </xf>
    <xf numFmtId="166" fontId="26" fillId="4" borderId="18" xfId="0" applyNumberFormat="1" applyFont="1" applyFill="1" applyBorder="1" applyAlignment="1">
      <alignment horizontal="center" vertical="center"/>
    </xf>
    <xf numFmtId="166" fontId="26" fillId="4" borderId="19" xfId="0" applyNumberFormat="1" applyFont="1" applyFill="1" applyBorder="1" applyAlignment="1">
      <alignment horizontal="center" vertical="center"/>
    </xf>
    <xf numFmtId="166" fontId="26" fillId="4" borderId="21" xfId="0" applyNumberFormat="1" applyFont="1" applyFill="1" applyBorder="1" applyAlignment="1">
      <alignment horizontal="center" vertical="center"/>
    </xf>
    <xf numFmtId="166" fontId="26" fillId="4" borderId="15" xfId="0" applyNumberFormat="1" applyFont="1" applyFill="1" applyBorder="1" applyAlignment="1">
      <alignment horizontal="center" vertical="center"/>
    </xf>
    <xf numFmtId="166" fontId="26" fillId="4" borderId="17" xfId="0" applyNumberFormat="1" applyFont="1" applyFill="1" applyBorder="1" applyAlignment="1">
      <alignment horizontal="center" vertical="center"/>
    </xf>
    <xf numFmtId="166" fontId="26" fillId="4" borderId="1" xfId="0" applyNumberFormat="1" applyFont="1" applyFill="1" applyBorder="1" applyAlignment="1">
      <alignment horizontal="center" vertical="center"/>
    </xf>
    <xf numFmtId="166" fontId="26" fillId="4" borderId="11" xfId="0" applyNumberFormat="1" applyFont="1" applyFill="1" applyBorder="1" applyAlignment="1">
      <alignment horizontal="center" vertical="center"/>
    </xf>
    <xf numFmtId="166" fontId="26" fillId="4" borderId="16" xfId="0" applyNumberFormat="1" applyFont="1" applyFill="1" applyBorder="1" applyAlignment="1">
      <alignment horizontal="center" vertical="center"/>
    </xf>
    <xf numFmtId="0" fontId="10" fillId="0" borderId="35" xfId="0" applyFont="1" applyBorder="1" applyAlignment="1">
      <alignment horizontal="center" vertical="center"/>
    </xf>
    <xf numFmtId="0" fontId="10" fillId="0" borderId="1" xfId="0" applyFont="1" applyBorder="1" applyAlignment="1">
      <alignment horizontal="center"/>
    </xf>
    <xf numFmtId="0" fontId="14" fillId="11" borderId="67" xfId="0" applyFont="1" applyFill="1" applyBorder="1" applyAlignment="1">
      <alignment horizontal="left"/>
    </xf>
    <xf numFmtId="0" fontId="14" fillId="11" borderId="60" xfId="0" applyFont="1" applyFill="1" applyBorder="1" applyAlignment="1">
      <alignment horizontal="left"/>
    </xf>
    <xf numFmtId="164" fontId="14" fillId="11" borderId="60" xfId="0" applyNumberFormat="1" applyFont="1" applyFill="1" applyBorder="1" applyAlignment="1">
      <alignment horizontal="center" vertical="center"/>
    </xf>
    <xf numFmtId="1" fontId="14" fillId="11" borderId="68" xfId="0" applyNumberFormat="1" applyFont="1" applyFill="1" applyBorder="1" applyAlignment="1">
      <alignment horizontal="center"/>
    </xf>
    <xf numFmtId="166" fontId="0" fillId="0" borderId="1" xfId="0" applyNumberFormat="1" applyBorder="1"/>
    <xf numFmtId="1" fontId="14" fillId="17" borderId="27" xfId="0" applyNumberFormat="1" applyFont="1" applyFill="1" applyBorder="1" applyAlignment="1">
      <alignment horizontal="center"/>
    </xf>
    <xf numFmtId="1" fontId="14" fillId="17" borderId="28" xfId="0" applyNumberFormat="1" applyFont="1" applyFill="1" applyBorder="1" applyAlignment="1">
      <alignment horizontal="center"/>
    </xf>
    <xf numFmtId="1" fontId="10" fillId="17" borderId="28" xfId="0" applyNumberFormat="1" applyFont="1" applyFill="1" applyBorder="1" applyAlignment="1">
      <alignment horizontal="center" vertical="center"/>
    </xf>
    <xf numFmtId="1" fontId="10" fillId="17" borderId="29" xfId="0" applyNumberFormat="1" applyFont="1" applyFill="1" applyBorder="1" applyAlignment="1">
      <alignment horizontal="center" vertical="center"/>
    </xf>
    <xf numFmtId="167" fontId="18" fillId="0" borderId="2" xfId="0" applyNumberFormat="1" applyFont="1" applyBorder="1" applyAlignment="1">
      <alignment horizontal="center" vertical="center"/>
    </xf>
    <xf numFmtId="167" fontId="0" fillId="0" borderId="15" xfId="0" applyNumberFormat="1" applyBorder="1" applyAlignment="1">
      <alignment horizontal="center" vertical="center"/>
    </xf>
    <xf numFmtId="167" fontId="0" fillId="0" borderId="17" xfId="0" applyNumberFormat="1" applyBorder="1" applyAlignment="1">
      <alignment horizontal="center" vertical="center"/>
    </xf>
    <xf numFmtId="167" fontId="0" fillId="0" borderId="1" xfId="0" applyNumberFormat="1" applyBorder="1" applyAlignment="1">
      <alignment horizontal="center" vertical="center"/>
    </xf>
    <xf numFmtId="167" fontId="0" fillId="0" borderId="11" xfId="0" applyNumberFormat="1" applyBorder="1" applyAlignment="1">
      <alignment horizontal="center" vertical="center"/>
    </xf>
    <xf numFmtId="167" fontId="0" fillId="0" borderId="16" xfId="0" applyNumberFormat="1" applyBorder="1" applyAlignment="1">
      <alignment horizontal="center" vertical="center"/>
    </xf>
    <xf numFmtId="167" fontId="0" fillId="0" borderId="27" xfId="0" applyNumberFormat="1" applyBorder="1" applyAlignment="1">
      <alignment horizontal="center" vertical="center"/>
    </xf>
    <xf numFmtId="167" fontId="0" fillId="0" borderId="35" xfId="0" applyNumberFormat="1" applyBorder="1" applyAlignment="1">
      <alignment horizontal="center" vertical="center"/>
    </xf>
    <xf numFmtId="167" fontId="0" fillId="0" borderId="28" xfId="0" applyNumberFormat="1" applyBorder="1" applyAlignment="1">
      <alignment horizontal="center" vertical="center"/>
    </xf>
    <xf numFmtId="167" fontId="0" fillId="0" borderId="34" xfId="0" applyNumberFormat="1" applyBorder="1" applyAlignment="1">
      <alignment horizontal="center" vertical="center"/>
    </xf>
    <xf numFmtId="167" fontId="0" fillId="0" borderId="29" xfId="0" applyNumberFormat="1" applyBorder="1" applyAlignment="1">
      <alignment horizontal="center" vertical="center"/>
    </xf>
    <xf numFmtId="167" fontId="0" fillId="0" borderId="0" xfId="0" applyNumberFormat="1" applyAlignment="1">
      <alignment horizontal="center" vertical="center"/>
    </xf>
    <xf numFmtId="2" fontId="0" fillId="0" borderId="15" xfId="0" applyNumberFormat="1" applyBorder="1" applyAlignment="1">
      <alignment horizontal="center" vertical="center"/>
    </xf>
    <xf numFmtId="2" fontId="0" fillId="0" borderId="1" xfId="0" applyNumberFormat="1" applyBorder="1" applyAlignment="1">
      <alignment horizontal="center"/>
    </xf>
    <xf numFmtId="2" fontId="0" fillId="0" borderId="1" xfId="0" applyNumberFormat="1" applyBorder="1" applyAlignment="1">
      <alignment horizontal="center" vertical="center"/>
    </xf>
    <xf numFmtId="167" fontId="42" fillId="0" borderId="1" xfId="0" applyNumberFormat="1" applyFont="1" applyBorder="1" applyAlignment="1">
      <alignment horizontal="center"/>
    </xf>
    <xf numFmtId="167" fontId="40" fillId="0" borderId="1" xfId="0" applyNumberFormat="1" applyFont="1" applyBorder="1" applyAlignment="1">
      <alignment horizontal="left" indent="1"/>
    </xf>
    <xf numFmtId="0" fontId="16" fillId="0" borderId="2" xfId="0" applyFont="1" applyBorder="1" applyAlignment="1">
      <alignment vertical="center"/>
    </xf>
    <xf numFmtId="0" fontId="16" fillId="0" borderId="2" xfId="0" applyFont="1" applyBorder="1" applyAlignment="1">
      <alignment horizontal="center" vertical="center"/>
    </xf>
    <xf numFmtId="0" fontId="16" fillId="0" borderId="46" xfId="0" applyFont="1" applyBorder="1" applyAlignment="1">
      <alignment horizontal="center" vertical="center"/>
    </xf>
    <xf numFmtId="0" fontId="16" fillId="2" borderId="2" xfId="0" applyFont="1" applyFill="1" applyBorder="1" applyAlignment="1">
      <alignment horizontal="center" vertical="center"/>
    </xf>
    <xf numFmtId="0" fontId="16"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16" xfId="0" applyFont="1" applyBorder="1" applyAlignment="1">
      <alignment horizontal="center" vertical="center"/>
    </xf>
    <xf numFmtId="0" fontId="10" fillId="0" borderId="54" xfId="0" applyFont="1" applyBorder="1" applyAlignment="1">
      <alignment horizontal="center" vertical="center"/>
    </xf>
    <xf numFmtId="0" fontId="10" fillId="0" borderId="24" xfId="0" applyFont="1" applyBorder="1" applyAlignment="1">
      <alignment horizontal="center" vertical="center"/>
    </xf>
    <xf numFmtId="167" fontId="10" fillId="0" borderId="1" xfId="0" applyNumberFormat="1" applyFont="1" applyBorder="1" applyAlignment="1">
      <alignment horizontal="center"/>
    </xf>
    <xf numFmtId="0" fontId="40" fillId="0" borderId="1" xfId="0" applyFont="1" applyBorder="1" applyAlignment="1">
      <alignment horizontal="left" indent="1"/>
    </xf>
    <xf numFmtId="167" fontId="10" fillId="0" borderId="1" xfId="0" applyNumberFormat="1" applyFont="1" applyBorder="1" applyAlignment="1">
      <alignment horizontal="left" indent="1"/>
    </xf>
    <xf numFmtId="0" fontId="10" fillId="0" borderId="15" xfId="0" applyFont="1" applyBorder="1" applyAlignment="1">
      <alignment horizontal="center" vertical="center"/>
    </xf>
    <xf numFmtId="0" fontId="10" fillId="0" borderId="16" xfId="0" applyFont="1" applyBorder="1" applyAlignment="1">
      <alignment vertical="center"/>
    </xf>
    <xf numFmtId="167" fontId="40" fillId="0" borderId="18" xfId="0" applyNumberFormat="1" applyFont="1" applyBorder="1" applyAlignment="1">
      <alignment horizontal="center"/>
    </xf>
    <xf numFmtId="0" fontId="10" fillId="0" borderId="28" xfId="0" applyFont="1" applyBorder="1" applyAlignment="1">
      <alignment vertical="center"/>
    </xf>
    <xf numFmtId="49" fontId="10" fillId="0" borderId="34" xfId="0" applyNumberFormat="1" applyFont="1" applyBorder="1" applyAlignment="1">
      <alignment vertical="center"/>
    </xf>
    <xf numFmtId="0" fontId="10" fillId="0" borderId="27" xfId="0" applyFont="1" applyBorder="1" applyAlignment="1">
      <alignment horizontal="center" vertical="center"/>
    </xf>
    <xf numFmtId="0" fontId="10" fillId="0" borderId="29" xfId="0" applyFont="1" applyBorder="1" applyAlignment="1">
      <alignment vertical="center"/>
    </xf>
    <xf numFmtId="0" fontId="10" fillId="0" borderId="28" xfId="0" applyFont="1" applyBorder="1" applyAlignment="1">
      <alignment horizontal="center" vertical="center"/>
    </xf>
    <xf numFmtId="0" fontId="10" fillId="0" borderId="34" xfId="0" applyFont="1" applyBorder="1" applyAlignment="1">
      <alignment horizontal="center" vertical="center"/>
    </xf>
    <xf numFmtId="0" fontId="10" fillId="0" borderId="29" xfId="0" applyFont="1" applyBorder="1" applyAlignment="1">
      <alignment horizontal="center" vertical="center"/>
    </xf>
    <xf numFmtId="0" fontId="10" fillId="0" borderId="53" xfId="0" applyFont="1" applyBorder="1" applyAlignment="1">
      <alignment horizontal="center" vertical="center"/>
    </xf>
    <xf numFmtId="0" fontId="10" fillId="0" borderId="55" xfId="0" applyFont="1" applyBorder="1" applyAlignment="1">
      <alignment horizontal="center" vertical="center"/>
    </xf>
    <xf numFmtId="0" fontId="10" fillId="0" borderId="36"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49" fontId="10" fillId="0" borderId="0" xfId="0" applyNumberFormat="1" applyFont="1" applyAlignment="1">
      <alignment vertical="center"/>
    </xf>
    <xf numFmtId="49" fontId="30" fillId="8" borderId="25" xfId="12" applyNumberFormat="1" applyFont="1" applyFill="1"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68" xfId="0" applyBorder="1" applyAlignment="1">
      <alignment horizontal="center" vertical="center"/>
    </xf>
    <xf numFmtId="49" fontId="30" fillId="8" borderId="26" xfId="12" applyNumberFormat="1" applyFont="1" applyFill="1" applyBorder="1" applyAlignment="1">
      <alignment horizontal="center" vertical="center"/>
    </xf>
    <xf numFmtId="0" fontId="14" fillId="7" borderId="26" xfId="0" applyFont="1" applyFill="1" applyBorder="1" applyAlignment="1">
      <alignment horizontal="center" vertical="center"/>
    </xf>
    <xf numFmtId="0" fontId="14" fillId="7" borderId="25" xfId="0" applyFont="1" applyFill="1" applyBorder="1" applyAlignment="1">
      <alignment horizontal="center" vertical="center"/>
    </xf>
    <xf numFmtId="1" fontId="14" fillId="7" borderId="25" xfId="0" applyNumberFormat="1" applyFont="1" applyFill="1" applyBorder="1" applyAlignment="1">
      <alignment horizontal="center" vertical="center"/>
    </xf>
    <xf numFmtId="0" fontId="0" fillId="0" borderId="0" xfId="0" applyAlignment="1">
      <alignment horizontal="center"/>
    </xf>
    <xf numFmtId="10" fontId="0" fillId="0" borderId="1" xfId="0" applyNumberFormat="1" applyBorder="1" applyAlignment="1">
      <alignment vertical="center"/>
    </xf>
    <xf numFmtId="10" fontId="0" fillId="0" borderId="28" xfId="0" applyNumberFormat="1" applyBorder="1" applyAlignment="1">
      <alignment vertical="center"/>
    </xf>
    <xf numFmtId="10" fontId="0" fillId="0" borderId="58" xfId="0" applyNumberFormat="1" applyBorder="1" applyAlignment="1">
      <alignment horizontal="center" vertical="center"/>
    </xf>
    <xf numFmtId="10" fontId="0" fillId="0" borderId="11" xfId="0" applyNumberFormat="1" applyBorder="1" applyAlignment="1">
      <alignment vertical="center"/>
    </xf>
    <xf numFmtId="10" fontId="0" fillId="0" borderId="34" xfId="0" applyNumberFormat="1" applyBorder="1" applyAlignment="1">
      <alignment vertical="center"/>
    </xf>
    <xf numFmtId="0" fontId="26" fillId="0" borderId="40" xfId="0" applyFont="1" applyBorder="1" applyAlignment="1">
      <alignment horizontal="center" vertical="center"/>
    </xf>
    <xf numFmtId="0" fontId="26" fillId="0" borderId="22" xfId="0" applyFont="1" applyBorder="1" applyAlignment="1">
      <alignment horizontal="center" vertical="center"/>
    </xf>
    <xf numFmtId="1" fontId="44" fillId="0" borderId="0" xfId="0" applyNumberFormat="1" applyFont="1" applyAlignment="1">
      <alignment horizontal="center" vertical="center"/>
    </xf>
    <xf numFmtId="0" fontId="34" fillId="15" borderId="70" xfId="0" applyFont="1" applyFill="1" applyBorder="1"/>
    <xf numFmtId="0" fontId="46" fillId="0" borderId="1" xfId="0" applyFont="1" applyBorder="1"/>
    <xf numFmtId="167" fontId="46" fillId="0" borderId="1" xfId="0" applyNumberFormat="1" applyFont="1" applyBorder="1" applyAlignment="1">
      <alignment horizontal="center"/>
    </xf>
    <xf numFmtId="167" fontId="0" fillId="0" borderId="1" xfId="0" applyNumberFormat="1" applyBorder="1" applyAlignment="1">
      <alignment horizontal="center"/>
    </xf>
    <xf numFmtId="0" fontId="47" fillId="0" borderId="18" xfId="0" applyFont="1" applyBorder="1" applyAlignment="1">
      <alignment horizontal="center"/>
    </xf>
    <xf numFmtId="0" fontId="13" fillId="7" borderId="25" xfId="0" applyFont="1" applyFill="1" applyBorder="1" applyAlignment="1">
      <alignment horizontal="center" vertical="center"/>
    </xf>
    <xf numFmtId="49" fontId="30" fillId="8" borderId="0" xfId="12" applyNumberFormat="1" applyFont="1" applyFill="1" applyBorder="1" applyAlignment="1">
      <alignment horizontal="center" vertical="center"/>
    </xf>
    <xf numFmtId="1" fontId="10" fillId="10" borderId="73" xfId="0" applyNumberFormat="1" applyFont="1" applyFill="1" applyBorder="1" applyAlignment="1">
      <alignment horizontal="center" vertical="center"/>
    </xf>
    <xf numFmtId="49" fontId="30" fillId="8" borderId="39" xfId="12" applyNumberFormat="1" applyFont="1" applyFill="1" applyBorder="1" applyAlignment="1">
      <alignment horizontal="center" vertical="center"/>
    </xf>
    <xf numFmtId="1" fontId="14" fillId="7" borderId="72" xfId="0" applyNumberFormat="1" applyFont="1" applyFill="1" applyBorder="1" applyAlignment="1">
      <alignment horizontal="center" vertical="center"/>
    </xf>
    <xf numFmtId="1" fontId="10" fillId="9" borderId="11" xfId="0" applyNumberFormat="1" applyFont="1" applyFill="1" applyBorder="1" applyAlignment="1">
      <alignment horizontal="center" vertical="center"/>
    </xf>
    <xf numFmtId="1" fontId="10" fillId="9" borderId="34" xfId="0" applyNumberFormat="1" applyFont="1" applyFill="1" applyBorder="1" applyAlignment="1">
      <alignment horizontal="center" vertical="center"/>
    </xf>
    <xf numFmtId="1" fontId="14" fillId="7" borderId="39" xfId="0" applyNumberFormat="1" applyFont="1" applyFill="1" applyBorder="1" applyAlignment="1">
      <alignment horizontal="center" vertical="center"/>
    </xf>
    <xf numFmtId="1" fontId="10" fillId="4" borderId="58" xfId="0" applyNumberFormat="1" applyFont="1" applyFill="1" applyBorder="1" applyAlignment="1">
      <alignment horizontal="center" vertical="center"/>
    </xf>
    <xf numFmtId="1" fontId="10" fillId="4" borderId="11" xfId="0" applyNumberFormat="1" applyFont="1" applyFill="1" applyBorder="1" applyAlignment="1">
      <alignment horizontal="center" vertical="center"/>
    </xf>
    <xf numFmtId="1" fontId="10" fillId="4" borderId="34" xfId="0" applyNumberFormat="1" applyFont="1" applyFill="1" applyBorder="1" applyAlignment="1">
      <alignment horizontal="center" vertical="center"/>
    </xf>
    <xf numFmtId="1" fontId="10" fillId="11" borderId="58" xfId="0" applyNumberFormat="1" applyFont="1" applyFill="1" applyBorder="1" applyAlignment="1">
      <alignment horizontal="center" vertical="center"/>
    </xf>
    <xf numFmtId="1" fontId="10" fillId="11" borderId="11" xfId="0" applyNumberFormat="1" applyFont="1" applyFill="1" applyBorder="1" applyAlignment="1">
      <alignment horizontal="center" vertical="center"/>
    </xf>
    <xf numFmtId="1" fontId="10" fillId="11" borderId="34" xfId="0" applyNumberFormat="1" applyFont="1" applyFill="1" applyBorder="1" applyAlignment="1">
      <alignment horizontal="center" vertical="center"/>
    </xf>
    <xf numFmtId="0" fontId="13" fillId="6" borderId="25" xfId="0" applyFont="1" applyFill="1" applyBorder="1" applyAlignment="1">
      <alignment horizontal="center" vertical="center"/>
    </xf>
    <xf numFmtId="0" fontId="13" fillId="6" borderId="6" xfId="0" applyFont="1" applyFill="1" applyBorder="1" applyAlignment="1">
      <alignment horizontal="center" vertical="center"/>
    </xf>
    <xf numFmtId="0" fontId="0" fillId="18" borderId="1" xfId="0" applyFill="1" applyBorder="1" applyAlignment="1">
      <alignment vertical="center"/>
    </xf>
    <xf numFmtId="0" fontId="10" fillId="18" borderId="1" xfId="0" applyFont="1" applyFill="1" applyBorder="1" applyAlignment="1">
      <alignment vertical="center"/>
    </xf>
    <xf numFmtId="0" fontId="40" fillId="0" borderId="1" xfId="0" applyFont="1" applyBorder="1" applyAlignment="1">
      <alignment vertical="center" wrapText="1"/>
    </xf>
    <xf numFmtId="0" fontId="40" fillId="0" borderId="11" xfId="0" applyFont="1" applyBorder="1" applyAlignment="1">
      <alignment vertical="center" wrapText="1"/>
    </xf>
    <xf numFmtId="1" fontId="10" fillId="11" borderId="18" xfId="0" applyNumberFormat="1" applyFont="1" applyFill="1" applyBorder="1" applyAlignment="1">
      <alignment horizontal="center" vertical="center"/>
    </xf>
    <xf numFmtId="0" fontId="26" fillId="4" borderId="74" xfId="0" applyFont="1" applyFill="1" applyBorder="1" applyAlignment="1">
      <alignment vertical="center"/>
    </xf>
    <xf numFmtId="0" fontId="16" fillId="0" borderId="17" xfId="0" applyFont="1" applyBorder="1" applyAlignment="1">
      <alignment horizontal="center" vertical="center"/>
    </xf>
    <xf numFmtId="0" fontId="16" fillId="0" borderId="0" xfId="0" applyFont="1"/>
    <xf numFmtId="0" fontId="0" fillId="0" borderId="76" xfId="0" applyBorder="1" applyAlignment="1">
      <alignment horizontal="center" vertical="center"/>
    </xf>
    <xf numFmtId="0" fontId="0" fillId="0" borderId="17" xfId="0" applyBorder="1"/>
    <xf numFmtId="0" fontId="0" fillId="0" borderId="18" xfId="0" applyBorder="1" applyAlignment="1">
      <alignment horizontal="center" vertical="center"/>
    </xf>
    <xf numFmtId="1" fontId="10" fillId="9" borderId="18" xfId="0" applyNumberFormat="1" applyFont="1" applyFill="1" applyBorder="1" applyAlignment="1">
      <alignment horizontal="center" vertical="center"/>
    </xf>
    <xf numFmtId="49" fontId="0" fillId="18" borderId="11" xfId="0" applyNumberFormat="1" applyFill="1" applyBorder="1" applyAlignment="1">
      <alignment vertical="center"/>
    </xf>
    <xf numFmtId="0" fontId="16" fillId="0" borderId="1" xfId="0" applyFont="1" applyBorder="1" applyAlignment="1">
      <alignment vertical="center"/>
    </xf>
    <xf numFmtId="49" fontId="16" fillId="0" borderId="11" xfId="0" applyNumberFormat="1" applyFont="1" applyBorder="1" applyAlignment="1">
      <alignment vertical="center"/>
    </xf>
    <xf numFmtId="0" fontId="16" fillId="0" borderId="24" xfId="0" applyFont="1" applyBorder="1" applyAlignment="1">
      <alignment horizontal="center" vertical="center"/>
    </xf>
    <xf numFmtId="0" fontId="32" fillId="0" borderId="1" xfId="0" applyFont="1" applyBorder="1" applyAlignment="1">
      <alignment vertical="center" wrapText="1"/>
    </xf>
    <xf numFmtId="0" fontId="32" fillId="0" borderId="11" xfId="0" applyFont="1" applyBorder="1" applyAlignment="1">
      <alignment vertical="center" wrapText="1"/>
    </xf>
    <xf numFmtId="0" fontId="32" fillId="0" borderId="60" xfId="0" applyFont="1" applyBorder="1" applyAlignment="1">
      <alignment vertical="center" wrapText="1"/>
    </xf>
    <xf numFmtId="0" fontId="32" fillId="0" borderId="54" xfId="0" applyFont="1" applyBorder="1" applyAlignment="1">
      <alignment vertical="center" wrapText="1"/>
    </xf>
    <xf numFmtId="0" fontId="32" fillId="0" borderId="18" xfId="0" applyFont="1" applyBorder="1" applyAlignment="1">
      <alignment vertical="center" wrapText="1"/>
    </xf>
    <xf numFmtId="0" fontId="32" fillId="0" borderId="19" xfId="0" applyFont="1" applyBorder="1" applyAlignment="1">
      <alignment vertical="center" wrapText="1"/>
    </xf>
    <xf numFmtId="1" fontId="10" fillId="10" borderId="54" xfId="0" applyNumberFormat="1" applyFont="1" applyFill="1" applyBorder="1" applyAlignment="1">
      <alignment horizontal="center" vertical="center"/>
    </xf>
    <xf numFmtId="1" fontId="10" fillId="10" borderId="53" xfId="0" applyNumberFormat="1" applyFont="1" applyFill="1" applyBorder="1" applyAlignment="1">
      <alignment horizontal="center" vertical="center"/>
    </xf>
    <xf numFmtId="1" fontId="10" fillId="9" borderId="21" xfId="0" applyNumberFormat="1" applyFont="1" applyFill="1" applyBorder="1" applyAlignment="1">
      <alignment horizontal="center" vertical="center"/>
    </xf>
    <xf numFmtId="1" fontId="10" fillId="4" borderId="32" xfId="0" applyNumberFormat="1" applyFont="1" applyFill="1" applyBorder="1" applyAlignment="1">
      <alignment horizontal="center" vertical="center"/>
    </xf>
    <xf numFmtId="1" fontId="10" fillId="11" borderId="32" xfId="0" applyNumberFormat="1" applyFont="1" applyFill="1" applyBorder="1" applyAlignment="1">
      <alignment horizontal="center" vertical="center"/>
    </xf>
    <xf numFmtId="1" fontId="10" fillId="11" borderId="21" xfId="0" applyNumberFormat="1" applyFont="1" applyFill="1" applyBorder="1" applyAlignment="1">
      <alignment horizontal="center" vertical="center"/>
    </xf>
    <xf numFmtId="1" fontId="10" fillId="17" borderId="32" xfId="0" applyNumberFormat="1" applyFont="1" applyFill="1" applyBorder="1" applyAlignment="1">
      <alignment horizontal="center" vertical="center"/>
    </xf>
    <xf numFmtId="1" fontId="10" fillId="10" borderId="18" xfId="0" applyNumberFormat="1" applyFont="1" applyFill="1" applyBorder="1" applyAlignment="1">
      <alignment horizontal="center" vertical="center"/>
    </xf>
    <xf numFmtId="1" fontId="10" fillId="4" borderId="31" xfId="0" applyNumberFormat="1" applyFont="1" applyFill="1" applyBorder="1" applyAlignment="1">
      <alignment horizontal="center" vertical="center"/>
    </xf>
    <xf numFmtId="0" fontId="34" fillId="15" borderId="86" xfId="0" applyFont="1" applyFill="1" applyBorder="1"/>
    <xf numFmtId="0" fontId="34" fillId="15" borderId="87" xfId="0" applyFont="1" applyFill="1" applyBorder="1"/>
    <xf numFmtId="0" fontId="34" fillId="15" borderId="88" xfId="0" applyFont="1" applyFill="1" applyBorder="1"/>
    <xf numFmtId="0" fontId="34" fillId="15" borderId="75" xfId="0" applyFont="1" applyFill="1" applyBorder="1"/>
    <xf numFmtId="0" fontId="13" fillId="12" borderId="25" xfId="0" applyFont="1" applyFill="1" applyBorder="1" applyAlignment="1">
      <alignment horizontal="center" vertical="center"/>
    </xf>
    <xf numFmtId="0" fontId="13" fillId="12" borderId="6" xfId="0" applyFont="1" applyFill="1" applyBorder="1" applyAlignment="1">
      <alignment horizontal="center" vertical="center"/>
    </xf>
    <xf numFmtId="0" fontId="13" fillId="12" borderId="7" xfId="0" applyFont="1" applyFill="1" applyBorder="1" applyAlignment="1">
      <alignment horizontal="center" vertical="center"/>
    </xf>
    <xf numFmtId="0" fontId="26" fillId="4" borderId="76" xfId="0" applyFont="1" applyFill="1" applyBorder="1" applyAlignment="1">
      <alignment vertical="center"/>
    </xf>
    <xf numFmtId="0" fontId="13" fillId="12" borderId="38" xfId="0" applyFont="1" applyFill="1" applyBorder="1" applyAlignment="1">
      <alignment horizontal="center" vertical="center"/>
    </xf>
    <xf numFmtId="0" fontId="13" fillId="12" borderId="10" xfId="0" applyFont="1" applyFill="1" applyBorder="1" applyAlignment="1">
      <alignment horizontal="center" vertical="center"/>
    </xf>
    <xf numFmtId="0" fontId="13" fillId="5" borderId="25" xfId="0" applyFont="1" applyFill="1" applyBorder="1" applyAlignment="1">
      <alignment horizontal="center" vertical="center"/>
    </xf>
    <xf numFmtId="1" fontId="10" fillId="4" borderId="17" xfId="0" applyNumberFormat="1" applyFont="1" applyFill="1" applyBorder="1" applyAlignment="1">
      <alignment horizontal="center" vertical="center"/>
    </xf>
    <xf numFmtId="1" fontId="10" fillId="4" borderId="18" xfId="0" applyNumberFormat="1" applyFont="1" applyFill="1" applyBorder="1" applyAlignment="1">
      <alignment horizontal="center" vertical="center"/>
    </xf>
    <xf numFmtId="1" fontId="14" fillId="11" borderId="18" xfId="0" applyNumberFormat="1" applyFont="1" applyFill="1" applyBorder="1" applyAlignment="1">
      <alignment horizontal="center"/>
    </xf>
    <xf numFmtId="1" fontId="14" fillId="17" borderId="20" xfId="0" applyNumberFormat="1" applyFont="1" applyFill="1" applyBorder="1" applyAlignment="1">
      <alignment horizontal="center"/>
    </xf>
    <xf numFmtId="1" fontId="14" fillId="17" borderId="18" xfId="0" applyNumberFormat="1" applyFont="1" applyFill="1" applyBorder="1" applyAlignment="1">
      <alignment horizontal="center"/>
    </xf>
    <xf numFmtId="1" fontId="14" fillId="17" borderId="17" xfId="0" applyNumberFormat="1" applyFont="1" applyFill="1" applyBorder="1" applyAlignment="1">
      <alignment horizontal="center"/>
    </xf>
    <xf numFmtId="1" fontId="10" fillId="9" borderId="0" xfId="0" applyNumberFormat="1" applyFont="1" applyFill="1" applyAlignment="1">
      <alignment horizontal="center" vertical="center"/>
    </xf>
    <xf numFmtId="1" fontId="10" fillId="11" borderId="31" xfId="0" applyNumberFormat="1" applyFont="1" applyFill="1" applyBorder="1" applyAlignment="1">
      <alignment horizontal="center" vertical="center"/>
    </xf>
    <xf numFmtId="0" fontId="10" fillId="0" borderId="1" xfId="0" applyFont="1" applyBorder="1"/>
    <xf numFmtId="49" fontId="0" fillId="0" borderId="16" xfId="0" applyNumberFormat="1" applyBorder="1" applyAlignment="1">
      <alignment vertical="center"/>
    </xf>
    <xf numFmtId="0" fontId="0" fillId="0" borderId="16" xfId="0" applyBorder="1"/>
    <xf numFmtId="0" fontId="0" fillId="0" borderId="22" xfId="0" applyBorder="1" applyAlignment="1">
      <alignment horizontal="center"/>
    </xf>
    <xf numFmtId="0" fontId="14" fillId="9" borderId="0" xfId="0" applyFont="1" applyFill="1" applyAlignment="1">
      <alignment horizontal="left"/>
    </xf>
    <xf numFmtId="164" fontId="14" fillId="9" borderId="0" xfId="0" applyNumberFormat="1" applyFont="1" applyFill="1" applyAlignment="1">
      <alignment horizontal="center" vertical="center"/>
    </xf>
    <xf numFmtId="1" fontId="14" fillId="9" borderId="0" xfId="0" applyNumberFormat="1" applyFont="1" applyFill="1" applyAlignment="1">
      <alignment horizontal="center"/>
    </xf>
    <xf numFmtId="1" fontId="14" fillId="9" borderId="0" xfId="0" applyNumberFormat="1" applyFont="1" applyFill="1" applyAlignment="1">
      <alignment horizontal="center" vertical="center"/>
    </xf>
    <xf numFmtId="1" fontId="14" fillId="7" borderId="0" xfId="0" applyNumberFormat="1" applyFont="1" applyFill="1" applyAlignment="1">
      <alignment horizontal="center"/>
    </xf>
    <xf numFmtId="1" fontId="14" fillId="0" borderId="0" xfId="0" applyNumberFormat="1" applyFont="1" applyAlignment="1">
      <alignment horizontal="center"/>
    </xf>
    <xf numFmtId="0" fontId="14" fillId="9" borderId="60" xfId="0" applyFont="1" applyFill="1" applyBorder="1" applyAlignment="1">
      <alignment horizontal="left"/>
    </xf>
    <xf numFmtId="164" fontId="14" fillId="9" borderId="60" xfId="0" applyNumberFormat="1" applyFont="1" applyFill="1" applyBorder="1" applyAlignment="1">
      <alignment horizontal="center" vertical="center"/>
    </xf>
    <xf numFmtId="1" fontId="14" fillId="9" borderId="68" xfId="0" applyNumberFormat="1" applyFont="1" applyFill="1" applyBorder="1" applyAlignment="1">
      <alignment horizontal="center"/>
    </xf>
    <xf numFmtId="0" fontId="25" fillId="8" borderId="10" xfId="0" applyFont="1" applyFill="1" applyBorder="1" applyAlignment="1">
      <alignment horizontal="center" vertical="center"/>
    </xf>
    <xf numFmtId="1" fontId="10" fillId="10" borderId="31" xfId="0" applyNumberFormat="1" applyFont="1" applyFill="1" applyBorder="1" applyAlignment="1">
      <alignment horizontal="center" vertical="center"/>
    </xf>
    <xf numFmtId="0" fontId="14" fillId="9" borderId="67" xfId="0" applyFont="1" applyFill="1" applyBorder="1" applyAlignment="1">
      <alignment horizontal="left"/>
    </xf>
    <xf numFmtId="0" fontId="22" fillId="7" borderId="9" xfId="0" applyFont="1" applyFill="1" applyBorder="1" applyAlignment="1">
      <alignment horizontal="center" vertical="center"/>
    </xf>
    <xf numFmtId="0" fontId="14" fillId="9" borderId="20" xfId="0" applyFont="1" applyFill="1" applyBorder="1" applyAlignment="1">
      <alignment horizontal="left"/>
    </xf>
    <xf numFmtId="0" fontId="14" fillId="0" borderId="1" xfId="0" applyFont="1" applyBorder="1" applyAlignment="1">
      <alignment horizontal="left"/>
    </xf>
    <xf numFmtId="0" fontId="14" fillId="9" borderId="56" xfId="0" applyFont="1" applyFill="1" applyBorder="1" applyAlignment="1">
      <alignment horizontal="left"/>
    </xf>
    <xf numFmtId="0" fontId="14" fillId="9" borderId="38" xfId="0" applyFont="1" applyFill="1" applyBorder="1" applyAlignment="1">
      <alignment horizontal="left"/>
    </xf>
    <xf numFmtId="164" fontId="14" fillId="9" borderId="38" xfId="0" applyNumberFormat="1" applyFont="1" applyFill="1" applyBorder="1" applyAlignment="1">
      <alignment horizontal="center" vertical="center"/>
    </xf>
    <xf numFmtId="1" fontId="14" fillId="9" borderId="69" xfId="0" applyNumberFormat="1" applyFont="1" applyFill="1" applyBorder="1" applyAlignment="1">
      <alignment horizontal="center"/>
    </xf>
    <xf numFmtId="0" fontId="14" fillId="9" borderId="4" xfId="0" applyFont="1" applyFill="1" applyBorder="1" applyAlignment="1">
      <alignment horizontal="left"/>
    </xf>
    <xf numFmtId="0" fontId="14" fillId="4" borderId="20" xfId="0" applyFont="1" applyFill="1" applyBorder="1" applyAlignment="1">
      <alignment horizontal="left"/>
    </xf>
    <xf numFmtId="0" fontId="14" fillId="4" borderId="18" xfId="0" applyFont="1" applyFill="1" applyBorder="1" applyAlignment="1">
      <alignment horizontal="left"/>
    </xf>
    <xf numFmtId="1" fontId="14" fillId="4" borderId="19" xfId="0" applyNumberFormat="1" applyFont="1" applyFill="1" applyBorder="1" applyAlignment="1">
      <alignment horizontal="center"/>
    </xf>
    <xf numFmtId="164" fontId="14" fillId="4" borderId="18" xfId="0" applyNumberFormat="1" applyFont="1" applyFill="1" applyBorder="1" applyAlignment="1">
      <alignment horizontal="center" vertical="center"/>
    </xf>
    <xf numFmtId="0" fontId="14" fillId="11" borderId="49" xfId="0" applyFont="1" applyFill="1" applyBorder="1" applyAlignment="1">
      <alignment horizontal="left"/>
    </xf>
    <xf numFmtId="0" fontId="14" fillId="11" borderId="48" xfId="0" applyFont="1" applyFill="1" applyBorder="1" applyAlignment="1">
      <alignment horizontal="left"/>
    </xf>
    <xf numFmtId="164" fontId="14" fillId="11" borderId="48" xfId="0" applyNumberFormat="1" applyFont="1" applyFill="1" applyBorder="1" applyAlignment="1">
      <alignment horizontal="center" vertical="center"/>
    </xf>
    <xf numFmtId="1" fontId="14" fillId="11" borderId="58" xfId="0" applyNumberFormat="1" applyFont="1" applyFill="1" applyBorder="1" applyAlignment="1">
      <alignment horizontal="center"/>
    </xf>
    <xf numFmtId="1" fontId="14" fillId="11" borderId="48" xfId="0" applyNumberFormat="1" applyFont="1" applyFill="1" applyBorder="1" applyAlignment="1">
      <alignment horizontal="center"/>
    </xf>
    <xf numFmtId="0" fontId="14" fillId="11" borderId="18" xfId="0" applyFont="1" applyFill="1" applyBorder="1" applyAlignment="1">
      <alignment horizontal="left"/>
    </xf>
    <xf numFmtId="164" fontId="14" fillId="11" borderId="18" xfId="0" applyNumberFormat="1" applyFont="1" applyFill="1" applyBorder="1" applyAlignment="1">
      <alignment horizontal="center" vertical="center"/>
    </xf>
    <xf numFmtId="1" fontId="14" fillId="11" borderId="19" xfId="0" applyNumberFormat="1" applyFont="1" applyFill="1" applyBorder="1" applyAlignment="1">
      <alignment horizontal="center"/>
    </xf>
    <xf numFmtId="1" fontId="14" fillId="11" borderId="31" xfId="0" applyNumberFormat="1" applyFont="1" applyFill="1" applyBorder="1" applyAlignment="1">
      <alignment horizontal="center"/>
    </xf>
    <xf numFmtId="1" fontId="14" fillId="9" borderId="20" xfId="0" applyNumberFormat="1" applyFont="1" applyFill="1" applyBorder="1" applyAlignment="1">
      <alignment horizontal="center"/>
    </xf>
    <xf numFmtId="1" fontId="14" fillId="9" borderId="18" xfId="0" applyNumberFormat="1" applyFont="1" applyFill="1" applyBorder="1" applyAlignment="1">
      <alignment horizontal="center"/>
    </xf>
    <xf numFmtId="0" fontId="22" fillId="7" borderId="27" xfId="0" applyFont="1" applyFill="1" applyBorder="1" applyAlignment="1">
      <alignment horizontal="center" vertical="center"/>
    </xf>
    <xf numFmtId="0" fontId="22" fillId="7" borderId="28" xfId="0" applyFont="1" applyFill="1" applyBorder="1" applyAlignment="1">
      <alignment horizontal="center" vertical="center"/>
    </xf>
    <xf numFmtId="0" fontId="13" fillId="9" borderId="57" xfId="0" applyFont="1" applyFill="1" applyBorder="1" applyAlignment="1">
      <alignment horizontal="center" vertical="center"/>
    </xf>
    <xf numFmtId="0" fontId="13" fillId="9" borderId="16" xfId="0" applyFont="1" applyFill="1" applyBorder="1" applyAlignment="1">
      <alignment horizontal="center" vertical="center"/>
    </xf>
    <xf numFmtId="0" fontId="13" fillId="9" borderId="29" xfId="0" applyFont="1" applyFill="1" applyBorder="1" applyAlignment="1">
      <alignment horizontal="center" vertical="center"/>
    </xf>
    <xf numFmtId="0" fontId="13" fillId="0" borderId="6" xfId="0" applyFont="1" applyBorder="1" applyAlignment="1">
      <alignment horizontal="center" vertical="center"/>
    </xf>
    <xf numFmtId="1" fontId="13" fillId="0" borderId="6" xfId="0" applyNumberFormat="1" applyFont="1" applyBorder="1" applyAlignment="1">
      <alignment horizontal="center" vertical="center"/>
    </xf>
    <xf numFmtId="0" fontId="18" fillId="13" borderId="41" xfId="0" applyFont="1" applyFill="1" applyBorder="1" applyAlignment="1">
      <alignment horizontal="center" vertical="center"/>
    </xf>
    <xf numFmtId="0" fontId="18" fillId="13" borderId="42"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3" xfId="0" applyFont="1" applyFill="1" applyBorder="1" applyAlignment="1">
      <alignment horizontal="center" vertical="center"/>
    </xf>
    <xf numFmtId="0" fontId="31" fillId="0" borderId="9" xfId="0" applyFont="1" applyBorder="1" applyAlignment="1">
      <alignment horizontal="center" vertical="center"/>
    </xf>
    <xf numFmtId="0" fontId="18" fillId="2" borderId="32"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52" xfId="0" applyFont="1" applyFill="1" applyBorder="1" applyAlignment="1">
      <alignment horizontal="center" vertical="center"/>
    </xf>
    <xf numFmtId="0" fontId="18" fillId="2" borderId="53" xfId="0" applyFont="1" applyFill="1" applyBorder="1" applyAlignment="1">
      <alignment horizontal="center" vertical="center"/>
    </xf>
    <xf numFmtId="168" fontId="0" fillId="0" borderId="15" xfId="0" applyNumberFormat="1" applyBorder="1" applyAlignment="1">
      <alignment horizontal="center" vertical="center"/>
    </xf>
    <xf numFmtId="168" fontId="0" fillId="0" borderId="17" xfId="0" applyNumberFormat="1" applyBorder="1" applyAlignment="1">
      <alignment horizontal="center" vertical="center"/>
    </xf>
    <xf numFmtId="168" fontId="0" fillId="0" borderId="1" xfId="0" applyNumberFormat="1" applyBorder="1" applyAlignment="1">
      <alignment horizontal="center" vertical="center"/>
    </xf>
    <xf numFmtId="168" fontId="0" fillId="0" borderId="16" xfId="0" applyNumberFormat="1" applyBorder="1" applyAlignment="1">
      <alignment horizontal="center" vertical="center"/>
    </xf>
    <xf numFmtId="0" fontId="26" fillId="4" borderId="11" xfId="0" applyFont="1" applyFill="1" applyBorder="1" applyAlignment="1">
      <alignment vertical="center"/>
    </xf>
    <xf numFmtId="49" fontId="0" fillId="0" borderId="1" xfId="0" applyNumberFormat="1" applyBorder="1" applyAlignment="1">
      <alignment vertical="center"/>
    </xf>
    <xf numFmtId="49" fontId="26" fillId="4" borderId="1" xfId="0" applyNumberFormat="1" applyFont="1" applyFill="1" applyBorder="1" applyAlignment="1">
      <alignment vertical="center"/>
    </xf>
    <xf numFmtId="168" fontId="0" fillId="0" borderId="11" xfId="0" applyNumberFormat="1" applyBorder="1" applyAlignment="1">
      <alignment horizontal="center" vertical="center"/>
    </xf>
    <xf numFmtId="1" fontId="10" fillId="17" borderId="31" xfId="0" applyNumberFormat="1" applyFont="1" applyFill="1" applyBorder="1" applyAlignment="1">
      <alignment horizontal="center" vertical="center"/>
    </xf>
    <xf numFmtId="1" fontId="10" fillId="17" borderId="71" xfId="0" applyNumberFormat="1" applyFont="1" applyFill="1" applyBorder="1" applyAlignment="1">
      <alignment horizontal="center" vertical="center"/>
    </xf>
    <xf numFmtId="1" fontId="10" fillId="11" borderId="25" xfId="0" applyNumberFormat="1" applyFont="1" applyFill="1" applyBorder="1" applyAlignment="1">
      <alignment horizontal="center" vertical="center"/>
    </xf>
    <xf numFmtId="1" fontId="10" fillId="7" borderId="25" xfId="0" applyNumberFormat="1" applyFont="1" applyFill="1" applyBorder="1" applyAlignment="1">
      <alignment horizontal="center" vertical="center"/>
    </xf>
    <xf numFmtId="49" fontId="10" fillId="0" borderId="1" xfId="0" applyNumberFormat="1" applyFont="1" applyBorder="1" applyAlignment="1">
      <alignment vertical="center"/>
    </xf>
    <xf numFmtId="0" fontId="40" fillId="0" borderId="15"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1" xfId="0" applyFont="1" applyBorder="1" applyAlignment="1">
      <alignment horizontal="center" vertical="center" wrapText="1"/>
    </xf>
    <xf numFmtId="0" fontId="18" fillId="2" borderId="0" xfId="0" applyFont="1" applyFill="1" applyAlignment="1">
      <alignment horizontal="center" vertical="center"/>
    </xf>
    <xf numFmtId="0" fontId="10" fillId="18" borderId="1" xfId="0" applyFont="1" applyFill="1" applyBorder="1" applyAlignment="1">
      <alignment horizontal="center" vertical="center"/>
    </xf>
    <xf numFmtId="0" fontId="16" fillId="18" borderId="1" xfId="0" applyFont="1" applyFill="1" applyBorder="1" applyAlignment="1">
      <alignment horizontal="center" vertical="center"/>
    </xf>
    <xf numFmtId="0" fontId="32" fillId="18" borderId="1" xfId="0" applyFont="1" applyFill="1" applyBorder="1"/>
    <xf numFmtId="0" fontId="0" fillId="18" borderId="54" xfId="0" applyFill="1" applyBorder="1" applyAlignment="1">
      <alignment horizontal="center" vertical="center"/>
    </xf>
    <xf numFmtId="0" fontId="0" fillId="18" borderId="1" xfId="0" applyFill="1" applyBorder="1"/>
    <xf numFmtId="0" fontId="16" fillId="18" borderId="1" xfId="0" applyFont="1" applyFill="1" applyBorder="1"/>
    <xf numFmtId="0" fontId="10" fillId="18" borderId="1" xfId="0" applyFont="1" applyFill="1" applyBorder="1"/>
    <xf numFmtId="0" fontId="16" fillId="18" borderId="1" xfId="10" applyNumberFormat="1" applyFont="1" applyFill="1" applyBorder="1" applyAlignment="1">
      <alignment horizontal="center"/>
    </xf>
    <xf numFmtId="0" fontId="33" fillId="18" borderId="1" xfId="0" applyFont="1" applyFill="1" applyBorder="1" applyAlignment="1">
      <alignment horizontal="center" vertical="center"/>
    </xf>
    <xf numFmtId="0" fontId="16" fillId="50" borderId="49" xfId="0" applyFont="1" applyFill="1" applyBorder="1" applyAlignment="1">
      <alignment horizontal="center"/>
    </xf>
    <xf numFmtId="0" fontId="16" fillId="50" borderId="48" xfId="0" applyFont="1" applyFill="1" applyBorder="1"/>
    <xf numFmtId="0" fontId="10" fillId="18" borderId="48" xfId="0" applyFont="1" applyFill="1" applyBorder="1" applyAlignment="1">
      <alignment horizontal="center" vertical="center"/>
    </xf>
    <xf numFmtId="0" fontId="16" fillId="18" borderId="48" xfId="10" applyNumberFormat="1" applyFont="1" applyFill="1" applyBorder="1" applyAlignment="1">
      <alignment horizontal="center"/>
    </xf>
    <xf numFmtId="0" fontId="16" fillId="50" borderId="48" xfId="0" applyFont="1" applyFill="1" applyBorder="1" applyAlignment="1">
      <alignment horizontal="center" vertical="center"/>
    </xf>
    <xf numFmtId="0" fontId="33" fillId="50" borderId="48" xfId="0" applyFont="1" applyFill="1" applyBorder="1" applyAlignment="1">
      <alignment horizontal="center" vertical="center"/>
    </xf>
    <xf numFmtId="0" fontId="16" fillId="18" borderId="15" xfId="0" applyFont="1" applyFill="1" applyBorder="1" applyAlignment="1">
      <alignment horizontal="center"/>
    </xf>
    <xf numFmtId="0" fontId="32" fillId="50" borderId="1" xfId="0" applyFont="1" applyFill="1" applyBorder="1"/>
    <xf numFmtId="0" fontId="0" fillId="18" borderId="1" xfId="0" applyFill="1" applyBorder="1" applyAlignment="1">
      <alignment horizontal="center" vertical="center"/>
    </xf>
    <xf numFmtId="0" fontId="16" fillId="50" borderId="1" xfId="0" applyFont="1" applyFill="1" applyBorder="1" applyAlignment="1">
      <alignment horizontal="center" vertical="center"/>
    </xf>
    <xf numFmtId="0" fontId="33" fillId="50" borderId="1" xfId="0" applyFont="1" applyFill="1" applyBorder="1" applyAlignment="1">
      <alignment horizontal="center" vertical="center"/>
    </xf>
    <xf numFmtId="0" fontId="16" fillId="18" borderId="15" xfId="0" applyFont="1" applyFill="1" applyBorder="1" applyAlignment="1">
      <alignment horizontal="center" vertical="center"/>
    </xf>
    <xf numFmtId="9" fontId="16" fillId="18" borderId="1" xfId="10" applyFont="1" applyFill="1" applyBorder="1" applyAlignment="1">
      <alignment horizontal="center"/>
    </xf>
    <xf numFmtId="0" fontId="16" fillId="18" borderId="15" xfId="0" applyFont="1" applyFill="1" applyBorder="1"/>
    <xf numFmtId="0" fontId="16" fillId="0" borderId="15" xfId="0" applyFont="1" applyBorder="1"/>
    <xf numFmtId="0" fontId="0" fillId="0" borderId="15" xfId="0" applyBorder="1" applyAlignment="1">
      <alignment horizontal="left" vertical="center"/>
    </xf>
    <xf numFmtId="0" fontId="0" fillId="0" borderId="17" xfId="0" applyBorder="1" applyAlignment="1">
      <alignment horizontal="left" vertical="center"/>
    </xf>
    <xf numFmtId="0" fontId="10" fillId="0" borderId="17" xfId="0" applyFont="1" applyBorder="1" applyAlignment="1">
      <alignment horizontal="left" vertical="center"/>
    </xf>
    <xf numFmtId="1" fontId="14" fillId="9" borderId="67" xfId="0" applyNumberFormat="1" applyFont="1" applyFill="1" applyBorder="1" applyAlignment="1">
      <alignment horizontal="center" vertical="center"/>
    </xf>
    <xf numFmtId="165" fontId="13" fillId="8" borderId="25" xfId="0" applyNumberFormat="1" applyFont="1" applyFill="1" applyBorder="1" applyAlignment="1">
      <alignment horizontal="center" vertical="center"/>
    </xf>
    <xf numFmtId="1" fontId="13" fillId="5" borderId="0" xfId="0" applyNumberFormat="1" applyFont="1" applyFill="1" applyAlignment="1">
      <alignment horizontal="center"/>
    </xf>
    <xf numFmtId="10" fontId="10" fillId="0" borderId="1" xfId="0" applyNumberFormat="1" applyFont="1" applyBorder="1" applyAlignment="1">
      <alignment horizontal="center" vertical="center"/>
    </xf>
    <xf numFmtId="0" fontId="18" fillId="0" borderId="2" xfId="0" applyFont="1" applyBorder="1" applyAlignment="1">
      <alignment horizontal="left" vertical="center"/>
    </xf>
    <xf numFmtId="0" fontId="10" fillId="0" borderId="15" xfId="0" applyFont="1" applyBorder="1" applyAlignment="1">
      <alignment horizontal="left" vertical="center"/>
    </xf>
    <xf numFmtId="0" fontId="0" fillId="0" borderId="27" xfId="0" applyBorder="1" applyAlignment="1">
      <alignment horizontal="left" vertical="center"/>
    </xf>
    <xf numFmtId="0" fontId="0" fillId="0" borderId="0" xfId="0" applyAlignment="1">
      <alignment horizontal="left"/>
    </xf>
    <xf numFmtId="0" fontId="18" fillId="2" borderId="4" xfId="0" applyFont="1" applyFill="1" applyBorder="1" applyAlignment="1">
      <alignment horizontal="center" vertical="center" wrapText="1"/>
    </xf>
    <xf numFmtId="0" fontId="0" fillId="0" borderId="12" xfId="0" applyBorder="1" applyAlignment="1">
      <alignment horizontal="center" vertical="center"/>
    </xf>
    <xf numFmtId="1" fontId="10" fillId="10" borderId="25" xfId="0" applyNumberFormat="1" applyFont="1" applyFill="1" applyBorder="1" applyAlignment="1">
      <alignment horizontal="center" vertical="center"/>
    </xf>
    <xf numFmtId="1" fontId="14" fillId="7" borderId="1" xfId="0" applyNumberFormat="1" applyFont="1" applyFill="1" applyBorder="1" applyAlignment="1">
      <alignment horizontal="center" vertical="center"/>
    </xf>
    <xf numFmtId="9" fontId="0" fillId="0" borderId="48" xfId="0" applyNumberFormat="1" applyBorder="1" applyAlignment="1">
      <alignment horizontal="center" vertical="center"/>
    </xf>
    <xf numFmtId="9" fontId="0" fillId="0" borderId="48" xfId="0" applyNumberFormat="1" applyBorder="1" applyAlignment="1">
      <alignment vertical="center"/>
    </xf>
    <xf numFmtId="9" fontId="0" fillId="0" borderId="15" xfId="0" applyNumberFormat="1" applyBorder="1" applyAlignment="1">
      <alignment horizontal="center" vertical="center"/>
    </xf>
    <xf numFmtId="9" fontId="0" fillId="0" borderId="1" xfId="0" applyNumberFormat="1" applyBorder="1" applyAlignment="1">
      <alignment horizontal="center" vertical="center"/>
    </xf>
    <xf numFmtId="9" fontId="0" fillId="0" borderId="1" xfId="0" applyNumberFormat="1" applyBorder="1" applyAlignment="1">
      <alignment vertical="center"/>
    </xf>
    <xf numFmtId="9" fontId="0" fillId="0" borderId="76" xfId="0" applyNumberFormat="1" applyBorder="1" applyAlignment="1">
      <alignment horizontal="center" vertical="center"/>
    </xf>
    <xf numFmtId="2" fontId="0" fillId="0" borderId="49" xfId="0" applyNumberFormat="1" applyBorder="1" applyAlignment="1">
      <alignment horizontal="center" vertical="center"/>
    </xf>
    <xf numFmtId="2" fontId="0" fillId="0" borderId="76" xfId="0" applyNumberFormat="1" applyBorder="1" applyAlignment="1">
      <alignment horizontal="center" vertical="center"/>
    </xf>
    <xf numFmtId="2" fontId="0" fillId="0" borderId="48" xfId="0" applyNumberFormat="1" applyBorder="1" applyAlignment="1">
      <alignment horizontal="center" vertical="center"/>
    </xf>
    <xf numFmtId="2" fontId="0" fillId="0" borderId="28" xfId="0" applyNumberFormat="1" applyBorder="1" applyAlignment="1">
      <alignment horizontal="center" vertical="center"/>
    </xf>
    <xf numFmtId="2" fontId="0" fillId="0" borderId="0" xfId="0" applyNumberFormat="1"/>
    <xf numFmtId="2" fontId="0" fillId="0" borderId="1" xfId="0" applyNumberFormat="1" applyBorder="1" applyAlignment="1">
      <alignment vertical="center"/>
    </xf>
    <xf numFmtId="2" fontId="0" fillId="0" borderId="11" xfId="0" applyNumberFormat="1" applyBorder="1" applyAlignment="1">
      <alignment vertical="center"/>
    </xf>
    <xf numFmtId="2" fontId="0" fillId="0" borderId="17" xfId="0" applyNumberFormat="1" applyBorder="1" applyAlignment="1">
      <alignment horizontal="center" vertical="center"/>
    </xf>
    <xf numFmtId="2" fontId="0" fillId="0" borderId="11" xfId="0" applyNumberFormat="1" applyBorder="1" applyAlignment="1">
      <alignment horizontal="center" vertical="center"/>
    </xf>
    <xf numFmtId="2" fontId="0" fillId="0" borderId="16" xfId="0" applyNumberFormat="1" applyBorder="1" applyAlignment="1">
      <alignment horizontal="center" vertical="center"/>
    </xf>
    <xf numFmtId="10" fontId="0" fillId="0" borderId="17" xfId="0" applyNumberFormat="1" applyBorder="1" applyAlignment="1">
      <alignment horizontal="center" vertical="center"/>
    </xf>
    <xf numFmtId="0" fontId="28" fillId="0" borderId="17" xfId="0" applyFont="1" applyBorder="1" applyAlignment="1">
      <alignment horizontal="center" vertical="center"/>
    </xf>
    <xf numFmtId="2" fontId="0" fillId="0" borderId="1" xfId="10" applyNumberFormat="1" applyFont="1" applyBorder="1" applyAlignment="1">
      <alignment horizontal="center"/>
    </xf>
    <xf numFmtId="2" fontId="34" fillId="15" borderId="1" xfId="0" applyNumberFormat="1" applyFont="1" applyFill="1" applyBorder="1"/>
    <xf numFmtId="2" fontId="0" fillId="0" borderId="1" xfId="0" applyNumberFormat="1" applyBorder="1"/>
    <xf numFmtId="0" fontId="26" fillId="18" borderId="21" xfId="0" applyFont="1" applyFill="1" applyBorder="1" applyAlignment="1">
      <alignment vertical="center"/>
    </xf>
    <xf numFmtId="0" fontId="0" fillId="18" borderId="16" xfId="0" applyFill="1" applyBorder="1" applyAlignment="1">
      <alignment vertical="center"/>
    </xf>
    <xf numFmtId="0" fontId="0" fillId="18" borderId="21" xfId="0" applyFill="1" applyBorder="1" applyAlignment="1">
      <alignment vertical="center"/>
    </xf>
    <xf numFmtId="0" fontId="71" fillId="0" borderId="15" xfId="0" applyFont="1" applyBorder="1" applyAlignment="1">
      <alignment horizontal="center" vertical="center"/>
    </xf>
    <xf numFmtId="0" fontId="71" fillId="0" borderId="17" xfId="0" applyFont="1" applyBorder="1" applyAlignment="1">
      <alignment horizontal="center" vertical="center"/>
    </xf>
    <xf numFmtId="0" fontId="71" fillId="0" borderId="1" xfId="0" applyFont="1" applyBorder="1" applyAlignment="1">
      <alignment horizontal="center" vertical="center"/>
    </xf>
    <xf numFmtId="0" fontId="71" fillId="0" borderId="11" xfId="0" applyFont="1" applyBorder="1" applyAlignment="1">
      <alignment horizontal="center" vertical="center"/>
    </xf>
    <xf numFmtId="0" fontId="71" fillId="0" borderId="16" xfId="0" applyFont="1" applyBorder="1" applyAlignment="1">
      <alignment horizontal="center" vertical="center"/>
    </xf>
    <xf numFmtId="166" fontId="71" fillId="0" borderId="17" xfId="0" applyNumberFormat="1" applyFont="1" applyBorder="1" applyAlignment="1">
      <alignment horizontal="center" vertical="center"/>
    </xf>
    <xf numFmtId="0" fontId="71" fillId="0" borderId="27" xfId="0" applyFont="1" applyBorder="1" applyAlignment="1">
      <alignment horizontal="center" vertical="center"/>
    </xf>
    <xf numFmtId="0" fontId="71" fillId="0" borderId="35" xfId="0" applyFont="1" applyBorder="1" applyAlignment="1">
      <alignment horizontal="center" vertical="center"/>
    </xf>
    <xf numFmtId="0" fontId="71" fillId="0" borderId="28" xfId="0" applyFont="1" applyBorder="1" applyAlignment="1">
      <alignment horizontal="center" vertical="center"/>
    </xf>
    <xf numFmtId="0" fontId="71" fillId="0" borderId="34" xfId="0" applyFont="1" applyBorder="1" applyAlignment="1">
      <alignment horizontal="center" vertical="center"/>
    </xf>
    <xf numFmtId="0" fontId="71" fillId="0" borderId="29" xfId="0" applyFont="1" applyBorder="1" applyAlignment="1">
      <alignment horizontal="center" vertical="center"/>
    </xf>
    <xf numFmtId="0" fontId="33" fillId="0" borderId="31" xfId="0" applyFont="1" applyBorder="1" applyAlignment="1">
      <alignment horizontal="center" vertical="center"/>
    </xf>
    <xf numFmtId="0" fontId="33" fillId="0" borderId="18" xfId="0" applyFont="1" applyBorder="1" applyAlignment="1">
      <alignment horizontal="center" vertical="center"/>
    </xf>
    <xf numFmtId="0" fontId="33" fillId="0" borderId="15" xfId="0" applyFont="1" applyBorder="1" applyAlignment="1">
      <alignment horizontal="center" vertical="center"/>
    </xf>
    <xf numFmtId="0" fontId="72" fillId="4" borderId="49" xfId="0" applyFont="1" applyFill="1" applyBorder="1"/>
    <xf numFmtId="0" fontId="13" fillId="9" borderId="21" xfId="0" applyFont="1" applyFill="1" applyBorder="1" applyAlignment="1">
      <alignment horizontal="center" vertical="center"/>
    </xf>
    <xf numFmtId="0" fontId="32" fillId="0" borderId="17" xfId="0" applyFont="1" applyBorder="1" applyAlignment="1">
      <alignment horizontal="center"/>
    </xf>
    <xf numFmtId="0" fontId="0" fillId="0" borderId="11" xfId="0" applyBorder="1" applyAlignment="1">
      <alignment horizontal="center"/>
    </xf>
    <xf numFmtId="0" fontId="0" fillId="0" borderId="15" xfId="0" applyBorder="1"/>
    <xf numFmtId="0" fontId="40" fillId="0" borderId="15" xfId="0" applyFont="1" applyBorder="1" applyAlignment="1">
      <alignment horizontal="center"/>
    </xf>
    <xf numFmtId="0" fontId="0" fillId="0" borderId="15" xfId="0" applyBorder="1" applyAlignment="1">
      <alignment horizontal="center"/>
    </xf>
    <xf numFmtId="1" fontId="40" fillId="0" borderId="15" xfId="0" applyNumberFormat="1" applyFont="1" applyBorder="1" applyAlignment="1">
      <alignment horizontal="center"/>
    </xf>
    <xf numFmtId="0" fontId="0" fillId="0" borderId="16" xfId="0" applyBorder="1" applyAlignment="1">
      <alignment horizontal="center"/>
    </xf>
    <xf numFmtId="0" fontId="18" fillId="0" borderId="22" xfId="0" applyFont="1" applyBorder="1" applyAlignment="1">
      <alignment horizontal="center" vertical="center"/>
    </xf>
    <xf numFmtId="0" fontId="18" fillId="0" borderId="36" xfId="0" applyFont="1" applyBorder="1" applyAlignment="1">
      <alignment horizontal="center" vertical="center"/>
    </xf>
    <xf numFmtId="0" fontId="18" fillId="0" borderId="64" xfId="0" applyFont="1" applyBorder="1" applyAlignment="1">
      <alignment horizontal="center" vertical="center"/>
    </xf>
    <xf numFmtId="1" fontId="10" fillId="9" borderId="1" xfId="0" quotePrefix="1" applyNumberFormat="1" applyFont="1" applyFill="1" applyBorder="1" applyAlignment="1">
      <alignment horizontal="center" vertical="center"/>
    </xf>
    <xf numFmtId="49" fontId="30" fillId="8" borderId="56" xfId="12" applyNumberFormat="1" applyFont="1" applyFill="1" applyBorder="1" applyAlignment="1">
      <alignment horizontal="center" vertical="center"/>
    </xf>
    <xf numFmtId="1" fontId="45" fillId="10" borderId="1" xfId="0" applyNumberFormat="1" applyFont="1" applyFill="1" applyBorder="1" applyAlignment="1">
      <alignment horizontal="center" vertical="center"/>
    </xf>
    <xf numFmtId="1" fontId="14" fillId="9" borderId="19" xfId="0" applyNumberFormat="1" applyFont="1" applyFill="1" applyBorder="1" applyAlignment="1">
      <alignment horizontal="center" vertical="center"/>
    </xf>
    <xf numFmtId="1" fontId="14" fillId="9" borderId="69" xfId="0" applyNumberFormat="1" applyFont="1" applyFill="1" applyBorder="1" applyAlignment="1">
      <alignment horizontal="center" vertical="center"/>
    </xf>
    <xf numFmtId="1" fontId="14" fillId="9" borderId="11" xfId="0" applyNumberFormat="1" applyFont="1" applyFill="1" applyBorder="1" applyAlignment="1">
      <alignment horizontal="center" vertical="center"/>
    </xf>
    <xf numFmtId="1" fontId="14" fillId="9" borderId="34" xfId="0" applyNumberFormat="1" applyFont="1" applyFill="1" applyBorder="1" applyAlignment="1">
      <alignment horizontal="center" vertical="center"/>
    </xf>
    <xf numFmtId="1" fontId="10" fillId="12" borderId="25" xfId="0" applyNumberFormat="1" applyFont="1" applyFill="1" applyBorder="1" applyAlignment="1">
      <alignment horizontal="center" vertical="center"/>
    </xf>
    <xf numFmtId="1" fontId="14" fillId="10" borderId="18" xfId="0" applyNumberFormat="1" applyFont="1" applyFill="1" applyBorder="1" applyAlignment="1">
      <alignment horizontal="center" vertical="center"/>
    </xf>
    <xf numFmtId="1" fontId="25" fillId="8" borderId="9" xfId="0" applyNumberFormat="1" applyFont="1" applyFill="1" applyBorder="1" applyAlignment="1">
      <alignment horizontal="center" vertical="center"/>
    </xf>
    <xf numFmtId="165" fontId="13" fillId="8" borderId="31" xfId="0" applyNumberFormat="1" applyFont="1" applyFill="1" applyBorder="1" applyAlignment="1">
      <alignment horizontal="center" vertical="center"/>
    </xf>
    <xf numFmtId="165" fontId="13" fillId="8" borderId="32" xfId="0" applyNumberFormat="1" applyFont="1" applyFill="1" applyBorder="1" applyAlignment="1">
      <alignment horizontal="center" vertical="center"/>
    </xf>
    <xf numFmtId="165" fontId="13" fillId="8" borderId="56" xfId="0" applyNumberFormat="1" applyFont="1" applyFill="1" applyBorder="1" applyAlignment="1">
      <alignment horizontal="center" vertical="center"/>
    </xf>
    <xf numFmtId="165" fontId="13" fillId="8" borderId="71" xfId="0" applyNumberFormat="1" applyFont="1" applyFill="1" applyBorder="1" applyAlignment="1">
      <alignment horizontal="center" vertical="center"/>
    </xf>
    <xf numFmtId="1" fontId="14" fillId="9" borderId="26" xfId="0" applyNumberFormat="1" applyFont="1" applyFill="1" applyBorder="1" applyAlignment="1">
      <alignment horizontal="center" vertical="center"/>
    </xf>
    <xf numFmtId="1" fontId="14" fillId="9" borderId="25" xfId="0" applyNumberFormat="1" applyFont="1" applyFill="1" applyBorder="1" applyAlignment="1">
      <alignment horizontal="center" vertical="center"/>
    </xf>
    <xf numFmtId="1" fontId="10" fillId="9" borderId="25" xfId="0" applyNumberFormat="1" applyFont="1" applyFill="1" applyBorder="1" applyAlignment="1">
      <alignment horizontal="center" vertical="center"/>
    </xf>
    <xf numFmtId="0" fontId="14" fillId="7" borderId="23" xfId="0" applyFont="1" applyFill="1" applyBorder="1" applyAlignment="1">
      <alignment horizontal="center" vertical="center"/>
    </xf>
    <xf numFmtId="0" fontId="14" fillId="7" borderId="38" xfId="0" applyFont="1" applyFill="1" applyBorder="1" applyAlignment="1">
      <alignment horizontal="center" vertical="center"/>
    </xf>
    <xf numFmtId="1" fontId="14" fillId="7" borderId="38" xfId="0" applyNumberFormat="1" applyFont="1" applyFill="1" applyBorder="1" applyAlignment="1">
      <alignment horizontal="center" vertical="center"/>
    </xf>
    <xf numFmtId="1" fontId="14" fillId="9" borderId="68" xfId="0" applyNumberFormat="1" applyFont="1" applyFill="1" applyBorder="1" applyAlignment="1">
      <alignment horizontal="center" vertical="center"/>
    </xf>
    <xf numFmtId="1" fontId="14" fillId="9" borderId="22" xfId="0" applyNumberFormat="1" applyFont="1" applyFill="1" applyBorder="1" applyAlignment="1">
      <alignment horizontal="center" vertical="center"/>
    </xf>
    <xf numFmtId="1" fontId="14" fillId="9" borderId="36" xfId="0" applyNumberFormat="1" applyFont="1" applyFill="1" applyBorder="1" applyAlignment="1">
      <alignment horizontal="center" vertical="center"/>
    </xf>
    <xf numFmtId="1" fontId="10" fillId="9" borderId="19" xfId="0" applyNumberFormat="1" applyFont="1" applyFill="1" applyBorder="1" applyAlignment="1">
      <alignment horizontal="center" vertical="center"/>
    </xf>
    <xf numFmtId="1" fontId="14" fillId="7" borderId="69" xfId="0" applyNumberFormat="1" applyFont="1" applyFill="1" applyBorder="1" applyAlignment="1">
      <alignment horizontal="center" vertical="center"/>
    </xf>
    <xf numFmtId="0" fontId="18" fillId="2" borderId="45" xfId="0" applyFont="1" applyFill="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14" fontId="18" fillId="2" borderId="44" xfId="0" applyNumberFormat="1" applyFont="1" applyFill="1" applyBorder="1" applyAlignment="1">
      <alignment horizontal="center" vertical="center"/>
    </xf>
    <xf numFmtId="0" fontId="18" fillId="0" borderId="8" xfId="0" applyFont="1" applyBorder="1" applyAlignment="1">
      <alignment horizontal="center" vertical="center"/>
    </xf>
    <xf numFmtId="0" fontId="28" fillId="0" borderId="54" xfId="0" applyFont="1" applyBorder="1" applyAlignment="1">
      <alignment horizontal="center"/>
    </xf>
    <xf numFmtId="0" fontId="10" fillId="0" borderId="59" xfId="0" applyFont="1" applyBorder="1" applyAlignment="1">
      <alignment horizontal="center" vertical="center"/>
    </xf>
    <xf numFmtId="49" fontId="10" fillId="0" borderId="68" xfId="0" applyNumberFormat="1" applyFont="1" applyBorder="1" applyAlignment="1">
      <alignment horizontal="left" vertical="center"/>
    </xf>
    <xf numFmtId="0" fontId="32" fillId="0" borderId="60" xfId="0" applyFont="1" applyBorder="1" applyAlignment="1">
      <alignment horizontal="left"/>
    </xf>
    <xf numFmtId="0" fontId="32" fillId="0" borderId="68" xfId="0" applyFont="1" applyBorder="1" applyAlignment="1">
      <alignment horizontal="left"/>
    </xf>
    <xf numFmtId="0" fontId="0" fillId="0" borderId="68" xfId="0" applyBorder="1" applyAlignment="1">
      <alignment horizontal="left" vertical="center"/>
    </xf>
    <xf numFmtId="10" fontId="0" fillId="0" borderId="68" xfId="0" applyNumberFormat="1" applyBorder="1"/>
    <xf numFmtId="0" fontId="0" fillId="0" borderId="74" xfId="0" applyBorder="1" applyAlignment="1">
      <alignment horizontal="center" vertical="center"/>
    </xf>
    <xf numFmtId="0" fontId="0" fillId="0" borderId="91" xfId="0" applyBorder="1" applyAlignment="1">
      <alignment horizontal="center" vertical="center"/>
    </xf>
    <xf numFmtId="49" fontId="10" fillId="0" borderId="1" xfId="0" applyNumberFormat="1" applyFont="1" applyBorder="1" applyAlignment="1">
      <alignment horizontal="left" vertical="center"/>
    </xf>
    <xf numFmtId="0" fontId="0" fillId="0" borderId="1" xfId="0" applyBorder="1" applyAlignment="1">
      <alignment horizontal="left" vertical="center"/>
    </xf>
    <xf numFmtId="0" fontId="28" fillId="0" borderId="1" xfId="0" applyFont="1" applyBorder="1" applyAlignment="1">
      <alignment horizontal="center"/>
    </xf>
    <xf numFmtId="2" fontId="0" fillId="0" borderId="48" xfId="0" applyNumberFormat="1" applyBorder="1"/>
    <xf numFmtId="2" fontId="0" fillId="0" borderId="60" xfId="0" applyNumberFormat="1" applyBorder="1" applyAlignment="1">
      <alignment horizontal="center" vertical="center"/>
    </xf>
    <xf numFmtId="2" fontId="10" fillId="0" borderId="1" xfId="0" applyNumberFormat="1" applyFont="1" applyBorder="1"/>
    <xf numFmtId="2" fontId="0" fillId="0" borderId="60" xfId="0" applyNumberFormat="1" applyBorder="1"/>
    <xf numFmtId="2" fontId="0" fillId="0" borderId="15" xfId="0" applyNumberFormat="1" applyBorder="1"/>
    <xf numFmtId="2" fontId="0" fillId="0" borderId="67" xfId="0" applyNumberFormat="1" applyBorder="1" applyAlignment="1">
      <alignment horizontal="center" vertical="center"/>
    </xf>
    <xf numFmtId="1" fontId="40" fillId="0" borderId="1" xfId="0" applyNumberFormat="1" applyFont="1" applyBorder="1" applyAlignment="1">
      <alignment horizontal="center"/>
    </xf>
    <xf numFmtId="1" fontId="10" fillId="0" borderId="1" xfId="0" applyNumberFormat="1" applyFont="1" applyBorder="1" applyAlignment="1">
      <alignment horizontal="center"/>
    </xf>
    <xf numFmtId="1" fontId="42" fillId="0" borderId="1" xfId="0" applyNumberFormat="1" applyFont="1" applyBorder="1" applyAlignment="1">
      <alignment horizontal="center"/>
    </xf>
    <xf numFmtId="1" fontId="10" fillId="0" borderId="1" xfId="0" applyNumberFormat="1" applyFont="1" applyBorder="1" applyAlignment="1">
      <alignment horizontal="center" vertical="center"/>
    </xf>
    <xf numFmtId="1" fontId="40" fillId="0" borderId="1" xfId="0" applyNumberFormat="1" applyFont="1" applyBorder="1"/>
    <xf numFmtId="0" fontId="30" fillId="18" borderId="15" xfId="0" applyFont="1" applyFill="1" applyBorder="1" applyAlignment="1">
      <alignment horizontal="left"/>
    </xf>
    <xf numFmtId="0" fontId="30" fillId="18" borderId="13" xfId="0" applyFont="1" applyFill="1" applyBorder="1" applyAlignment="1">
      <alignment horizontal="left"/>
    </xf>
    <xf numFmtId="1" fontId="0" fillId="0" borderId="17" xfId="0" applyNumberFormat="1" applyBorder="1" applyAlignment="1">
      <alignment horizontal="center" vertical="center"/>
    </xf>
    <xf numFmtId="1" fontId="0" fillId="0" borderId="1" xfId="0" applyNumberFormat="1" applyBorder="1" applyAlignment="1">
      <alignment horizontal="center" vertical="center"/>
    </xf>
    <xf numFmtId="1" fontId="0" fillId="0" borderId="11" xfId="0" applyNumberFormat="1" applyBorder="1" applyAlignment="1">
      <alignment horizontal="center" vertical="center"/>
    </xf>
    <xf numFmtId="1" fontId="0" fillId="0" borderId="16" xfId="0" applyNumberFormat="1" applyBorder="1" applyAlignment="1">
      <alignment horizontal="center" vertical="center"/>
    </xf>
    <xf numFmtId="0" fontId="14" fillId="18" borderId="0" xfId="0" applyFont="1" applyFill="1" applyAlignment="1">
      <alignment horizontal="center"/>
    </xf>
    <xf numFmtId="168" fontId="0" fillId="0" borderId="1" xfId="0" applyNumberFormat="1" applyBorder="1"/>
    <xf numFmtId="0" fontId="16" fillId="0" borderId="1" xfId="6" applyBorder="1" applyAlignment="1">
      <alignment horizontal="center" vertical="center"/>
    </xf>
    <xf numFmtId="0" fontId="16" fillId="0" borderId="1" xfId="6" applyBorder="1" applyAlignment="1">
      <alignment vertical="center"/>
    </xf>
    <xf numFmtId="0" fontId="16" fillId="0" borderId="11" xfId="6" applyBorder="1" applyAlignment="1">
      <alignment horizontal="center" vertical="center"/>
    </xf>
    <xf numFmtId="0" fontId="16" fillId="0" borderId="15" xfId="6" applyBorder="1" applyAlignment="1">
      <alignment horizontal="center" vertical="center"/>
    </xf>
    <xf numFmtId="0" fontId="16" fillId="0" borderId="16" xfId="6" applyBorder="1" applyAlignment="1">
      <alignment horizontal="center" vertical="center"/>
    </xf>
    <xf numFmtId="0" fontId="16" fillId="0" borderId="54" xfId="6" applyBorder="1" applyAlignment="1">
      <alignment horizontal="center" vertical="center"/>
    </xf>
    <xf numFmtId="0" fontId="16" fillId="0" borderId="16" xfId="6" applyBorder="1" applyAlignment="1">
      <alignment vertical="center"/>
    </xf>
    <xf numFmtId="0" fontId="16" fillId="0" borderId="17" xfId="6" applyBorder="1" applyAlignment="1">
      <alignment horizontal="center" vertical="center"/>
    </xf>
    <xf numFmtId="49" fontId="16" fillId="0" borderId="11" xfId="6" applyNumberFormat="1" applyBorder="1" applyAlignment="1">
      <alignment vertical="center"/>
    </xf>
    <xf numFmtId="0" fontId="10" fillId="0" borderId="17" xfId="0" quotePrefix="1" applyFont="1" applyBorder="1" applyAlignment="1">
      <alignment horizontal="center" vertical="center"/>
    </xf>
    <xf numFmtId="1" fontId="14" fillId="18" borderId="0" xfId="0" applyNumberFormat="1" applyFont="1" applyFill="1" applyAlignment="1">
      <alignment horizontal="center" vertical="center"/>
    </xf>
    <xf numFmtId="1" fontId="14" fillId="4" borderId="20" xfId="0" applyNumberFormat="1" applyFont="1" applyFill="1" applyBorder="1" applyAlignment="1">
      <alignment horizontal="center"/>
    </xf>
    <xf numFmtId="1" fontId="14" fillId="4" borderId="18" xfId="0" applyNumberFormat="1" applyFont="1" applyFill="1" applyBorder="1" applyAlignment="1">
      <alignment horizontal="center"/>
    </xf>
    <xf numFmtId="1" fontId="14" fillId="4" borderId="18" xfId="0" applyNumberFormat="1" applyFont="1" applyFill="1" applyBorder="1" applyAlignment="1">
      <alignment horizontal="center" vertical="center"/>
    </xf>
    <xf numFmtId="0" fontId="13" fillId="12" borderId="8" xfId="0" applyFont="1" applyFill="1" applyBorder="1" applyAlignment="1">
      <alignment horizontal="center" vertical="center"/>
    </xf>
    <xf numFmtId="0" fontId="13" fillId="12" borderId="9" xfId="0" applyFont="1" applyFill="1" applyBorder="1" applyAlignment="1">
      <alignment horizontal="center" vertical="center"/>
    </xf>
    <xf numFmtId="1" fontId="14" fillId="4" borderId="60" xfId="0" applyNumberFormat="1" applyFont="1" applyFill="1" applyBorder="1" applyAlignment="1">
      <alignment horizontal="center" vertical="center"/>
    </xf>
    <xf numFmtId="1" fontId="14" fillId="11" borderId="18" xfId="0" applyNumberFormat="1" applyFont="1" applyFill="1" applyBorder="1" applyAlignment="1">
      <alignment horizontal="center" vertical="center"/>
    </xf>
    <xf numFmtId="0" fontId="13" fillId="5" borderId="66" xfId="0" applyFont="1" applyFill="1" applyBorder="1" applyAlignment="1">
      <alignment horizontal="center" vertical="center"/>
    </xf>
    <xf numFmtId="0" fontId="14" fillId="18" borderId="1" xfId="0" applyFont="1" applyFill="1" applyBorder="1" applyAlignment="1">
      <alignment horizontal="center"/>
    </xf>
    <xf numFmtId="0" fontId="34" fillId="15" borderId="92" xfId="0" applyFont="1" applyFill="1" applyBorder="1"/>
    <xf numFmtId="0" fontId="14" fillId="18" borderId="28" xfId="0" applyFont="1" applyFill="1" applyBorder="1" applyAlignment="1">
      <alignment horizontal="center"/>
    </xf>
    <xf numFmtId="0" fontId="0" fillId="0" borderId="21" xfId="0" applyBorder="1" applyAlignment="1">
      <alignment vertical="center"/>
    </xf>
    <xf numFmtId="0" fontId="31" fillId="51" borderId="9" xfId="0" applyFont="1" applyFill="1" applyBorder="1" applyAlignment="1">
      <alignment horizontal="center" vertical="center"/>
    </xf>
    <xf numFmtId="0" fontId="10" fillId="0" borderId="48" xfId="0" applyFont="1" applyBorder="1" applyAlignment="1">
      <alignment horizontal="center" vertical="center"/>
    </xf>
    <xf numFmtId="1" fontId="10" fillId="0" borderId="0" xfId="0" applyNumberFormat="1" applyFont="1" applyAlignment="1">
      <alignment horizontal="center" vertical="center"/>
    </xf>
    <xf numFmtId="1" fontId="10" fillId="4" borderId="71" xfId="0" applyNumberFormat="1" applyFont="1" applyFill="1" applyBorder="1" applyAlignment="1">
      <alignment horizontal="center" vertical="center"/>
    </xf>
    <xf numFmtId="1" fontId="10" fillId="4" borderId="19" xfId="0" applyNumberFormat="1" applyFont="1" applyFill="1" applyBorder="1" applyAlignment="1">
      <alignment horizontal="center" vertical="center"/>
    </xf>
    <xf numFmtId="0" fontId="0" fillId="0" borderId="1" xfId="0" applyBorder="1" applyAlignment="1">
      <alignment horizontal="left"/>
    </xf>
    <xf numFmtId="0" fontId="0" fillId="0" borderId="1" xfId="0" applyBorder="1" applyAlignment="1">
      <alignment horizontal="left" vertical="top"/>
    </xf>
    <xf numFmtId="0" fontId="70" fillId="0" borderId="1" xfId="0" applyFont="1" applyBorder="1" applyAlignment="1">
      <alignment horizontal="left"/>
    </xf>
    <xf numFmtId="49" fontId="0" fillId="0" borderId="1" xfId="0" applyNumberFormat="1" applyBorder="1" applyAlignment="1">
      <alignment horizontal="left" vertical="center"/>
    </xf>
    <xf numFmtId="49" fontId="0" fillId="0" borderId="0" xfId="0" applyNumberFormat="1" applyAlignment="1">
      <alignment horizontal="left" vertical="center"/>
    </xf>
    <xf numFmtId="0" fontId="16" fillId="0" borderId="64" xfId="0" applyFont="1" applyBorder="1" applyAlignment="1">
      <alignment horizontal="center" vertical="center"/>
    </xf>
    <xf numFmtId="0" fontId="10" fillId="0" borderId="12" xfId="0" applyFont="1" applyBorder="1" applyAlignment="1">
      <alignment horizontal="center" vertical="center"/>
    </xf>
    <xf numFmtId="0" fontId="0" fillId="0" borderId="18" xfId="0" applyBorder="1" applyAlignment="1">
      <alignment vertical="center"/>
    </xf>
    <xf numFmtId="49" fontId="0" fillId="0" borderId="19" xfId="0" applyNumberFormat="1" applyBorder="1" applyAlignment="1">
      <alignment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26" fillId="4" borderId="27" xfId="0" applyFont="1" applyFill="1" applyBorder="1" applyAlignment="1">
      <alignment horizontal="center" vertical="center"/>
    </xf>
    <xf numFmtId="0" fontId="10" fillId="0" borderId="20" xfId="0" applyFont="1" applyBorder="1" applyAlignment="1">
      <alignment horizontal="center" vertical="center"/>
    </xf>
    <xf numFmtId="0" fontId="0" fillId="0" borderId="26" xfId="0" applyBorder="1" applyAlignment="1">
      <alignment horizontal="center" vertical="center"/>
    </xf>
    <xf numFmtId="0" fontId="28" fillId="0" borderId="15" xfId="0" applyFont="1" applyBorder="1" applyAlignment="1">
      <alignment horizontal="left" vertical="center"/>
    </xf>
    <xf numFmtId="0" fontId="28" fillId="52" borderId="15" xfId="0" applyFont="1" applyFill="1" applyBorder="1" applyAlignment="1">
      <alignment horizontal="left" vertical="center"/>
    </xf>
    <xf numFmtId="0" fontId="0" fillId="52" borderId="0" xfId="0" applyFill="1" applyAlignment="1">
      <alignment horizontal="left"/>
    </xf>
    <xf numFmtId="0" fontId="0" fillId="52" borderId="15" xfId="0" applyFill="1" applyBorder="1" applyAlignment="1">
      <alignment horizontal="left" vertical="center"/>
    </xf>
    <xf numFmtId="0" fontId="10" fillId="52" borderId="17" xfId="0" applyFont="1" applyFill="1" applyBorder="1" applyAlignment="1">
      <alignment horizontal="center" vertical="center"/>
    </xf>
    <xf numFmtId="0" fontId="0" fillId="52" borderId="1" xfId="0" applyFill="1" applyBorder="1" applyAlignment="1">
      <alignment vertical="center"/>
    </xf>
    <xf numFmtId="49" fontId="0" fillId="52" borderId="11" xfId="0" applyNumberFormat="1" applyFill="1" applyBorder="1" applyAlignment="1">
      <alignment vertical="center"/>
    </xf>
    <xf numFmtId="49" fontId="10" fillId="52" borderId="11" xfId="0" applyNumberFormat="1" applyFont="1" applyFill="1" applyBorder="1" applyAlignment="1">
      <alignment vertical="center"/>
    </xf>
    <xf numFmtId="0" fontId="10" fillId="52" borderId="0" xfId="0" applyFont="1" applyFill="1" applyAlignment="1">
      <alignment horizontal="center"/>
    </xf>
    <xf numFmtId="0" fontId="14" fillId="9" borderId="1" xfId="0" applyFont="1" applyFill="1" applyBorder="1" applyAlignment="1">
      <alignment horizontal="center"/>
    </xf>
    <xf numFmtId="0" fontId="14" fillId="9" borderId="1" xfId="0" applyFont="1" applyFill="1" applyBorder="1" applyAlignment="1">
      <alignment horizontal="right"/>
    </xf>
    <xf numFmtId="1" fontId="14" fillId="7" borderId="33" xfId="0" applyNumberFormat="1" applyFont="1" applyFill="1" applyBorder="1" applyAlignment="1">
      <alignment horizontal="center" vertical="center"/>
    </xf>
    <xf numFmtId="164" fontId="14" fillId="9" borderId="13" xfId="0" applyNumberFormat="1" applyFont="1" applyFill="1" applyBorder="1" applyAlignment="1">
      <alignment horizontal="center"/>
    </xf>
    <xf numFmtId="0" fontId="14" fillId="9" borderId="14" xfId="0" applyFont="1" applyFill="1" applyBorder="1" applyAlignment="1">
      <alignment horizontal="center"/>
    </xf>
    <xf numFmtId="1" fontId="14" fillId="9" borderId="16" xfId="0" applyNumberFormat="1" applyFont="1" applyFill="1" applyBorder="1" applyAlignment="1">
      <alignment horizontal="center"/>
    </xf>
    <xf numFmtId="0" fontId="10" fillId="0" borderId="1" xfId="0" applyFont="1" applyBorder="1" applyAlignment="1">
      <alignment horizontal="left"/>
    </xf>
    <xf numFmtId="1" fontId="14" fillId="11" borderId="51" xfId="0" applyNumberFormat="1" applyFont="1" applyFill="1" applyBorder="1" applyAlignment="1">
      <alignment horizontal="center"/>
    </xf>
    <xf numFmtId="1" fontId="14" fillId="11" borderId="67" xfId="0" applyNumberFormat="1" applyFont="1" applyFill="1" applyBorder="1" applyAlignment="1">
      <alignment horizontal="center"/>
    </xf>
    <xf numFmtId="1" fontId="14" fillId="11" borderId="60" xfId="0" applyNumberFormat="1" applyFont="1" applyFill="1" applyBorder="1" applyAlignment="1">
      <alignment horizontal="center"/>
    </xf>
    <xf numFmtId="1" fontId="14" fillId="17" borderId="21" xfId="0" applyNumberFormat="1" applyFont="1" applyFill="1" applyBorder="1" applyAlignment="1">
      <alignment horizontal="center"/>
    </xf>
    <xf numFmtId="1" fontId="14" fillId="17" borderId="12" xfId="0" applyNumberFormat="1" applyFont="1" applyFill="1" applyBorder="1" applyAlignment="1">
      <alignment horizontal="center"/>
    </xf>
    <xf numFmtId="1" fontId="14" fillId="11" borderId="29" xfId="0" applyNumberFormat="1" applyFont="1" applyFill="1" applyBorder="1" applyAlignment="1">
      <alignment horizontal="center"/>
    </xf>
    <xf numFmtId="1" fontId="14" fillId="11" borderId="35" xfId="0" applyNumberFormat="1" applyFont="1" applyFill="1" applyBorder="1" applyAlignment="1">
      <alignment horizontal="center"/>
    </xf>
    <xf numFmtId="0" fontId="14" fillId="11" borderId="20" xfId="0" applyFont="1" applyFill="1" applyBorder="1" applyAlignment="1">
      <alignment horizontal="left"/>
    </xf>
    <xf numFmtId="1" fontId="14" fillId="11" borderId="20" xfId="0" applyNumberFormat="1" applyFont="1" applyFill="1" applyBorder="1" applyAlignment="1">
      <alignment horizontal="center"/>
    </xf>
    <xf numFmtId="0" fontId="14" fillId="18" borderId="49" xfId="0" applyFont="1" applyFill="1" applyBorder="1" applyAlignment="1">
      <alignment horizontal="left"/>
    </xf>
    <xf numFmtId="0" fontId="14" fillId="18" borderId="48" xfId="0" applyFont="1" applyFill="1" applyBorder="1" applyAlignment="1">
      <alignment horizontal="left"/>
    </xf>
    <xf numFmtId="164" fontId="14" fillId="18" borderId="48" xfId="0" applyNumberFormat="1" applyFont="1" applyFill="1" applyBorder="1" applyAlignment="1">
      <alignment horizontal="center" vertical="center"/>
    </xf>
    <xf numFmtId="1" fontId="14" fillId="18" borderId="58" xfId="0" applyNumberFormat="1" applyFont="1" applyFill="1" applyBorder="1" applyAlignment="1">
      <alignment horizontal="center"/>
    </xf>
    <xf numFmtId="1" fontId="14" fillId="18" borderId="15" xfId="0" applyNumberFormat="1" applyFont="1" applyFill="1" applyBorder="1" applyAlignment="1">
      <alignment horizontal="center"/>
    </xf>
    <xf numFmtId="1" fontId="14" fillId="18" borderId="31" xfId="0" applyNumberFormat="1" applyFont="1" applyFill="1" applyBorder="1" applyAlignment="1">
      <alignment horizontal="center"/>
    </xf>
    <xf numFmtId="1" fontId="14" fillId="18" borderId="48" xfId="0" applyNumberFormat="1" applyFont="1" applyFill="1" applyBorder="1" applyAlignment="1">
      <alignment horizontal="center"/>
    </xf>
    <xf numFmtId="0" fontId="14" fillId="18" borderId="27" xfId="0" applyFont="1" applyFill="1" applyBorder="1" applyAlignment="1">
      <alignment horizontal="left"/>
    </xf>
    <xf numFmtId="0" fontId="14" fillId="18" borderId="28" xfId="0" applyFont="1" applyFill="1" applyBorder="1" applyAlignment="1">
      <alignment horizontal="left"/>
    </xf>
    <xf numFmtId="164" fontId="14" fillId="18" borderId="28" xfId="0" applyNumberFormat="1" applyFont="1" applyFill="1" applyBorder="1" applyAlignment="1">
      <alignment horizontal="center" vertical="center"/>
    </xf>
    <xf numFmtId="1" fontId="14" fillId="18" borderId="34" xfId="0" applyNumberFormat="1" applyFont="1" applyFill="1" applyBorder="1" applyAlignment="1">
      <alignment horizontal="center"/>
    </xf>
    <xf numFmtId="1" fontId="14" fillId="18" borderId="27" xfId="0" applyNumberFormat="1" applyFont="1" applyFill="1" applyBorder="1" applyAlignment="1">
      <alignment horizontal="center"/>
    </xf>
    <xf numFmtId="1" fontId="14" fillId="18" borderId="28" xfId="0" applyNumberFormat="1" applyFont="1" applyFill="1" applyBorder="1" applyAlignment="1">
      <alignment horizontal="center"/>
    </xf>
    <xf numFmtId="1" fontId="14" fillId="18" borderId="49" xfId="0" applyNumberFormat="1" applyFont="1" applyFill="1" applyBorder="1" applyAlignment="1">
      <alignment horizontal="center"/>
    </xf>
    <xf numFmtId="0" fontId="14" fillId="18" borderId="15" xfId="0" applyFont="1" applyFill="1" applyBorder="1" applyAlignment="1">
      <alignment horizontal="left"/>
    </xf>
    <xf numFmtId="0" fontId="14" fillId="18" borderId="18" xfId="0" applyFont="1" applyFill="1" applyBorder="1" applyAlignment="1">
      <alignment horizontal="left"/>
    </xf>
    <xf numFmtId="164" fontId="14" fillId="18" borderId="18" xfId="0" applyNumberFormat="1" applyFont="1" applyFill="1" applyBorder="1" applyAlignment="1">
      <alignment horizontal="center" vertical="center"/>
    </xf>
    <xf numFmtId="1" fontId="14" fillId="18" borderId="19" xfId="0" applyNumberFormat="1" applyFont="1" applyFill="1" applyBorder="1" applyAlignment="1">
      <alignment horizontal="center"/>
    </xf>
    <xf numFmtId="1" fontId="14" fillId="18" borderId="1" xfId="0" applyNumberFormat="1" applyFont="1" applyFill="1" applyBorder="1" applyAlignment="1">
      <alignment horizontal="center"/>
    </xf>
    <xf numFmtId="1" fontId="14" fillId="18" borderId="11" xfId="0" applyNumberFormat="1" applyFont="1" applyFill="1" applyBorder="1" applyAlignment="1">
      <alignment horizontal="center"/>
    </xf>
    <xf numFmtId="0" fontId="14" fillId="18" borderId="1" xfId="0" applyFont="1" applyFill="1" applyBorder="1" applyAlignment="1">
      <alignment horizontal="left"/>
    </xf>
    <xf numFmtId="164" fontId="14" fillId="18" borderId="1" xfId="0" applyNumberFormat="1" applyFont="1" applyFill="1" applyBorder="1" applyAlignment="1">
      <alignment horizontal="center" vertical="center"/>
    </xf>
    <xf numFmtId="0" fontId="14" fillId="18" borderId="20" xfId="0" applyFont="1" applyFill="1" applyBorder="1" applyAlignment="1">
      <alignment horizontal="left"/>
    </xf>
    <xf numFmtId="1" fontId="14" fillId="9" borderId="64" xfId="0" applyNumberFormat="1" applyFont="1" applyFill="1" applyBorder="1" applyAlignment="1">
      <alignment horizontal="center" vertical="center"/>
    </xf>
    <xf numFmtId="1" fontId="14" fillId="18" borderId="51" xfId="0" applyNumberFormat="1" applyFont="1" applyFill="1" applyBorder="1" applyAlignment="1">
      <alignment horizontal="center" vertical="center"/>
    </xf>
    <xf numFmtId="1" fontId="14" fillId="18" borderId="71" xfId="0" applyNumberFormat="1" applyFont="1" applyFill="1" applyBorder="1" applyAlignment="1">
      <alignment horizontal="center" vertical="center"/>
    </xf>
    <xf numFmtId="1" fontId="14" fillId="18" borderId="40" xfId="0" applyNumberFormat="1" applyFont="1" applyFill="1" applyBorder="1" applyAlignment="1">
      <alignment horizontal="center" vertical="center"/>
    </xf>
    <xf numFmtId="1" fontId="14" fillId="18" borderId="15" xfId="0" applyNumberFormat="1" applyFont="1" applyFill="1" applyBorder="1" applyAlignment="1">
      <alignment horizontal="center" vertical="center"/>
    </xf>
    <xf numFmtId="1" fontId="14" fillId="18" borderId="11" xfId="0" applyNumberFormat="1" applyFont="1" applyFill="1" applyBorder="1" applyAlignment="1">
      <alignment horizontal="center" vertical="center"/>
    </xf>
    <xf numFmtId="1" fontId="14" fillId="18" borderId="22" xfId="0" applyNumberFormat="1" applyFont="1" applyFill="1" applyBorder="1" applyAlignment="1">
      <alignment horizontal="center" vertical="center"/>
    </xf>
    <xf numFmtId="1" fontId="14" fillId="18" borderId="27" xfId="0" applyNumberFormat="1" applyFont="1" applyFill="1" applyBorder="1" applyAlignment="1">
      <alignment horizontal="center" vertical="center"/>
    </xf>
    <xf numFmtId="1" fontId="14" fillId="18" borderId="34" xfId="0" applyNumberFormat="1" applyFont="1" applyFill="1" applyBorder="1" applyAlignment="1">
      <alignment horizontal="center" vertical="center"/>
    </xf>
    <xf numFmtId="1" fontId="14" fillId="18" borderId="36" xfId="0" applyNumberFormat="1" applyFont="1" applyFill="1" applyBorder="1" applyAlignment="1">
      <alignment horizontal="center" vertical="center"/>
    </xf>
    <xf numFmtId="1" fontId="14" fillId="18" borderId="49" xfId="0" applyNumberFormat="1" applyFont="1" applyFill="1" applyBorder="1" applyAlignment="1">
      <alignment horizontal="center" vertical="center"/>
    </xf>
    <xf numFmtId="1" fontId="14" fillId="18" borderId="48" xfId="0" applyNumberFormat="1" applyFont="1" applyFill="1" applyBorder="1" applyAlignment="1">
      <alignment horizontal="center" vertical="center"/>
    </xf>
    <xf numFmtId="1" fontId="14" fillId="18" borderId="1" xfId="0" applyNumberFormat="1" applyFont="1" applyFill="1" applyBorder="1" applyAlignment="1">
      <alignment horizontal="center" vertical="center"/>
    </xf>
    <xf numFmtId="1" fontId="14" fillId="18" borderId="31" xfId="0" applyNumberFormat="1" applyFont="1" applyFill="1" applyBorder="1" applyAlignment="1">
      <alignment horizontal="center" vertical="center"/>
    </xf>
    <xf numFmtId="1" fontId="14" fillId="18" borderId="28" xfId="0" applyNumberFormat="1" applyFont="1" applyFill="1" applyBorder="1" applyAlignment="1">
      <alignment horizontal="center" vertical="center"/>
    </xf>
    <xf numFmtId="1" fontId="14" fillId="18" borderId="58" xfId="0" applyNumberFormat="1" applyFont="1" applyFill="1" applyBorder="1" applyAlignment="1">
      <alignment horizontal="center" vertical="center"/>
    </xf>
    <xf numFmtId="1" fontId="14" fillId="18" borderId="20" xfId="0" applyNumberFormat="1" applyFont="1" applyFill="1" applyBorder="1" applyAlignment="1">
      <alignment horizontal="center" vertical="center"/>
    </xf>
    <xf numFmtId="0" fontId="14" fillId="18" borderId="13" xfId="0" applyFont="1" applyFill="1" applyBorder="1" applyAlignment="1">
      <alignment horizontal="left"/>
    </xf>
    <xf numFmtId="164" fontId="14" fillId="18" borderId="13" xfId="0" applyNumberFormat="1" applyFont="1" applyFill="1" applyBorder="1" applyAlignment="1">
      <alignment horizontal="center" vertical="center"/>
    </xf>
    <xf numFmtId="1" fontId="14" fillId="18" borderId="14" xfId="0" applyNumberFormat="1" applyFont="1" applyFill="1" applyBorder="1" applyAlignment="1">
      <alignment horizontal="center"/>
    </xf>
    <xf numFmtId="1" fontId="14" fillId="18" borderId="18" xfId="0" applyNumberFormat="1" applyFont="1" applyFill="1" applyBorder="1" applyAlignment="1">
      <alignment horizontal="center" vertical="center"/>
    </xf>
    <xf numFmtId="1" fontId="14" fillId="18" borderId="23" xfId="0" applyNumberFormat="1" applyFont="1" applyFill="1" applyBorder="1" applyAlignment="1">
      <alignment horizontal="center" vertical="center"/>
    </xf>
    <xf numFmtId="1" fontId="14" fillId="18" borderId="38" xfId="0" applyNumberFormat="1" applyFont="1" applyFill="1" applyBorder="1" applyAlignment="1">
      <alignment horizontal="center" vertical="center"/>
    </xf>
    <xf numFmtId="0" fontId="14" fillId="18" borderId="49" xfId="0" applyFont="1" applyFill="1" applyBorder="1" applyAlignment="1">
      <alignment horizontal="left" vertical="center"/>
    </xf>
    <xf numFmtId="0" fontId="14" fillId="18" borderId="48" xfId="0" applyFont="1" applyFill="1" applyBorder="1" applyAlignment="1">
      <alignment horizontal="left" vertical="center"/>
    </xf>
    <xf numFmtId="0" fontId="14" fillId="18" borderId="15" xfId="0" applyFont="1" applyFill="1" applyBorder="1" applyAlignment="1">
      <alignment horizontal="left" vertical="center"/>
    </xf>
    <xf numFmtId="0" fontId="14" fillId="18" borderId="1" xfId="0" applyFont="1" applyFill="1" applyBorder="1" applyAlignment="1">
      <alignment horizontal="left" vertical="center"/>
    </xf>
    <xf numFmtId="0" fontId="14" fillId="10" borderId="20" xfId="0" applyFont="1" applyFill="1" applyBorder="1" applyAlignment="1">
      <alignment horizontal="left" vertical="center"/>
    </xf>
    <xf numFmtId="164" fontId="14" fillId="10" borderId="18" xfId="0" applyNumberFormat="1" applyFont="1" applyFill="1" applyBorder="1" applyAlignment="1">
      <alignment horizontal="center" vertical="center"/>
    </xf>
    <xf numFmtId="1" fontId="14" fillId="10" borderId="20" xfId="0" applyNumberFormat="1" applyFont="1" applyFill="1" applyBorder="1" applyAlignment="1">
      <alignment horizontal="center" vertical="center"/>
    </xf>
    <xf numFmtId="0" fontId="14" fillId="18" borderId="27" xfId="0" applyFont="1" applyFill="1" applyBorder="1" applyAlignment="1">
      <alignment horizontal="left" vertical="center"/>
    </xf>
    <xf numFmtId="0" fontId="14" fillId="18" borderId="28" xfId="0" applyFont="1" applyFill="1" applyBorder="1" applyAlignment="1">
      <alignment horizontal="left"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1" fontId="13" fillId="7" borderId="10" xfId="0" applyNumberFormat="1"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0" xfId="0" applyFont="1" applyFill="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165" fontId="13" fillId="7" borderId="31" xfId="0" applyNumberFormat="1" applyFont="1" applyFill="1" applyBorder="1" applyAlignment="1">
      <alignment horizontal="center" vertical="center"/>
    </xf>
    <xf numFmtId="165" fontId="13" fillId="7" borderId="25" xfId="0" applyNumberFormat="1" applyFont="1" applyFill="1" applyBorder="1" applyAlignment="1">
      <alignment horizontal="center" vertical="center"/>
    </xf>
    <xf numFmtId="0" fontId="27" fillId="7" borderId="0" xfId="0" applyFont="1" applyFill="1" applyAlignment="1">
      <alignment horizontal="center" vertical="center" textRotation="255" wrapText="1"/>
    </xf>
    <xf numFmtId="0" fontId="13" fillId="7" borderId="0" xfId="0" applyFont="1" applyFill="1" applyAlignment="1">
      <alignment horizontal="center" vertical="center"/>
    </xf>
    <xf numFmtId="0" fontId="13" fillId="7" borderId="49" xfId="0" applyFont="1" applyFill="1" applyBorder="1" applyAlignment="1">
      <alignment horizontal="center" vertical="center"/>
    </xf>
    <xf numFmtId="0" fontId="13" fillId="7" borderId="15" xfId="0" applyFont="1" applyFill="1" applyBorder="1" applyAlignment="1">
      <alignment horizontal="center" vertical="center"/>
    </xf>
    <xf numFmtId="0" fontId="13" fillId="7" borderId="25" xfId="0" applyFont="1" applyFill="1" applyBorder="1" applyAlignment="1">
      <alignment horizontal="center" vertical="center"/>
    </xf>
    <xf numFmtId="0" fontId="13" fillId="7" borderId="31"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48" xfId="0" applyFont="1" applyFill="1" applyBorder="1" applyAlignment="1">
      <alignment horizontal="center" vertical="center"/>
    </xf>
    <xf numFmtId="0" fontId="13" fillId="7" borderId="4" xfId="0" applyFont="1" applyFill="1" applyBorder="1" applyAlignment="1">
      <alignment horizontal="center" vertical="center"/>
    </xf>
    <xf numFmtId="1" fontId="13" fillId="7" borderId="4" xfId="0" applyNumberFormat="1" applyFont="1" applyFill="1" applyBorder="1" applyAlignment="1">
      <alignment horizontal="center" vertical="center"/>
    </xf>
    <xf numFmtId="1" fontId="13" fillId="7" borderId="0" xfId="0" applyNumberFormat="1" applyFont="1" applyFill="1" applyAlignment="1">
      <alignment horizontal="center" vertical="center"/>
    </xf>
    <xf numFmtId="164" fontId="30" fillId="7" borderId="25" xfId="12" applyNumberFormat="1" applyFont="1" applyFill="1" applyBorder="1" applyAlignment="1">
      <alignment horizontal="center" vertical="center"/>
    </xf>
    <xf numFmtId="49" fontId="30" fillId="7" borderId="25" xfId="12" applyNumberFormat="1" applyFont="1" applyFill="1" applyBorder="1" applyAlignment="1">
      <alignment horizontal="center" vertical="center"/>
    </xf>
    <xf numFmtId="0" fontId="27" fillId="7" borderId="0" xfId="0" applyFont="1" applyFill="1" applyAlignment="1">
      <alignment horizontal="center" vertical="center" textRotation="255"/>
    </xf>
    <xf numFmtId="165" fontId="13" fillId="7" borderId="71" xfId="0" applyNumberFormat="1" applyFont="1" applyFill="1" applyBorder="1" applyAlignment="1">
      <alignment horizontal="center" vertical="center"/>
    </xf>
    <xf numFmtId="165" fontId="13" fillId="7" borderId="72" xfId="0" applyNumberFormat="1" applyFont="1" applyFill="1" applyBorder="1" applyAlignment="1">
      <alignment horizontal="center" vertical="center"/>
    </xf>
    <xf numFmtId="164" fontId="30" fillId="7" borderId="72" xfId="12" applyNumberFormat="1" applyFont="1" applyFill="1" applyBorder="1" applyAlignment="1">
      <alignment horizontal="center" vertical="center"/>
    </xf>
    <xf numFmtId="0" fontId="13" fillId="6" borderId="31" xfId="0" applyFont="1" applyFill="1" applyBorder="1" applyAlignment="1">
      <alignment horizontal="center" vertical="center"/>
    </xf>
    <xf numFmtId="0" fontId="13" fillId="6" borderId="25" xfId="0" applyFont="1" applyFill="1" applyBorder="1" applyAlignment="1">
      <alignment horizontal="center" vertical="center"/>
    </xf>
    <xf numFmtId="164" fontId="13" fillId="6" borderId="25" xfId="0" applyNumberFormat="1" applyFont="1" applyFill="1" applyBorder="1" applyAlignment="1">
      <alignment horizontal="center" vertical="center"/>
    </xf>
    <xf numFmtId="0" fontId="13" fillId="6" borderId="3"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0" xfId="0" applyFont="1" applyFill="1" applyAlignment="1">
      <alignment horizontal="center" vertical="center"/>
    </xf>
    <xf numFmtId="1" fontId="13" fillId="6" borderId="4" xfId="0" applyNumberFormat="1" applyFont="1" applyFill="1" applyBorder="1" applyAlignment="1">
      <alignment horizontal="center" vertical="center"/>
    </xf>
    <xf numFmtId="1" fontId="13" fillId="6" borderId="0" xfId="0" applyNumberFormat="1" applyFont="1" applyFill="1" applyAlignment="1">
      <alignment horizontal="center" vertical="center"/>
    </xf>
    <xf numFmtId="0" fontId="13" fillId="6" borderId="0" xfId="0" applyFont="1" applyFill="1" applyAlignment="1">
      <alignment horizontal="center" vertical="center" textRotation="255"/>
    </xf>
    <xf numFmtId="0" fontId="27" fillId="5" borderId="0" xfId="0" applyFont="1" applyFill="1" applyAlignment="1">
      <alignment horizontal="center" vertical="center" textRotation="255"/>
    </xf>
    <xf numFmtId="164" fontId="13" fillId="5" borderId="4" xfId="0" applyNumberFormat="1" applyFont="1" applyFill="1" applyBorder="1" applyAlignment="1">
      <alignment horizontal="center" vertical="center"/>
    </xf>
    <xf numFmtId="164" fontId="13" fillId="5" borderId="0" xfId="0" applyNumberFormat="1" applyFont="1" applyFill="1" applyAlignment="1">
      <alignment horizontal="center" vertical="center"/>
    </xf>
    <xf numFmtId="0" fontId="13" fillId="5" borderId="31" xfId="0" applyFont="1" applyFill="1" applyBorder="1" applyAlignment="1">
      <alignment horizontal="center" vertical="center"/>
    </xf>
    <xf numFmtId="0" fontId="13" fillId="5" borderId="25" xfId="0" applyFont="1" applyFill="1" applyBorder="1" applyAlignment="1">
      <alignment horizontal="center" vertical="center"/>
    </xf>
    <xf numFmtId="1" fontId="13" fillId="5" borderId="31" xfId="0" applyNumberFormat="1" applyFont="1" applyFill="1" applyBorder="1" applyAlignment="1">
      <alignment horizontal="center" vertical="center"/>
    </xf>
    <xf numFmtId="1" fontId="13" fillId="5" borderId="25" xfId="0" applyNumberFormat="1" applyFont="1" applyFill="1" applyBorder="1" applyAlignment="1">
      <alignment horizontal="center" vertical="center"/>
    </xf>
    <xf numFmtId="0" fontId="13" fillId="5" borderId="4" xfId="0" applyFont="1" applyFill="1" applyBorder="1" applyAlignment="1">
      <alignment horizontal="center" vertical="center"/>
    </xf>
    <xf numFmtId="0" fontId="13" fillId="5" borderId="0" xfId="0" applyFont="1" applyFill="1" applyAlignment="1">
      <alignment horizontal="center" vertical="center"/>
    </xf>
    <xf numFmtId="16" fontId="13" fillId="5" borderId="0" xfId="0" applyNumberFormat="1" applyFont="1" applyFill="1" applyAlignment="1">
      <alignment horizontal="center" vertical="center"/>
    </xf>
    <xf numFmtId="1" fontId="13" fillId="5" borderId="4" xfId="0" applyNumberFormat="1" applyFont="1" applyFill="1" applyBorder="1" applyAlignment="1">
      <alignment horizontal="center" vertical="center"/>
    </xf>
    <xf numFmtId="1" fontId="13" fillId="5" borderId="0" xfId="0" applyNumberFormat="1" applyFont="1" applyFill="1" applyAlignment="1">
      <alignment horizontal="center" vertical="center"/>
    </xf>
    <xf numFmtId="164" fontId="13" fillId="12" borderId="25" xfId="0" applyNumberFormat="1" applyFont="1" applyFill="1" applyBorder="1" applyAlignment="1">
      <alignment horizontal="center" vertical="center"/>
    </xf>
    <xf numFmtId="14" fontId="13" fillId="12" borderId="31" xfId="0" applyNumberFormat="1" applyFont="1" applyFill="1" applyBorder="1" applyAlignment="1">
      <alignment horizontal="center" vertical="center"/>
    </xf>
    <xf numFmtId="14" fontId="13" fillId="12" borderId="25" xfId="0" applyNumberFormat="1" applyFont="1" applyFill="1" applyBorder="1" applyAlignment="1">
      <alignment horizontal="center" vertical="center"/>
    </xf>
    <xf numFmtId="0" fontId="13" fillId="12" borderId="31" xfId="0" applyFont="1" applyFill="1" applyBorder="1" applyAlignment="1">
      <alignment horizontal="center" vertical="center"/>
    </xf>
    <xf numFmtId="0" fontId="13" fillId="12" borderId="25" xfId="0" applyFont="1" applyFill="1" applyBorder="1" applyAlignment="1">
      <alignment horizontal="center" vertical="center"/>
    </xf>
    <xf numFmtId="0" fontId="13" fillId="12" borderId="4" xfId="0" applyFont="1" applyFill="1" applyBorder="1" applyAlignment="1">
      <alignment horizontal="center" vertical="center"/>
    </xf>
    <xf numFmtId="0" fontId="13" fillId="12" borderId="0" xfId="0" applyFont="1" applyFill="1" applyAlignment="1">
      <alignment horizontal="center" vertical="center"/>
    </xf>
    <xf numFmtId="1" fontId="13" fillId="12" borderId="4" xfId="0" applyNumberFormat="1" applyFont="1" applyFill="1" applyBorder="1" applyAlignment="1">
      <alignment horizontal="center" vertical="center"/>
    </xf>
    <xf numFmtId="1" fontId="13" fillId="12" borderId="0" xfId="0" applyNumberFormat="1" applyFont="1" applyFill="1" applyAlignment="1">
      <alignment horizontal="center" vertical="center"/>
    </xf>
    <xf numFmtId="0" fontId="13" fillId="12" borderId="3" xfId="0" applyFont="1" applyFill="1" applyBorder="1" applyAlignment="1">
      <alignment horizontal="center" vertical="center"/>
    </xf>
    <xf numFmtId="0" fontId="13" fillId="12" borderId="6" xfId="0" applyFont="1" applyFill="1" applyBorder="1" applyAlignment="1">
      <alignment horizontal="center" vertical="center"/>
    </xf>
    <xf numFmtId="0" fontId="13" fillId="12" borderId="7" xfId="0" applyFont="1" applyFill="1" applyBorder="1" applyAlignment="1">
      <alignment horizontal="center" vertical="center"/>
    </xf>
    <xf numFmtId="0" fontId="13" fillId="12" borderId="5" xfId="0" applyFont="1" applyFill="1" applyBorder="1" applyAlignment="1">
      <alignment horizontal="center" vertical="center"/>
    </xf>
    <xf numFmtId="164" fontId="13" fillId="12" borderId="0" xfId="0" applyNumberFormat="1" applyFont="1" applyFill="1" applyAlignment="1">
      <alignment horizontal="center" vertical="center"/>
    </xf>
    <xf numFmtId="0" fontId="13" fillId="12" borderId="0" xfId="0" applyFont="1" applyFill="1" applyAlignment="1">
      <alignment horizontal="center" vertical="center" textRotation="255"/>
    </xf>
    <xf numFmtId="164" fontId="13" fillId="12" borderId="72" xfId="0" applyNumberFormat="1" applyFont="1" applyFill="1" applyBorder="1" applyAlignment="1">
      <alignment horizontal="center" vertical="center"/>
    </xf>
    <xf numFmtId="16" fontId="13" fillId="12" borderId="25" xfId="0" applyNumberFormat="1" applyFont="1" applyFill="1" applyBorder="1" applyAlignment="1">
      <alignment horizontal="center" vertical="center"/>
    </xf>
    <xf numFmtId="1" fontId="13" fillId="7" borderId="5" xfId="0" applyNumberFormat="1" applyFont="1" applyFill="1" applyBorder="1" applyAlignment="1">
      <alignment horizontal="center" vertical="center"/>
    </xf>
    <xf numFmtId="1" fontId="13" fillId="7" borderId="7" xfId="0" applyNumberFormat="1" applyFont="1" applyFill="1" applyBorder="1" applyAlignment="1">
      <alignment horizontal="center" vertical="center"/>
    </xf>
    <xf numFmtId="0" fontId="13" fillId="7" borderId="0" xfId="0" applyFont="1" applyFill="1" applyAlignment="1">
      <alignment horizontal="center" vertical="center" textRotation="255"/>
    </xf>
    <xf numFmtId="164" fontId="30" fillId="7" borderId="56" xfId="12" applyNumberFormat="1" applyFont="1" applyFill="1" applyBorder="1" applyAlignment="1">
      <alignment horizontal="center" vertical="center"/>
    </xf>
    <xf numFmtId="165" fontId="13" fillId="7" borderId="30" xfId="0" applyNumberFormat="1" applyFont="1" applyFill="1" applyBorder="1" applyAlignment="1">
      <alignment horizontal="center" vertical="center"/>
    </xf>
    <xf numFmtId="165" fontId="13" fillId="7" borderId="26" xfId="0" applyNumberFormat="1" applyFont="1" applyFill="1" applyBorder="1" applyAlignment="1">
      <alignment horizontal="center" vertical="center"/>
    </xf>
    <xf numFmtId="0" fontId="13" fillId="7" borderId="3"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5" xfId="0" applyFont="1" applyFill="1" applyBorder="1" applyAlignment="1">
      <alignment horizontal="center" vertical="center"/>
    </xf>
    <xf numFmtId="165" fontId="13" fillId="7" borderId="32" xfId="0" applyNumberFormat="1" applyFont="1" applyFill="1" applyBorder="1" applyAlignment="1">
      <alignment horizontal="center" vertical="center"/>
    </xf>
    <xf numFmtId="165" fontId="13" fillId="7" borderId="33" xfId="0" applyNumberFormat="1" applyFont="1" applyFill="1" applyBorder="1" applyAlignment="1">
      <alignment horizontal="center" vertical="center"/>
    </xf>
    <xf numFmtId="165" fontId="13" fillId="7" borderId="51" xfId="0" applyNumberFormat="1" applyFont="1" applyFill="1" applyBorder="1" applyAlignment="1">
      <alignment horizontal="center" vertical="center"/>
    </xf>
    <xf numFmtId="165" fontId="13" fillId="7" borderId="56" xfId="0" applyNumberFormat="1" applyFont="1" applyFill="1" applyBorder="1" applyAlignment="1">
      <alignment horizontal="center" vertical="center"/>
    </xf>
    <xf numFmtId="165" fontId="13" fillId="8" borderId="32" xfId="0" applyNumberFormat="1" applyFont="1" applyFill="1" applyBorder="1" applyAlignment="1">
      <alignment horizontal="center" vertical="center"/>
    </xf>
    <xf numFmtId="165" fontId="13" fillId="8" borderId="33" xfId="0" applyNumberFormat="1" applyFont="1" applyFill="1" applyBorder="1" applyAlignment="1">
      <alignment horizontal="center" vertical="center"/>
    </xf>
    <xf numFmtId="165" fontId="13" fillId="8" borderId="31" xfId="0" applyNumberFormat="1" applyFont="1" applyFill="1" applyBorder="1" applyAlignment="1">
      <alignment horizontal="center" vertical="center"/>
    </xf>
    <xf numFmtId="165" fontId="13" fillId="8" borderId="25" xfId="0" applyNumberFormat="1" applyFont="1" applyFill="1" applyBorder="1" applyAlignment="1">
      <alignment horizontal="center" vertical="center"/>
    </xf>
    <xf numFmtId="49" fontId="30" fillId="8" borderId="0" xfId="12" applyNumberFormat="1" applyFont="1" applyFill="1" applyBorder="1" applyAlignment="1">
      <alignment horizontal="center" vertical="center"/>
    </xf>
    <xf numFmtId="14" fontId="30" fillId="8" borderId="25" xfId="12" applyNumberFormat="1" applyFont="1" applyFill="1" applyBorder="1" applyAlignment="1">
      <alignment horizontal="center" vertical="center"/>
    </xf>
    <xf numFmtId="164" fontId="30" fillId="8" borderId="25" xfId="12" applyNumberFormat="1" applyFont="1" applyFill="1" applyBorder="1" applyAlignment="1">
      <alignment horizontal="center" vertical="center"/>
    </xf>
    <xf numFmtId="49" fontId="30" fillId="8" borderId="33" xfId="12" applyNumberFormat="1" applyFont="1" applyFill="1" applyBorder="1" applyAlignment="1">
      <alignment horizontal="center" vertical="center"/>
    </xf>
    <xf numFmtId="49" fontId="30" fillId="8" borderId="25" xfId="12" applyNumberFormat="1" applyFont="1" applyFill="1" applyBorder="1" applyAlignment="1">
      <alignment horizontal="center" vertical="center"/>
    </xf>
    <xf numFmtId="165" fontId="30" fillId="8" borderId="30" xfId="0" applyNumberFormat="1" applyFont="1" applyFill="1" applyBorder="1" applyAlignment="1">
      <alignment horizontal="center" vertical="center"/>
    </xf>
    <xf numFmtId="165" fontId="30" fillId="8" borderId="26" xfId="0" applyNumberFormat="1" applyFont="1" applyFill="1" applyBorder="1" applyAlignment="1">
      <alignment horizontal="center" vertical="center"/>
    </xf>
    <xf numFmtId="0" fontId="27" fillId="8" borderId="0" xfId="0" applyFont="1" applyFill="1" applyAlignment="1">
      <alignment horizontal="center" vertical="center" textRotation="255"/>
    </xf>
    <xf numFmtId="0" fontId="13" fillId="8" borderId="3" xfId="0" applyFont="1" applyFill="1" applyBorder="1" applyAlignment="1">
      <alignment horizontal="center" vertical="center"/>
    </xf>
    <xf numFmtId="0" fontId="13" fillId="8" borderId="6"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0" xfId="0" applyFont="1" applyFill="1" applyAlignment="1">
      <alignment horizontal="center" vertical="center"/>
    </xf>
    <xf numFmtId="1" fontId="13" fillId="8" borderId="5" xfId="0" applyNumberFormat="1" applyFont="1" applyFill="1" applyBorder="1" applyAlignment="1">
      <alignment horizontal="center" vertical="center"/>
    </xf>
    <xf numFmtId="1" fontId="13" fillId="8" borderId="7" xfId="0" applyNumberFormat="1" applyFont="1" applyFill="1" applyBorder="1" applyAlignment="1">
      <alignment horizontal="center" vertical="center"/>
    </xf>
    <xf numFmtId="1" fontId="13" fillId="8" borderId="0" xfId="0" applyNumberFormat="1" applyFont="1" applyFill="1" applyAlignment="1">
      <alignment horizontal="center" vertical="center"/>
    </xf>
    <xf numFmtId="1" fontId="13" fillId="8" borderId="4" xfId="0" applyNumberFormat="1" applyFont="1" applyFill="1" applyBorder="1" applyAlignment="1">
      <alignment horizontal="center" vertical="center"/>
    </xf>
    <xf numFmtId="49" fontId="30" fillId="8" borderId="26" xfId="12" applyNumberFormat="1" applyFont="1" applyFill="1" applyBorder="1" applyAlignment="1">
      <alignment horizontal="center" vertical="center"/>
    </xf>
    <xf numFmtId="0" fontId="38" fillId="2" borderId="0" xfId="6" applyFont="1" applyFill="1" applyAlignment="1">
      <alignment horizontal="center" vertical="center"/>
    </xf>
    <xf numFmtId="0" fontId="16" fillId="0" borderId="0" xfId="6" applyAlignment="1">
      <alignment horizontal="left" vertical="center" wrapText="1"/>
    </xf>
    <xf numFmtId="0" fontId="18" fillId="0" borderId="46" xfId="0" applyFont="1" applyBorder="1" applyAlignment="1">
      <alignment horizontal="center" vertical="center"/>
    </xf>
    <xf numFmtId="0" fontId="18" fillId="0" borderId="50" xfId="0" applyFont="1" applyBorder="1" applyAlignment="1">
      <alignment horizontal="center" vertical="center"/>
    </xf>
    <xf numFmtId="0" fontId="18" fillId="2" borderId="47"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60"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61" xfId="0" applyFont="1" applyFill="1" applyBorder="1" applyAlignment="1">
      <alignment horizontal="center" vertical="center"/>
    </xf>
    <xf numFmtId="0" fontId="18" fillId="2" borderId="62" xfId="0" applyFont="1" applyFill="1" applyBorder="1" applyAlignment="1">
      <alignment horizontal="center" vertical="center"/>
    </xf>
    <xf numFmtId="166" fontId="18" fillId="2" borderId="32" xfId="0" applyNumberFormat="1" applyFont="1" applyFill="1" applyBorder="1" applyAlignment="1">
      <alignment horizontal="center" vertical="center"/>
    </xf>
    <xf numFmtId="166" fontId="18" fillId="2" borderId="33" xfId="0" applyNumberFormat="1" applyFont="1" applyFill="1" applyBorder="1" applyAlignment="1">
      <alignment horizontal="center" vertical="center"/>
    </xf>
    <xf numFmtId="0" fontId="18" fillId="13" borderId="41" xfId="0" applyFont="1" applyFill="1" applyBorder="1" applyAlignment="1">
      <alignment horizontal="center" vertical="center"/>
    </xf>
    <xf numFmtId="0" fontId="18" fillId="13" borderId="42"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3" xfId="0" applyFont="1" applyFill="1" applyBorder="1" applyAlignment="1">
      <alignment horizontal="center" vertical="center"/>
    </xf>
    <xf numFmtId="15" fontId="18" fillId="2" borderId="44" xfId="0" applyNumberFormat="1" applyFont="1" applyFill="1" applyBorder="1" applyAlignment="1">
      <alignment horizontal="center" vertical="center"/>
    </xf>
    <xf numFmtId="0" fontId="18" fillId="2" borderId="45" xfId="0" applyFont="1" applyFill="1" applyBorder="1" applyAlignment="1">
      <alignment horizontal="center" vertical="center"/>
    </xf>
    <xf numFmtId="0" fontId="31" fillId="0" borderId="9" xfId="0" applyFont="1" applyBorder="1" applyAlignment="1">
      <alignment horizontal="center" vertical="center"/>
    </xf>
    <xf numFmtId="0" fontId="18" fillId="2" borderId="21" xfId="0" applyFont="1" applyFill="1" applyBorder="1" applyAlignment="1">
      <alignment horizontal="center" vertical="center"/>
    </xf>
    <xf numFmtId="166" fontId="18" fillId="2" borderId="41" xfId="0" applyNumberFormat="1" applyFont="1" applyFill="1" applyBorder="1" applyAlignment="1">
      <alignment horizontal="center" vertical="center"/>
    </xf>
    <xf numFmtId="166" fontId="18" fillId="2" borderId="43" xfId="0" applyNumberFormat="1" applyFont="1" applyFill="1" applyBorder="1" applyAlignment="1">
      <alignment horizontal="center" vertical="center"/>
    </xf>
    <xf numFmtId="166" fontId="18" fillId="2" borderId="42" xfId="0" applyNumberFormat="1" applyFont="1" applyFill="1" applyBorder="1" applyAlignment="1">
      <alignment horizontal="center" vertical="center"/>
    </xf>
    <xf numFmtId="0" fontId="18" fillId="2" borderId="5" xfId="0" applyFont="1" applyFill="1" applyBorder="1" applyAlignment="1">
      <alignment horizontal="center" vertical="center"/>
    </xf>
    <xf numFmtId="0" fontId="18" fillId="2" borderId="7" xfId="0" applyFont="1" applyFill="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166" fontId="18" fillId="2" borderId="51" xfId="0" applyNumberFormat="1" applyFont="1" applyFill="1" applyBorder="1" applyAlignment="1">
      <alignment horizontal="center" vertical="center"/>
    </xf>
    <xf numFmtId="166" fontId="18" fillId="2" borderId="56" xfId="0" applyNumberFormat="1" applyFont="1" applyFill="1" applyBorder="1" applyAlignment="1">
      <alignment horizontal="center" vertical="center"/>
    </xf>
    <xf numFmtId="166" fontId="18" fillId="2" borderId="31" xfId="0" applyNumberFormat="1" applyFont="1" applyFill="1" applyBorder="1" applyAlignment="1">
      <alignment horizontal="center" vertical="center"/>
    </xf>
    <xf numFmtId="166" fontId="18" fillId="2" borderId="25" xfId="0" applyNumberFormat="1" applyFont="1" applyFill="1" applyBorder="1" applyAlignment="1">
      <alignment horizontal="center" vertical="center"/>
    </xf>
    <xf numFmtId="0" fontId="18" fillId="0" borderId="37" xfId="0" applyFont="1" applyBorder="1" applyAlignment="1">
      <alignment horizontal="center" vertical="center"/>
    </xf>
    <xf numFmtId="0" fontId="18" fillId="2" borderId="35"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52" xfId="0" applyFont="1" applyFill="1" applyBorder="1" applyAlignment="1">
      <alignment horizontal="center" vertical="center"/>
    </xf>
    <xf numFmtId="0" fontId="18" fillId="2" borderId="53" xfId="0" applyFont="1" applyFill="1" applyBorder="1" applyAlignment="1">
      <alignment horizontal="center" vertical="center"/>
    </xf>
    <xf numFmtId="14" fontId="18" fillId="2" borderId="44" xfId="0" applyNumberFormat="1" applyFont="1" applyFill="1" applyBorder="1" applyAlignment="1">
      <alignment horizontal="center" vertical="center"/>
    </xf>
    <xf numFmtId="0" fontId="18" fillId="2" borderId="42" xfId="0" applyFont="1" applyFill="1" applyBorder="1" applyAlignment="1">
      <alignment horizontal="center" vertical="center"/>
    </xf>
    <xf numFmtId="0" fontId="18" fillId="2" borderId="10" xfId="0" applyFont="1" applyFill="1" applyBorder="1" applyAlignment="1">
      <alignment horizontal="center" vertical="center"/>
    </xf>
    <xf numFmtId="0" fontId="18" fillId="0" borderId="8" xfId="0" applyFont="1" applyBorder="1" applyAlignment="1">
      <alignment horizontal="center" vertical="center"/>
    </xf>
    <xf numFmtId="0" fontId="18" fillId="2" borderId="51"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38" xfId="0" applyFont="1" applyFill="1" applyBorder="1" applyAlignment="1">
      <alignment horizontal="center" vertical="center"/>
    </xf>
    <xf numFmtId="166" fontId="18" fillId="2" borderId="39" xfId="0" applyNumberFormat="1" applyFont="1" applyFill="1" applyBorder="1" applyAlignment="1">
      <alignment horizontal="center" vertical="center"/>
    </xf>
    <xf numFmtId="166" fontId="18" fillId="2" borderId="23" xfId="0" applyNumberFormat="1" applyFont="1" applyFill="1" applyBorder="1" applyAlignment="1">
      <alignment horizontal="center" vertical="center"/>
    </xf>
    <xf numFmtId="166" fontId="18" fillId="2" borderId="38" xfId="0" applyNumberFormat="1" applyFont="1" applyFill="1" applyBorder="1" applyAlignment="1">
      <alignment horizontal="center" vertical="center"/>
    </xf>
    <xf numFmtId="2" fontId="18" fillId="2" borderId="51" xfId="0" applyNumberFormat="1" applyFont="1" applyFill="1" applyBorder="1" applyAlignment="1">
      <alignment horizontal="center" vertical="center"/>
    </xf>
    <xf numFmtId="2" fontId="18" fillId="2" borderId="56" xfId="0" applyNumberFormat="1" applyFont="1" applyFill="1" applyBorder="1" applyAlignment="1">
      <alignment horizontal="center" vertical="center"/>
    </xf>
    <xf numFmtId="2" fontId="18" fillId="2" borderId="31" xfId="0" applyNumberFormat="1" applyFont="1" applyFill="1" applyBorder="1" applyAlignment="1">
      <alignment horizontal="center" vertical="center"/>
    </xf>
    <xf numFmtId="2" fontId="18" fillId="2" borderId="25" xfId="0" applyNumberFormat="1" applyFont="1" applyFill="1" applyBorder="1" applyAlignment="1">
      <alignment horizontal="center" vertical="center"/>
    </xf>
    <xf numFmtId="14" fontId="18" fillId="2" borderId="41" xfId="0" applyNumberFormat="1" applyFont="1" applyFill="1" applyBorder="1" applyAlignment="1">
      <alignment horizontal="center" vertical="center"/>
    </xf>
    <xf numFmtId="14" fontId="18" fillId="2" borderId="42" xfId="0" applyNumberFormat="1" applyFont="1" applyFill="1" applyBorder="1" applyAlignment="1">
      <alignment horizontal="center" vertical="center"/>
    </xf>
    <xf numFmtId="0" fontId="31" fillId="0" borderId="41" xfId="0" applyFont="1" applyBorder="1" applyAlignment="1">
      <alignment horizontal="center" vertical="center"/>
    </xf>
    <xf numFmtId="0" fontId="31" fillId="0" borderId="43" xfId="0" applyFont="1" applyBorder="1" applyAlignment="1">
      <alignment horizontal="center" vertical="center"/>
    </xf>
    <xf numFmtId="0" fontId="31" fillId="0" borderId="42" xfId="0" applyFont="1" applyBorder="1" applyAlignment="1">
      <alignment horizontal="center" vertical="center"/>
    </xf>
    <xf numFmtId="0" fontId="18" fillId="2" borderId="46"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56"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20" xfId="0" applyFont="1" applyFill="1" applyBorder="1" applyAlignment="1">
      <alignment horizontal="center" vertical="center"/>
    </xf>
    <xf numFmtId="167" fontId="18" fillId="2" borderId="32" xfId="0" applyNumberFormat="1" applyFont="1" applyFill="1" applyBorder="1" applyAlignment="1">
      <alignment horizontal="center" vertical="center"/>
    </xf>
    <xf numFmtId="167" fontId="18" fillId="2" borderId="39" xfId="0" applyNumberFormat="1" applyFont="1" applyFill="1" applyBorder="1" applyAlignment="1">
      <alignment horizontal="center" vertical="center"/>
    </xf>
    <xf numFmtId="167" fontId="18" fillId="2" borderId="41" xfId="0" applyNumberFormat="1" applyFont="1" applyFill="1" applyBorder="1" applyAlignment="1">
      <alignment horizontal="center" vertical="center"/>
    </xf>
    <xf numFmtId="167" fontId="18" fillId="2" borderId="43" xfId="0" applyNumberFormat="1" applyFont="1" applyFill="1" applyBorder="1" applyAlignment="1">
      <alignment horizontal="center" vertical="center"/>
    </xf>
    <xf numFmtId="167" fontId="18" fillId="2" borderId="42" xfId="0" applyNumberFormat="1" applyFont="1" applyFill="1" applyBorder="1" applyAlignment="1">
      <alignment horizontal="center" vertical="center"/>
    </xf>
    <xf numFmtId="167" fontId="18" fillId="2" borderId="51" xfId="0" applyNumberFormat="1" applyFont="1" applyFill="1" applyBorder="1" applyAlignment="1">
      <alignment horizontal="center" vertical="center"/>
    </xf>
    <xf numFmtId="167" fontId="18" fillId="2" borderId="23" xfId="0" applyNumberFormat="1" applyFont="1" applyFill="1" applyBorder="1" applyAlignment="1">
      <alignment horizontal="center" vertical="center"/>
    </xf>
    <xf numFmtId="167" fontId="18" fillId="2" borderId="31" xfId="0" applyNumberFormat="1" applyFont="1" applyFill="1" applyBorder="1" applyAlignment="1">
      <alignment horizontal="center" vertical="center"/>
    </xf>
    <xf numFmtId="167" fontId="18" fillId="2" borderId="38" xfId="0" applyNumberFormat="1"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9" xfId="0" applyFont="1" applyFill="1" applyBorder="1" applyAlignment="1">
      <alignment horizontal="left" vertical="center"/>
    </xf>
    <xf numFmtId="0" fontId="16" fillId="2" borderId="47"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52" xfId="0" applyFont="1" applyFill="1" applyBorder="1" applyAlignment="1">
      <alignment horizontal="center" vertical="center"/>
    </xf>
    <xf numFmtId="0" fontId="16" fillId="2" borderId="53" xfId="0" applyFont="1" applyFill="1" applyBorder="1" applyAlignment="1">
      <alignment horizontal="center" vertical="center"/>
    </xf>
    <xf numFmtId="0" fontId="16" fillId="13" borderId="41" xfId="0" applyFont="1" applyFill="1" applyBorder="1" applyAlignment="1">
      <alignment horizontal="center" vertical="center"/>
    </xf>
    <xf numFmtId="0" fontId="16" fillId="13" borderId="42" xfId="0" applyFont="1" applyFill="1" applyBorder="1" applyAlignment="1">
      <alignment horizontal="center" vertical="center"/>
    </xf>
    <xf numFmtId="0" fontId="43" fillId="0" borderId="9" xfId="0" applyFont="1" applyBorder="1" applyAlignment="1">
      <alignment horizontal="center" vertical="center"/>
    </xf>
    <xf numFmtId="0" fontId="16" fillId="2" borderId="21"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0" xfId="0" applyFont="1" applyFill="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2" borderId="51"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38" xfId="0" applyFont="1" applyFill="1" applyBorder="1" applyAlignment="1">
      <alignment horizontal="center" vertical="center"/>
    </xf>
    <xf numFmtId="2" fontId="18" fillId="2" borderId="23" xfId="0" applyNumberFormat="1" applyFont="1" applyFill="1" applyBorder="1" applyAlignment="1">
      <alignment horizontal="center" vertical="center"/>
    </xf>
    <xf numFmtId="2" fontId="18" fillId="2" borderId="38" xfId="0" applyNumberFormat="1" applyFont="1" applyFill="1" applyBorder="1" applyAlignment="1">
      <alignment horizontal="center" vertical="center"/>
    </xf>
    <xf numFmtId="0" fontId="18" fillId="2" borderId="69" xfId="0" applyFont="1" applyFill="1" applyBorder="1" applyAlignment="1">
      <alignment horizontal="left" vertical="center"/>
    </xf>
    <xf numFmtId="0" fontId="18" fillId="2" borderId="89" xfId="0" applyFont="1" applyFill="1" applyBorder="1" applyAlignment="1">
      <alignment horizontal="center" vertical="center"/>
    </xf>
    <xf numFmtId="0" fontId="18" fillId="2" borderId="90" xfId="0" applyFont="1" applyFill="1" applyBorder="1" applyAlignment="1">
      <alignment horizontal="center" vertical="center"/>
    </xf>
    <xf numFmtId="0" fontId="18" fillId="2" borderId="32" xfId="0" applyFont="1" applyFill="1" applyBorder="1" applyAlignment="1">
      <alignment horizontal="center" vertical="center" wrapText="1"/>
    </xf>
    <xf numFmtId="0" fontId="18" fillId="0" borderId="3" xfId="0" applyFont="1" applyBorder="1" applyAlignment="1">
      <alignment horizontal="center" vertical="center" wrapText="1"/>
    </xf>
    <xf numFmtId="166" fontId="18" fillId="2" borderId="26" xfId="0" applyNumberFormat="1" applyFont="1" applyFill="1" applyBorder="1" applyAlignment="1">
      <alignment horizontal="center" vertical="center"/>
    </xf>
    <xf numFmtId="0" fontId="18" fillId="2" borderId="49" xfId="0" applyFont="1" applyFill="1" applyBorder="1" applyAlignment="1">
      <alignment horizontal="left" vertical="center"/>
    </xf>
    <xf numFmtId="0" fontId="18" fillId="2" borderId="15" xfId="0" applyFont="1" applyFill="1" applyBorder="1" applyAlignment="1">
      <alignment horizontal="left" vertical="center"/>
    </xf>
    <xf numFmtId="1" fontId="14" fillId="18" borderId="71" xfId="0" applyNumberFormat="1" applyFont="1" applyFill="1" applyBorder="1" applyAlignment="1">
      <alignment horizontal="center"/>
    </xf>
  </cellXfs>
  <cellStyles count="69">
    <cellStyle name="20% - Accent1" xfId="36" builtinId="30" customBuiltin="1"/>
    <cellStyle name="20% - Accent2" xfId="40" builtinId="34" customBuiltin="1"/>
    <cellStyle name="20% - Accent3" xfId="44" builtinId="38" customBuiltin="1"/>
    <cellStyle name="20% - Accent4" xfId="48" builtinId="42" customBuiltin="1"/>
    <cellStyle name="20% - Accent5" xfId="52" builtinId="46" customBuiltin="1"/>
    <cellStyle name="20% - Accent6" xfId="56" builtinId="50" customBuiltin="1"/>
    <cellStyle name="40% - Accent1" xfId="37" builtinId="31" customBuiltin="1"/>
    <cellStyle name="40% - Accent2" xfId="41" builtinId="35" customBuiltin="1"/>
    <cellStyle name="40% - Accent3" xfId="45" builtinId="39" customBuiltin="1"/>
    <cellStyle name="40% - Accent4" xfId="49" builtinId="43" customBuiltin="1"/>
    <cellStyle name="40% - Accent5" xfId="53" builtinId="47" customBuiltin="1"/>
    <cellStyle name="40% - Accent6" xfId="57" builtinId="51" customBuiltin="1"/>
    <cellStyle name="60% - Accent1" xfId="38" builtinId="32" customBuiltin="1"/>
    <cellStyle name="60% - Accent2" xfId="42" builtinId="36" customBuiltin="1"/>
    <cellStyle name="60% - Accent3" xfId="46" builtinId="40" customBuiltin="1"/>
    <cellStyle name="60% - Accent4" xfId="50" builtinId="44" customBuiltin="1"/>
    <cellStyle name="60% - Accent5" xfId="54" builtinId="48" customBuiltin="1"/>
    <cellStyle name="60% - Accent6" xfId="58" builtinId="52" customBuiltin="1"/>
    <cellStyle name="Accent1" xfId="35" builtinId="29" customBuiltin="1"/>
    <cellStyle name="Accent2" xfId="39" builtinId="33" customBuiltin="1"/>
    <cellStyle name="Accent3" xfId="43" builtinId="37" customBuiltin="1"/>
    <cellStyle name="Accent4" xfId="47" builtinId="41" customBuiltin="1"/>
    <cellStyle name="Accent5" xfId="51" builtinId="45" customBuiltin="1"/>
    <cellStyle name="Accent6" xfId="55" builtinId="49" customBuiltin="1"/>
    <cellStyle name="Bad" xfId="25" builtinId="27" customBuiltin="1"/>
    <cellStyle name="Calculation" xfId="29" builtinId="22" customBuiltin="1"/>
    <cellStyle name="Check Cell" xfId="31" builtinId="23" customBuiltin="1"/>
    <cellStyle name="Currency" xfId="12" builtinId="4"/>
    <cellStyle name="Currency 2" xfId="15" xr:uid="{E5A29467-AC51-4A43-A886-05C76858AC24}"/>
    <cellStyle name="Currency 3" xfId="18" xr:uid="{7E0694BE-4696-4080-BE31-E80D1C006D04}"/>
    <cellStyle name="Currency 4" xfId="63" xr:uid="{8A518ABD-011C-40A5-A55C-74787EDFFB7E}"/>
    <cellStyle name="Currency 5" xfId="68" xr:uid="{BDCD8B6C-E4FA-4071-AD7A-779BCA23DF20}"/>
    <cellStyle name="Excel Built-in Normal" xfId="1" xr:uid="{00000000-0005-0000-0000-000000000000}"/>
    <cellStyle name="Explanatory Text" xfId="33" builtinId="53" customBuiltin="1"/>
    <cellStyle name="Good" xfId="24" builtinId="26" customBuiltin="1"/>
    <cellStyle name="Heading 1" xfId="20" builtinId="16" customBuiltin="1"/>
    <cellStyle name="Heading 2" xfId="21" builtinId="17" customBuiltin="1"/>
    <cellStyle name="Heading 3" xfId="22" builtinId="18" customBuiltin="1"/>
    <cellStyle name="Heading 4" xfId="23" builtinId="19" customBuiltin="1"/>
    <cellStyle name="Hyperlink 2" xfId="8" xr:uid="{051D5591-3F06-4F62-A99C-CB118F903B03}"/>
    <cellStyle name="Input" xfId="27" builtinId="20" customBuiltin="1"/>
    <cellStyle name="Linked Cell" xfId="30" builtinId="24" customBuiltin="1"/>
    <cellStyle name="Neutral" xfId="26" builtinId="28" customBuiltin="1"/>
    <cellStyle name="Normal" xfId="0" builtinId="0"/>
    <cellStyle name="Normal 2" xfId="2" xr:uid="{00000000-0005-0000-0000-000002000000}"/>
    <cellStyle name="Normal 2 2" xfId="3" xr:uid="{00000000-0005-0000-0000-000003000000}"/>
    <cellStyle name="Normal 2 2 2" xfId="11" xr:uid="{04F5CBA1-329B-45AA-A7AC-32D5FB2F517C}"/>
    <cellStyle name="Normal 2 2 3" xfId="14" xr:uid="{19D9F80B-DBDD-44F1-9EF2-8F2FE6864626}"/>
    <cellStyle name="Normal 2 2 4" xfId="17" xr:uid="{0B74812B-1F70-4281-A574-EC4036EC26D1}"/>
    <cellStyle name="Normal 2 2 5" xfId="62" xr:uid="{4DD20C03-F8C0-4DBA-8C16-F3CA16C2F057}"/>
    <cellStyle name="Normal 2 2 6" xfId="65" xr:uid="{3EA9E11B-88FB-4D61-A2EE-0E1DC23E71BB}"/>
    <cellStyle name="Normal 2 2 7" xfId="67" xr:uid="{0B1CAAE6-0285-41C3-A38C-EF9B9FBFB185}"/>
    <cellStyle name="Normal 2 3" xfId="7" xr:uid="{EA2938E5-3C51-4C0B-B4BE-7EAE035B50F5}"/>
    <cellStyle name="Normal 2 4" xfId="9" xr:uid="{0089E522-9C1C-4BFE-AF6B-DE7DAF5160A8}"/>
    <cellStyle name="Normal 2 5" xfId="13" xr:uid="{F5DEF335-315B-486E-B1F0-80F3F074945F}"/>
    <cellStyle name="Normal 2 6" xfId="16" xr:uid="{3A8EEFB7-542D-4E24-B849-908DC7B306C8}"/>
    <cellStyle name="Normal 2 7" xfId="61" xr:uid="{CEE38D25-D08F-4292-A90E-D3D2AD2EA6F2}"/>
    <cellStyle name="Normal 2 8" xfId="64" xr:uid="{2CD61DA4-5766-4AE3-9109-A51F2CFA9EB3}"/>
    <cellStyle name="Normal 2 9" xfId="66" xr:uid="{4F73B7AA-6F4D-476F-8A13-28840ED59FA9}"/>
    <cellStyle name="Normal 3" xfId="4" xr:uid="{812077FF-5E30-4225-80D7-824884A7FDF8}"/>
    <cellStyle name="Normal 4" xfId="5" xr:uid="{847C4420-5FFA-4B0D-86A7-9F938CD3B6E7}"/>
    <cellStyle name="Normal 5" xfId="6" xr:uid="{4B775EA7-2F1B-44C1-8D12-94EF77AC2B30}"/>
    <cellStyle name="Normal 6" xfId="59" xr:uid="{DECCB84A-D6AA-42C3-B352-F4F61DE01A0C}"/>
    <cellStyle name="Note 2" xfId="60" xr:uid="{E8D33C20-9A13-4E63-A706-98BA3B153CD9}"/>
    <cellStyle name="Output" xfId="28" builtinId="21" customBuiltin="1"/>
    <cellStyle name="Percent 2" xfId="10" xr:uid="{88AE0098-881B-45B1-A3F7-AAB7F03931FE}"/>
    <cellStyle name="Title" xfId="19" builtinId="15" customBuiltin="1"/>
    <cellStyle name="Total" xfId="34" builtinId="25" customBuiltin="1"/>
    <cellStyle name="Warning Text" xfId="32" builtinId="11" customBuiltin="1"/>
  </cellStyles>
  <dxfs count="20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4" tint="0.79998168889431442"/>
      </font>
    </dxf>
    <dxf>
      <font>
        <color theme="9" tint="0.79998168889431442"/>
      </font>
    </dxf>
    <dxf>
      <font>
        <color theme="9" tint="0.79998168889431442"/>
      </font>
    </dxf>
    <dxf>
      <font>
        <color rgb="FF9C0006"/>
      </font>
      <fill>
        <patternFill>
          <bgColor rgb="FFFFC7CE"/>
        </patternFill>
      </fill>
    </dxf>
    <dxf>
      <font>
        <color rgb="FF9C0006"/>
      </font>
      <fill>
        <patternFill>
          <bgColor rgb="FFFFC7CE"/>
        </patternFill>
      </fill>
    </dxf>
    <dxf>
      <font>
        <color theme="9" tint="0.79998168889431442"/>
      </font>
    </dxf>
    <dxf>
      <font>
        <color theme="9" tint="0.7999816888943144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79998168889431442"/>
      </font>
    </dxf>
    <dxf>
      <font>
        <color theme="9" tint="0.79998168889431442"/>
      </font>
    </dxf>
    <dxf>
      <font>
        <color rgb="FF9C0006"/>
      </font>
      <fill>
        <patternFill>
          <bgColor rgb="FFFFC7CE"/>
        </patternFill>
      </fill>
    </dxf>
    <dxf>
      <font>
        <color rgb="FF9C0006"/>
      </font>
      <fill>
        <patternFill>
          <bgColor rgb="FFFFC7CE"/>
        </patternFill>
      </fill>
    </dxf>
    <dxf>
      <font>
        <color theme="9" tint="0.7999816888943144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dxf>
    <dxf>
      <font>
        <color theme="0" tint="-0.1499679555650502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CC"/>
      </font>
    </dxf>
    <dxf>
      <font>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CC"/>
      </font>
    </dxf>
    <dxf>
      <font>
        <color rgb="FFFFFFCC"/>
      </font>
    </dxf>
    <dxf>
      <font>
        <color theme="6" tint="0.59996337778862885"/>
      </font>
    </dxf>
    <dxf>
      <font>
        <color rgb="FFFFFFCC"/>
      </font>
    </dxf>
    <dxf>
      <font>
        <color rgb="FFFFFFCC"/>
      </font>
    </dxf>
    <dxf>
      <font>
        <color rgb="FFFFFFCC"/>
      </font>
    </dxf>
    <dxf>
      <font>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6" tint="0.59996337778862885"/>
      </font>
    </dxf>
    <dxf>
      <font>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79998168889431442"/>
      </font>
    </dxf>
    <dxf>
      <font>
        <color auto="1"/>
      </font>
    </dxf>
    <dxf>
      <font>
        <color rgb="FF9C0006"/>
      </font>
      <fill>
        <patternFill>
          <bgColor rgb="FFFFC7CE"/>
        </patternFill>
      </fill>
    </dxf>
    <dxf>
      <border diagonalUp="0" diagonalDown="0" outline="0">
        <left style="thin">
          <color indexed="64"/>
        </left>
        <right style="thin">
          <color indexed="64"/>
        </right>
        <top/>
        <bottom style="thin">
          <color indexed="64"/>
        </bottom>
      </border>
    </dxf>
    <dxf>
      <font>
        <b/>
        <family val="2"/>
      </font>
      <numFmt numFmtId="0" formatCode="General"/>
      <alignment horizontal="center" vertical="bottom"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border diagonalUp="0" diagonalDown="0" outline="0">
        <left style="thin">
          <color indexed="64"/>
        </left>
        <right style="thin">
          <color indexed="64"/>
        </right>
        <top/>
        <bottom style="thin">
          <color indexed="64"/>
        </bottom>
      </border>
    </dxf>
    <dxf>
      <numFmt numFmtId="0" formatCode="General"/>
      <border diagonalUp="0" diagonalDown="0">
        <right/>
        <top style="thin">
          <color indexed="64"/>
        </top>
        <bottom style="thin">
          <color indexed="64"/>
        </bottom>
        <horizontal style="thin">
          <color indexed="64"/>
        </horizontal>
      </border>
    </dxf>
    <dxf>
      <border diagonalUp="0" diagonalDown="0" outline="0">
        <left style="thin">
          <color indexed="64"/>
        </left>
        <right style="thin">
          <color indexed="64"/>
        </right>
        <top/>
        <bottom style="thin">
          <color indexed="64"/>
        </bottom>
      </border>
    </dxf>
    <dxf>
      <border diagonalUp="0" diagonalDown="0">
        <top style="thin">
          <color indexed="64"/>
        </top>
        <bottom style="thin">
          <color indexed="64"/>
        </bottom>
        <horizontal style="thin">
          <color indexed="64"/>
        </horizontal>
      </border>
    </dxf>
    <dxf>
      <border diagonalUp="0" diagonalDown="0" outline="0">
        <left style="thin">
          <color indexed="64"/>
        </left>
        <right style="thin">
          <color indexed="64"/>
        </right>
        <top/>
        <bottom style="thin">
          <color indexed="64"/>
        </bottom>
      </border>
    </dxf>
    <dxf>
      <border diagonalUp="0" diagonalDown="0">
        <top style="thin">
          <color indexed="64"/>
        </top>
        <bottom style="thin">
          <color indexed="64"/>
        </bottom>
        <horizontal style="thin">
          <color indexed="64"/>
        </horizontal>
      </border>
    </dxf>
    <dxf>
      <border diagonalUp="0" diagonalDown="0" outline="0">
        <left style="thin">
          <color indexed="64"/>
        </left>
        <right style="thin">
          <color indexed="64"/>
        </right>
        <top/>
        <bottom style="thin">
          <color indexed="64"/>
        </bottom>
      </border>
    </dxf>
    <dxf>
      <numFmt numFmtId="2" formatCode="0.00"/>
      <border diagonalUp="0" diagonalDown="0" outline="0">
        <top style="thin">
          <color indexed="64"/>
        </top>
        <bottom style="thin">
          <color indexed="64"/>
        </bottom>
      </border>
    </dxf>
    <dxf>
      <border diagonalUp="0" diagonalDown="0" outline="0">
        <left style="thin">
          <color indexed="64"/>
        </left>
        <right style="thin">
          <color indexed="64"/>
        </right>
        <top/>
        <bottom style="thin">
          <color indexed="64"/>
        </bottom>
      </border>
    </dxf>
    <dxf>
      <numFmt numFmtId="2" formatCode="0.00"/>
      <border diagonalUp="0" diagonalDown="0" outline="0">
        <top style="thin">
          <color indexed="64"/>
        </top>
        <bottom style="thin">
          <color indexed="64"/>
        </bottom>
      </border>
    </dxf>
    <dxf>
      <border diagonalUp="0" diagonalDown="0" outline="0">
        <left style="thin">
          <color indexed="64"/>
        </left>
        <right style="thin">
          <color indexed="64"/>
        </right>
        <top/>
        <bottom style="thin">
          <color indexed="64"/>
        </bottom>
      </border>
    </dxf>
    <dxf>
      <numFmt numFmtId="2" formatCode="0.00"/>
      <border diagonalUp="0" diagonalDown="0" outline="0">
        <top style="thin">
          <color indexed="64"/>
        </top>
        <bottom style="thin">
          <color indexed="64"/>
        </bottom>
      </border>
    </dxf>
    <dxf>
      <border diagonalUp="0" diagonalDown="0" outline="0">
        <left style="thin">
          <color indexed="64"/>
        </left>
        <right style="thin">
          <color indexed="64"/>
        </right>
        <top/>
        <bottom style="thin">
          <color indexed="64"/>
        </bottom>
      </border>
    </dxf>
    <dxf>
      <numFmt numFmtId="2" formatCode="0.00"/>
      <border diagonalUp="0" diagonalDown="0" outline="0">
        <top style="thin">
          <color indexed="64"/>
        </top>
        <bottom style="thin">
          <color indexed="64"/>
        </bottom>
      </border>
    </dxf>
    <dxf>
      <border diagonalUp="0" diagonalDown="0" outline="0">
        <left style="thin">
          <color indexed="64"/>
        </left>
        <right style="thin">
          <color indexed="64"/>
        </right>
        <top/>
        <bottom style="thin">
          <color indexed="64"/>
        </bottom>
      </border>
    </dxf>
    <dxf>
      <border diagonalUp="0" diagonalDown="0">
        <top style="thin">
          <color indexed="64"/>
        </top>
        <bottom style="thin">
          <color indexed="64"/>
        </bottom>
        <horizontal style="thin">
          <color indexed="64"/>
        </horizontal>
      </border>
    </dxf>
    <dxf>
      <border diagonalUp="0" diagonalDown="0" outline="0">
        <left style="thin">
          <color indexed="64"/>
        </left>
        <right style="thin">
          <color indexed="64"/>
        </right>
        <top/>
        <bottom style="thin">
          <color indexed="64"/>
        </bottom>
      </border>
    </dxf>
    <dxf>
      <border diagonalUp="0" diagonalDown="0">
        <top style="thin">
          <color indexed="64"/>
        </top>
        <bottom style="thin">
          <color indexed="64"/>
        </bottom>
        <horizontal style="thin">
          <color indexed="64"/>
        </horizontal>
      </border>
    </dxf>
    <dxf>
      <border diagonalUp="0" diagonalDown="0" outline="0">
        <left style="thin">
          <color indexed="64"/>
        </left>
        <right style="thin">
          <color indexed="64"/>
        </right>
        <top/>
        <bottom style="thin">
          <color indexed="64"/>
        </bottom>
      </border>
    </dxf>
    <dxf>
      <border diagonalUp="0" diagonalDown="0">
        <top style="thin">
          <color indexed="64"/>
        </top>
        <bottom style="thin">
          <color indexed="64"/>
        </bottom>
        <horizontal style="thin">
          <color indexed="64"/>
        </horizontal>
      </border>
    </dxf>
    <dxf>
      <border diagonalUp="0" diagonalDown="0" outline="0">
        <left style="thin">
          <color indexed="64"/>
        </left>
        <right style="thin">
          <color indexed="64"/>
        </right>
        <top/>
        <bottom style="thin">
          <color indexed="64"/>
        </bottom>
      </border>
    </dxf>
    <dxf>
      <border diagonalUp="0" diagonalDown="0">
        <top style="thin">
          <color indexed="64"/>
        </top>
        <bottom style="thin">
          <color indexed="64"/>
        </bottom>
        <horizontal style="thin">
          <color indexed="64"/>
        </horizontal>
      </border>
    </dxf>
    <dxf>
      <border diagonalUp="0" diagonalDown="0" outline="0">
        <left style="thin">
          <color indexed="64"/>
        </left>
        <right style="thin">
          <color indexed="64"/>
        </right>
        <top/>
        <bottom style="thin">
          <color indexed="64"/>
        </bottom>
      </border>
    </dxf>
    <dxf>
      <border diagonalUp="0" diagonalDown="0">
        <top style="thin">
          <color indexed="64"/>
        </top>
        <bottom style="thin">
          <color indexed="64"/>
        </bottom>
        <horizontal style="thin">
          <color indexed="64"/>
        </horizontal>
      </border>
    </dxf>
    <dxf>
      <border diagonalUp="0" diagonalDown="0" outline="0">
        <left/>
        <right style="thin">
          <color indexed="64"/>
        </right>
        <top/>
        <bottom style="thin">
          <color indexed="64"/>
        </bottom>
      </border>
    </dxf>
    <dxf>
      <font>
        <strike val="0"/>
        <color auto="1"/>
      </font>
    </dxf>
  </dxfs>
  <tableStyles count="1" defaultTableStyle="TableStyleMedium9" defaultPivotStyle="PivotStyleLight16">
    <tableStyle name="Table Style 1" pivot="0" count="1" xr9:uid="{68322C94-C8B1-4AA2-9824-DB764581D215}">
      <tableStyleElement type="headerRow" dxfId="206"/>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CCFF"/>
      <color rgb="FFFF3399"/>
      <color rgb="FFFF33CC"/>
      <color rgb="FFFFE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418624</xdr:colOff>
      <xdr:row>0</xdr:row>
      <xdr:rowOff>85725</xdr:rowOff>
    </xdr:from>
    <xdr:ext cx="1610202" cy="1533525"/>
    <xdr:pic>
      <xdr:nvPicPr>
        <xdr:cNvPr id="2" name="Picture 1" descr="A picture containing text&#10;&#10;Description automatically generated">
          <a:extLst>
            <a:ext uri="{FF2B5EF4-FFF2-40B4-BE49-F238E27FC236}">
              <a16:creationId xmlns:a16="http://schemas.microsoft.com/office/drawing/2014/main" id="{D36DD532-3BA0-44E4-86C9-E86EB73BC6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0224" y="85725"/>
          <a:ext cx="1610202" cy="15335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M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1"/>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0A6060-B462-4508-8CE0-38D2482B72BE}" name="Table1" displayName="Table1" ref="B6:O54" headerRowCount="0" totalsRowShown="0">
  <tableColumns count="14">
    <tableColumn id="1" xr3:uid="{41676E24-6FC3-44BB-BCD6-2B2D9417602A}" name="Column1" headerRowDxfId="205" dataDxfId="204"/>
    <tableColumn id="2" xr3:uid="{3D3837A5-CA1C-4342-9A8C-40E1E604C7FE}" name="Column2" headerRowDxfId="203" dataDxfId="202"/>
    <tableColumn id="3" xr3:uid="{9691ED7F-1647-4812-91F0-07A5854E7F30}" name="Column3" headerRowDxfId="201" dataDxfId="200"/>
    <tableColumn id="16" xr3:uid="{E46B7656-BB8A-4479-BF35-D4CD42F9EBD4}" name="Column7" headerRowDxfId="199" dataDxfId="198"/>
    <tableColumn id="4" xr3:uid="{54AFD2EA-4725-47A7-8924-5C3EAF088BD4}" name="Column4" headerRowDxfId="197" dataDxfId="196"/>
    <tableColumn id="6" xr3:uid="{9FF7ED03-F7DC-4CE6-8947-8510F5DC041E}" name="Column6" headerRowDxfId="195" dataDxfId="194"/>
    <tableColumn id="8" xr3:uid="{B61FC8DB-6AFA-48EF-8262-4CCD11B48ED0}" name="Column8" headerRowDxfId="193" dataDxfId="192"/>
    <tableColumn id="9" xr3:uid="{08F2FAF6-5EB0-40AC-B29A-34D0FFD21C5D}" name="Column9" headerRowDxfId="191" dataDxfId="190"/>
    <tableColumn id="10" xr3:uid="{69372A1A-F6E9-4371-9499-8273A9DDC7DA}" name="Column10" headerRowDxfId="189" dataDxfId="188"/>
    <tableColumn id="11" xr3:uid="{A231969B-B400-4251-90DD-CE77AD8EBFFB}" name="Column11" headerRowDxfId="187" dataDxfId="186"/>
    <tableColumn id="13" xr3:uid="{C6A8872B-A44E-4798-8E97-139F610BF566}" name="Column13" headerRowDxfId="185" dataDxfId="184"/>
    <tableColumn id="14" xr3:uid="{A3D7CB99-5DF9-41F1-A3FD-B19E0BC3E5BB}" name="Column14" headerRowDxfId="183" dataDxfId="182"/>
    <tableColumn id="12" xr3:uid="{AC50C9AD-827F-44A7-B9EA-935C2E4896C2}" name="Column12" headerRowDxfId="181" dataDxfId="180">
      <calculatedColumnFormula>SUM(M6+$N$5)</calculatedColumnFormula>
    </tableColumn>
    <tableColumn id="15" xr3:uid="{108D2633-97DB-4AF6-A71D-5D6A2189305D}" name="Column15" headerRowDxfId="179"/>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9BFD3-E744-4431-947E-9B3554D750BD}">
  <sheetPr codeName="Sheet1"/>
  <dimension ref="A1:U59"/>
  <sheetViews>
    <sheetView topLeftCell="A5" zoomScaleNormal="100" zoomScalePageLayoutView="50" workbookViewId="0">
      <selection sqref="A1:U59"/>
    </sheetView>
  </sheetViews>
  <sheetFormatPr defaultRowHeight="13.2" x14ac:dyDescent="0.25"/>
  <cols>
    <col min="1" max="21" width="13" customWidth="1"/>
  </cols>
  <sheetData>
    <row r="1" spans="1:21" ht="9.75" customHeight="1" x14ac:dyDescent="0.25">
      <c r="A1" s="822" t="s">
        <v>185</v>
      </c>
      <c r="B1" s="823"/>
      <c r="C1" s="823"/>
      <c r="D1" s="823"/>
      <c r="E1" s="823"/>
      <c r="F1" s="823"/>
      <c r="G1" s="823"/>
      <c r="H1" s="823"/>
      <c r="I1" s="823"/>
      <c r="J1" s="823"/>
      <c r="K1" s="823"/>
      <c r="L1" s="823"/>
      <c r="M1" s="823"/>
      <c r="N1" s="823"/>
      <c r="O1" s="823"/>
      <c r="P1" s="823"/>
      <c r="Q1" s="823"/>
      <c r="R1" s="823"/>
      <c r="S1" s="823"/>
      <c r="T1" s="823"/>
      <c r="U1" s="824"/>
    </row>
    <row r="2" spans="1:21" ht="9.75" customHeight="1" x14ac:dyDescent="0.25">
      <c r="A2" s="825"/>
      <c r="B2" s="826"/>
      <c r="C2" s="826"/>
      <c r="D2" s="826"/>
      <c r="E2" s="826"/>
      <c r="F2" s="826"/>
      <c r="G2" s="826"/>
      <c r="H2" s="826"/>
      <c r="I2" s="826"/>
      <c r="J2" s="826"/>
      <c r="K2" s="826"/>
      <c r="L2" s="826"/>
      <c r="M2" s="826"/>
      <c r="N2" s="826"/>
      <c r="O2" s="826"/>
      <c r="P2" s="826"/>
      <c r="Q2" s="826"/>
      <c r="R2" s="826"/>
      <c r="S2" s="826"/>
      <c r="T2" s="826"/>
      <c r="U2" s="827"/>
    </row>
    <row r="3" spans="1:21" ht="9.75" customHeight="1" x14ac:dyDescent="0.25">
      <c r="A3" s="825"/>
      <c r="B3" s="826"/>
      <c r="C3" s="826"/>
      <c r="D3" s="826"/>
      <c r="E3" s="826"/>
      <c r="F3" s="826"/>
      <c r="G3" s="826"/>
      <c r="H3" s="826"/>
      <c r="I3" s="826"/>
      <c r="J3" s="826"/>
      <c r="K3" s="826"/>
      <c r="L3" s="826"/>
      <c r="M3" s="826"/>
      <c r="N3" s="826"/>
      <c r="O3" s="826"/>
      <c r="P3" s="826"/>
      <c r="Q3" s="826"/>
      <c r="R3" s="826"/>
      <c r="S3" s="826"/>
      <c r="T3" s="826"/>
      <c r="U3" s="827"/>
    </row>
    <row r="4" spans="1:21" ht="9.75" customHeight="1" x14ac:dyDescent="0.25">
      <c r="A4" s="825"/>
      <c r="B4" s="826"/>
      <c r="C4" s="826"/>
      <c r="D4" s="826"/>
      <c r="E4" s="826"/>
      <c r="F4" s="826"/>
      <c r="G4" s="826"/>
      <c r="H4" s="826"/>
      <c r="I4" s="826"/>
      <c r="J4" s="826"/>
      <c r="K4" s="826"/>
      <c r="L4" s="826"/>
      <c r="M4" s="826"/>
      <c r="N4" s="826"/>
      <c r="O4" s="826"/>
      <c r="P4" s="826"/>
      <c r="Q4" s="826"/>
      <c r="R4" s="826"/>
      <c r="S4" s="826"/>
      <c r="T4" s="826"/>
      <c r="U4" s="827"/>
    </row>
    <row r="5" spans="1:21" ht="9.75" customHeight="1" x14ac:dyDescent="0.25">
      <c r="A5" s="825"/>
      <c r="B5" s="826"/>
      <c r="C5" s="826"/>
      <c r="D5" s="826"/>
      <c r="E5" s="826"/>
      <c r="F5" s="826"/>
      <c r="G5" s="826"/>
      <c r="H5" s="826"/>
      <c r="I5" s="826"/>
      <c r="J5" s="826"/>
      <c r="K5" s="826"/>
      <c r="L5" s="826"/>
      <c r="M5" s="826"/>
      <c r="N5" s="826"/>
      <c r="O5" s="826"/>
      <c r="P5" s="826"/>
      <c r="Q5" s="826"/>
      <c r="R5" s="826"/>
      <c r="S5" s="826"/>
      <c r="T5" s="826"/>
      <c r="U5" s="827"/>
    </row>
    <row r="6" spans="1:21" ht="9.75" customHeight="1" x14ac:dyDescent="0.25">
      <c r="A6" s="825"/>
      <c r="B6" s="826"/>
      <c r="C6" s="826"/>
      <c r="D6" s="826"/>
      <c r="E6" s="826"/>
      <c r="F6" s="826"/>
      <c r="G6" s="826"/>
      <c r="H6" s="826"/>
      <c r="I6" s="826"/>
      <c r="J6" s="826"/>
      <c r="K6" s="826"/>
      <c r="L6" s="826"/>
      <c r="M6" s="826"/>
      <c r="N6" s="826"/>
      <c r="O6" s="826"/>
      <c r="P6" s="826"/>
      <c r="Q6" s="826"/>
      <c r="R6" s="826"/>
      <c r="S6" s="826"/>
      <c r="T6" s="826"/>
      <c r="U6" s="827"/>
    </row>
    <row r="7" spans="1:21" ht="9.75" customHeight="1" x14ac:dyDescent="0.25">
      <c r="A7" s="825"/>
      <c r="B7" s="826"/>
      <c r="C7" s="826"/>
      <c r="D7" s="826"/>
      <c r="E7" s="826"/>
      <c r="F7" s="826"/>
      <c r="G7" s="826"/>
      <c r="H7" s="826"/>
      <c r="I7" s="826"/>
      <c r="J7" s="826"/>
      <c r="K7" s="826"/>
      <c r="L7" s="826"/>
      <c r="M7" s="826"/>
      <c r="N7" s="826"/>
      <c r="O7" s="826"/>
      <c r="P7" s="826"/>
      <c r="Q7" s="826"/>
      <c r="R7" s="826"/>
      <c r="S7" s="826"/>
      <c r="T7" s="826"/>
      <c r="U7" s="827"/>
    </row>
    <row r="8" spans="1:21" ht="9.75" customHeight="1" x14ac:dyDescent="0.25">
      <c r="A8" s="825"/>
      <c r="B8" s="826"/>
      <c r="C8" s="826"/>
      <c r="D8" s="826"/>
      <c r="E8" s="826"/>
      <c r="F8" s="826"/>
      <c r="G8" s="826"/>
      <c r="H8" s="826"/>
      <c r="I8" s="826"/>
      <c r="J8" s="826"/>
      <c r="K8" s="826"/>
      <c r="L8" s="826"/>
      <c r="M8" s="826"/>
      <c r="N8" s="826"/>
      <c r="O8" s="826"/>
      <c r="P8" s="826"/>
      <c r="Q8" s="826"/>
      <c r="R8" s="826"/>
      <c r="S8" s="826"/>
      <c r="T8" s="826"/>
      <c r="U8" s="827"/>
    </row>
    <row r="9" spans="1:21" ht="9.75" customHeight="1" x14ac:dyDescent="0.25">
      <c r="A9" s="825"/>
      <c r="B9" s="826"/>
      <c r="C9" s="826"/>
      <c r="D9" s="826"/>
      <c r="E9" s="826"/>
      <c r="F9" s="826"/>
      <c r="G9" s="826"/>
      <c r="H9" s="826"/>
      <c r="I9" s="826"/>
      <c r="J9" s="826"/>
      <c r="K9" s="826"/>
      <c r="L9" s="826"/>
      <c r="M9" s="826"/>
      <c r="N9" s="826"/>
      <c r="O9" s="826"/>
      <c r="P9" s="826"/>
      <c r="Q9" s="826"/>
      <c r="R9" s="826"/>
      <c r="S9" s="826"/>
      <c r="T9" s="826"/>
      <c r="U9" s="827"/>
    </row>
    <row r="10" spans="1:21" ht="9.75" customHeight="1" x14ac:dyDescent="0.25">
      <c r="A10" s="825"/>
      <c r="B10" s="826"/>
      <c r="C10" s="826"/>
      <c r="D10" s="826"/>
      <c r="E10" s="826"/>
      <c r="F10" s="826"/>
      <c r="G10" s="826"/>
      <c r="H10" s="826"/>
      <c r="I10" s="826"/>
      <c r="J10" s="826"/>
      <c r="K10" s="826"/>
      <c r="L10" s="826"/>
      <c r="M10" s="826"/>
      <c r="N10" s="826"/>
      <c r="O10" s="826"/>
      <c r="P10" s="826"/>
      <c r="Q10" s="826"/>
      <c r="R10" s="826"/>
      <c r="S10" s="826"/>
      <c r="T10" s="826"/>
      <c r="U10" s="827"/>
    </row>
    <row r="11" spans="1:21" ht="9.75" customHeight="1" x14ac:dyDescent="0.25">
      <c r="A11" s="825"/>
      <c r="B11" s="826"/>
      <c r="C11" s="826"/>
      <c r="D11" s="826"/>
      <c r="E11" s="826"/>
      <c r="F11" s="826"/>
      <c r="G11" s="826"/>
      <c r="H11" s="826"/>
      <c r="I11" s="826"/>
      <c r="J11" s="826"/>
      <c r="K11" s="826"/>
      <c r="L11" s="826"/>
      <c r="M11" s="826"/>
      <c r="N11" s="826"/>
      <c r="O11" s="826"/>
      <c r="P11" s="826"/>
      <c r="Q11" s="826"/>
      <c r="R11" s="826"/>
      <c r="S11" s="826"/>
      <c r="T11" s="826"/>
      <c r="U11" s="827"/>
    </row>
    <row r="12" spans="1:21" ht="9.75" customHeight="1" x14ac:dyDescent="0.25">
      <c r="A12" s="825"/>
      <c r="B12" s="826"/>
      <c r="C12" s="826"/>
      <c r="D12" s="826"/>
      <c r="E12" s="826"/>
      <c r="F12" s="826"/>
      <c r="G12" s="826"/>
      <c r="H12" s="826"/>
      <c r="I12" s="826"/>
      <c r="J12" s="826"/>
      <c r="K12" s="826"/>
      <c r="L12" s="826"/>
      <c r="M12" s="826"/>
      <c r="N12" s="826"/>
      <c r="O12" s="826"/>
      <c r="P12" s="826"/>
      <c r="Q12" s="826"/>
      <c r="R12" s="826"/>
      <c r="S12" s="826"/>
      <c r="T12" s="826"/>
      <c r="U12" s="827"/>
    </row>
    <row r="13" spans="1:21" ht="9.75" customHeight="1" x14ac:dyDescent="0.25">
      <c r="A13" s="825"/>
      <c r="B13" s="826"/>
      <c r="C13" s="826"/>
      <c r="D13" s="826"/>
      <c r="E13" s="826"/>
      <c r="F13" s="826"/>
      <c r="G13" s="826"/>
      <c r="H13" s="826"/>
      <c r="I13" s="826"/>
      <c r="J13" s="826"/>
      <c r="K13" s="826"/>
      <c r="L13" s="826"/>
      <c r="M13" s="826"/>
      <c r="N13" s="826"/>
      <c r="O13" s="826"/>
      <c r="P13" s="826"/>
      <c r="Q13" s="826"/>
      <c r="R13" s="826"/>
      <c r="S13" s="826"/>
      <c r="T13" s="826"/>
      <c r="U13" s="827"/>
    </row>
    <row r="14" spans="1:21" ht="9.75" customHeight="1" x14ac:dyDescent="0.25">
      <c r="A14" s="825"/>
      <c r="B14" s="826"/>
      <c r="C14" s="826"/>
      <c r="D14" s="826"/>
      <c r="E14" s="826"/>
      <c r="F14" s="826"/>
      <c r="G14" s="826"/>
      <c r="H14" s="826"/>
      <c r="I14" s="826"/>
      <c r="J14" s="826"/>
      <c r="K14" s="826"/>
      <c r="L14" s="826"/>
      <c r="M14" s="826"/>
      <c r="N14" s="826"/>
      <c r="O14" s="826"/>
      <c r="P14" s="826"/>
      <c r="Q14" s="826"/>
      <c r="R14" s="826"/>
      <c r="S14" s="826"/>
      <c r="T14" s="826"/>
      <c r="U14" s="827"/>
    </row>
    <row r="15" spans="1:21" ht="9.75" customHeight="1" x14ac:dyDescent="0.25">
      <c r="A15" s="825"/>
      <c r="B15" s="826"/>
      <c r="C15" s="826"/>
      <c r="D15" s="826"/>
      <c r="E15" s="826"/>
      <c r="F15" s="826"/>
      <c r="G15" s="826"/>
      <c r="H15" s="826"/>
      <c r="I15" s="826"/>
      <c r="J15" s="826"/>
      <c r="K15" s="826"/>
      <c r="L15" s="826"/>
      <c r="M15" s="826"/>
      <c r="N15" s="826"/>
      <c r="O15" s="826"/>
      <c r="P15" s="826"/>
      <c r="Q15" s="826"/>
      <c r="R15" s="826"/>
      <c r="S15" s="826"/>
      <c r="T15" s="826"/>
      <c r="U15" s="827"/>
    </row>
    <row r="16" spans="1:21" ht="9.75" customHeight="1" x14ac:dyDescent="0.25">
      <c r="A16" s="825"/>
      <c r="B16" s="826"/>
      <c r="C16" s="826"/>
      <c r="D16" s="826"/>
      <c r="E16" s="826"/>
      <c r="F16" s="826"/>
      <c r="G16" s="826"/>
      <c r="H16" s="826"/>
      <c r="I16" s="826"/>
      <c r="J16" s="826"/>
      <c r="K16" s="826"/>
      <c r="L16" s="826"/>
      <c r="M16" s="826"/>
      <c r="N16" s="826"/>
      <c r="O16" s="826"/>
      <c r="P16" s="826"/>
      <c r="Q16" s="826"/>
      <c r="R16" s="826"/>
      <c r="S16" s="826"/>
      <c r="T16" s="826"/>
      <c r="U16" s="827"/>
    </row>
    <row r="17" spans="1:21" ht="9.75" customHeight="1" x14ac:dyDescent="0.25">
      <c r="A17" s="825"/>
      <c r="B17" s="826"/>
      <c r="C17" s="826"/>
      <c r="D17" s="826"/>
      <c r="E17" s="826"/>
      <c r="F17" s="826"/>
      <c r="G17" s="826"/>
      <c r="H17" s="826"/>
      <c r="I17" s="826"/>
      <c r="J17" s="826"/>
      <c r="K17" s="826"/>
      <c r="L17" s="826"/>
      <c r="M17" s="826"/>
      <c r="N17" s="826"/>
      <c r="O17" s="826"/>
      <c r="P17" s="826"/>
      <c r="Q17" s="826"/>
      <c r="R17" s="826"/>
      <c r="S17" s="826"/>
      <c r="T17" s="826"/>
      <c r="U17" s="827"/>
    </row>
    <row r="18" spans="1:21" ht="9.75" customHeight="1" x14ac:dyDescent="0.25">
      <c r="A18" s="825"/>
      <c r="B18" s="826"/>
      <c r="C18" s="826"/>
      <c r="D18" s="826"/>
      <c r="E18" s="826"/>
      <c r="F18" s="826"/>
      <c r="G18" s="826"/>
      <c r="H18" s="826"/>
      <c r="I18" s="826"/>
      <c r="J18" s="826"/>
      <c r="K18" s="826"/>
      <c r="L18" s="826"/>
      <c r="M18" s="826"/>
      <c r="N18" s="826"/>
      <c r="O18" s="826"/>
      <c r="P18" s="826"/>
      <c r="Q18" s="826"/>
      <c r="R18" s="826"/>
      <c r="S18" s="826"/>
      <c r="T18" s="826"/>
      <c r="U18" s="827"/>
    </row>
    <row r="19" spans="1:21" ht="9.75" customHeight="1" x14ac:dyDescent="0.25">
      <c r="A19" s="825"/>
      <c r="B19" s="826"/>
      <c r="C19" s="826"/>
      <c r="D19" s="826"/>
      <c r="E19" s="826"/>
      <c r="F19" s="826"/>
      <c r="G19" s="826"/>
      <c r="H19" s="826"/>
      <c r="I19" s="826"/>
      <c r="J19" s="826"/>
      <c r="K19" s="826"/>
      <c r="L19" s="826"/>
      <c r="M19" s="826"/>
      <c r="N19" s="826"/>
      <c r="O19" s="826"/>
      <c r="P19" s="826"/>
      <c r="Q19" s="826"/>
      <c r="R19" s="826"/>
      <c r="S19" s="826"/>
      <c r="T19" s="826"/>
      <c r="U19" s="827"/>
    </row>
    <row r="20" spans="1:21" ht="9.75" customHeight="1" x14ac:dyDescent="0.25">
      <c r="A20" s="825"/>
      <c r="B20" s="826"/>
      <c r="C20" s="826"/>
      <c r="D20" s="826"/>
      <c r="E20" s="826"/>
      <c r="F20" s="826"/>
      <c r="G20" s="826"/>
      <c r="H20" s="826"/>
      <c r="I20" s="826"/>
      <c r="J20" s="826"/>
      <c r="K20" s="826"/>
      <c r="L20" s="826"/>
      <c r="M20" s="826"/>
      <c r="N20" s="826"/>
      <c r="O20" s="826"/>
      <c r="P20" s="826"/>
      <c r="Q20" s="826"/>
      <c r="R20" s="826"/>
      <c r="S20" s="826"/>
      <c r="T20" s="826"/>
      <c r="U20" s="827"/>
    </row>
    <row r="21" spans="1:21" ht="9.75" customHeight="1" x14ac:dyDescent="0.25">
      <c r="A21" s="825"/>
      <c r="B21" s="826"/>
      <c r="C21" s="826"/>
      <c r="D21" s="826"/>
      <c r="E21" s="826"/>
      <c r="F21" s="826"/>
      <c r="G21" s="826"/>
      <c r="H21" s="826"/>
      <c r="I21" s="826"/>
      <c r="J21" s="826"/>
      <c r="K21" s="826"/>
      <c r="L21" s="826"/>
      <c r="M21" s="826"/>
      <c r="N21" s="826"/>
      <c r="O21" s="826"/>
      <c r="P21" s="826"/>
      <c r="Q21" s="826"/>
      <c r="R21" s="826"/>
      <c r="S21" s="826"/>
      <c r="T21" s="826"/>
      <c r="U21" s="827"/>
    </row>
    <row r="22" spans="1:21" ht="9.75" customHeight="1" x14ac:dyDescent="0.25">
      <c r="A22" s="825"/>
      <c r="B22" s="826"/>
      <c r="C22" s="826"/>
      <c r="D22" s="826"/>
      <c r="E22" s="826"/>
      <c r="F22" s="826"/>
      <c r="G22" s="826"/>
      <c r="H22" s="826"/>
      <c r="I22" s="826"/>
      <c r="J22" s="826"/>
      <c r="K22" s="826"/>
      <c r="L22" s="826"/>
      <c r="M22" s="826"/>
      <c r="N22" s="826"/>
      <c r="O22" s="826"/>
      <c r="P22" s="826"/>
      <c r="Q22" s="826"/>
      <c r="R22" s="826"/>
      <c r="S22" s="826"/>
      <c r="T22" s="826"/>
      <c r="U22" s="827"/>
    </row>
    <row r="23" spans="1:21" ht="9.75" customHeight="1" x14ac:dyDescent="0.25">
      <c r="A23" s="825"/>
      <c r="B23" s="826"/>
      <c r="C23" s="826"/>
      <c r="D23" s="826"/>
      <c r="E23" s="826"/>
      <c r="F23" s="826"/>
      <c r="G23" s="826"/>
      <c r="H23" s="826"/>
      <c r="I23" s="826"/>
      <c r="J23" s="826"/>
      <c r="K23" s="826"/>
      <c r="L23" s="826"/>
      <c r="M23" s="826"/>
      <c r="N23" s="826"/>
      <c r="O23" s="826"/>
      <c r="P23" s="826"/>
      <c r="Q23" s="826"/>
      <c r="R23" s="826"/>
      <c r="S23" s="826"/>
      <c r="T23" s="826"/>
      <c r="U23" s="827"/>
    </row>
    <row r="24" spans="1:21" ht="9.75" customHeight="1" x14ac:dyDescent="0.25">
      <c r="A24" s="825"/>
      <c r="B24" s="826"/>
      <c r="C24" s="826"/>
      <c r="D24" s="826"/>
      <c r="E24" s="826"/>
      <c r="F24" s="826"/>
      <c r="G24" s="826"/>
      <c r="H24" s="826"/>
      <c r="I24" s="826"/>
      <c r="J24" s="826"/>
      <c r="K24" s="826"/>
      <c r="L24" s="826"/>
      <c r="M24" s="826"/>
      <c r="N24" s="826"/>
      <c r="O24" s="826"/>
      <c r="P24" s="826"/>
      <c r="Q24" s="826"/>
      <c r="R24" s="826"/>
      <c r="S24" s="826"/>
      <c r="T24" s="826"/>
      <c r="U24" s="827"/>
    </row>
    <row r="25" spans="1:21" ht="9.75" customHeight="1" x14ac:dyDescent="0.25">
      <c r="A25" s="825"/>
      <c r="B25" s="826"/>
      <c r="C25" s="826"/>
      <c r="D25" s="826"/>
      <c r="E25" s="826"/>
      <c r="F25" s="826"/>
      <c r="G25" s="826"/>
      <c r="H25" s="826"/>
      <c r="I25" s="826"/>
      <c r="J25" s="826"/>
      <c r="K25" s="826"/>
      <c r="L25" s="826"/>
      <c r="M25" s="826"/>
      <c r="N25" s="826"/>
      <c r="O25" s="826"/>
      <c r="P25" s="826"/>
      <c r="Q25" s="826"/>
      <c r="R25" s="826"/>
      <c r="S25" s="826"/>
      <c r="T25" s="826"/>
      <c r="U25" s="827"/>
    </row>
    <row r="26" spans="1:21" ht="9.75" customHeight="1" x14ac:dyDescent="0.25">
      <c r="A26" s="825"/>
      <c r="B26" s="826"/>
      <c r="C26" s="826"/>
      <c r="D26" s="826"/>
      <c r="E26" s="826"/>
      <c r="F26" s="826"/>
      <c r="G26" s="826"/>
      <c r="H26" s="826"/>
      <c r="I26" s="826"/>
      <c r="J26" s="826"/>
      <c r="K26" s="826"/>
      <c r="L26" s="826"/>
      <c r="M26" s="826"/>
      <c r="N26" s="826"/>
      <c r="O26" s="826"/>
      <c r="P26" s="826"/>
      <c r="Q26" s="826"/>
      <c r="R26" s="826"/>
      <c r="S26" s="826"/>
      <c r="T26" s="826"/>
      <c r="U26" s="827"/>
    </row>
    <row r="27" spans="1:21" ht="9.75" customHeight="1" x14ac:dyDescent="0.25">
      <c r="A27" s="825"/>
      <c r="B27" s="826"/>
      <c r="C27" s="826"/>
      <c r="D27" s="826"/>
      <c r="E27" s="826"/>
      <c r="F27" s="826"/>
      <c r="G27" s="826"/>
      <c r="H27" s="826"/>
      <c r="I27" s="826"/>
      <c r="J27" s="826"/>
      <c r="K27" s="826"/>
      <c r="L27" s="826"/>
      <c r="M27" s="826"/>
      <c r="N27" s="826"/>
      <c r="O27" s="826"/>
      <c r="P27" s="826"/>
      <c r="Q27" s="826"/>
      <c r="R27" s="826"/>
      <c r="S27" s="826"/>
      <c r="T27" s="826"/>
      <c r="U27" s="827"/>
    </row>
    <row r="28" spans="1:21" ht="9.75" customHeight="1" x14ac:dyDescent="0.25">
      <c r="A28" s="825"/>
      <c r="B28" s="826"/>
      <c r="C28" s="826"/>
      <c r="D28" s="826"/>
      <c r="E28" s="826"/>
      <c r="F28" s="826"/>
      <c r="G28" s="826"/>
      <c r="H28" s="826"/>
      <c r="I28" s="826"/>
      <c r="J28" s="826"/>
      <c r="K28" s="826"/>
      <c r="L28" s="826"/>
      <c r="M28" s="826"/>
      <c r="N28" s="826"/>
      <c r="O28" s="826"/>
      <c r="P28" s="826"/>
      <c r="Q28" s="826"/>
      <c r="R28" s="826"/>
      <c r="S28" s="826"/>
      <c r="T28" s="826"/>
      <c r="U28" s="827"/>
    </row>
    <row r="29" spans="1:21" ht="9.75" customHeight="1" x14ac:dyDescent="0.25">
      <c r="A29" s="825"/>
      <c r="B29" s="826"/>
      <c r="C29" s="826"/>
      <c r="D29" s="826"/>
      <c r="E29" s="826"/>
      <c r="F29" s="826"/>
      <c r="G29" s="826"/>
      <c r="H29" s="826"/>
      <c r="I29" s="826"/>
      <c r="J29" s="826"/>
      <c r="K29" s="826"/>
      <c r="L29" s="826"/>
      <c r="M29" s="826"/>
      <c r="N29" s="826"/>
      <c r="O29" s="826"/>
      <c r="P29" s="826"/>
      <c r="Q29" s="826"/>
      <c r="R29" s="826"/>
      <c r="S29" s="826"/>
      <c r="T29" s="826"/>
      <c r="U29" s="827"/>
    </row>
    <row r="30" spans="1:21" ht="9.75" customHeight="1" x14ac:dyDescent="0.25">
      <c r="A30" s="825"/>
      <c r="B30" s="826"/>
      <c r="C30" s="826"/>
      <c r="D30" s="826"/>
      <c r="E30" s="826"/>
      <c r="F30" s="826"/>
      <c r="G30" s="826"/>
      <c r="H30" s="826"/>
      <c r="I30" s="826"/>
      <c r="J30" s="826"/>
      <c r="K30" s="826"/>
      <c r="L30" s="826"/>
      <c r="M30" s="826"/>
      <c r="N30" s="826"/>
      <c r="O30" s="826"/>
      <c r="P30" s="826"/>
      <c r="Q30" s="826"/>
      <c r="R30" s="826"/>
      <c r="S30" s="826"/>
      <c r="T30" s="826"/>
      <c r="U30" s="827"/>
    </row>
    <row r="31" spans="1:21" ht="9.75" customHeight="1" x14ac:dyDescent="0.25">
      <c r="A31" s="825"/>
      <c r="B31" s="826"/>
      <c r="C31" s="826"/>
      <c r="D31" s="826"/>
      <c r="E31" s="826"/>
      <c r="F31" s="826"/>
      <c r="G31" s="826"/>
      <c r="H31" s="826"/>
      <c r="I31" s="826"/>
      <c r="J31" s="826"/>
      <c r="K31" s="826"/>
      <c r="L31" s="826"/>
      <c r="M31" s="826"/>
      <c r="N31" s="826"/>
      <c r="O31" s="826"/>
      <c r="P31" s="826"/>
      <c r="Q31" s="826"/>
      <c r="R31" s="826"/>
      <c r="S31" s="826"/>
      <c r="T31" s="826"/>
      <c r="U31" s="827"/>
    </row>
    <row r="32" spans="1:21" ht="9.75" customHeight="1" x14ac:dyDescent="0.25">
      <c r="A32" s="825"/>
      <c r="B32" s="826"/>
      <c r="C32" s="826"/>
      <c r="D32" s="826"/>
      <c r="E32" s="826"/>
      <c r="F32" s="826"/>
      <c r="G32" s="826"/>
      <c r="H32" s="826"/>
      <c r="I32" s="826"/>
      <c r="J32" s="826"/>
      <c r="K32" s="826"/>
      <c r="L32" s="826"/>
      <c r="M32" s="826"/>
      <c r="N32" s="826"/>
      <c r="O32" s="826"/>
      <c r="P32" s="826"/>
      <c r="Q32" s="826"/>
      <c r="R32" s="826"/>
      <c r="S32" s="826"/>
      <c r="T32" s="826"/>
      <c r="U32" s="827"/>
    </row>
    <row r="33" spans="1:21" ht="9.75" customHeight="1" x14ac:dyDescent="0.25">
      <c r="A33" s="825"/>
      <c r="B33" s="826"/>
      <c r="C33" s="826"/>
      <c r="D33" s="826"/>
      <c r="E33" s="826"/>
      <c r="F33" s="826"/>
      <c r="G33" s="826"/>
      <c r="H33" s="826"/>
      <c r="I33" s="826"/>
      <c r="J33" s="826"/>
      <c r="K33" s="826"/>
      <c r="L33" s="826"/>
      <c r="M33" s="826"/>
      <c r="N33" s="826"/>
      <c r="O33" s="826"/>
      <c r="P33" s="826"/>
      <c r="Q33" s="826"/>
      <c r="R33" s="826"/>
      <c r="S33" s="826"/>
      <c r="T33" s="826"/>
      <c r="U33" s="827"/>
    </row>
    <row r="34" spans="1:21" ht="9.75" customHeight="1" x14ac:dyDescent="0.25">
      <c r="A34" s="825"/>
      <c r="B34" s="826"/>
      <c r="C34" s="826"/>
      <c r="D34" s="826"/>
      <c r="E34" s="826"/>
      <c r="F34" s="826"/>
      <c r="G34" s="826"/>
      <c r="H34" s="826"/>
      <c r="I34" s="826"/>
      <c r="J34" s="826"/>
      <c r="K34" s="826"/>
      <c r="L34" s="826"/>
      <c r="M34" s="826"/>
      <c r="N34" s="826"/>
      <c r="O34" s="826"/>
      <c r="P34" s="826"/>
      <c r="Q34" s="826"/>
      <c r="R34" s="826"/>
      <c r="S34" s="826"/>
      <c r="T34" s="826"/>
      <c r="U34" s="827"/>
    </row>
    <row r="35" spans="1:21" ht="9.75" customHeight="1" x14ac:dyDescent="0.25">
      <c r="A35" s="825"/>
      <c r="B35" s="826"/>
      <c r="C35" s="826"/>
      <c r="D35" s="826"/>
      <c r="E35" s="826"/>
      <c r="F35" s="826"/>
      <c r="G35" s="826"/>
      <c r="H35" s="826"/>
      <c r="I35" s="826"/>
      <c r="J35" s="826"/>
      <c r="K35" s="826"/>
      <c r="L35" s="826"/>
      <c r="M35" s="826"/>
      <c r="N35" s="826"/>
      <c r="O35" s="826"/>
      <c r="P35" s="826"/>
      <c r="Q35" s="826"/>
      <c r="R35" s="826"/>
      <c r="S35" s="826"/>
      <c r="T35" s="826"/>
      <c r="U35" s="827"/>
    </row>
    <row r="36" spans="1:21" ht="9.75" customHeight="1" x14ac:dyDescent="0.25">
      <c r="A36" s="825"/>
      <c r="B36" s="826"/>
      <c r="C36" s="826"/>
      <c r="D36" s="826"/>
      <c r="E36" s="826"/>
      <c r="F36" s="826"/>
      <c r="G36" s="826"/>
      <c r="H36" s="826"/>
      <c r="I36" s="826"/>
      <c r="J36" s="826"/>
      <c r="K36" s="826"/>
      <c r="L36" s="826"/>
      <c r="M36" s="826"/>
      <c r="N36" s="826"/>
      <c r="O36" s="826"/>
      <c r="P36" s="826"/>
      <c r="Q36" s="826"/>
      <c r="R36" s="826"/>
      <c r="S36" s="826"/>
      <c r="T36" s="826"/>
      <c r="U36" s="827"/>
    </row>
    <row r="37" spans="1:21" ht="9.75" customHeight="1" x14ac:dyDescent="0.25">
      <c r="A37" s="825"/>
      <c r="B37" s="826"/>
      <c r="C37" s="826"/>
      <c r="D37" s="826"/>
      <c r="E37" s="826"/>
      <c r="F37" s="826"/>
      <c r="G37" s="826"/>
      <c r="H37" s="826"/>
      <c r="I37" s="826"/>
      <c r="J37" s="826"/>
      <c r="K37" s="826"/>
      <c r="L37" s="826"/>
      <c r="M37" s="826"/>
      <c r="N37" s="826"/>
      <c r="O37" s="826"/>
      <c r="P37" s="826"/>
      <c r="Q37" s="826"/>
      <c r="R37" s="826"/>
      <c r="S37" s="826"/>
      <c r="T37" s="826"/>
      <c r="U37" s="827"/>
    </row>
    <row r="38" spans="1:21" ht="9.75" customHeight="1" x14ac:dyDescent="0.25">
      <c r="A38" s="825"/>
      <c r="B38" s="826"/>
      <c r="C38" s="826"/>
      <c r="D38" s="826"/>
      <c r="E38" s="826"/>
      <c r="F38" s="826"/>
      <c r="G38" s="826"/>
      <c r="H38" s="826"/>
      <c r="I38" s="826"/>
      <c r="J38" s="826"/>
      <c r="K38" s="826"/>
      <c r="L38" s="826"/>
      <c r="M38" s="826"/>
      <c r="N38" s="826"/>
      <c r="O38" s="826"/>
      <c r="P38" s="826"/>
      <c r="Q38" s="826"/>
      <c r="R38" s="826"/>
      <c r="S38" s="826"/>
      <c r="T38" s="826"/>
      <c r="U38" s="827"/>
    </row>
    <row r="39" spans="1:21" ht="9.75" customHeight="1" x14ac:dyDescent="0.25">
      <c r="A39" s="825"/>
      <c r="B39" s="826"/>
      <c r="C39" s="826"/>
      <c r="D39" s="826"/>
      <c r="E39" s="826"/>
      <c r="F39" s="826"/>
      <c r="G39" s="826"/>
      <c r="H39" s="826"/>
      <c r="I39" s="826"/>
      <c r="J39" s="826"/>
      <c r="K39" s="826"/>
      <c r="L39" s="826"/>
      <c r="M39" s="826"/>
      <c r="N39" s="826"/>
      <c r="O39" s="826"/>
      <c r="P39" s="826"/>
      <c r="Q39" s="826"/>
      <c r="R39" s="826"/>
      <c r="S39" s="826"/>
      <c r="T39" s="826"/>
      <c r="U39" s="827"/>
    </row>
    <row r="40" spans="1:21" ht="9.75" customHeight="1" x14ac:dyDescent="0.25">
      <c r="A40" s="825"/>
      <c r="B40" s="826"/>
      <c r="C40" s="826"/>
      <c r="D40" s="826"/>
      <c r="E40" s="826"/>
      <c r="F40" s="826"/>
      <c r="G40" s="826"/>
      <c r="H40" s="826"/>
      <c r="I40" s="826"/>
      <c r="J40" s="826"/>
      <c r="K40" s="826"/>
      <c r="L40" s="826"/>
      <c r="M40" s="826"/>
      <c r="N40" s="826"/>
      <c r="O40" s="826"/>
      <c r="P40" s="826"/>
      <c r="Q40" s="826"/>
      <c r="R40" s="826"/>
      <c r="S40" s="826"/>
      <c r="T40" s="826"/>
      <c r="U40" s="827"/>
    </row>
    <row r="41" spans="1:21" ht="9.75" customHeight="1" x14ac:dyDescent="0.25">
      <c r="A41" s="825"/>
      <c r="B41" s="826"/>
      <c r="C41" s="826"/>
      <c r="D41" s="826"/>
      <c r="E41" s="826"/>
      <c r="F41" s="826"/>
      <c r="G41" s="826"/>
      <c r="H41" s="826"/>
      <c r="I41" s="826"/>
      <c r="J41" s="826"/>
      <c r="K41" s="826"/>
      <c r="L41" s="826"/>
      <c r="M41" s="826"/>
      <c r="N41" s="826"/>
      <c r="O41" s="826"/>
      <c r="P41" s="826"/>
      <c r="Q41" s="826"/>
      <c r="R41" s="826"/>
      <c r="S41" s="826"/>
      <c r="T41" s="826"/>
      <c r="U41" s="827"/>
    </row>
    <row r="42" spans="1:21" ht="9.75" customHeight="1" x14ac:dyDescent="0.25">
      <c r="A42" s="825"/>
      <c r="B42" s="826"/>
      <c r="C42" s="826"/>
      <c r="D42" s="826"/>
      <c r="E42" s="826"/>
      <c r="F42" s="826"/>
      <c r="G42" s="826"/>
      <c r="H42" s="826"/>
      <c r="I42" s="826"/>
      <c r="J42" s="826"/>
      <c r="K42" s="826"/>
      <c r="L42" s="826"/>
      <c r="M42" s="826"/>
      <c r="N42" s="826"/>
      <c r="O42" s="826"/>
      <c r="P42" s="826"/>
      <c r="Q42" s="826"/>
      <c r="R42" s="826"/>
      <c r="S42" s="826"/>
      <c r="T42" s="826"/>
      <c r="U42" s="827"/>
    </row>
    <row r="43" spans="1:21" ht="9.75" customHeight="1" x14ac:dyDescent="0.25">
      <c r="A43" s="825"/>
      <c r="B43" s="826"/>
      <c r="C43" s="826"/>
      <c r="D43" s="826"/>
      <c r="E43" s="826"/>
      <c r="F43" s="826"/>
      <c r="G43" s="826"/>
      <c r="H43" s="826"/>
      <c r="I43" s="826"/>
      <c r="J43" s="826"/>
      <c r="K43" s="826"/>
      <c r="L43" s="826"/>
      <c r="M43" s="826"/>
      <c r="N43" s="826"/>
      <c r="O43" s="826"/>
      <c r="P43" s="826"/>
      <c r="Q43" s="826"/>
      <c r="R43" s="826"/>
      <c r="S43" s="826"/>
      <c r="T43" s="826"/>
      <c r="U43" s="827"/>
    </row>
    <row r="44" spans="1:21" ht="9.75" customHeight="1" x14ac:dyDescent="0.25">
      <c r="A44" s="825"/>
      <c r="B44" s="826"/>
      <c r="C44" s="826"/>
      <c r="D44" s="826"/>
      <c r="E44" s="826"/>
      <c r="F44" s="826"/>
      <c r="G44" s="826"/>
      <c r="H44" s="826"/>
      <c r="I44" s="826"/>
      <c r="J44" s="826"/>
      <c r="K44" s="826"/>
      <c r="L44" s="826"/>
      <c r="M44" s="826"/>
      <c r="N44" s="826"/>
      <c r="O44" s="826"/>
      <c r="P44" s="826"/>
      <c r="Q44" s="826"/>
      <c r="R44" s="826"/>
      <c r="S44" s="826"/>
      <c r="T44" s="826"/>
      <c r="U44" s="827"/>
    </row>
    <row r="45" spans="1:21" ht="9.75" customHeight="1" x14ac:dyDescent="0.25">
      <c r="A45" s="825"/>
      <c r="B45" s="826"/>
      <c r="C45" s="826"/>
      <c r="D45" s="826"/>
      <c r="E45" s="826"/>
      <c r="F45" s="826"/>
      <c r="G45" s="826"/>
      <c r="H45" s="826"/>
      <c r="I45" s="826"/>
      <c r="J45" s="826"/>
      <c r="K45" s="826"/>
      <c r="L45" s="826"/>
      <c r="M45" s="826"/>
      <c r="N45" s="826"/>
      <c r="O45" s="826"/>
      <c r="P45" s="826"/>
      <c r="Q45" s="826"/>
      <c r="R45" s="826"/>
      <c r="S45" s="826"/>
      <c r="T45" s="826"/>
      <c r="U45" s="827"/>
    </row>
    <row r="46" spans="1:21" ht="9.75" customHeight="1" x14ac:dyDescent="0.25">
      <c r="A46" s="825"/>
      <c r="B46" s="826"/>
      <c r="C46" s="826"/>
      <c r="D46" s="826"/>
      <c r="E46" s="826"/>
      <c r="F46" s="826"/>
      <c r="G46" s="826"/>
      <c r="H46" s="826"/>
      <c r="I46" s="826"/>
      <c r="J46" s="826"/>
      <c r="K46" s="826"/>
      <c r="L46" s="826"/>
      <c r="M46" s="826"/>
      <c r="N46" s="826"/>
      <c r="O46" s="826"/>
      <c r="P46" s="826"/>
      <c r="Q46" s="826"/>
      <c r="R46" s="826"/>
      <c r="S46" s="826"/>
      <c r="T46" s="826"/>
      <c r="U46" s="827"/>
    </row>
    <row r="47" spans="1:21" ht="9.75" customHeight="1" x14ac:dyDescent="0.25">
      <c r="A47" s="825"/>
      <c r="B47" s="826"/>
      <c r="C47" s="826"/>
      <c r="D47" s="826"/>
      <c r="E47" s="826"/>
      <c r="F47" s="826"/>
      <c r="G47" s="826"/>
      <c r="H47" s="826"/>
      <c r="I47" s="826"/>
      <c r="J47" s="826"/>
      <c r="K47" s="826"/>
      <c r="L47" s="826"/>
      <c r="M47" s="826"/>
      <c r="N47" s="826"/>
      <c r="O47" s="826"/>
      <c r="P47" s="826"/>
      <c r="Q47" s="826"/>
      <c r="R47" s="826"/>
      <c r="S47" s="826"/>
      <c r="T47" s="826"/>
      <c r="U47" s="827"/>
    </row>
    <row r="48" spans="1:21" ht="9.75" customHeight="1" x14ac:dyDescent="0.25">
      <c r="A48" s="825"/>
      <c r="B48" s="826"/>
      <c r="C48" s="826"/>
      <c r="D48" s="826"/>
      <c r="E48" s="826"/>
      <c r="F48" s="826"/>
      <c r="G48" s="826"/>
      <c r="H48" s="826"/>
      <c r="I48" s="826"/>
      <c r="J48" s="826"/>
      <c r="K48" s="826"/>
      <c r="L48" s="826"/>
      <c r="M48" s="826"/>
      <c r="N48" s="826"/>
      <c r="O48" s="826"/>
      <c r="P48" s="826"/>
      <c r="Q48" s="826"/>
      <c r="R48" s="826"/>
      <c r="S48" s="826"/>
      <c r="T48" s="826"/>
      <c r="U48" s="827"/>
    </row>
    <row r="49" spans="1:21" ht="9.75" customHeight="1" x14ac:dyDescent="0.25">
      <c r="A49" s="825"/>
      <c r="B49" s="826"/>
      <c r="C49" s="826"/>
      <c r="D49" s="826"/>
      <c r="E49" s="826"/>
      <c r="F49" s="826"/>
      <c r="G49" s="826"/>
      <c r="H49" s="826"/>
      <c r="I49" s="826"/>
      <c r="J49" s="826"/>
      <c r="K49" s="826"/>
      <c r="L49" s="826"/>
      <c r="M49" s="826"/>
      <c r="N49" s="826"/>
      <c r="O49" s="826"/>
      <c r="P49" s="826"/>
      <c r="Q49" s="826"/>
      <c r="R49" s="826"/>
      <c r="S49" s="826"/>
      <c r="T49" s="826"/>
      <c r="U49" s="827"/>
    </row>
    <row r="50" spans="1:21" ht="9.75" customHeight="1" x14ac:dyDescent="0.25">
      <c r="A50" s="825"/>
      <c r="B50" s="826"/>
      <c r="C50" s="826"/>
      <c r="D50" s="826"/>
      <c r="E50" s="826"/>
      <c r="F50" s="826"/>
      <c r="G50" s="826"/>
      <c r="H50" s="826"/>
      <c r="I50" s="826"/>
      <c r="J50" s="826"/>
      <c r="K50" s="826"/>
      <c r="L50" s="826"/>
      <c r="M50" s="826"/>
      <c r="N50" s="826"/>
      <c r="O50" s="826"/>
      <c r="P50" s="826"/>
      <c r="Q50" s="826"/>
      <c r="R50" s="826"/>
      <c r="S50" s="826"/>
      <c r="T50" s="826"/>
      <c r="U50" s="827"/>
    </row>
    <row r="51" spans="1:21" ht="9.75" customHeight="1" x14ac:dyDescent="0.25">
      <c r="A51" s="825"/>
      <c r="B51" s="826"/>
      <c r="C51" s="826"/>
      <c r="D51" s="826"/>
      <c r="E51" s="826"/>
      <c r="F51" s="826"/>
      <c r="G51" s="826"/>
      <c r="H51" s="826"/>
      <c r="I51" s="826"/>
      <c r="J51" s="826"/>
      <c r="K51" s="826"/>
      <c r="L51" s="826"/>
      <c r="M51" s="826"/>
      <c r="N51" s="826"/>
      <c r="O51" s="826"/>
      <c r="P51" s="826"/>
      <c r="Q51" s="826"/>
      <c r="R51" s="826"/>
      <c r="S51" s="826"/>
      <c r="T51" s="826"/>
      <c r="U51" s="827"/>
    </row>
    <row r="52" spans="1:21" ht="9.75" customHeight="1" x14ac:dyDescent="0.25">
      <c r="A52" s="825"/>
      <c r="B52" s="826"/>
      <c r="C52" s="826"/>
      <c r="D52" s="826"/>
      <c r="E52" s="826"/>
      <c r="F52" s="826"/>
      <c r="G52" s="826"/>
      <c r="H52" s="826"/>
      <c r="I52" s="826"/>
      <c r="J52" s="826"/>
      <c r="K52" s="826"/>
      <c r="L52" s="826"/>
      <c r="M52" s="826"/>
      <c r="N52" s="826"/>
      <c r="O52" s="826"/>
      <c r="P52" s="826"/>
      <c r="Q52" s="826"/>
      <c r="R52" s="826"/>
      <c r="S52" s="826"/>
      <c r="T52" s="826"/>
      <c r="U52" s="827"/>
    </row>
    <row r="53" spans="1:21" ht="9.75" customHeight="1" x14ac:dyDescent="0.25">
      <c r="A53" s="825"/>
      <c r="B53" s="826"/>
      <c r="C53" s="826"/>
      <c r="D53" s="826"/>
      <c r="E53" s="826"/>
      <c r="F53" s="826"/>
      <c r="G53" s="826"/>
      <c r="H53" s="826"/>
      <c r="I53" s="826"/>
      <c r="J53" s="826"/>
      <c r="K53" s="826"/>
      <c r="L53" s="826"/>
      <c r="M53" s="826"/>
      <c r="N53" s="826"/>
      <c r="O53" s="826"/>
      <c r="P53" s="826"/>
      <c r="Q53" s="826"/>
      <c r="R53" s="826"/>
      <c r="S53" s="826"/>
      <c r="T53" s="826"/>
      <c r="U53" s="827"/>
    </row>
    <row r="54" spans="1:21" ht="9.75" customHeight="1" x14ac:dyDescent="0.25">
      <c r="A54" s="825"/>
      <c r="B54" s="826"/>
      <c r="C54" s="826"/>
      <c r="D54" s="826"/>
      <c r="E54" s="826"/>
      <c r="F54" s="826"/>
      <c r="G54" s="826"/>
      <c r="H54" s="826"/>
      <c r="I54" s="826"/>
      <c r="J54" s="826"/>
      <c r="K54" s="826"/>
      <c r="L54" s="826"/>
      <c r="M54" s="826"/>
      <c r="N54" s="826"/>
      <c r="O54" s="826"/>
      <c r="P54" s="826"/>
      <c r="Q54" s="826"/>
      <c r="R54" s="826"/>
      <c r="S54" s="826"/>
      <c r="T54" s="826"/>
      <c r="U54" s="827"/>
    </row>
    <row r="55" spans="1:21" ht="9.75" customHeight="1" x14ac:dyDescent="0.25">
      <c r="A55" s="825"/>
      <c r="B55" s="826"/>
      <c r="C55" s="826"/>
      <c r="D55" s="826"/>
      <c r="E55" s="826"/>
      <c r="F55" s="826"/>
      <c r="G55" s="826"/>
      <c r="H55" s="826"/>
      <c r="I55" s="826"/>
      <c r="J55" s="826"/>
      <c r="K55" s="826"/>
      <c r="L55" s="826"/>
      <c r="M55" s="826"/>
      <c r="N55" s="826"/>
      <c r="O55" s="826"/>
      <c r="P55" s="826"/>
      <c r="Q55" s="826"/>
      <c r="R55" s="826"/>
      <c r="S55" s="826"/>
      <c r="T55" s="826"/>
      <c r="U55" s="827"/>
    </row>
    <row r="56" spans="1:21" ht="9.75" customHeight="1" x14ac:dyDescent="0.25">
      <c r="A56" s="825"/>
      <c r="B56" s="826"/>
      <c r="C56" s="826"/>
      <c r="D56" s="826"/>
      <c r="E56" s="826"/>
      <c r="F56" s="826"/>
      <c r="G56" s="826"/>
      <c r="H56" s="826"/>
      <c r="I56" s="826"/>
      <c r="J56" s="826"/>
      <c r="K56" s="826"/>
      <c r="L56" s="826"/>
      <c r="M56" s="826"/>
      <c r="N56" s="826"/>
      <c r="O56" s="826"/>
      <c r="P56" s="826"/>
      <c r="Q56" s="826"/>
      <c r="R56" s="826"/>
      <c r="S56" s="826"/>
      <c r="T56" s="826"/>
      <c r="U56" s="827"/>
    </row>
    <row r="57" spans="1:21" ht="9.75" customHeight="1" x14ac:dyDescent="0.25">
      <c r="A57" s="825"/>
      <c r="B57" s="826"/>
      <c r="C57" s="826"/>
      <c r="D57" s="826"/>
      <c r="E57" s="826"/>
      <c r="F57" s="826"/>
      <c r="G57" s="826"/>
      <c r="H57" s="826"/>
      <c r="I57" s="826"/>
      <c r="J57" s="826"/>
      <c r="K57" s="826"/>
      <c r="L57" s="826"/>
      <c r="M57" s="826"/>
      <c r="N57" s="826"/>
      <c r="O57" s="826"/>
      <c r="P57" s="826"/>
      <c r="Q57" s="826"/>
      <c r="R57" s="826"/>
      <c r="S57" s="826"/>
      <c r="T57" s="826"/>
      <c r="U57" s="827"/>
    </row>
    <row r="58" spans="1:21" ht="9.75" customHeight="1" x14ac:dyDescent="0.25">
      <c r="A58" s="825"/>
      <c r="B58" s="826"/>
      <c r="C58" s="826"/>
      <c r="D58" s="826"/>
      <c r="E58" s="826"/>
      <c r="F58" s="826"/>
      <c r="G58" s="826"/>
      <c r="H58" s="826"/>
      <c r="I58" s="826"/>
      <c r="J58" s="826"/>
      <c r="K58" s="826"/>
      <c r="L58" s="826"/>
      <c r="M58" s="826"/>
      <c r="N58" s="826"/>
      <c r="O58" s="826"/>
      <c r="P58" s="826"/>
      <c r="Q58" s="826"/>
      <c r="R58" s="826"/>
      <c r="S58" s="826"/>
      <c r="T58" s="826"/>
      <c r="U58" s="827"/>
    </row>
    <row r="59" spans="1:21" ht="9.75" customHeight="1" thickBot="1" x14ac:dyDescent="0.3">
      <c r="A59" s="828"/>
      <c r="B59" s="829"/>
      <c r="C59" s="829"/>
      <c r="D59" s="829"/>
      <c r="E59" s="829"/>
      <c r="F59" s="829"/>
      <c r="G59" s="829"/>
      <c r="H59" s="829"/>
      <c r="I59" s="829"/>
      <c r="J59" s="829"/>
      <c r="K59" s="829"/>
      <c r="L59" s="829"/>
      <c r="M59" s="829"/>
      <c r="N59" s="829"/>
      <c r="O59" s="829"/>
      <c r="P59" s="829"/>
      <c r="Q59" s="829"/>
      <c r="R59" s="829"/>
      <c r="S59" s="829"/>
      <c r="T59" s="829"/>
      <c r="U59" s="830"/>
    </row>
  </sheetData>
  <mergeCells count="1">
    <mergeCell ref="A1:U59"/>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EBEE3-E07E-4CDA-AEC9-A307D2DF479F}">
  <sheetPr codeName="Sheet2">
    <tabColor rgb="FFF4B084"/>
    <pageSetUpPr fitToPage="1"/>
  </sheetPr>
  <dimension ref="A1:CA47"/>
  <sheetViews>
    <sheetView zoomScale="70" zoomScaleNormal="70" zoomScaleSheetLayoutView="90" workbookViewId="0">
      <selection activeCell="W6" sqref="W6:W9"/>
    </sheetView>
  </sheetViews>
  <sheetFormatPr defaultColWidth="26.88671875" defaultRowHeight="13.8" x14ac:dyDescent="0.3"/>
  <cols>
    <col min="1" max="1" width="10.5546875" style="11" customWidth="1"/>
    <col min="2" max="2" width="17.88671875" style="6" bestFit="1" customWidth="1"/>
    <col min="3" max="3" width="11.44140625" style="6" bestFit="1" customWidth="1"/>
    <col min="4" max="4" width="12.44140625" style="6" bestFit="1" customWidth="1"/>
    <col min="5" max="5" width="14" style="11" bestFit="1" customWidth="1"/>
    <col min="6" max="6" width="5.88671875" style="7" bestFit="1" customWidth="1"/>
    <col min="7" max="7" width="14" style="7" bestFit="1" customWidth="1"/>
    <col min="8" max="8" width="8.6640625" style="5" bestFit="1" customWidth="1"/>
    <col min="9" max="9" width="10.6640625" style="2" bestFit="1" customWidth="1"/>
    <col min="10" max="10" width="11.109375" style="4" bestFit="1" customWidth="1"/>
    <col min="11" max="11" width="10.6640625" style="4" bestFit="1" customWidth="1"/>
    <col min="12" max="14" width="11" style="4" bestFit="1" customWidth="1"/>
    <col min="15" max="15" width="7.44140625" style="4" bestFit="1" customWidth="1"/>
    <col min="16" max="20" width="11.44140625" style="4" bestFit="1" customWidth="1"/>
    <col min="21" max="23" width="10.6640625" style="4" bestFit="1" customWidth="1"/>
    <col min="24" max="29" width="11.5546875" style="4" bestFit="1" customWidth="1"/>
    <col min="30" max="30" width="10.6640625" style="4" bestFit="1" customWidth="1"/>
    <col min="31" max="32" width="10.6640625" style="43" bestFit="1" customWidth="1"/>
    <col min="33" max="33" width="10.109375" style="43" bestFit="1" customWidth="1"/>
    <col min="34" max="34" width="10.109375" style="4" bestFit="1" customWidth="1"/>
    <col min="35" max="36" width="10.109375" style="43" bestFit="1" customWidth="1"/>
    <col min="37" max="38" width="10.6640625" style="43" bestFit="1" customWidth="1"/>
    <col min="39" max="39" width="10.6640625" style="41" bestFit="1" customWidth="1"/>
    <col min="40" max="40" width="10.109375" style="11" bestFit="1" customWidth="1"/>
    <col min="41" max="41" width="8.6640625" style="11" customWidth="1"/>
    <col min="42" max="43" width="8.33203125" style="11" customWidth="1"/>
    <col min="44" max="44" width="12.6640625" style="11" customWidth="1"/>
    <col min="45" max="16384" width="26.88671875" style="11"/>
  </cols>
  <sheetData>
    <row r="1" spans="1:79" s="9" customFormat="1" ht="12.75" customHeight="1" x14ac:dyDescent="0.25">
      <c r="A1" s="833" t="s">
        <v>185</v>
      </c>
      <c r="B1" s="841" t="s">
        <v>0</v>
      </c>
      <c r="C1" s="841"/>
      <c r="D1" s="841" t="s">
        <v>1</v>
      </c>
      <c r="E1" s="841" t="s">
        <v>2</v>
      </c>
      <c r="F1" s="842" t="s">
        <v>3</v>
      </c>
      <c r="G1" s="835" t="s">
        <v>4</v>
      </c>
      <c r="H1" s="840" t="s">
        <v>5</v>
      </c>
      <c r="I1" s="838" t="s">
        <v>42</v>
      </c>
      <c r="J1" s="831" t="s">
        <v>44</v>
      </c>
      <c r="K1" s="831" t="s">
        <v>202</v>
      </c>
      <c r="L1" s="831" t="s">
        <v>147</v>
      </c>
      <c r="M1" s="831" t="s">
        <v>203</v>
      </c>
      <c r="N1" s="831" t="s">
        <v>146</v>
      </c>
      <c r="O1" s="831" t="s">
        <v>137</v>
      </c>
      <c r="P1" s="831" t="s">
        <v>204</v>
      </c>
      <c r="Q1" s="831" t="s">
        <v>45</v>
      </c>
      <c r="R1" s="831" t="s">
        <v>46</v>
      </c>
      <c r="S1" s="831" t="s">
        <v>148</v>
      </c>
      <c r="T1" s="831" t="s">
        <v>205</v>
      </c>
      <c r="U1" s="831" t="s">
        <v>179</v>
      </c>
      <c r="V1" s="831" t="s">
        <v>150</v>
      </c>
      <c r="W1" s="831" t="s">
        <v>48</v>
      </c>
      <c r="X1" s="831" t="s">
        <v>139</v>
      </c>
      <c r="Y1" s="831" t="s">
        <v>152</v>
      </c>
      <c r="Z1" s="831" t="s">
        <v>51</v>
      </c>
      <c r="AA1" s="831" t="s">
        <v>149</v>
      </c>
      <c r="AB1" s="831" t="s">
        <v>47</v>
      </c>
      <c r="AC1" s="831" t="s">
        <v>206</v>
      </c>
      <c r="AD1" s="831" t="s">
        <v>151</v>
      </c>
      <c r="AE1" s="831" t="s">
        <v>207</v>
      </c>
      <c r="AF1" s="831" t="s">
        <v>50</v>
      </c>
      <c r="AG1" s="831" t="s">
        <v>49</v>
      </c>
      <c r="AH1" s="831" t="s">
        <v>53</v>
      </c>
      <c r="AI1" s="831" t="s">
        <v>208</v>
      </c>
      <c r="AJ1" s="831" t="s">
        <v>52</v>
      </c>
      <c r="AK1" s="831" t="s">
        <v>209</v>
      </c>
      <c r="AL1" s="831" t="s">
        <v>176</v>
      </c>
      <c r="AM1" s="831" t="s">
        <v>210</v>
      </c>
      <c r="AN1" s="831"/>
      <c r="AO1" s="831"/>
      <c r="AP1" s="831"/>
      <c r="AQ1" s="847"/>
      <c r="AR1" s="847"/>
      <c r="AS1" s="498"/>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row>
    <row r="2" spans="1:79" s="9" customFormat="1" ht="12.75" customHeight="1" x14ac:dyDescent="0.25">
      <c r="A2" s="833"/>
      <c r="B2" s="834"/>
      <c r="C2" s="834"/>
      <c r="D2" s="834"/>
      <c r="E2" s="834"/>
      <c r="F2" s="843"/>
      <c r="G2" s="836"/>
      <c r="H2" s="839"/>
      <c r="I2" s="837"/>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2"/>
      <c r="AO2" s="832"/>
      <c r="AP2" s="832"/>
      <c r="AQ2" s="848"/>
      <c r="AR2" s="848"/>
      <c r="AS2" s="498"/>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1:79" s="9" customFormat="1" ht="15.6" customHeight="1" x14ac:dyDescent="0.25">
      <c r="A3" s="833"/>
      <c r="B3" s="834" t="s">
        <v>6</v>
      </c>
      <c r="C3" s="834" t="s">
        <v>7</v>
      </c>
      <c r="D3" s="834" t="s">
        <v>12</v>
      </c>
      <c r="E3" s="834" t="s">
        <v>8</v>
      </c>
      <c r="F3" s="843"/>
      <c r="G3" s="836" t="s">
        <v>9</v>
      </c>
      <c r="H3" s="839" t="s">
        <v>10</v>
      </c>
      <c r="I3" s="837" t="s">
        <v>41</v>
      </c>
      <c r="J3" s="844">
        <v>44870</v>
      </c>
      <c r="K3" s="844">
        <v>44940</v>
      </c>
      <c r="L3" s="844">
        <v>44968</v>
      </c>
      <c r="M3" s="844">
        <v>44982</v>
      </c>
      <c r="N3" s="844">
        <v>44982</v>
      </c>
      <c r="O3" s="845">
        <v>44990</v>
      </c>
      <c r="P3" s="844">
        <v>44991</v>
      </c>
      <c r="Q3" s="844">
        <v>44997</v>
      </c>
      <c r="R3" s="844">
        <v>44997</v>
      </c>
      <c r="S3" s="844">
        <v>45003</v>
      </c>
      <c r="T3" s="844">
        <v>45004</v>
      </c>
      <c r="U3" s="844">
        <v>45018</v>
      </c>
      <c r="V3" s="844">
        <v>45031</v>
      </c>
      <c r="W3" s="844">
        <v>45046</v>
      </c>
      <c r="X3" s="844">
        <v>45053</v>
      </c>
      <c r="Y3" s="844">
        <v>45059</v>
      </c>
      <c r="Z3" s="844">
        <v>45059</v>
      </c>
      <c r="AA3" s="844">
        <v>45060</v>
      </c>
      <c r="AB3" s="844">
        <v>45073</v>
      </c>
      <c r="AC3" s="844">
        <v>45074</v>
      </c>
      <c r="AD3" s="844">
        <v>45081</v>
      </c>
      <c r="AE3" s="844">
        <v>45081</v>
      </c>
      <c r="AF3" s="844">
        <v>45088</v>
      </c>
      <c r="AG3" s="844">
        <v>45108</v>
      </c>
      <c r="AH3" s="844">
        <v>45114</v>
      </c>
      <c r="AI3" s="844">
        <v>45129</v>
      </c>
      <c r="AJ3" s="844">
        <v>45130</v>
      </c>
      <c r="AK3" s="844">
        <v>45200</v>
      </c>
      <c r="AL3" s="844">
        <v>45213</v>
      </c>
      <c r="AM3" s="844">
        <v>45179</v>
      </c>
      <c r="AN3" s="844"/>
      <c r="AO3" s="844"/>
      <c r="AP3" s="844"/>
      <c r="AQ3" s="844"/>
      <c r="AR3" s="849"/>
      <c r="AS3" s="498"/>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79" s="10" customFormat="1" ht="15.6" customHeight="1" x14ac:dyDescent="0.25">
      <c r="A4" s="833"/>
      <c r="B4" s="834" t="s">
        <v>6</v>
      </c>
      <c r="C4" s="834" t="s">
        <v>7</v>
      </c>
      <c r="D4" s="834" t="s">
        <v>12</v>
      </c>
      <c r="E4" s="834" t="s">
        <v>8</v>
      </c>
      <c r="F4" s="843"/>
      <c r="G4" s="836" t="s">
        <v>9</v>
      </c>
      <c r="H4" s="839" t="s">
        <v>10</v>
      </c>
      <c r="I4" s="837"/>
      <c r="J4" s="844"/>
      <c r="K4" s="844"/>
      <c r="L4" s="844"/>
      <c r="M4" s="844"/>
      <c r="N4" s="844"/>
      <c r="O4" s="845"/>
      <c r="P4" s="844"/>
      <c r="Q4" s="844"/>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9"/>
      <c r="AS4" s="499"/>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row>
    <row r="5" spans="1:79" s="10" customFormat="1" ht="14.4" thickBot="1" x14ac:dyDescent="0.3">
      <c r="A5" s="833"/>
      <c r="B5" s="214"/>
      <c r="C5" s="214"/>
      <c r="D5" s="214"/>
      <c r="E5" s="214"/>
      <c r="F5" s="244"/>
      <c r="G5" s="493" t="s">
        <v>9</v>
      </c>
      <c r="H5" s="494" t="s">
        <v>10</v>
      </c>
      <c r="I5" s="220" t="s">
        <v>11</v>
      </c>
      <c r="J5" s="388" t="s">
        <v>171</v>
      </c>
      <c r="K5" s="388" t="s">
        <v>171</v>
      </c>
      <c r="L5" s="388" t="s">
        <v>171</v>
      </c>
      <c r="M5" s="388" t="s">
        <v>171</v>
      </c>
      <c r="N5" s="388" t="s">
        <v>171</v>
      </c>
      <c r="O5" s="388" t="s">
        <v>171</v>
      </c>
      <c r="P5" s="388" t="s">
        <v>171</v>
      </c>
      <c r="Q5" s="388" t="s">
        <v>171</v>
      </c>
      <c r="R5" s="388" t="s">
        <v>171</v>
      </c>
      <c r="S5" s="388" t="s">
        <v>171</v>
      </c>
      <c r="T5" s="388" t="s">
        <v>171</v>
      </c>
      <c r="U5" s="388" t="s">
        <v>171</v>
      </c>
      <c r="V5" s="388" t="s">
        <v>171</v>
      </c>
      <c r="W5" s="388" t="s">
        <v>171</v>
      </c>
      <c r="X5" s="388" t="s">
        <v>171</v>
      </c>
      <c r="Y5" s="388" t="s">
        <v>171</v>
      </c>
      <c r="Z5" s="388" t="s">
        <v>171</v>
      </c>
      <c r="AA5" s="388" t="s">
        <v>171</v>
      </c>
      <c r="AB5" s="388" t="s">
        <v>171</v>
      </c>
      <c r="AC5" s="388" t="s">
        <v>171</v>
      </c>
      <c r="AD5" s="388" t="s">
        <v>171</v>
      </c>
      <c r="AE5" s="388" t="s">
        <v>171</v>
      </c>
      <c r="AF5" s="388" t="s">
        <v>171</v>
      </c>
      <c r="AG5" s="388" t="s">
        <v>171</v>
      </c>
      <c r="AH5" s="388" t="s">
        <v>171</v>
      </c>
      <c r="AI5" s="388" t="s">
        <v>171</v>
      </c>
      <c r="AJ5" s="388" t="s">
        <v>171</v>
      </c>
      <c r="AK5" s="388" t="s">
        <v>171</v>
      </c>
      <c r="AL5" s="388" t="s">
        <v>171</v>
      </c>
      <c r="AM5" s="388" t="s">
        <v>171</v>
      </c>
      <c r="AN5" s="388" t="s">
        <v>171</v>
      </c>
      <c r="AO5" s="388" t="s">
        <v>171</v>
      </c>
      <c r="AP5" s="388" t="s">
        <v>171</v>
      </c>
      <c r="AQ5" s="388" t="s">
        <v>171</v>
      </c>
      <c r="AR5" s="36" t="s">
        <v>171</v>
      </c>
      <c r="AS5" s="499"/>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row>
    <row r="6" spans="1:79" x14ac:dyDescent="0.3">
      <c r="A6" s="833"/>
      <c r="B6" s="216"/>
      <c r="C6" s="217"/>
      <c r="D6" s="217"/>
      <c r="E6" s="218"/>
      <c r="F6" s="219"/>
      <c r="G6" s="491">
        <f t="shared" ref="G6:G12" si="0">COUNTIF(J6:AQ6,"&gt;0")</f>
        <v>0</v>
      </c>
      <c r="H6" s="492">
        <f t="shared" ref="H6:H12" si="1">SUM(J6:AQ6)</f>
        <v>0</v>
      </c>
      <c r="I6" s="219">
        <f>RANK(H6,$H$6:$H$119)</f>
        <v>1</v>
      </c>
      <c r="J6" s="66">
        <f>_xlfn.IFNA(VLOOKUP(CONCATENATE($J$5,$B6,$C6),'BUS1'!$A$6:$N$107,14,FALSE),0)</f>
        <v>0</v>
      </c>
      <c r="K6" s="66">
        <f>_xlfn.IFNA(VLOOKUP(CONCATENATE($K$5,$B6,$C6),'ESP1'!$A$6:$N$135,14,FALSE),0)</f>
        <v>0</v>
      </c>
      <c r="L6" s="66">
        <f>_xlfn.IFNA(VLOOKUP(CONCATENATE($L$5,$B6,$C6),'KR1'!$A$6:$N$95,14,FALSE),0)</f>
        <v>0</v>
      </c>
      <c r="M6" s="66">
        <f>_xlfn.IFNA(VLOOKUP(CONCATENATE($M$5,$B6,$C6),MUR!$A$6:$L$131,14,FALSE),0)</f>
        <v>0</v>
      </c>
      <c r="N6" s="66">
        <f>_xlfn.IFNA(VLOOKUP(CONCATENATE($N$5,$B6,$C6),'SER1'!$A$6:$N$110,14,FALSE),0)</f>
        <v>0</v>
      </c>
      <c r="O6" s="66">
        <f>_xlfn.IFNA(VLOOKUP(CONCATENATE($O$5,$B6,$C6),'MR1'!$A$6:$N$135,14,FALSE),0)</f>
        <v>0</v>
      </c>
      <c r="P6" s="66">
        <f>_xlfn.IFNA(VLOOKUP(CONCATENATE($P$5,$B6,$C6),'GOS1'!$A$6:$N$133,14,FALSE),0)</f>
        <v>0</v>
      </c>
      <c r="Q6" s="66">
        <f>_xlfn.IFNA(VLOOKUP(CONCATENATE($Q$5,$B6,$C6),'BUS2'!F7,FALSE),0)</f>
        <v>0</v>
      </c>
      <c r="R6" s="66">
        <f>_xlfn.IFNA(VLOOKUP(CONCATENATE($R$5,$B6,$C6),'OG1'!$A$6:$N$56,14,FALSE),0)</f>
        <v>0</v>
      </c>
      <c r="S6" s="66">
        <f>_xlfn.IFNA(VLOOKUP(CONCATENATE($S$5,$B6,$C6),'DRY1'!$A$6:$N$135,14,FALSE),0)</f>
        <v>0</v>
      </c>
      <c r="T6" s="66">
        <f>_xlfn.IFNA(VLOOKUP(CONCATENATE($T$5,$B6,$C6),'HO1'!$A$8:$N$131,14,FALSE),0)</f>
        <v>0</v>
      </c>
      <c r="U6" s="66">
        <f>_xlfn.IFNA(VLOOKUP(CONCATENATE($U$5,$B6,$C6),'BUS3'!$A$8:$N$135,14,FALSE),0)</f>
        <v>0</v>
      </c>
      <c r="V6" s="66">
        <f>_xlfn.IFNA(VLOOKUP(CONCATENATE($V$5,$B6,$C6),'DRY2'!$A$6:$M$169,14,FALSE),0)</f>
        <v>0</v>
      </c>
      <c r="W6" s="66">
        <f>_xlfn.IFNA(VLOOKUP(CONCATENATE($W$5,$B6,$C6),'OG2'!$A$6:$N$133,14,FALSE),0)</f>
        <v>0</v>
      </c>
      <c r="X6" s="66">
        <f>_xlfn.IFNA(VLOOKUP(CONCATENATE($X$5,$B6,$C6),'MR2'!$A$6:$N$133,14,FALSE),0)</f>
        <v>0</v>
      </c>
      <c r="Y6" s="66">
        <f>_xlfn.IFNA(VLOOKUP(CONCATENATE($Y$5,$B6,$C6),'DRY3'!$A$6:$N$124,14,FALSE),0)</f>
        <v>0</v>
      </c>
      <c r="Z6" s="66">
        <f>_xlfn.IFNA(VLOOKUP(CONCATENATE($Z$5,$B6,$C6),'SER2'!$A$6:$N$135,14,FALSE),0)</f>
        <v>0</v>
      </c>
      <c r="AA6" s="66">
        <f>_xlfn.IFNA(VLOOKUP(CONCATENATE($AA$5,$B6,$C6),'KR2'!$A$6:$O$129,14,FALSE),0)</f>
        <v>0</v>
      </c>
      <c r="AB6" s="66" cm="1">
        <f t="array" ref="AB6">_xlfn.IFNA(VLOOKUP(CONCATENATE($AB$5,$B6,$C6),BUN1,AB7:AC18,FALSE),0)</f>
        <v>0</v>
      </c>
      <c r="AC6" s="66">
        <f>_xlfn.IFNA(VLOOKUP(CONCATENATE($AC$5,$B6,$C6),LOG!$A$6:$N$135,14,FALSE),0)</f>
        <v>0</v>
      </c>
      <c r="AD6" s="67">
        <f>_xlfn.IFNA(VLOOKUP(CONCATENATE($AD$5,$B6,$C6),FEST!$A$6:$N$125,14,FALSE),0)</f>
        <v>0</v>
      </c>
      <c r="AE6" s="67">
        <f>_xlfn.IFNA(VLOOKUP(CONCATENATE($AE$5,$B6,$C6),'ESP2'!$A$6:$N$131,14,FALSE),0)</f>
        <v>0</v>
      </c>
      <c r="AF6" s="633">
        <f>_xlfn.IFNA(VLOOKUP(CONCATENATE($AE$5,$B6,$C6),'OG3'!$A$6:$N$131,14,FALSE),0)</f>
        <v>0</v>
      </c>
      <c r="AG6" s="67">
        <f>_xlfn.IFNA(VLOOKUP(CONCATENATE($AG$5,$B6,$C6),'BUN2'!$A$6:$N$135,14,FALSE),0)</f>
        <v>0</v>
      </c>
      <c r="AH6" s="67">
        <f>_xlfn.IFNA(VLOOKUP(CONCATENATE($AH$5,$B6,$C6),SC!$A$6:$M$135,14,FALSE),0)</f>
        <v>0</v>
      </c>
      <c r="AI6" s="67">
        <f>_xlfn.IFNA(VLOOKUP(CONCATENATE($AI$5,$B6,$C6),'ESP3'!$A$6:$N$133,14,FALSE),0)</f>
        <v>0</v>
      </c>
      <c r="AJ6" s="67">
        <f>_xlfn.IFNA(VLOOKUP(CONCATENATE($AI$5,$B6,$C6),'BUN3'!$A$6:$N$133,14,FALSE),0)</f>
        <v>0</v>
      </c>
      <c r="AK6" s="67">
        <f>_xlfn.IFNA(VLOOKUP(CONCATENATE($AK$5,$B6,$C6),'ESP4'!$A$6:$N$135,14,FALSE),0)</f>
        <v>0</v>
      </c>
      <c r="AL6" s="67">
        <f>_xlfn.IFNA(VLOOKUP(CONCATENATE($AL$5,$B6,$C6),'MR3'!$A$6:$N$77,14,FALSE),0)</f>
        <v>0</v>
      </c>
      <c r="AM6" s="67">
        <f>_xlfn.IFNA(VLOOKUP(CONCATENATE($AM$5,$B6,$C6),'WAL1'!$A$6:$N$233,14,FALSE),0)</f>
        <v>0</v>
      </c>
      <c r="AN6" s="184">
        <f>_xlfn.IFNA(VLOOKUP(CONCATENATE($AN$5,$B6,$C6),'BUN3'!$A$6:$N$134,14,FALSE),0)</f>
        <v>0</v>
      </c>
      <c r="AO6" s="184">
        <f>_xlfn.IFNA(VLOOKUP(CONCATENATE($AO$5,$B6,$C6),'WAL1'!$A$6:$N$118,14,FALSE),0)</f>
        <v>0</v>
      </c>
      <c r="AP6" s="184">
        <f>_xlfn.IFNA(VLOOKUP(CONCATENATE($AP$5,$B6,$C6),'MR2'!$A$6:$N$135,14,FALSE),0)</f>
        <v>0</v>
      </c>
      <c r="AQ6" s="184"/>
      <c r="AR6" s="495"/>
    </row>
    <row r="7" spans="1:79" x14ac:dyDescent="0.3">
      <c r="A7" s="833"/>
      <c r="B7" s="471"/>
      <c r="C7" s="26"/>
      <c r="D7" s="26"/>
      <c r="E7" s="27"/>
      <c r="F7" s="28"/>
      <c r="G7" s="491">
        <f t="shared" si="0"/>
        <v>0</v>
      </c>
      <c r="H7" s="492">
        <f t="shared" si="1"/>
        <v>0</v>
      </c>
      <c r="I7" s="24">
        <f t="shared" ref="I7:I12" si="2">RANK(H7,$H$6:$H$119)</f>
        <v>1</v>
      </c>
      <c r="J7" s="66">
        <f>_xlfn.IFNA(VLOOKUP(CONCATENATE($J$5,$B7,$C7),'BUS1'!$A$6:$N$107,14,FALSE),0)</f>
        <v>0</v>
      </c>
      <c r="K7" s="66">
        <f>_xlfn.IFNA(VLOOKUP(CONCATENATE($K$5,$B7,$C7),'ESP1'!$A$6:$N$135,14,FALSE),0)</f>
        <v>0</v>
      </c>
      <c r="L7" s="66">
        <f>_xlfn.IFNA(VLOOKUP(CONCATENATE($L$5,$B7,$C7),'KR1'!$A$6:$N$95,14,FALSE),0)</f>
        <v>0</v>
      </c>
      <c r="M7" s="66">
        <f>_xlfn.IFNA(VLOOKUP(CONCATENATE($M$5,$B7,$C7),MUR!$A$6:$L$131,14,FALSE),0)</f>
        <v>0</v>
      </c>
      <c r="N7" s="66">
        <f>_xlfn.IFNA(VLOOKUP(CONCATENATE($N$5,$B7,$C7),'SER1'!$A$6:$N$110,14,FALSE),0)</f>
        <v>0</v>
      </c>
      <c r="O7" s="66">
        <f>_xlfn.IFNA(VLOOKUP(CONCATENATE($O$5,$B7,$C7),'MR1'!$A$6:$N$135,14,FALSE),0)</f>
        <v>0</v>
      </c>
      <c r="P7" s="66">
        <f>_xlfn.IFNA(VLOOKUP(CONCATENATE($P$5,$B7,$C7),'GOS1'!$A$6:$N$133,14,FALSE),0)</f>
        <v>0</v>
      </c>
      <c r="Q7" s="66">
        <f>_xlfn.IFNA(VLOOKUP(CONCATENATE($Q$5,$B7,$C7),'BUS2'!F8,FALSE),0)</f>
        <v>0</v>
      </c>
      <c r="R7" s="66">
        <f>_xlfn.IFNA(VLOOKUP(CONCATENATE($R$5,$B7,$C7),'OG1'!$A$6:$N$56,14,FALSE),0)</f>
        <v>0</v>
      </c>
      <c r="S7" s="66">
        <f>_xlfn.IFNA(VLOOKUP(CONCATENATE($S$5,$B7,$C7),'DRY1'!$A$6:$N$135,14,FALSE),0)</f>
        <v>0</v>
      </c>
      <c r="T7" s="66">
        <f>_xlfn.IFNA(VLOOKUP(CONCATENATE($T$5,$B7,$C7),'HO1'!$A$8:$N$131,14,FALSE),0)</f>
        <v>0</v>
      </c>
      <c r="U7" s="66">
        <f>_xlfn.IFNA(VLOOKUP(CONCATENATE($U$5,$B7,$C7),'BUS3'!$A$8:$N$135,14,FALSE),0)</f>
        <v>0</v>
      </c>
      <c r="V7" s="66">
        <f>_xlfn.IFNA(VLOOKUP(CONCATENATE($V$5,$B7,$C7),'DRY2'!$A$6:$M$169,14,FALSE),0)</f>
        <v>0</v>
      </c>
      <c r="W7" s="66">
        <f>_xlfn.IFNA(VLOOKUP(CONCATENATE($W$5,$B7,$C7),'OG2'!$A$6:$N$133,14,FALSE),0)</f>
        <v>0</v>
      </c>
      <c r="X7" s="66">
        <f>_xlfn.IFNA(VLOOKUP(CONCATENATE($X$5,$B7,$C7),'MR2'!$A$6:$N$133,14,FALSE),0)</f>
        <v>0</v>
      </c>
      <c r="Y7" s="66">
        <f>_xlfn.IFNA(VLOOKUP(CONCATENATE($Y$5,$B7,$C7),'DRY3'!$A$6:$N$124,14,FALSE),0)</f>
        <v>0</v>
      </c>
      <c r="Z7" s="66">
        <f>_xlfn.IFNA(VLOOKUP(CONCATENATE($Z$5,$B7,$C7),'SER2'!$A$6:$N$135,14,FALSE),0)</f>
        <v>0</v>
      </c>
      <c r="AA7" s="66">
        <f>_xlfn.IFNA(VLOOKUP(CONCATENATE($AA$5,$B7,$C7),'KR2'!$A$6:$O$129,14,FALSE),0)</f>
        <v>0</v>
      </c>
      <c r="AB7" s="66" cm="1">
        <f t="array" ref="AB7">_xlfn.IFNA(VLOOKUP(CONCATENATE($AB$5,$B7,$C7),BUN2,AB8:AC19,FALSE),0)</f>
        <v>0</v>
      </c>
      <c r="AC7" s="66">
        <f>_xlfn.IFNA(VLOOKUP(CONCATENATE($AC$5,$B7,$C7),LOG!$A$6:$N$135,14,FALSE),0)</f>
        <v>0</v>
      </c>
      <c r="AD7" s="67">
        <f>_xlfn.IFNA(VLOOKUP(CONCATENATE($AD$5,$B7,$C7),FEST!$A$6:$N$125,14,FALSE),0)</f>
        <v>0</v>
      </c>
      <c r="AE7" s="67">
        <f>_xlfn.IFNA(VLOOKUP(CONCATENATE($AE$5,$B7,$C7),'ESP2'!$A$6:$N$131,14,FALSE),0)</f>
        <v>0</v>
      </c>
      <c r="AF7" s="633">
        <f>_xlfn.IFNA(VLOOKUP(CONCATENATE($AE$5,$B7,$C7),'OG3'!$A$6:$N$131,14,FALSE),0)</f>
        <v>0</v>
      </c>
      <c r="AG7" s="67">
        <f>_xlfn.IFNA(VLOOKUP(CONCATENATE($AG$5,$B7,$C7),'BUN2'!$A$6:$N$135,14,FALSE),0)</f>
        <v>0</v>
      </c>
      <c r="AH7" s="67">
        <f>_xlfn.IFNA(VLOOKUP(CONCATENATE($AH$5,$B7,$C7),SC!$A$6:$M$135,14,FALSE),0)</f>
        <v>0</v>
      </c>
      <c r="AI7" s="67">
        <f>_xlfn.IFNA(VLOOKUP(CONCATENATE($AI$5,$B7,$C7),'ESP3'!$A$6:$N$133,14,FALSE),0)</f>
        <v>0</v>
      </c>
      <c r="AJ7" s="67">
        <f>_xlfn.IFNA(VLOOKUP(CONCATENATE($AI$5,$B7,$C7),'BUN3'!$A$6:$N$133,14,FALSE),0)</f>
        <v>0</v>
      </c>
      <c r="AK7" s="67">
        <f>_xlfn.IFNA(VLOOKUP(CONCATENATE($AK$5,$B7,$C7),'ESP4'!$A$6:$N$135,14,FALSE),0)</f>
        <v>0</v>
      </c>
      <c r="AL7" s="67">
        <f>_xlfn.IFNA(VLOOKUP(CONCATENATE($AL$5,$B7,$C7),'MR3'!$A$6:$N$77,14,FALSE),0)</f>
        <v>0</v>
      </c>
      <c r="AM7" s="67">
        <f>_xlfn.IFNA(VLOOKUP(CONCATENATE($AM$5,$B7,$C7),'WAL1'!$A$6:$N$233,14,FALSE),0)</f>
        <v>0</v>
      </c>
      <c r="AN7" s="415"/>
      <c r="AO7" s="415"/>
      <c r="AP7" s="415"/>
      <c r="AQ7" s="415"/>
      <c r="AR7" s="622"/>
    </row>
    <row r="8" spans="1:79" x14ac:dyDescent="0.3">
      <c r="A8" s="833"/>
      <c r="B8" s="471"/>
      <c r="C8" s="26"/>
      <c r="D8" s="26"/>
      <c r="E8" s="27"/>
      <c r="F8" s="28"/>
      <c r="G8" s="491">
        <f t="shared" si="0"/>
        <v>0</v>
      </c>
      <c r="H8" s="492">
        <f t="shared" si="1"/>
        <v>0</v>
      </c>
      <c r="I8" s="24">
        <f t="shared" si="2"/>
        <v>1</v>
      </c>
      <c r="J8" s="66">
        <f>_xlfn.IFNA(VLOOKUP(CONCATENATE($J$5,$B8,$C8),'BUS1'!$A$6:$N$107,14,FALSE),0)</f>
        <v>0</v>
      </c>
      <c r="K8" s="66">
        <f>_xlfn.IFNA(VLOOKUP(CONCATENATE($K$5,$B8,$C8),'ESP1'!$A$6:$N$135,14,FALSE),0)</f>
        <v>0</v>
      </c>
      <c r="L8" s="66">
        <f>_xlfn.IFNA(VLOOKUP(CONCATENATE($L$5,$B8,$C8),'KR1'!$A$6:$N$95,14,FALSE),0)</f>
        <v>0</v>
      </c>
      <c r="M8" s="66">
        <f>_xlfn.IFNA(VLOOKUP(CONCATENATE($M$5,$B8,$C8),MUR!$A$6:$L$131,14,FALSE),0)</f>
        <v>0</v>
      </c>
      <c r="N8" s="66">
        <f>_xlfn.IFNA(VLOOKUP(CONCATENATE($N$5,$B8,$C8),'SER1'!$A$6:$N$110,14,FALSE),0)</f>
        <v>0</v>
      </c>
      <c r="O8" s="66">
        <f>_xlfn.IFNA(VLOOKUP(CONCATENATE($O$5,$B8,$C8),'MR1'!$A$6:$N$135,14,FALSE),0)</f>
        <v>0</v>
      </c>
      <c r="P8" s="66">
        <f>_xlfn.IFNA(VLOOKUP(CONCATENATE($P$5,$B8,$C8),'GOS1'!$A$6:$N$133,14,FALSE),0)</f>
        <v>0</v>
      </c>
      <c r="Q8" s="66">
        <f>_xlfn.IFNA(VLOOKUP(CONCATENATE($Q$5,$B8,$C8),'BUS2'!F9,FALSE),0)</f>
        <v>0</v>
      </c>
      <c r="R8" s="66">
        <f>_xlfn.IFNA(VLOOKUP(CONCATENATE($R$5,$B8,$C8),'OG1'!$A$6:$N$56,14,FALSE),0)</f>
        <v>0</v>
      </c>
      <c r="S8" s="66">
        <f>_xlfn.IFNA(VLOOKUP(CONCATENATE($S$5,$B8,$C8),'DRY1'!$A$6:$N$135,14,FALSE),0)</f>
        <v>0</v>
      </c>
      <c r="T8" s="66">
        <f>_xlfn.IFNA(VLOOKUP(CONCATENATE($T$5,$B8,$C8),'HO1'!$A$8:$N$131,14,FALSE),0)</f>
        <v>0</v>
      </c>
      <c r="U8" s="66">
        <f>_xlfn.IFNA(VLOOKUP(CONCATENATE($U$5,$B8,$C8),'BUS3'!$A$8:$N$135,14,FALSE),0)</f>
        <v>0</v>
      </c>
      <c r="V8" s="66">
        <f>_xlfn.IFNA(VLOOKUP(CONCATENATE($V$5,$B8,$C8),'DRY2'!$A$6:$M$169,14,FALSE),0)</f>
        <v>0</v>
      </c>
      <c r="W8" s="66">
        <f>_xlfn.IFNA(VLOOKUP(CONCATENATE($W$5,$B8,$C8),'OG2'!$A$6:$N$133,14,FALSE),0)</f>
        <v>0</v>
      </c>
      <c r="X8" s="66">
        <f>_xlfn.IFNA(VLOOKUP(CONCATENATE($X$5,$B8,$C8),'MR2'!$A$6:$N$133,14,FALSE),0)</f>
        <v>0</v>
      </c>
      <c r="Y8" s="66">
        <f>_xlfn.IFNA(VLOOKUP(CONCATENATE($Y$5,$B8,$C8),'DRY3'!$A$6:$N$124,14,FALSE),0)</f>
        <v>0</v>
      </c>
      <c r="Z8" s="66">
        <f>_xlfn.IFNA(VLOOKUP(CONCATENATE($Z$5,$B8,$C8),'SER2'!$A$6:$N$135,14,FALSE),0)</f>
        <v>0</v>
      </c>
      <c r="AA8" s="66">
        <f>_xlfn.IFNA(VLOOKUP(CONCATENATE($AA$5,$B8,$C8),'KR2'!$A$6:$O$129,14,FALSE),0)</f>
        <v>0</v>
      </c>
      <c r="AB8" s="66" cm="1">
        <f t="array" ref="AB8">_xlfn.IFNA(VLOOKUP(CONCATENATE($AB$5,$B8,$C8),BUN3,AB9:AC20,FALSE),0)</f>
        <v>0</v>
      </c>
      <c r="AC8" s="66">
        <f>_xlfn.IFNA(VLOOKUP(CONCATENATE($AC$5,$B8,$C8),LOG!$A$6:$N$135,14,FALSE),0)</f>
        <v>0</v>
      </c>
      <c r="AD8" s="67">
        <f>_xlfn.IFNA(VLOOKUP(CONCATENATE($AD$5,$B8,$C8),FEST!$A$6:$N$125,14,FALSE),0)</f>
        <v>0</v>
      </c>
      <c r="AE8" s="67">
        <f>_xlfn.IFNA(VLOOKUP(CONCATENATE($AE$5,$B8,$C8),'ESP2'!$A$6:$N$131,14,FALSE),0)</f>
        <v>0</v>
      </c>
      <c r="AF8" s="633">
        <f>_xlfn.IFNA(VLOOKUP(CONCATENATE($AE$5,$B8,$C8),'OG3'!$A$6:$N$131,14,FALSE),0)</f>
        <v>0</v>
      </c>
      <c r="AG8" s="67">
        <f>_xlfn.IFNA(VLOOKUP(CONCATENATE($AG$5,$B8,$C8),'BUN2'!$A$6:$N$135,14,FALSE),0)</f>
        <v>0</v>
      </c>
      <c r="AH8" s="67">
        <f>_xlfn.IFNA(VLOOKUP(CONCATENATE($AH$5,$B8,$C8),SC!$A$6:$M$135,14,FALSE),0)</f>
        <v>0</v>
      </c>
      <c r="AI8" s="67">
        <f>_xlfn.IFNA(VLOOKUP(CONCATENATE($AI$5,$B8,$C8),'ESP3'!$A$6:$N$133,14,FALSE),0)</f>
        <v>0</v>
      </c>
      <c r="AJ8" s="67">
        <f>_xlfn.IFNA(VLOOKUP(CONCATENATE($AI$5,$B8,$C8),'BUN3'!$A$6:$N$133,14,FALSE),0)</f>
        <v>0</v>
      </c>
      <c r="AK8" s="67">
        <f>_xlfn.IFNA(VLOOKUP(CONCATENATE($AK$5,$B8,$C8),'ESP4'!$A$6:$N$135,14,FALSE),0)</f>
        <v>0</v>
      </c>
      <c r="AL8" s="67">
        <f>_xlfn.IFNA(VLOOKUP(CONCATENATE($AL$5,$B8,$C8),'MR3'!$A$6:$N$77,14,FALSE),0)</f>
        <v>0</v>
      </c>
      <c r="AM8" s="67">
        <f>_xlfn.IFNA(VLOOKUP(CONCATENATE($AM$5,$B8,$C8),'WAL1'!$A$6:$N$233,14,FALSE),0)</f>
        <v>0</v>
      </c>
      <c r="AN8" s="415"/>
      <c r="AO8" s="415"/>
      <c r="AP8" s="415"/>
      <c r="AQ8" s="415"/>
      <c r="AR8" s="622"/>
    </row>
    <row r="9" spans="1:79" x14ac:dyDescent="0.3">
      <c r="A9" s="833"/>
      <c r="B9" s="471"/>
      <c r="C9" s="26"/>
      <c r="D9" s="26"/>
      <c r="E9" s="27"/>
      <c r="F9" s="28"/>
      <c r="G9" s="491">
        <f t="shared" si="0"/>
        <v>0</v>
      </c>
      <c r="H9" s="492">
        <f t="shared" si="1"/>
        <v>0</v>
      </c>
      <c r="I9" s="24">
        <f t="shared" si="2"/>
        <v>1</v>
      </c>
      <c r="J9" s="66">
        <f>_xlfn.IFNA(VLOOKUP(CONCATENATE($J$5,$B9,$C9),'BUS1'!$A$6:$N$107,14,FALSE),0)</f>
        <v>0</v>
      </c>
      <c r="K9" s="66">
        <f>_xlfn.IFNA(VLOOKUP(CONCATENATE($K$5,$B9,$C9),'ESP1'!$A$6:$N$135,14,FALSE),0)</f>
        <v>0</v>
      </c>
      <c r="L9" s="66">
        <f>_xlfn.IFNA(VLOOKUP(CONCATENATE($L$5,$B9,$C9),'KR1'!$A$6:$N$95,14,FALSE),0)</f>
        <v>0</v>
      </c>
      <c r="M9" s="66">
        <f>_xlfn.IFNA(VLOOKUP(CONCATENATE($M$5,$B9,$C9),MUR!$A$6:$L$131,14,FALSE),0)</f>
        <v>0</v>
      </c>
      <c r="N9" s="66">
        <f>_xlfn.IFNA(VLOOKUP(CONCATENATE($N$5,$B9,$C9),'SER1'!$A$6:$N$110,14,FALSE),0)</f>
        <v>0</v>
      </c>
      <c r="O9" s="66">
        <f>_xlfn.IFNA(VLOOKUP(CONCATENATE($O$5,$B9,$C9),'MR1'!$A$6:$N$135,14,FALSE),0)</f>
        <v>0</v>
      </c>
      <c r="P9" s="66">
        <f>_xlfn.IFNA(VLOOKUP(CONCATENATE($P$5,$B9,$C9),'GOS1'!$A$6:$N$133,14,FALSE),0)</f>
        <v>0</v>
      </c>
      <c r="Q9" s="66">
        <f>_xlfn.IFNA(VLOOKUP(CONCATENATE($Q$5,$B9,$C9),'BUS2'!F10,FALSE),0)</f>
        <v>0</v>
      </c>
      <c r="R9" s="66">
        <f>_xlfn.IFNA(VLOOKUP(CONCATENATE($R$5,$B9,$C9),'OG1'!$A$6:$N$56,14,FALSE),0)</f>
        <v>0</v>
      </c>
      <c r="S9" s="66">
        <f>_xlfn.IFNA(VLOOKUP(CONCATENATE($S$5,$B9,$C9),'DRY1'!$A$6:$N$135,14,FALSE),0)</f>
        <v>0</v>
      </c>
      <c r="T9" s="66">
        <f>_xlfn.IFNA(VLOOKUP(CONCATENATE($T$5,$B9,$C9),'HO1'!$A$8:$N$131,14,FALSE),0)</f>
        <v>0</v>
      </c>
      <c r="U9" s="66">
        <f>_xlfn.IFNA(VLOOKUP(CONCATENATE($U$5,$B9,$C9),'BUS3'!$A$8:$N$135,14,FALSE),0)</f>
        <v>0</v>
      </c>
      <c r="V9" s="66">
        <f>_xlfn.IFNA(VLOOKUP(CONCATENATE($V$5,$B9,$C9),'DRY2'!$A$6:$M$169,14,FALSE),0)</f>
        <v>0</v>
      </c>
      <c r="W9" s="66">
        <f>_xlfn.IFNA(VLOOKUP(CONCATENATE($W$5,$B9,$C9),'OG2'!$A$6:$N$133,14,FALSE),0)</f>
        <v>0</v>
      </c>
      <c r="X9" s="66">
        <f>_xlfn.IFNA(VLOOKUP(CONCATENATE($X$5,$B9,$C9),'MR2'!$A$6:$N$133,14,FALSE),0)</f>
        <v>0</v>
      </c>
      <c r="Y9" s="66">
        <f>_xlfn.IFNA(VLOOKUP(CONCATENATE($Y$5,$B9,$C9),'DRY3'!$A$6:$N$124,14,FALSE),0)</f>
        <v>0</v>
      </c>
      <c r="Z9" s="66">
        <f>_xlfn.IFNA(VLOOKUP(CONCATENATE($Z$5,$B9,$C9),'SER2'!$A$6:$N$135,14,FALSE),0)</f>
        <v>0</v>
      </c>
      <c r="AA9" s="66">
        <f>_xlfn.IFNA(VLOOKUP(CONCATENATE($AA$5,$B9,$C9),'KR2'!$A$6:$O$129,14,FALSE),0)</f>
        <v>0</v>
      </c>
      <c r="AB9" s="66" cm="1">
        <f t="array" ref="AB9">_xlfn.IFNA(VLOOKUP(CONCATENATE($AB$5,$B9,$C9),BUN4,AB10:AC21,FALSE),0)</f>
        <v>0</v>
      </c>
      <c r="AC9" s="66">
        <f>_xlfn.IFNA(VLOOKUP(CONCATENATE($AC$5,$B9,$C9),LOG!$A$6:$N$135,14,FALSE),0)</f>
        <v>0</v>
      </c>
      <c r="AD9" s="67">
        <f>_xlfn.IFNA(VLOOKUP(CONCATENATE($AD$5,$B9,$C9),FEST!$A$6:$N$125,14,FALSE),0)</f>
        <v>0</v>
      </c>
      <c r="AE9" s="67">
        <f>_xlfn.IFNA(VLOOKUP(CONCATENATE($AE$5,$B9,$C9),'ESP2'!$A$6:$N$131,14,FALSE),0)</f>
        <v>0</v>
      </c>
      <c r="AF9" s="633">
        <f>_xlfn.IFNA(VLOOKUP(CONCATENATE($AE$5,$B9,$C9),'OG3'!$A$6:$N$131,14,FALSE),0)</f>
        <v>0</v>
      </c>
      <c r="AG9" s="67">
        <f>_xlfn.IFNA(VLOOKUP(CONCATENATE($AG$5,$B9,$C9),'BUN2'!$A$6:$N$135,14,FALSE),0)</f>
        <v>0</v>
      </c>
      <c r="AH9" s="67">
        <f>_xlfn.IFNA(VLOOKUP(CONCATENATE($AH$5,$B9,$C9),SC!$A$6:$M$135,14,FALSE),0)</f>
        <v>0</v>
      </c>
      <c r="AI9" s="67">
        <f>_xlfn.IFNA(VLOOKUP(CONCATENATE($AI$5,$B9,$C9),'ESP3'!$A$6:$N$133,14,FALSE),0)</f>
        <v>0</v>
      </c>
      <c r="AJ9" s="67">
        <f>_xlfn.IFNA(VLOOKUP(CONCATENATE($AI$5,$B9,$C9),'BUN3'!$A$6:$N$133,14,FALSE),0)</f>
        <v>0</v>
      </c>
      <c r="AK9" s="67">
        <f>_xlfn.IFNA(VLOOKUP(CONCATENATE($AK$5,$B9,$C9),'ESP4'!$A$6:$N$135,14,FALSE),0)</f>
        <v>0</v>
      </c>
      <c r="AL9" s="67">
        <f>_xlfn.IFNA(VLOOKUP(CONCATENATE($AL$5,$B9,$C9),'MR3'!$A$6:$N$77,14,FALSE),0)</f>
        <v>0</v>
      </c>
      <c r="AM9" s="67">
        <f>_xlfn.IFNA(VLOOKUP(CONCATENATE($AM$5,$B9,$C9),'WAL1'!$A$6:$N$233,14,FALSE),0)</f>
        <v>0</v>
      </c>
      <c r="AN9" s="415"/>
      <c r="AO9" s="415"/>
      <c r="AP9" s="415"/>
      <c r="AQ9" s="415"/>
      <c r="AR9" s="622"/>
    </row>
    <row r="10" spans="1:79" x14ac:dyDescent="0.3">
      <c r="A10" s="833"/>
      <c r="B10" s="471"/>
      <c r="C10" s="26"/>
      <c r="D10" s="26"/>
      <c r="E10" s="27"/>
      <c r="F10" s="28"/>
      <c r="G10" s="491">
        <f t="shared" si="0"/>
        <v>0</v>
      </c>
      <c r="H10" s="492">
        <f t="shared" si="1"/>
        <v>0</v>
      </c>
      <c r="I10" s="24">
        <f t="shared" si="2"/>
        <v>1</v>
      </c>
      <c r="J10" s="66">
        <f>_xlfn.IFNA(VLOOKUP(CONCATENATE($J$5,$B10,$C10),'BUS1'!$A$6:$N$107,14,FALSE),0)</f>
        <v>0</v>
      </c>
      <c r="K10" s="66">
        <f>_xlfn.IFNA(VLOOKUP(CONCATENATE($K$5,$B10,$C10),'ESP1'!$A$6:$N$135,14,FALSE),0)</f>
        <v>0</v>
      </c>
      <c r="L10" s="66">
        <f>_xlfn.IFNA(VLOOKUP(CONCATENATE($L$5,$B10,$C10),'KR1'!$A$6:$N$95,14,FALSE),0)</f>
        <v>0</v>
      </c>
      <c r="M10" s="66">
        <f>_xlfn.IFNA(VLOOKUP(CONCATENATE($M$5,$B10,$C10),MUR!$A$6:$L$131,14,FALSE),0)</f>
        <v>0</v>
      </c>
      <c r="N10" s="66">
        <f>_xlfn.IFNA(VLOOKUP(CONCATENATE($N$5,$B10,$C10),'SER1'!$A$6:$N$110,14,FALSE),0)</f>
        <v>0</v>
      </c>
      <c r="O10" s="66">
        <f>_xlfn.IFNA(VLOOKUP(CONCATENATE($O$5,$B10,$C10),'MR1'!$A$6:$N$135,14,FALSE),0)</f>
        <v>0</v>
      </c>
      <c r="P10" s="66">
        <f>_xlfn.IFNA(VLOOKUP(CONCATENATE($P$5,$B10,$C10),'GOS1'!$A$6:$N$133,14,FALSE),0)</f>
        <v>0</v>
      </c>
      <c r="Q10" s="66">
        <f>_xlfn.IFNA(VLOOKUP(CONCATENATE($Q$5,$B10,$C10),'BUS2'!F11,FALSE),0)</f>
        <v>0</v>
      </c>
      <c r="R10" s="66">
        <f>_xlfn.IFNA(VLOOKUP(CONCATENATE($R$5,$B10,$C10),'OG1'!$A$6:$N$56,14,FALSE),0)</f>
        <v>0</v>
      </c>
      <c r="S10" s="66">
        <f>_xlfn.IFNA(VLOOKUP(CONCATENATE($S$5,$B10,$C10),'DRY1'!$A$6:$N$135,14,FALSE),0)</f>
        <v>0</v>
      </c>
      <c r="T10" s="66">
        <f>_xlfn.IFNA(VLOOKUP(CONCATENATE($T$5,$B10,$C10),'HO1'!$A$8:$N$131,14,FALSE),0)</f>
        <v>0</v>
      </c>
      <c r="U10" s="66">
        <f>_xlfn.IFNA(VLOOKUP(CONCATENATE($U$5,$B10,$C10),'BUS3'!$A$8:$N$135,14,FALSE),0)</f>
        <v>0</v>
      </c>
      <c r="V10" s="66">
        <f>_xlfn.IFNA(VLOOKUP(CONCATENATE($V$5,$B10,$C10),'DRY2'!$A$6:$M$169,14,FALSE),0)</f>
        <v>0</v>
      </c>
      <c r="W10" s="66">
        <f>_xlfn.IFNA(VLOOKUP(CONCATENATE($W$5,$B10,$C10),'OG3'!$A$6:$N$133,14,FALSE),0)</f>
        <v>0</v>
      </c>
      <c r="X10" s="66">
        <f>_xlfn.IFNA(VLOOKUP(CONCATENATE($X$5,$B10,$C10),'MR2'!$A$6:$N$133,14,FALSE),0)</f>
        <v>0</v>
      </c>
      <c r="Y10" s="66">
        <f>_xlfn.IFNA(VLOOKUP(CONCATENATE($Y$5,$B10,$C10),'DRY3'!$A$6:$N$124,14,FALSE),0)</f>
        <v>0</v>
      </c>
      <c r="Z10" s="66">
        <f>_xlfn.IFNA(VLOOKUP(CONCATENATE($Z$5,$B10,$C10),'SER2'!$A$6:$N$135,14,FALSE),0)</f>
        <v>0</v>
      </c>
      <c r="AA10" s="66">
        <f>_xlfn.IFNA(VLOOKUP(CONCATENATE($AA$5,$B10,$C10),'KR2'!$A$6:$O$129,14,FALSE),0)</f>
        <v>0</v>
      </c>
      <c r="AB10" s="66" cm="1">
        <f t="array" ref="AB10">_xlfn.IFNA(VLOOKUP(CONCATENATE($AB$5,$B10,$C10),BUN5,AB11:AC22,FALSE),0)</f>
        <v>0</v>
      </c>
      <c r="AC10" s="66">
        <f>_xlfn.IFNA(VLOOKUP(CONCATENATE($AC$5,$B10,$C10),LOG!$A$6:$N$135,14,FALSE),0)</f>
        <v>0</v>
      </c>
      <c r="AD10" s="67">
        <f>_xlfn.IFNA(VLOOKUP(CONCATENATE($AD$5,$B10,$C10),FEST!$A$6:$N$125,14,FALSE),0)</f>
        <v>0</v>
      </c>
      <c r="AE10" s="67">
        <f>_xlfn.IFNA(VLOOKUP(CONCATENATE($AE$5,$B10,$C10),'ESP2'!$A$6:$N$131,14,FALSE),0)</f>
        <v>0</v>
      </c>
      <c r="AF10" s="633">
        <f>_xlfn.IFNA(VLOOKUP(CONCATENATE($AE$5,$B10,$C10),'OG3'!$A$6:$N$131,14,FALSE),0)</f>
        <v>0</v>
      </c>
      <c r="AG10" s="67">
        <f>_xlfn.IFNA(VLOOKUP(CONCATENATE($AG$5,$B10,$C10),'BUN2'!$A$6:$N$135,14,FALSE),0)</f>
        <v>0</v>
      </c>
      <c r="AH10" s="67">
        <f>_xlfn.IFNA(VLOOKUP(CONCATENATE($AH$5,$B10,$C10),SC!$A$6:$M$135,14,FALSE),0)</f>
        <v>0</v>
      </c>
      <c r="AI10" s="67">
        <f>_xlfn.IFNA(VLOOKUP(CONCATENATE($AI$5,$B10,$C10),'ESP3'!$A$6:$N$133,14,FALSE),0)</f>
        <v>0</v>
      </c>
      <c r="AJ10" s="67">
        <f>_xlfn.IFNA(VLOOKUP(CONCATENATE($AI$5,$B10,$C10),'BUN3'!$A$6:$N$133,14,FALSE),0)</f>
        <v>0</v>
      </c>
      <c r="AK10" s="67">
        <f>_xlfn.IFNA(VLOOKUP(CONCATENATE($AK$5,$B10,$C10),'ESP4'!$A$6:$N$135,14,FALSE),0)</f>
        <v>0</v>
      </c>
      <c r="AL10" s="67">
        <f>_xlfn.IFNA(VLOOKUP(CONCATENATE($AL$5,$B10,$C10),'MR3'!$A$6:$N$77,14,FALSE),0)</f>
        <v>0</v>
      </c>
      <c r="AM10" s="67">
        <f>_xlfn.IFNA(VLOOKUP(CONCATENATE($AM$5,$B10,$C10),'WAL1'!$A$6:$N$233,14,FALSE),0)</f>
        <v>0</v>
      </c>
      <c r="AN10" s="415"/>
      <c r="AO10" s="415"/>
      <c r="AP10" s="415"/>
      <c r="AQ10" s="415"/>
      <c r="AR10" s="622"/>
    </row>
    <row r="11" spans="1:79" x14ac:dyDescent="0.3">
      <c r="A11" s="833"/>
      <c r="B11" s="85"/>
      <c r="C11" s="26"/>
      <c r="D11" s="26"/>
      <c r="E11" s="27"/>
      <c r="F11" s="28"/>
      <c r="G11" s="491">
        <f t="shared" si="0"/>
        <v>0</v>
      </c>
      <c r="H11" s="492">
        <f t="shared" si="1"/>
        <v>0</v>
      </c>
      <c r="I11" s="24">
        <f t="shared" si="2"/>
        <v>1</v>
      </c>
      <c r="J11" s="66">
        <f>_xlfn.IFNA(VLOOKUP(CONCATENATE($J$5,$B11,$C11),'BUS1'!$A$6:$N$107,14,FALSE),0)</f>
        <v>0</v>
      </c>
      <c r="K11" s="66">
        <f>_xlfn.IFNA(VLOOKUP(CONCATENATE($K$5,$B11,$C11),'ESP1'!$A$6:$N$135,14,FALSE),0)</f>
        <v>0</v>
      </c>
      <c r="L11" s="66">
        <f>_xlfn.IFNA(VLOOKUP(CONCATENATE($L$5,$B11,$C11),'KR1'!$A$6:$N$95,14,FALSE),0)</f>
        <v>0</v>
      </c>
      <c r="M11" s="66">
        <f>_xlfn.IFNA(VLOOKUP(CONCATENATE($M$5,$B11,$C11),MUR!$A$6:$L$131,14,FALSE),0)</f>
        <v>0</v>
      </c>
      <c r="N11" s="66">
        <f>_xlfn.IFNA(VLOOKUP(CONCATENATE($N$5,$B11,$C11),'SER1'!$A$6:$N$110,14,FALSE),0)</f>
        <v>0</v>
      </c>
      <c r="O11" s="66">
        <f>_xlfn.IFNA(VLOOKUP(CONCATENATE($O$5,$B11,$C11),'MR1'!$A$6:$N$135,14,FALSE),0)</f>
        <v>0</v>
      </c>
      <c r="P11" s="66">
        <f>_xlfn.IFNA(VLOOKUP(CONCATENATE($P$5,$B11,$C11),'GOS1'!$A$6:$N$133,14,FALSE),0)</f>
        <v>0</v>
      </c>
      <c r="Q11" s="66">
        <f>_xlfn.IFNA(VLOOKUP(CONCATENATE($Q$5,$B11,$C11),'BUS2'!F12,FALSE),0)</f>
        <v>0</v>
      </c>
      <c r="R11" s="66">
        <f>_xlfn.IFNA(VLOOKUP(CONCATENATE($R$5,$B11,$C11),'OG1'!$A$6:$N$56,14,FALSE),0)</f>
        <v>0</v>
      </c>
      <c r="S11" s="66">
        <f>_xlfn.IFNA(VLOOKUP(CONCATENATE($S$5,$B11,$C11),'DRY1'!$A$6:$N$135,14,FALSE),0)</f>
        <v>0</v>
      </c>
      <c r="T11" s="66">
        <f>_xlfn.IFNA(VLOOKUP(CONCATENATE($T$5,$B11,$C11),'HO1'!$A$8:$N$131,14,FALSE),0)</f>
        <v>0</v>
      </c>
      <c r="U11" s="66">
        <f>_xlfn.IFNA(VLOOKUP(CONCATENATE($U$5,$B11,$C11),'BUS3'!$A$8:$N$135,14,FALSE),0)</f>
        <v>0</v>
      </c>
      <c r="V11" s="66">
        <f>_xlfn.IFNA(VLOOKUP(CONCATENATE($V$5,$B11,$C11),'DRY2'!$A$6:$M$169,14,FALSE),0)</f>
        <v>0</v>
      </c>
      <c r="W11" s="66">
        <f>_xlfn.IFNA(VLOOKUP(CONCATENATE($W$5,$B11,$C11),'OG3'!$A$6:$N$133,14,FALSE),0)</f>
        <v>0</v>
      </c>
      <c r="X11" s="66">
        <f>_xlfn.IFNA(VLOOKUP(CONCATENATE($X$5,$B11,$C11),'MR2'!$A$6:$N$133,14,FALSE),0)</f>
        <v>0</v>
      </c>
      <c r="Y11" s="66">
        <f>_xlfn.IFNA(VLOOKUP(CONCATENATE($Y$5,$B11,$C11),'DRY3'!$A$6:$N$124,14,FALSE),0)</f>
        <v>0</v>
      </c>
      <c r="Z11" s="66">
        <f>_xlfn.IFNA(VLOOKUP(CONCATENATE($Z$5,$B11,$C11),'SER2'!$A$6:$N$135,14,FALSE),0)</f>
        <v>0</v>
      </c>
      <c r="AA11" s="66">
        <f>_xlfn.IFNA(VLOOKUP(CONCATENATE($AA$5,$B11,$C11),'KR2'!$A$6:$O$129,14,FALSE),0)</f>
        <v>0</v>
      </c>
      <c r="AB11" s="66" cm="1">
        <f t="array" ref="AB11">_xlfn.IFNA(VLOOKUP(CONCATENATE($AB$5,$B11,$C11),BUN6,AB12:AC23,FALSE),0)</f>
        <v>0</v>
      </c>
      <c r="AC11" s="66">
        <f>_xlfn.IFNA(VLOOKUP(CONCATENATE($AC$5,$B11,$C11),LOG!$A$6:$N$135,14,FALSE),0)</f>
        <v>0</v>
      </c>
      <c r="AD11" s="67">
        <f>_xlfn.IFNA(VLOOKUP(CONCATENATE($AD$5,$B11,$C11),FEST!$A$6:$N$125,14,FALSE),0)</f>
        <v>0</v>
      </c>
      <c r="AE11" s="67">
        <f>_xlfn.IFNA(VLOOKUP(CONCATENATE($AE$5,$B11,$C11),'ESP2'!$A$6:$N$131,14,FALSE),0)</f>
        <v>0</v>
      </c>
      <c r="AF11" s="633">
        <f>_xlfn.IFNA(VLOOKUP(CONCATENATE($AE$5,$B11,$C11),'OG3'!$A$6:$N$131,14,FALSE),0)</f>
        <v>0</v>
      </c>
      <c r="AG11" s="67">
        <f>_xlfn.IFNA(VLOOKUP(CONCATENATE($AG$5,$B11,$C11),'BUN2'!$A$6:$N$135,14,FALSE),0)</f>
        <v>0</v>
      </c>
      <c r="AH11" s="67">
        <f>_xlfn.IFNA(VLOOKUP(CONCATENATE($AH$5,$B11,$C11),SC!$A$6:$M$135,14,FALSE),0)</f>
        <v>0</v>
      </c>
      <c r="AI11" s="67">
        <f>_xlfn.IFNA(VLOOKUP(CONCATENATE($AI$5,$B11,$C11),'ESP3'!$A$6:$N$133,14,FALSE),0)</f>
        <v>0</v>
      </c>
      <c r="AJ11" s="67">
        <f>_xlfn.IFNA(VLOOKUP(CONCATENATE($AI$5,$B11,$C11),'BUN3'!$A$6:$N$133,14,FALSE),0)</f>
        <v>0</v>
      </c>
      <c r="AK11" s="67">
        <f>_xlfn.IFNA(VLOOKUP(CONCATENATE($AK$5,$B11,$C11),'ESP4'!$A$6:$N$135,14,FALSE),0)</f>
        <v>0</v>
      </c>
      <c r="AL11" s="67">
        <f>_xlfn.IFNA(VLOOKUP(CONCATENATE($AL$5,$B11,$C11),'MR3'!$A$6:$N$77,14,FALSE),0)</f>
        <v>0</v>
      </c>
      <c r="AM11" s="67">
        <f>_xlfn.IFNA(VLOOKUP(CONCATENATE($AM$5,$B11,$C11),'WAL1'!$A$6:$N$233,14,FALSE),0)</f>
        <v>0</v>
      </c>
      <c r="AN11" s="67">
        <f>_xlfn.IFNA(VLOOKUP(CONCATENATE($AN$5,$B11,$C11),'BUN3'!$A$6:$N$134,14,FALSE),0)</f>
        <v>0</v>
      </c>
      <c r="AO11" s="67">
        <f>_xlfn.IFNA(VLOOKUP(CONCATENATE($AO$5,$B11,$C11),'WAL1'!$A$6:$N$118,14,FALSE),0)</f>
        <v>0</v>
      </c>
      <c r="AP11" s="67">
        <f>_xlfn.IFNA(VLOOKUP(CONCATENATE($AP$5,$B11,$C11),'MR2'!$A$6:$N$135,14,FALSE),0)</f>
        <v>0</v>
      </c>
      <c r="AQ11" s="67"/>
      <c r="AR11" s="496"/>
    </row>
    <row r="12" spans="1:79" x14ac:dyDescent="0.3">
      <c r="A12" s="833"/>
      <c r="B12" s="85"/>
      <c r="C12" s="22"/>
      <c r="D12" s="22"/>
      <c r="E12" s="23"/>
      <c r="F12" s="24"/>
      <c r="G12" s="491">
        <f t="shared" si="0"/>
        <v>0</v>
      </c>
      <c r="H12" s="492">
        <f t="shared" si="1"/>
        <v>0</v>
      </c>
      <c r="I12" s="24">
        <f t="shared" si="2"/>
        <v>1</v>
      </c>
      <c r="J12" s="66">
        <f>_xlfn.IFNA(VLOOKUP(CONCATENATE($J$5,$B12,$C12),'BUS1'!$A$6:$N$107,14,FALSE),0)</f>
        <v>0</v>
      </c>
      <c r="K12" s="66">
        <f>_xlfn.IFNA(VLOOKUP(CONCATENATE($K$5,$B12,$C12),'ESP1'!$A$6:$N$135,14,FALSE),0)</f>
        <v>0</v>
      </c>
      <c r="L12" s="66">
        <f>_xlfn.IFNA(VLOOKUP(CONCATENATE($L$5,$B12,$C12),'KR1'!$A$6:$N$95,14,FALSE),0)</f>
        <v>0</v>
      </c>
      <c r="M12" s="66">
        <f>_xlfn.IFNA(VLOOKUP(CONCATENATE($M$5,$B12,$C12),MUR!$A$6:$L$131,14,FALSE),0)</f>
        <v>0</v>
      </c>
      <c r="N12" s="66">
        <f>_xlfn.IFNA(VLOOKUP(CONCATENATE($N$5,$B12,$C12),'SER1'!$A$6:$N$110,14,FALSE),0)</f>
        <v>0</v>
      </c>
      <c r="O12" s="66">
        <f>_xlfn.IFNA(VLOOKUP(CONCATENATE($O$5,$B12,$C12),'MR1'!$A$6:$N$135,14,FALSE),0)</f>
        <v>0</v>
      </c>
      <c r="P12" s="66">
        <f>_xlfn.IFNA(VLOOKUP(CONCATENATE($P$5,$B12,$C12),'GOS1'!$A$6:$N$133,14,FALSE),0)</f>
        <v>0</v>
      </c>
      <c r="Q12" s="66">
        <f>_xlfn.IFNA(VLOOKUP(CONCATENATE($Q$5,$B12,$C12),'BUS2'!F13,FALSE),0)</f>
        <v>0</v>
      </c>
      <c r="R12" s="66">
        <f>_xlfn.IFNA(VLOOKUP(CONCATENATE($R$5,$B12,$C12),'OG1'!$A$6:$N$56,14,FALSE),0)</f>
        <v>0</v>
      </c>
      <c r="S12" s="66">
        <f>_xlfn.IFNA(VLOOKUP(CONCATENATE($S$5,$B12,$C12),'DRY1'!$A$6:$N$135,14,FALSE),0)</f>
        <v>0</v>
      </c>
      <c r="T12" s="66">
        <f>_xlfn.IFNA(VLOOKUP(CONCATENATE($T$5,$B12,$C12),'HO1'!$A$8:$N$131,14,FALSE),0)</f>
        <v>0</v>
      </c>
      <c r="U12" s="66">
        <f>_xlfn.IFNA(VLOOKUP(CONCATENATE($U$5,$B12,$C12),'BUS3'!$A$8:$N$135,14,FALSE),0)</f>
        <v>0</v>
      </c>
      <c r="V12" s="66">
        <f>_xlfn.IFNA(VLOOKUP(CONCATENATE($V$5,$B12,$C12),'DRY2'!$A$6:$M$169,14,FALSE),0)</f>
        <v>0</v>
      </c>
      <c r="W12" s="66">
        <f>_xlfn.IFNA(VLOOKUP(CONCATENATE($W$5,$B12,$C12),'OG3'!$A$6:$N$133,14,FALSE),0)</f>
        <v>0</v>
      </c>
      <c r="X12" s="66">
        <f>_xlfn.IFNA(VLOOKUP(CONCATENATE($X$5,$B12,$C12),'MR2'!$A$6:$N$133,14,FALSE),0)</f>
        <v>0</v>
      </c>
      <c r="Y12" s="66">
        <f>_xlfn.IFNA(VLOOKUP(CONCATENATE($Y$5,$B12,$C12),'DRY3'!$A$6:$N$124,14,FALSE),0)</f>
        <v>0</v>
      </c>
      <c r="Z12" s="66">
        <f>_xlfn.IFNA(VLOOKUP(CONCATENATE($Z$5,$B12,$C12),'SER2'!$A$6:$N$135,14,FALSE),0)</f>
        <v>0</v>
      </c>
      <c r="AA12" s="66">
        <f>_xlfn.IFNA(VLOOKUP(CONCATENATE($AA$5,$B12,$C12),'KR2'!$A$6:$O$129,14,FALSE),0)</f>
        <v>0</v>
      </c>
      <c r="AB12" s="66" cm="1">
        <f t="array" ref="AB12">_xlfn.IFNA(VLOOKUP(CONCATENATE($AB$5,$B12,$C12),BUN7,AB13:AC24,FALSE),0)</f>
        <v>0</v>
      </c>
      <c r="AC12" s="66">
        <f>_xlfn.IFNA(VLOOKUP(CONCATENATE($AC$5,$B12,$C12),LOG!$A$6:$N$135,14,FALSE),0)</f>
        <v>0</v>
      </c>
      <c r="AD12" s="67">
        <f>_xlfn.IFNA(VLOOKUP(CONCATENATE($AD$5,$B12,$C12),FEST!$A$6:$N$125,14,FALSE),0)</f>
        <v>0</v>
      </c>
      <c r="AE12" s="67">
        <f>_xlfn.IFNA(VLOOKUP(CONCATENATE($AE$5,$B12,$C12),'ESP2'!$A$6:$N$131,14,FALSE),0)</f>
        <v>0</v>
      </c>
      <c r="AF12" s="633">
        <f>_xlfn.IFNA(VLOOKUP(CONCATENATE($AE$5,$B12,$C12),'OG3'!$A$6:$N$131,14,FALSE),0)</f>
        <v>0</v>
      </c>
      <c r="AG12" s="67">
        <f>_xlfn.IFNA(VLOOKUP(CONCATENATE($AG$5,$B12,$C12),'BUN2'!$A$6:$N$135,14,FALSE),0)</f>
        <v>0</v>
      </c>
      <c r="AH12" s="67">
        <f>_xlfn.IFNA(VLOOKUP(CONCATENATE($AH$5,$B12,$C12),SC!$A$6:$M$135,14,FALSE),0)</f>
        <v>0</v>
      </c>
      <c r="AI12" s="67">
        <f>_xlfn.IFNA(VLOOKUP(CONCATENATE($AI$5,$B12,$C12),'ESP3'!$A$6:$N$133,14,FALSE),0)</f>
        <v>0</v>
      </c>
      <c r="AJ12" s="67">
        <f>_xlfn.IFNA(VLOOKUP(CONCATENATE($AI$5,$B12,$C12),'BUN3'!$A$6:$N$133,14,FALSE),0)</f>
        <v>0</v>
      </c>
      <c r="AK12" s="67">
        <f>_xlfn.IFNA(VLOOKUP(CONCATENATE($AK$5,$B12,$C12),'ESP4'!$A$6:$N$135,14,FALSE),0)</f>
        <v>0</v>
      </c>
      <c r="AL12" s="67">
        <f>_xlfn.IFNA(VLOOKUP(CONCATENATE($AL$5,$B12,$C12),'MR3'!$A$6:$N$77,14,FALSE),0)</f>
        <v>0</v>
      </c>
      <c r="AM12" s="67">
        <f>_xlfn.IFNA(VLOOKUP(CONCATENATE($AM$5,$B12,$C12),'WAL1'!$A$6:$N$233,14,FALSE),0)</f>
        <v>0</v>
      </c>
      <c r="AN12" s="67">
        <f>_xlfn.IFNA(VLOOKUP(CONCATENATE($AN$5,$B12,$C12),'BUN3'!$A$6:$N$134,14,FALSE),0)</f>
        <v>0</v>
      </c>
      <c r="AO12" s="67">
        <f>_xlfn.IFNA(VLOOKUP(CONCATENATE($AO$5,$B12,$C12),'WAL1'!$A$6:$N$118,14,FALSE),0)</f>
        <v>0</v>
      </c>
      <c r="AP12" s="67">
        <f>_xlfn.IFNA(VLOOKUP(CONCATENATE($AP$5,$B12,$C12),'MR2'!$A$6:$N$135,14,FALSE),0)</f>
        <v>0</v>
      </c>
      <c r="AQ12" s="67"/>
      <c r="AR12" s="496"/>
    </row>
    <row r="13" spans="1:79" ht="14.4" thickBot="1" x14ac:dyDescent="0.35">
      <c r="A13" s="833"/>
      <c r="B13" s="140" t="s">
        <v>37</v>
      </c>
      <c r="C13" s="141" t="s">
        <v>37</v>
      </c>
      <c r="D13" s="141" t="s">
        <v>37</v>
      </c>
      <c r="E13" s="142"/>
      <c r="F13" s="143"/>
      <c r="G13" s="221"/>
      <c r="H13" s="222"/>
      <c r="I13" s="143"/>
      <c r="J13" s="66">
        <f>_xlfn.IFNA(VLOOKUP(CONCATENATE($J$5,$B13,$C13),'BUS1'!$A$6:$N$107,14,FALSE),0)</f>
        <v>0</v>
      </c>
      <c r="K13" s="66">
        <f>_xlfn.IFNA(VLOOKUP(CONCATENATE($K$5,$B13,$C13),'ESP1'!$A$6:$N$135,14,FALSE),0)</f>
        <v>0</v>
      </c>
      <c r="L13" s="66">
        <f>_xlfn.IFNA(VLOOKUP(CONCATENATE($L$5,$B13,$C13),'KR1'!$A$6:$N$95,14,FALSE),0)</f>
        <v>0</v>
      </c>
      <c r="M13" s="66">
        <f>_xlfn.IFNA(VLOOKUP(CONCATENATE($M$5,$B13,$C13),MUR!$A$6:$L$131,14,FALSE),0)</f>
        <v>0</v>
      </c>
      <c r="N13" s="66">
        <f>_xlfn.IFNA(VLOOKUP(CONCATENATE($N$5,$B13,$C13),'SER1'!$A$6:$N$110,14,FALSE),0)</f>
        <v>0</v>
      </c>
      <c r="O13" s="66">
        <f>_xlfn.IFNA(VLOOKUP(CONCATENATE($O$5,$B13,$C13),'MR1'!$A$6:$N$135,14,FALSE),0)</f>
        <v>0</v>
      </c>
      <c r="P13" s="66">
        <f>_xlfn.IFNA(VLOOKUP(CONCATENATE($P$5,$B13,$C13),'GOS1'!$A$6:$N$133,14,FALSE),0)</f>
        <v>0</v>
      </c>
      <c r="Q13" s="66">
        <f>_xlfn.IFNA(VLOOKUP(CONCATENATE($Q$5,$B13,$C13),'BUS2'!F14,FALSE),0)</f>
        <v>0</v>
      </c>
      <c r="R13" s="66">
        <f>_xlfn.IFNA(VLOOKUP(CONCATENATE($R$5,$B13,$C13),'OG1'!$A$6:$N$56,14,FALSE),0)</f>
        <v>0</v>
      </c>
      <c r="S13" s="66">
        <f>_xlfn.IFNA(VLOOKUP(CONCATENATE($S$5,$B13,$C13),'DRY1'!$A$6:$N$135,14,FALSE),0)</f>
        <v>0</v>
      </c>
      <c r="T13" s="66">
        <f>_xlfn.IFNA(VLOOKUP(CONCATENATE($T$5,$B13,$C13),'HO1'!$A$8:$N$131,14,FALSE),0)</f>
        <v>0</v>
      </c>
      <c r="U13" s="66">
        <f>_xlfn.IFNA(VLOOKUP(CONCATENATE($U$5,$B13,$C13),'BUS3'!$A$8:$N$135,14,FALSE),0)</f>
        <v>0</v>
      </c>
      <c r="V13" s="66">
        <f>_xlfn.IFNA(VLOOKUP(CONCATENATE($V$5,$B13,$C13),'DRY2'!$A$6:$M$169,14,FALSE),0)</f>
        <v>0</v>
      </c>
      <c r="W13" s="66">
        <f>_xlfn.IFNA(VLOOKUP(CONCATENATE($W$5,$B13,$C13),'OG3'!$A$6:$N$133,14,FALSE),0)</f>
        <v>0</v>
      </c>
      <c r="X13" s="66">
        <f>_xlfn.IFNA(VLOOKUP(CONCATENATE($X$5,$B13,$C13),'MR2'!$A$6:$N$133,14,FALSE),0)</f>
        <v>0</v>
      </c>
      <c r="Y13" s="66">
        <f>_xlfn.IFNA(VLOOKUP(CONCATENATE($Y$5,$B13,$C13),'DRY3'!$A$6:$N$124,14,FALSE),0)</f>
        <v>0</v>
      </c>
      <c r="Z13" s="66">
        <f>_xlfn.IFNA(VLOOKUP(CONCATENATE($Z$5,$B13,$C13),'SER2'!$A$6:$N$135,14,FALSE),0)</f>
        <v>0</v>
      </c>
      <c r="AA13" s="66">
        <f>_xlfn.IFNA(VLOOKUP(CONCATENATE($AA$5,$B13,$C13),'KR2'!$A$6:$O$129,14,FALSE),0)</f>
        <v>0</v>
      </c>
      <c r="AB13" s="66" cm="1">
        <f t="array" ref="AB13">_xlfn.IFNA(VLOOKUP(CONCATENATE($AB$5,$B13,$C13),BUN8,AB14:AC25,FALSE),0)</f>
        <v>0</v>
      </c>
      <c r="AC13" s="66">
        <f>_xlfn.IFNA(VLOOKUP(CONCATENATE($AC$5,$B13,$C13),LOG!$A$6:$N$135,14,FALSE),0)</f>
        <v>0</v>
      </c>
      <c r="AD13" s="67">
        <f>_xlfn.IFNA(VLOOKUP(CONCATENATE($AD$5,$B13,$C13),FEST!$A$6:$N$125,14,FALSE),0)</f>
        <v>0</v>
      </c>
      <c r="AE13" s="67">
        <f>_xlfn.IFNA(VLOOKUP(CONCATENATE($AE$5,$B13,$C13),'ESP2'!$A$6:$N$131,14,FALSE),0)</f>
        <v>0</v>
      </c>
      <c r="AF13" s="633">
        <f>_xlfn.IFNA(VLOOKUP(CONCATENATE($AE$5,$B13,$C13),'OG3'!$A$6:$N$131,14,FALSE),0)</f>
        <v>0</v>
      </c>
      <c r="AG13" s="67">
        <f>_xlfn.IFNA(VLOOKUP(CONCATENATE($AG$5,$B13,$C13),'BUN2'!$A$6:$N$135,14,FALSE),0)</f>
        <v>0</v>
      </c>
      <c r="AH13" s="67">
        <f>_xlfn.IFNA(VLOOKUP(CONCATENATE($AH$5,$B13,$C13),SC!$A$6:$M$135,14,FALSE),0)</f>
        <v>0</v>
      </c>
      <c r="AI13" s="67">
        <f>_xlfn.IFNA(VLOOKUP(CONCATENATE($AI$5,$B13,$C13),'ESP3'!$A$6:$N$133,14,FALSE),0)</f>
        <v>0</v>
      </c>
      <c r="AJ13" s="67">
        <f>_xlfn.IFNA(VLOOKUP(CONCATENATE($AI$5,$B13,$C13),'BUN3'!$A$6:$N$133,14,FALSE),0)</f>
        <v>0</v>
      </c>
      <c r="AK13" s="67">
        <f>_xlfn.IFNA(VLOOKUP(CONCATENATE($AK$5,$B13,$C13),'ESP4'!$A$6:$N$135,14,FALSE),0)</f>
        <v>0</v>
      </c>
      <c r="AL13" s="67">
        <f>_xlfn.IFNA(VLOOKUP(CONCATENATE($AL$5,$B13,$C13),'MR3'!$A$6:$N$77,14,FALSE),0)</f>
        <v>0</v>
      </c>
      <c r="AM13" s="67">
        <f>_xlfn.IFNA(VLOOKUP(CONCATENATE($AM$5,$B13,$C13),'WAL1'!$A$6:$N$233,14,FALSE),0)</f>
        <v>0</v>
      </c>
      <c r="AN13" s="145">
        <f>_xlfn.IFNA(VLOOKUP(CONCATENATE($AN$5,$B13,$C13),'BUN3'!$A$6:$N$134,14,FALSE),0)</f>
        <v>0</v>
      </c>
      <c r="AO13" s="145">
        <f>_xlfn.IFNA(VLOOKUP(CONCATENATE($AO$5,$B13,$C13),'WAL1'!$A$6:$N$118,14,FALSE),0)</f>
        <v>0</v>
      </c>
      <c r="AP13" s="145">
        <f>_xlfn.IFNA(VLOOKUP(CONCATENATE($AP$5,$B13,$C13),'MR2'!$A$6:$N$135,14,FALSE),0)</f>
        <v>0</v>
      </c>
      <c r="AQ13" s="145"/>
      <c r="AR13" s="497"/>
    </row>
    <row r="14" spans="1:79" x14ac:dyDescent="0.3">
      <c r="A14" s="846"/>
      <c r="B14" s="60"/>
      <c r="C14" s="60"/>
      <c r="D14" s="60"/>
      <c r="E14" s="59"/>
      <c r="F14" s="19"/>
      <c r="G14" s="19"/>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row>
    <row r="15" spans="1:79" x14ac:dyDescent="0.3">
      <c r="A15" s="846"/>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row>
    <row r="16" spans="1:79" x14ac:dyDescent="0.3">
      <c r="A16" s="846"/>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row>
    <row r="17" spans="1:38" x14ac:dyDescent="0.3">
      <c r="A17" s="846"/>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row>
    <row r="18" spans="1:38" x14ac:dyDescent="0.3">
      <c r="A18" s="846"/>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row>
    <row r="19" spans="1:38" x14ac:dyDescent="0.3">
      <c r="A19" s="846"/>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row>
    <row r="20" spans="1:38" x14ac:dyDescent="0.3">
      <c r="A20" s="846"/>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row>
    <row r="21" spans="1:38" x14ac:dyDescent="0.3">
      <c r="A21" s="846"/>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row>
    <row r="22" spans="1:38" x14ac:dyDescent="0.3">
      <c r="A22" s="846"/>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row>
    <row r="23" spans="1:38" x14ac:dyDescent="0.3">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row>
    <row r="24" spans="1:38" x14ac:dyDescent="0.3">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row>
    <row r="25" spans="1:38" x14ac:dyDescent="0.3">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row>
    <row r="26" spans="1:38" x14ac:dyDescent="0.3">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row>
    <row r="27" spans="1:38" x14ac:dyDescent="0.3">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row>
    <row r="28" spans="1:38" x14ac:dyDescent="0.3">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row>
    <row r="29" spans="1:38" x14ac:dyDescent="0.3">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row>
    <row r="30" spans="1:38" x14ac:dyDescent="0.3">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row>
    <row r="31" spans="1:38" x14ac:dyDescent="0.3">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row>
    <row r="32" spans="1:38" x14ac:dyDescent="0.3">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row>
    <row r="33" spans="8:38" x14ac:dyDescent="0.3">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row>
    <row r="34" spans="8:38" x14ac:dyDescent="0.3">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row>
    <row r="35" spans="8:38" x14ac:dyDescent="0.3">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row>
    <row r="36" spans="8:38" x14ac:dyDescent="0.3">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row>
    <row r="37" spans="8:38" x14ac:dyDescent="0.3">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row>
    <row r="38" spans="8:38" x14ac:dyDescent="0.3">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row>
    <row r="39" spans="8:38" x14ac:dyDescent="0.3">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row>
    <row r="40" spans="8:38" x14ac:dyDescent="0.3">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row>
    <row r="41" spans="8:38" x14ac:dyDescent="0.3">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row>
    <row r="42" spans="8:38" x14ac:dyDescent="0.3">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row>
    <row r="43" spans="8:38" x14ac:dyDescent="0.3">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row>
    <row r="44" spans="8:38" x14ac:dyDescent="0.3">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row>
    <row r="45" spans="8:38" x14ac:dyDescent="0.3">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row>
    <row r="46" spans="8:38" x14ac:dyDescent="0.3">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row>
    <row r="47" spans="8:38" x14ac:dyDescent="0.3">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row>
  </sheetData>
  <sortState xmlns:xlrd2="http://schemas.microsoft.com/office/spreadsheetml/2017/richdata2" ref="B5:AL12">
    <sortCondition descending="1" ref="H5:H12"/>
    <sortCondition ref="I5:I12"/>
    <sortCondition descending="1" ref="G5:G12"/>
  </sortState>
  <mergeCells count="87">
    <mergeCell ref="A14:A22"/>
    <mergeCell ref="AR1:AR2"/>
    <mergeCell ref="AR3:AR4"/>
    <mergeCell ref="AM3:AM4"/>
    <mergeCell ref="AN3:AN4"/>
    <mergeCell ref="AO3:AO4"/>
    <mergeCell ref="AP3:AP4"/>
    <mergeCell ref="AQ3:AQ4"/>
    <mergeCell ref="AM1:AM2"/>
    <mergeCell ref="AN1:AN2"/>
    <mergeCell ref="AO1:AO2"/>
    <mergeCell ref="AP1:AP2"/>
    <mergeCell ref="AQ1:AQ2"/>
    <mergeCell ref="X1:X2"/>
    <mergeCell ref="X3:X4"/>
    <mergeCell ref="AK3:AK4"/>
    <mergeCell ref="AB3:AB4"/>
    <mergeCell ref="AC3:AC4"/>
    <mergeCell ref="V3:V4"/>
    <mergeCell ref="W3:W4"/>
    <mergeCell ref="Y3:Y4"/>
    <mergeCell ref="Z3:Z4"/>
    <mergeCell ref="AA3:AA4"/>
    <mergeCell ref="AJ3:AJ4"/>
    <mergeCell ref="AL3:AL4"/>
    <mergeCell ref="AD3:AD4"/>
    <mergeCell ref="AE3:AE4"/>
    <mergeCell ref="AF3:AF4"/>
    <mergeCell ref="AH3:AH4"/>
    <mergeCell ref="AI3:AI4"/>
    <mergeCell ref="AG3:AG4"/>
    <mergeCell ref="R1:R2"/>
    <mergeCell ref="R3:R4"/>
    <mergeCell ref="T1:T2"/>
    <mergeCell ref="T3:T4"/>
    <mergeCell ref="U3:U4"/>
    <mergeCell ref="S3:S4"/>
    <mergeCell ref="J3:J4"/>
    <mergeCell ref="K3:K4"/>
    <mergeCell ref="L3:L4"/>
    <mergeCell ref="M3:M4"/>
    <mergeCell ref="Q1:Q2"/>
    <mergeCell ref="J1:J2"/>
    <mergeCell ref="K1:K2"/>
    <mergeCell ref="N1:N2"/>
    <mergeCell ref="O1:O2"/>
    <mergeCell ref="N3:N4"/>
    <mergeCell ref="O3:O4"/>
    <mergeCell ref="P3:P4"/>
    <mergeCell ref="Q3:Q4"/>
    <mergeCell ref="P1:P2"/>
    <mergeCell ref="G3:G4"/>
    <mergeCell ref="H3:H4"/>
    <mergeCell ref="H1:H2"/>
    <mergeCell ref="B1:B2"/>
    <mergeCell ref="C1:C2"/>
    <mergeCell ref="D1:D2"/>
    <mergeCell ref="E1:E2"/>
    <mergeCell ref="F1:F4"/>
    <mergeCell ref="C3:C4"/>
    <mergeCell ref="D3:D4"/>
    <mergeCell ref="E3:E4"/>
    <mergeCell ref="A1:A13"/>
    <mergeCell ref="AE1:AE2"/>
    <mergeCell ref="AF1:AF2"/>
    <mergeCell ref="AH1:AH2"/>
    <mergeCell ref="U1:U2"/>
    <mergeCell ref="V1:V2"/>
    <mergeCell ref="W1:W2"/>
    <mergeCell ref="Y1:Y2"/>
    <mergeCell ref="Z1:Z2"/>
    <mergeCell ref="S1:S2"/>
    <mergeCell ref="B3:B4"/>
    <mergeCell ref="L1:L2"/>
    <mergeCell ref="M1:M2"/>
    <mergeCell ref="G1:G2"/>
    <mergeCell ref="I3:I4"/>
    <mergeCell ref="I1:I2"/>
    <mergeCell ref="AL1:AL2"/>
    <mergeCell ref="AA1:AA2"/>
    <mergeCell ref="AB1:AB2"/>
    <mergeCell ref="AC1:AC2"/>
    <mergeCell ref="AD1:AD2"/>
    <mergeCell ref="AK1:AK2"/>
    <mergeCell ref="AI1:AI2"/>
    <mergeCell ref="AJ1:AJ2"/>
    <mergeCell ref="AG1:AG2"/>
  </mergeCells>
  <phoneticPr fontId="19" type="noConversion"/>
  <conditionalFormatting sqref="B14:B1048576 B1:B2">
    <cfRule type="duplicateValues" dxfId="178" priority="362"/>
  </conditionalFormatting>
  <conditionalFormatting sqref="G6:I13">
    <cfRule type="containsText" dxfId="177" priority="7" operator="containsText" text="10">
      <formula>NOT(ISERROR(SEARCH("10",G6)))</formula>
    </cfRule>
  </conditionalFormatting>
  <conditionalFormatting sqref="J6:AQ13">
    <cfRule type="cellIs" dxfId="176" priority="1" operator="lessThan">
      <formula>1</formula>
    </cfRule>
  </conditionalFormatting>
  <pageMargins left="0.25" right="0.25" top="0.75" bottom="0.75" header="0.3" footer="0.3"/>
  <pageSetup paperSize="8" fitToHeight="0"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BF1F7-98BC-4207-BAC6-575EF4081778}">
  <sheetPr codeName="Sheet3">
    <tabColor rgb="FFE2EFDA"/>
    <pageSetUpPr fitToPage="1"/>
  </sheetPr>
  <dimension ref="A1:CI63"/>
  <sheetViews>
    <sheetView zoomScale="90" zoomScaleNormal="90" zoomScaleSheetLayoutView="90" workbookViewId="0">
      <selection activeCell="B6" sqref="B6:D6"/>
    </sheetView>
  </sheetViews>
  <sheetFormatPr defaultColWidth="26.88671875" defaultRowHeight="13.8" x14ac:dyDescent="0.3"/>
  <cols>
    <col min="1" max="1" width="5.44140625" style="11" bestFit="1" customWidth="1"/>
    <col min="2" max="2" width="20.88671875" style="6" bestFit="1" customWidth="1"/>
    <col min="3" max="3" width="24.88671875" style="6" bestFit="1" customWidth="1"/>
    <col min="4" max="4" width="34.109375" style="6" bestFit="1" customWidth="1"/>
    <col min="5" max="5" width="14.109375" style="11" bestFit="1" customWidth="1"/>
    <col min="6" max="6" width="6.33203125" style="7" bestFit="1" customWidth="1"/>
    <col min="7" max="7" width="14.44140625" style="7" bestFit="1" customWidth="1"/>
    <col min="8" max="8" width="9" style="5" bestFit="1" customWidth="1"/>
    <col min="9" max="9" width="11.109375" style="2" bestFit="1" customWidth="1"/>
    <col min="10" max="10" width="9.33203125" style="1" bestFit="1" customWidth="1"/>
    <col min="11" max="11" width="9.88671875" style="1" bestFit="1" customWidth="1"/>
    <col min="12" max="13" width="9.33203125" style="1" bestFit="1" customWidth="1"/>
    <col min="14" max="14" width="9.88671875" style="1" bestFit="1" customWidth="1"/>
    <col min="15" max="15" width="9.33203125" style="1" bestFit="1" customWidth="1"/>
    <col min="16" max="16" width="9.5546875" style="1" bestFit="1" customWidth="1"/>
    <col min="17" max="19" width="10" style="1" bestFit="1" customWidth="1"/>
    <col min="20" max="21" width="9.33203125" style="1" bestFit="1" customWidth="1"/>
    <col min="22" max="22" width="9.88671875" style="1" bestFit="1" customWidth="1"/>
    <col min="23" max="23" width="9" style="1" bestFit="1" customWidth="1"/>
    <col min="24" max="26" width="9.6640625" style="1" bestFit="1" customWidth="1"/>
    <col min="27" max="29" width="10.33203125" style="1" bestFit="1" customWidth="1"/>
    <col min="30" max="30" width="10.6640625" style="1" bestFit="1" customWidth="1"/>
    <col min="31" max="31" width="8.88671875" style="1" bestFit="1" customWidth="1"/>
    <col min="32" max="32" width="9.33203125" style="1" bestFit="1" customWidth="1"/>
    <col min="33" max="33" width="9.109375" style="1" customWidth="1"/>
    <col min="34" max="36" width="9.33203125" style="1" bestFit="1" customWidth="1"/>
    <col min="37" max="39" width="8.88671875" style="1" bestFit="1" customWidth="1"/>
    <col min="40" max="40" width="10.5546875" style="1" bestFit="1" customWidth="1"/>
    <col min="41" max="41" width="10.44140625" style="1" bestFit="1" customWidth="1"/>
    <col min="42" max="42" width="9.6640625" style="1" bestFit="1" customWidth="1"/>
    <col min="43" max="44" width="9.109375" style="1" bestFit="1" customWidth="1"/>
    <col min="45" max="45" width="13.33203125" style="11" bestFit="1" customWidth="1"/>
    <col min="46" max="46" width="25.44140625" style="11" bestFit="1" customWidth="1"/>
    <col min="47" max="47" width="13.6640625" style="11" bestFit="1" customWidth="1"/>
    <col min="48" max="48" width="13.44140625" style="11" bestFit="1" customWidth="1"/>
    <col min="49" max="49" width="18" style="11" bestFit="1" customWidth="1"/>
    <col min="50" max="16384" width="26.88671875" style="11"/>
  </cols>
  <sheetData>
    <row r="1" spans="1:87" s="9" customFormat="1" ht="12.75" customHeight="1" x14ac:dyDescent="0.25">
      <c r="A1" s="859" t="s">
        <v>159</v>
      </c>
      <c r="B1" s="853" t="s">
        <v>0</v>
      </c>
      <c r="C1" s="855" t="s">
        <v>13</v>
      </c>
      <c r="D1" s="855" t="s">
        <v>1</v>
      </c>
      <c r="E1" s="855" t="s">
        <v>2</v>
      </c>
      <c r="F1" s="857" t="s">
        <v>3</v>
      </c>
      <c r="G1" s="850" t="s">
        <v>4</v>
      </c>
      <c r="H1" s="850" t="s">
        <v>5</v>
      </c>
      <c r="I1" s="850" t="s">
        <v>42</v>
      </c>
      <c r="J1" s="850" t="s">
        <v>44</v>
      </c>
      <c r="K1" s="850" t="s">
        <v>202</v>
      </c>
      <c r="L1" s="850" t="s">
        <v>147</v>
      </c>
      <c r="M1" s="850" t="s">
        <v>203</v>
      </c>
      <c r="N1" s="850" t="s">
        <v>146</v>
      </c>
      <c r="O1" s="850" t="s">
        <v>137</v>
      </c>
      <c r="P1" s="850" t="s">
        <v>204</v>
      </c>
      <c r="Q1" s="850" t="s">
        <v>45</v>
      </c>
      <c r="R1" s="850" t="s">
        <v>46</v>
      </c>
      <c r="S1" s="850" t="s">
        <v>148</v>
      </c>
      <c r="T1" s="850" t="s">
        <v>205</v>
      </c>
      <c r="U1" s="850" t="s">
        <v>179</v>
      </c>
      <c r="V1" s="850" t="s">
        <v>150</v>
      </c>
      <c r="W1" s="850" t="s">
        <v>48</v>
      </c>
      <c r="X1" s="850" t="s">
        <v>139</v>
      </c>
      <c r="Y1" s="850" t="s">
        <v>152</v>
      </c>
      <c r="Z1" s="850" t="s">
        <v>51</v>
      </c>
      <c r="AA1" s="850" t="s">
        <v>149</v>
      </c>
      <c r="AB1" s="850" t="s">
        <v>47</v>
      </c>
      <c r="AC1" s="850" t="s">
        <v>1205</v>
      </c>
      <c r="AD1" s="850" t="s">
        <v>151</v>
      </c>
      <c r="AE1" s="850" t="s">
        <v>207</v>
      </c>
      <c r="AF1" s="850" t="s">
        <v>50</v>
      </c>
      <c r="AG1" s="850" t="s">
        <v>49</v>
      </c>
      <c r="AH1" s="850" t="s">
        <v>53</v>
      </c>
      <c r="AI1" s="850" t="s">
        <v>208</v>
      </c>
      <c r="AJ1" s="850" t="s">
        <v>52</v>
      </c>
      <c r="AK1" s="850" t="s">
        <v>209</v>
      </c>
      <c r="AL1" s="850" t="s">
        <v>176</v>
      </c>
      <c r="AM1" s="850" t="s">
        <v>210</v>
      </c>
      <c r="AN1" s="850" t="s">
        <v>1394</v>
      </c>
      <c r="AO1" s="850"/>
      <c r="AP1" s="850"/>
      <c r="AQ1" s="850"/>
      <c r="AR1" s="850"/>
      <c r="AS1" s="245"/>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row>
    <row r="2" spans="1:87" s="9" customFormat="1" ht="12.75" customHeight="1" x14ac:dyDescent="0.25">
      <c r="A2" s="859"/>
      <c r="B2" s="854"/>
      <c r="C2" s="856"/>
      <c r="D2" s="856"/>
      <c r="E2" s="856"/>
      <c r="F2" s="858"/>
      <c r="G2" s="851"/>
      <c r="H2" s="851"/>
      <c r="I2" s="851"/>
      <c r="J2" s="851"/>
      <c r="K2" s="851"/>
      <c r="L2" s="851"/>
      <c r="M2" s="851"/>
      <c r="N2" s="851"/>
      <c r="O2" s="851"/>
      <c r="P2" s="851"/>
      <c r="Q2" s="851"/>
      <c r="R2" s="851"/>
      <c r="S2" s="851"/>
      <c r="T2" s="851"/>
      <c r="U2" s="851"/>
      <c r="V2" s="851"/>
      <c r="W2" s="851"/>
      <c r="X2" s="851"/>
      <c r="Y2" s="851"/>
      <c r="Z2" s="851"/>
      <c r="AA2" s="851"/>
      <c r="AB2" s="851"/>
      <c r="AC2" s="851"/>
      <c r="AD2" s="851"/>
      <c r="AE2" s="851"/>
      <c r="AF2" s="851"/>
      <c r="AG2" s="851"/>
      <c r="AH2" s="851"/>
      <c r="AI2" s="851"/>
      <c r="AJ2" s="851"/>
      <c r="AK2" s="851"/>
      <c r="AL2" s="851"/>
      <c r="AM2" s="851"/>
      <c r="AN2" s="851"/>
      <c r="AO2" s="851"/>
      <c r="AP2" s="851"/>
      <c r="AQ2" s="851"/>
      <c r="AR2" s="851"/>
      <c r="AS2" s="245"/>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row>
    <row r="3" spans="1:87" s="9" customFormat="1" x14ac:dyDescent="0.25">
      <c r="A3" s="859"/>
      <c r="B3" s="854" t="s">
        <v>6</v>
      </c>
      <c r="C3" s="856" t="s">
        <v>7</v>
      </c>
      <c r="D3" s="856" t="s">
        <v>12</v>
      </c>
      <c r="E3" s="856" t="s">
        <v>8</v>
      </c>
      <c r="F3" s="858"/>
      <c r="G3" s="851" t="s">
        <v>9</v>
      </c>
      <c r="H3" s="851" t="s">
        <v>10</v>
      </c>
      <c r="I3" s="851" t="s">
        <v>41</v>
      </c>
      <c r="J3" s="852">
        <v>44870</v>
      </c>
      <c r="K3" s="852">
        <v>44940</v>
      </c>
      <c r="L3" s="852">
        <v>44968</v>
      </c>
      <c r="M3" s="852">
        <v>44982</v>
      </c>
      <c r="N3" s="852">
        <v>44982</v>
      </c>
      <c r="O3" s="852">
        <v>44990</v>
      </c>
      <c r="P3" s="852">
        <v>44991</v>
      </c>
      <c r="Q3" s="852">
        <v>44997</v>
      </c>
      <c r="R3" s="852">
        <v>44997</v>
      </c>
      <c r="S3" s="852">
        <v>45003</v>
      </c>
      <c r="T3" s="852">
        <v>45004</v>
      </c>
      <c r="U3" s="852">
        <v>45018</v>
      </c>
      <c r="V3" s="852">
        <v>45031</v>
      </c>
      <c r="W3" s="852">
        <v>45046</v>
      </c>
      <c r="X3" s="852">
        <v>45053</v>
      </c>
      <c r="Y3" s="852">
        <v>45059</v>
      </c>
      <c r="Z3" s="852">
        <v>45059</v>
      </c>
      <c r="AA3" s="852">
        <v>45060</v>
      </c>
      <c r="AB3" s="852">
        <v>45073</v>
      </c>
      <c r="AC3" s="852">
        <v>45074</v>
      </c>
      <c r="AD3" s="852">
        <v>45081</v>
      </c>
      <c r="AE3" s="852">
        <v>45081</v>
      </c>
      <c r="AF3" s="852">
        <v>45088</v>
      </c>
      <c r="AG3" s="852">
        <v>45108</v>
      </c>
      <c r="AH3" s="852">
        <v>45114</v>
      </c>
      <c r="AI3" s="852">
        <v>45129</v>
      </c>
      <c r="AJ3" s="852">
        <v>45130</v>
      </c>
      <c r="AK3" s="852">
        <v>45200</v>
      </c>
      <c r="AL3" s="852">
        <v>45213</v>
      </c>
      <c r="AM3" s="852">
        <v>45179</v>
      </c>
      <c r="AN3" s="852">
        <v>44983</v>
      </c>
      <c r="AO3" s="851"/>
      <c r="AP3" s="851"/>
      <c r="AQ3" s="851"/>
      <c r="AR3" s="851"/>
      <c r="AS3" s="245"/>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row>
    <row r="4" spans="1:87" s="10" customFormat="1" x14ac:dyDescent="0.25">
      <c r="A4" s="859"/>
      <c r="B4" s="854" t="s">
        <v>6</v>
      </c>
      <c r="C4" s="856" t="s">
        <v>7</v>
      </c>
      <c r="D4" s="856" t="s">
        <v>12</v>
      </c>
      <c r="E4" s="856" t="s">
        <v>8</v>
      </c>
      <c r="F4" s="858"/>
      <c r="G4" s="851" t="s">
        <v>9</v>
      </c>
      <c r="H4" s="851" t="s">
        <v>10</v>
      </c>
      <c r="I4" s="851"/>
      <c r="J4" s="852"/>
      <c r="K4" s="852"/>
      <c r="L4" s="852"/>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1"/>
      <c r="AP4" s="851"/>
      <c r="AQ4" s="851"/>
      <c r="AR4" s="851"/>
      <c r="AS4" s="246"/>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row>
    <row r="5" spans="1:87" s="10" customFormat="1" ht="14.4" thickBot="1" x14ac:dyDescent="0.3">
      <c r="A5" s="859"/>
      <c r="B5" s="403"/>
      <c r="C5" s="245"/>
      <c r="D5" s="245"/>
      <c r="E5" s="245"/>
      <c r="F5" s="246"/>
      <c r="G5" s="402" t="s">
        <v>9</v>
      </c>
      <c r="H5" s="402" t="s">
        <v>10</v>
      </c>
      <c r="I5" s="402" t="s">
        <v>11</v>
      </c>
      <c r="J5" s="402" t="s">
        <v>14</v>
      </c>
      <c r="K5" s="402" t="s">
        <v>14</v>
      </c>
      <c r="L5" s="402" t="s">
        <v>14</v>
      </c>
      <c r="M5" s="402" t="s">
        <v>14</v>
      </c>
      <c r="N5" s="402" t="s">
        <v>14</v>
      </c>
      <c r="O5" s="402" t="s">
        <v>14</v>
      </c>
      <c r="P5" s="402" t="s">
        <v>14</v>
      </c>
      <c r="Q5" s="402" t="s">
        <v>14</v>
      </c>
      <c r="R5" s="402" t="s">
        <v>14</v>
      </c>
      <c r="S5" s="402" t="s">
        <v>14</v>
      </c>
      <c r="T5" s="402" t="s">
        <v>14</v>
      </c>
      <c r="U5" s="402" t="s">
        <v>14</v>
      </c>
      <c r="V5" s="402" t="s">
        <v>14</v>
      </c>
      <c r="W5" s="402" t="s">
        <v>14</v>
      </c>
      <c r="X5" s="402" t="s">
        <v>14</v>
      </c>
      <c r="Y5" s="402" t="s">
        <v>14</v>
      </c>
      <c r="Z5" s="402" t="s">
        <v>14</v>
      </c>
      <c r="AA5" s="402" t="s">
        <v>14</v>
      </c>
      <c r="AB5" s="402" t="s">
        <v>14</v>
      </c>
      <c r="AC5" s="402" t="s">
        <v>14</v>
      </c>
      <c r="AD5" s="402" t="s">
        <v>14</v>
      </c>
      <c r="AE5" s="402" t="s">
        <v>14</v>
      </c>
      <c r="AF5" s="402" t="s">
        <v>14</v>
      </c>
      <c r="AG5" s="402" t="s">
        <v>14</v>
      </c>
      <c r="AH5" s="402" t="s">
        <v>14</v>
      </c>
      <c r="AI5" s="402" t="s">
        <v>14</v>
      </c>
      <c r="AJ5" s="402" t="s">
        <v>14</v>
      </c>
      <c r="AK5" s="402" t="s">
        <v>14</v>
      </c>
      <c r="AL5" s="402" t="s">
        <v>14</v>
      </c>
      <c r="AM5" s="402" t="s">
        <v>14</v>
      </c>
      <c r="AN5" s="402" t="s">
        <v>14</v>
      </c>
      <c r="AO5" s="402"/>
      <c r="AP5" s="402"/>
      <c r="AQ5" s="402"/>
      <c r="AR5" s="402"/>
      <c r="AS5" s="246"/>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row>
    <row r="6" spans="1:87" s="1" customFormat="1" x14ac:dyDescent="0.3">
      <c r="A6" s="859"/>
      <c r="B6" s="482" t="s">
        <v>481</v>
      </c>
      <c r="C6" s="483" t="s">
        <v>478</v>
      </c>
      <c r="D6" s="483" t="s">
        <v>479</v>
      </c>
      <c r="E6" s="484">
        <v>45031</v>
      </c>
      <c r="F6" s="485">
        <v>15</v>
      </c>
      <c r="G6" s="755">
        <f>COUNTIF(J6:AR6,"&gt;0")</f>
        <v>4</v>
      </c>
      <c r="H6" s="490">
        <f>SUM(J6:AR6)</f>
        <v>35</v>
      </c>
      <c r="I6" s="486">
        <f>RANK(H6,$H$6:$H$15)</f>
        <v>1</v>
      </c>
      <c r="J6" s="250">
        <f>_xlfn.IFNA(VLOOKUP(CONCATENATE($J$5,$B6,$C6),'BUS1'!$A$6:$N$107,14,FALSE),0)</f>
        <v>0</v>
      </c>
      <c r="K6" s="250">
        <f>_xlfn.IFNA(VLOOKUP(CONCATENATE($K$5,$B6,$C6),'ESP1'!$A$6:$N$135,14,FALSE),0)</f>
        <v>0</v>
      </c>
      <c r="L6" s="250">
        <f>_xlfn.IFNA(VLOOKUP(CONCATENATE($L$5,$B6,$C6),'KR1'!$A$6:$N$95,14,FALSE),0)</f>
        <v>0</v>
      </c>
      <c r="M6" s="250">
        <f>_xlfn.IFNA(VLOOKUP(CONCATENATE($M$5,$B6,$C6),MUR!$A$6:$N$131,14,FALSE),0)</f>
        <v>0</v>
      </c>
      <c r="N6" s="250">
        <f>_xlfn.IFNA(VLOOKUP(CONCATENATE($N$5,$B6,$C6),'SER1'!$A$6:$N$110,14,FALSE),0)</f>
        <v>0</v>
      </c>
      <c r="O6" s="250">
        <f>_xlfn.IFNA(VLOOKUP(CONCATENATE($O$5,$B6,$C6),'MR1'!$A$6:$N$135,14,FALSE),0)</f>
        <v>0</v>
      </c>
      <c r="P6" s="250">
        <f>_xlfn.IFNA(VLOOKUP(CONCATENATE($P$5,$B6,$C6),'GOS1'!$A$6:$N$133,14,FALSE),0)</f>
        <v>0</v>
      </c>
      <c r="Q6" s="250">
        <f>_xlfn.IFNA(VLOOKUP(CONCATENATE($Q$5,$B6,$C6),'BUS2'!$A$6:$N$56,14,FALSE),0)</f>
        <v>0</v>
      </c>
      <c r="R6" s="250">
        <f>_xlfn.IFNA(VLOOKUP(CONCATENATE($R$5,$B6,$C6),'OG1'!$A$6:$N$56,14,FALSE),0)</f>
        <v>7</v>
      </c>
      <c r="S6" s="250">
        <f>_xlfn.IFNA(VLOOKUP(CONCATENATE($S$5,$B6,$C6),'DRY1'!$A$6:$N$135,14,FALSE),0)</f>
        <v>0</v>
      </c>
      <c r="T6" s="250">
        <f>_xlfn.IFNA(VLOOKUP(CONCATENATE($T$5,$B6,$C6),'HO1'!$A$8:$N$131,14,FALSE),0)</f>
        <v>0</v>
      </c>
      <c r="U6" s="250">
        <f>_xlfn.IFNA(VLOOKUP(CONCATENATE($U$5,$B6,$C6),'BUS3'!$A$8:$N$135,14,FALSE),0)</f>
        <v>0</v>
      </c>
      <c r="V6" s="250">
        <f>_xlfn.IFNA(VLOOKUP(CONCATENATE($V$5,$B6,$C6),'DRY2'!$A$6:$M$169,14,FALSE),0)</f>
        <v>0</v>
      </c>
      <c r="W6" s="250">
        <f>_xlfn.IFNA(VLOOKUP(CONCATENATE($W$5,$B6,$C6),'OG2'!$A$6:$N$133,14,FALSE),0)</f>
        <v>7</v>
      </c>
      <c r="X6" s="250">
        <f>_xlfn.IFNA(VLOOKUP(CONCATENATE($X$5,$B6,$C6),'MR2'!$A$6:$N$133,14,FALSE),0)</f>
        <v>0</v>
      </c>
      <c r="Y6" s="250">
        <f>_xlfn.IFNA(VLOOKUP(CONCATENATE($Y$5,$B6,$C6),'DRY3'!$A$6:$N$124,14,FALSE),0)</f>
        <v>0</v>
      </c>
      <c r="Z6" s="250">
        <f>_xlfn.IFNA(VLOOKUP(CONCATENATE($Z$5,$B6,$C6),'SER2'!$A$6:$N$135,14,FALSE),0)</f>
        <v>0</v>
      </c>
      <c r="AA6" s="250">
        <f>_xlfn.IFNA(VLOOKUP(CONCATENATE($AA$5,$B6,$C6),'KR2'!$A$6:$O$129,14,FALSE),0)</f>
        <v>0</v>
      </c>
      <c r="AB6" s="250">
        <f>_xlfn.IFNA(VLOOKUP(CONCATENATE($AB$5,$B6,$C6),'BUN1'!$A$6:$N$135,14,FALSE),0)</f>
        <v>0</v>
      </c>
      <c r="AC6" s="250">
        <f>_xlfn.IFNA(VLOOKUP(CONCATENATE($AC$5,$B6,$C6),LOG!$A$6:$N$135,14,FALSE),0)</f>
        <v>0</v>
      </c>
      <c r="AD6" s="250">
        <f>_xlfn.IFNA(VLOOKUP(CONCATENATE($AD$5,$B6,$C6),FEST!$A$6:$N$125,14,FALSE),0)</f>
        <v>0</v>
      </c>
      <c r="AE6" s="250">
        <f>_xlfn.IFNA(VLOOKUP(CONCATENATE($AE$5,$B6,$C6),'ESP2'!$A$6:$N$131,14,FALSE),0)</f>
        <v>0</v>
      </c>
      <c r="AF6" s="250">
        <f>_xlfn.IFNA(VLOOKUP(CONCATENATE($AF$5,$B6,$C6),'OG3'!$A$6:$N$131,14,FALSE),0)</f>
        <v>7</v>
      </c>
      <c r="AG6" s="250">
        <f>_xlfn.IFNA(VLOOKUP(CONCATENATE($AG$5,$B6,$C6),'BUN2'!$A$6:$N$135,14,FALSE),0)</f>
        <v>0</v>
      </c>
      <c r="AH6" s="251">
        <f>_xlfn.IFNA(VLOOKUP(CONCATENATE($AH$5,$B6,$C6),SC!$A$6:$N$250,14,FALSE),0)</f>
        <v>14</v>
      </c>
      <c r="AI6" s="251">
        <f>_xlfn.IFNA(VLOOKUP(CONCATENATE($AI$5,$B6,$C6),'ESP3'!$A$6:$N$133,14,FALSE),0)</f>
        <v>0</v>
      </c>
      <c r="AJ6" s="251">
        <f>_xlfn.IFNA(VLOOKUP(CONCATENATE($AI$5,$B6,$C6),'BUN3'!$A$6:$N$133,14,FALSE),0)</f>
        <v>0</v>
      </c>
      <c r="AK6" s="251">
        <f>_xlfn.IFNA(VLOOKUP(CONCATENATE($AK$5,$B6,$C6),'ESP4'!$A$6:$N$135,14,FALSE),0)</f>
        <v>0</v>
      </c>
      <c r="AL6" s="251">
        <f>_xlfn.IFNA(VLOOKUP(CONCATENATE($AL$5,$B6,$C6),'MR3'!$A$6:$N$77,14,FALSE),0)</f>
        <v>0</v>
      </c>
      <c r="AM6" s="251">
        <f>_xlfn.IFNA(VLOOKUP(CONCATENATE($AM$5,$B6,$C6),'BUS4'!$A$6:$N$233,14,FALSE),0)</f>
        <v>0</v>
      </c>
      <c r="AN6" s="251">
        <f>_xlfn.IFNA(VLOOKUP(CONCATENATE($AN$5,$B6,$C6),WP!$A$6:$N$134,14,FALSE),0)</f>
        <v>0</v>
      </c>
      <c r="AO6" s="535"/>
      <c r="AP6" s="535"/>
      <c r="AQ6" s="536"/>
      <c r="AR6" s="432"/>
      <c r="AS6" s="245"/>
    </row>
    <row r="7" spans="1:87" x14ac:dyDescent="0.3">
      <c r="A7" s="859"/>
      <c r="B7" s="233" t="s">
        <v>482</v>
      </c>
      <c r="C7" s="72" t="s">
        <v>484</v>
      </c>
      <c r="D7" s="72" t="s">
        <v>687</v>
      </c>
      <c r="E7" s="73">
        <v>45121</v>
      </c>
      <c r="F7" s="74">
        <v>15</v>
      </c>
      <c r="G7" s="756">
        <f>COUNTIF(J7:AR7,"&gt;0")</f>
        <v>3</v>
      </c>
      <c r="H7" s="757">
        <f>SUM(J7:AR7)</f>
        <v>28</v>
      </c>
      <c r="I7" s="71">
        <f>RANK(H7,$H$6:$H$15)</f>
        <v>2</v>
      </c>
      <c r="J7" s="250">
        <f>_xlfn.IFNA(VLOOKUP(CONCATENATE($J$5,$B7,$C7),'BUS1'!$A$6:$N$107,14,FALSE),0)</f>
        <v>0</v>
      </c>
      <c r="K7" s="250">
        <f>_xlfn.IFNA(VLOOKUP(CONCATENATE($K$5,$B7,$C7),'ESP1'!$A$6:$N$135,14,FALSE),0)</f>
        <v>0</v>
      </c>
      <c r="L7" s="250">
        <f>_xlfn.IFNA(VLOOKUP(CONCATENATE($L$5,$B7,$C7),'KR1'!$A$6:$N$95,14,FALSE),0)</f>
        <v>0</v>
      </c>
      <c r="M7" s="250">
        <f>_xlfn.IFNA(VLOOKUP(CONCATENATE($M$5,$B7,$C7),MUR!$A$6:$N$131,14,FALSE),0)</f>
        <v>0</v>
      </c>
      <c r="N7" s="250">
        <f>_xlfn.IFNA(VLOOKUP(CONCATENATE($N$5,$B7,$C7),'SER1'!$A$6:$N$110,14,FALSE),0)</f>
        <v>0</v>
      </c>
      <c r="O7" s="250">
        <f>_xlfn.IFNA(VLOOKUP(CONCATENATE($O$5,$B7,$C7),'MR1'!$A$6:$N$135,14,FALSE),0)</f>
        <v>0</v>
      </c>
      <c r="P7" s="250">
        <f>_xlfn.IFNA(VLOOKUP(CONCATENATE($P$5,$B7,$C7),'GOS1'!$A$6:$N$133,14,FALSE),0)</f>
        <v>0</v>
      </c>
      <c r="Q7" s="250">
        <f>_xlfn.IFNA(VLOOKUP(CONCATENATE($Q$5,$B7,$C7),'BUS2'!$A$6:$N$56,14,FALSE),0)</f>
        <v>0</v>
      </c>
      <c r="R7" s="250">
        <f>_xlfn.IFNA(VLOOKUP(CONCATENATE($R$5,$B7,$C7),'OG1'!$A$6:$N$56,14,FALSE),0)</f>
        <v>0</v>
      </c>
      <c r="S7" s="250">
        <f>_xlfn.IFNA(VLOOKUP(CONCATENATE($S$5,$B7,$C7),'DRY1'!$A$6:$N$135,14,FALSE),0)</f>
        <v>0</v>
      </c>
      <c r="T7" s="250">
        <f>_xlfn.IFNA(VLOOKUP(CONCATENATE($T$5,$B7,$C7),'HO1'!$A$8:$N$131,14,FALSE),0)</f>
        <v>0</v>
      </c>
      <c r="U7" s="250">
        <f>_xlfn.IFNA(VLOOKUP(CONCATENATE($U$5,$B7,$C7),'BUS3'!$A$8:$N$135,14,FALSE),0)</f>
        <v>8</v>
      </c>
      <c r="V7" s="250">
        <f>_xlfn.IFNA(VLOOKUP(CONCATENATE($V$5,$B7,$C7),'DRY2'!$A$6:$M$169,14,FALSE),0)</f>
        <v>0</v>
      </c>
      <c r="W7" s="250">
        <f>_xlfn.IFNA(VLOOKUP(CONCATENATE($W$5,$B7,$C7),'OG2'!$A$6:$N$133,14,FALSE),0)</f>
        <v>0</v>
      </c>
      <c r="X7" s="250">
        <f>_xlfn.IFNA(VLOOKUP(CONCATENATE($X$5,$B7,$C7),'MR2'!$A$6:$N$133,14,FALSE),0)</f>
        <v>0</v>
      </c>
      <c r="Y7" s="250">
        <f>_xlfn.IFNA(VLOOKUP(CONCATENATE($Y$5,$B7,$C7),'DRY3'!$A$6:$N$124,14,FALSE),0)</f>
        <v>0</v>
      </c>
      <c r="Z7" s="250">
        <f>_xlfn.IFNA(VLOOKUP(CONCATENATE($Z$5,$B7,$C7),'SER2'!$A$6:$N$135,14,FALSE),0)</f>
        <v>0</v>
      </c>
      <c r="AA7" s="250">
        <f>_xlfn.IFNA(VLOOKUP(CONCATENATE($AA$5,$B7,$C7),'KR2'!$A$6:$O$129,14,FALSE),0)</f>
        <v>0</v>
      </c>
      <c r="AB7" s="250">
        <f>_xlfn.IFNA(VLOOKUP(CONCATENATE($AB$5,$B7,$C7),'BUN1'!$A$6:$N$135,14,FALSE),0)</f>
        <v>0</v>
      </c>
      <c r="AC7" s="250">
        <f>_xlfn.IFNA(VLOOKUP(CONCATENATE($AC$5,$B7,$C7),LOG!$A$6:$N$135,14,FALSE),0)</f>
        <v>0</v>
      </c>
      <c r="AD7" s="250">
        <f>_xlfn.IFNA(VLOOKUP(CONCATENATE($AD$5,$B7,$C7),FEST!$A$6:$N$125,14,FALSE),0)</f>
        <v>0</v>
      </c>
      <c r="AE7" s="250">
        <f>_xlfn.IFNA(VLOOKUP(CONCATENATE($AE$5,$B7,$C7),'ESP2'!$A$6:$N$131,14,FALSE),0)</f>
        <v>0</v>
      </c>
      <c r="AF7" s="250">
        <f>_xlfn.IFNA(VLOOKUP(CONCATENATE($AF$5,$B7,$C7),'OG3'!$A$6:$N$131,14,FALSE),0)</f>
        <v>0</v>
      </c>
      <c r="AG7" s="250">
        <f>_xlfn.IFNA(VLOOKUP(CONCATENATE($AG$5,$B7,$C7),'BUN2'!$A$6:$N$135,14,FALSE),0)</f>
        <v>0</v>
      </c>
      <c r="AH7" s="251">
        <f>_xlfn.IFNA(VLOOKUP(CONCATENATE($AH$5,$B7,$C7),SC!$A$6:$N$250,14,FALSE),0)</f>
        <v>12</v>
      </c>
      <c r="AI7" s="251">
        <f>_xlfn.IFNA(VLOOKUP(CONCATENATE($AI$5,$B7,$C7),'ESP3'!$A$6:$N$133,14,FALSE),0)</f>
        <v>0</v>
      </c>
      <c r="AJ7" s="251">
        <f>_xlfn.IFNA(VLOOKUP(CONCATENATE($AI$5,$B7,$C7),'BUN3'!$A$6:$N$133,14,FALSE),0)</f>
        <v>0</v>
      </c>
      <c r="AK7" s="251">
        <f>_xlfn.IFNA(VLOOKUP(CONCATENATE($AK$5,$B7,$C7),'ESP4'!$A$6:$N$135,14,FALSE),0)</f>
        <v>0</v>
      </c>
      <c r="AL7" s="251">
        <f>_xlfn.IFNA(VLOOKUP(CONCATENATE($AL$5,$B7,$C7),'MR3'!$A$6:$N$77,14,FALSE),0)</f>
        <v>0</v>
      </c>
      <c r="AM7" s="251">
        <f>_xlfn.IFNA(VLOOKUP(CONCATENATE($AM$5,$B7,$C7),'BUS4'!$A$6:$N$233,14,FALSE),0)</f>
        <v>8</v>
      </c>
      <c r="AN7" s="251">
        <f>_xlfn.IFNA(VLOOKUP(CONCATENATE($AN$5,$B7,$C7),WP!$A$6:$N$134,14,FALSE),0)</f>
        <v>0</v>
      </c>
      <c r="AO7" s="251"/>
      <c r="AP7" s="251"/>
      <c r="AQ7" s="251"/>
      <c r="AR7" s="252"/>
      <c r="AS7" s="246"/>
    </row>
    <row r="8" spans="1:87" ht="14.4" thickBot="1" x14ac:dyDescent="0.35">
      <c r="A8" s="859"/>
      <c r="B8" s="234" t="s">
        <v>480</v>
      </c>
      <c r="C8" s="235" t="s">
        <v>483</v>
      </c>
      <c r="D8" s="235" t="s">
        <v>253</v>
      </c>
      <c r="E8" s="236">
        <v>45028</v>
      </c>
      <c r="F8" s="760">
        <v>13</v>
      </c>
      <c r="G8" s="761">
        <f>COUNTIF(J8:AR8,"&gt;0")</f>
        <v>3</v>
      </c>
      <c r="H8" s="239">
        <f>SUM(J8:AR8)</f>
        <v>19</v>
      </c>
      <c r="I8" s="239">
        <f>RANK(H8,$H$6:$H$115)</f>
        <v>3</v>
      </c>
      <c r="J8" s="250">
        <f>_xlfn.IFNA(VLOOKUP(CONCATENATE($J$5,$B8,$C8),'BUS1'!$A$6:$N$107,14,FALSE),0)</f>
        <v>0</v>
      </c>
      <c r="K8" s="250">
        <f>_xlfn.IFNA(VLOOKUP(CONCATENATE($K$5,$B8,$C8),'ESP1'!$A$6:$N$135,14,FALSE),0)</f>
        <v>0</v>
      </c>
      <c r="L8" s="250">
        <f>_xlfn.IFNA(VLOOKUP(CONCATENATE($L$5,$B8,$C8),'KR1'!$A$6:$N$95,14,FALSE),0)</f>
        <v>0</v>
      </c>
      <c r="M8" s="250">
        <f>_xlfn.IFNA(VLOOKUP(CONCATENATE($M$5,$B8,$C8),MUR!$A$6:$N$131,14,FALSE),0)</f>
        <v>0</v>
      </c>
      <c r="N8" s="250">
        <f>_xlfn.IFNA(VLOOKUP(CONCATENATE($N$5,$B8,$C8),'SER1'!$A$6:$N$110,14,FALSE),0)</f>
        <v>7</v>
      </c>
      <c r="O8" s="250">
        <f>_xlfn.IFNA(VLOOKUP(CONCATENATE($O$5,$B8,$C8),'MR1'!$A$6:$N$135,14,FALSE),0)</f>
        <v>0</v>
      </c>
      <c r="P8" s="250">
        <f>_xlfn.IFNA(VLOOKUP(CONCATENATE($P$5,$B8,$C8),'GOS1'!$A$6:$N$133,14,FALSE),0)</f>
        <v>0</v>
      </c>
      <c r="Q8" s="250">
        <f>_xlfn.IFNA(VLOOKUP(CONCATENATE($Q$5,$B8,$C8),'BUS2'!$A$6:$N$56,14,FALSE),0)</f>
        <v>0</v>
      </c>
      <c r="R8" s="250">
        <f>_xlfn.IFNA(VLOOKUP(CONCATENATE($R$5,$B8,$C8),'OG1'!$A$6:$N$56,14,FALSE),0)</f>
        <v>0</v>
      </c>
      <c r="S8" s="250">
        <f>_xlfn.IFNA(VLOOKUP(CONCATENATE($S$5,$B8,$C8),'DRY1'!$A$6:$N$135,14,FALSE),0)</f>
        <v>0</v>
      </c>
      <c r="T8" s="250">
        <f>_xlfn.IFNA(VLOOKUP(CONCATENATE($T$5,$B8,$C8),'HO1'!$A$8:$N$131,14,FALSE),0)</f>
        <v>0</v>
      </c>
      <c r="U8" s="250">
        <f>_xlfn.IFNA(VLOOKUP(CONCATENATE($U$5,$B8,$C8),'BUS3'!$A$8:$N$135,14,FALSE),0)</f>
        <v>0</v>
      </c>
      <c r="V8" s="250">
        <f>_xlfn.IFNA(VLOOKUP(CONCATENATE($V$5,$B8,$C8),'DRY2'!$A$6:$M$169,14,FALSE),0)</f>
        <v>0</v>
      </c>
      <c r="W8" s="250">
        <f>_xlfn.IFNA(VLOOKUP(CONCATENATE($W$5,$B8,$C8),'OG2'!$A$6:$N$133,14,FALSE),0)</f>
        <v>6</v>
      </c>
      <c r="X8" s="250">
        <f>_xlfn.IFNA(VLOOKUP(CONCATENATE($X$5,$B8,$C8),'MR2'!$A$6:$N$133,14,FALSE),0)</f>
        <v>0</v>
      </c>
      <c r="Y8" s="250">
        <f>_xlfn.IFNA(VLOOKUP(CONCATENATE($Y$5,$B8,$C8),'DRY3'!$A$6:$N$124,14,FALSE),0)</f>
        <v>0</v>
      </c>
      <c r="Z8" s="250">
        <f>_xlfn.IFNA(VLOOKUP(CONCATENATE($Z$5,$B8,$C8),'SER2'!$A$6:$N$135,14,FALSE),0)</f>
        <v>6</v>
      </c>
      <c r="AA8" s="250">
        <f>_xlfn.IFNA(VLOOKUP(CONCATENATE($AA$5,$B8,$C8),'KR2'!$A$6:$O$129,14,FALSE),0)</f>
        <v>0</v>
      </c>
      <c r="AB8" s="250">
        <f>_xlfn.IFNA(VLOOKUP(CONCATENATE($AB$5,$B8,$C8),'BUN1'!$A$6:$N$135,14,FALSE),0)</f>
        <v>0</v>
      </c>
      <c r="AC8" s="250">
        <f>_xlfn.IFNA(VLOOKUP(CONCATENATE($AC$5,$B8,$C8),LOG!$A$6:$N$135,14,FALSE),0)</f>
        <v>0</v>
      </c>
      <c r="AD8" s="250">
        <f>_xlfn.IFNA(VLOOKUP(CONCATENATE($AD$5,$B8,$C8),FEST!$A$6:$N$125,14,FALSE),0)</f>
        <v>0</v>
      </c>
      <c r="AE8" s="250">
        <f>_xlfn.IFNA(VLOOKUP(CONCATENATE($AE$5,$B8,$C8),'ESP2'!$A$6:$N$131,14,FALSE),0)</f>
        <v>0</v>
      </c>
      <c r="AF8" s="250">
        <f>_xlfn.IFNA(VLOOKUP(CONCATENATE($AF$5,$B8,$C8),'OG3'!$A$6:$N$131,14,FALSE),0)</f>
        <v>0</v>
      </c>
      <c r="AG8" s="250">
        <f>_xlfn.IFNA(VLOOKUP(CONCATENATE($AG$5,$B8,$C8),'BUN2'!$A$6:$N$135,14,FALSE),0)</f>
        <v>0</v>
      </c>
      <c r="AH8" s="251">
        <f>_xlfn.IFNA(VLOOKUP(CONCATENATE($AH$5,$B8,$C8),SC!$A$6:$N$250,14,FALSE),0)</f>
        <v>0</v>
      </c>
      <c r="AI8" s="251">
        <f>_xlfn.IFNA(VLOOKUP(CONCATENATE($AI$5,$B8,$C8),'ESP3'!$A$6:$N$133,14,FALSE),0)</f>
        <v>0</v>
      </c>
      <c r="AJ8" s="251">
        <f>_xlfn.IFNA(VLOOKUP(CONCATENATE($AI$5,$B8,$C8),'BUN3'!$A$6:$N$133,14,FALSE),0)</f>
        <v>0</v>
      </c>
      <c r="AK8" s="251">
        <f>_xlfn.IFNA(VLOOKUP(CONCATENATE($AK$5,$B8,$C8),'ESP4'!$A$6:$N$135,14,FALSE),0)</f>
        <v>0</v>
      </c>
      <c r="AL8" s="251">
        <f>_xlfn.IFNA(VLOOKUP(CONCATENATE($AL$5,$B8,$C8),'MR3'!$A$6:$N$77,14,FALSE),0)</f>
        <v>0</v>
      </c>
      <c r="AM8" s="251">
        <f>_xlfn.IFNA(VLOOKUP(CONCATENATE($AM$5,$B8,$C8),'BUS4'!$A$6:$N$233,14,FALSE),0)</f>
        <v>0</v>
      </c>
      <c r="AN8" s="251">
        <f>_xlfn.IFNA(VLOOKUP(CONCATENATE($AN$5,$B8,$C8),WP!$A$6:$N$134,14,FALSE),0)</f>
        <v>0</v>
      </c>
      <c r="AO8" s="251"/>
      <c r="AP8" s="251"/>
      <c r="AQ8" s="251"/>
      <c r="AR8" s="252"/>
      <c r="AS8" s="69"/>
    </row>
    <row r="9" spans="1:87" x14ac:dyDescent="0.3">
      <c r="A9" s="859"/>
      <c r="B9" s="257"/>
      <c r="C9" s="258"/>
      <c r="D9" s="258"/>
      <c r="E9" s="259"/>
      <c r="F9" s="758"/>
      <c r="G9" s="759">
        <f t="shared" ref="G9:G11" si="0">COUNTIF(J9:AR9,"&gt;0")</f>
        <v>0</v>
      </c>
      <c r="H9" s="450">
        <f t="shared" ref="H9:H11" si="1">SUM(J9:AR9)</f>
        <v>0</v>
      </c>
      <c r="I9" s="260">
        <f>RANK(H9,$H$6:$H$15)</f>
        <v>4</v>
      </c>
      <c r="J9" s="250">
        <f>_xlfn.IFNA(VLOOKUP(CONCATENATE($J$5,$B9,$C9),'BUS1'!$A$6:$N$107,14,FALSE),0)</f>
        <v>0</v>
      </c>
      <c r="K9" s="250">
        <f>_xlfn.IFNA(VLOOKUP(CONCATENATE($K$5,$B9,$C9),'ESP1'!$A$6:$N$135,14,FALSE),0)</f>
        <v>0</v>
      </c>
      <c r="L9" s="250">
        <f>_xlfn.IFNA(VLOOKUP(CONCATENATE($L$5,$B9,$C9),'KR1'!$A$6:$N$95,14,FALSE),0)</f>
        <v>0</v>
      </c>
      <c r="M9" s="250">
        <f>_xlfn.IFNA(VLOOKUP(CONCATENATE($M$5,$B9,$C9),MUR!$A$6:$N$131,14,FALSE),0)</f>
        <v>0</v>
      </c>
      <c r="N9" s="250">
        <f>_xlfn.IFNA(VLOOKUP(CONCATENATE($N$5,$B9,$C9),'SER1'!$A$6:$N$110,14,FALSE),0)</f>
        <v>0</v>
      </c>
      <c r="O9" s="250">
        <f>_xlfn.IFNA(VLOOKUP(CONCATENATE($O$5,$B9,$C9),'MR1'!$A$6:$N$135,14,FALSE),0)</f>
        <v>0</v>
      </c>
      <c r="P9" s="250">
        <f>_xlfn.IFNA(VLOOKUP(CONCATENATE($P$5,$B9,$C9),'GOS1'!$A$6:$N$133,14,FALSE),0)</f>
        <v>0</v>
      </c>
      <c r="Q9" s="250">
        <f>_xlfn.IFNA(VLOOKUP(CONCATENATE($Q$5,$B9,$C9),'BUS2'!$A$6:$N$56,14,FALSE),0)</f>
        <v>0</v>
      </c>
      <c r="R9" s="250">
        <f>_xlfn.IFNA(VLOOKUP(CONCATENATE($R$5,$B9,$C9),'OG1'!$A$6:$N$56,14,FALSE),0)</f>
        <v>0</v>
      </c>
      <c r="S9" s="250">
        <f>_xlfn.IFNA(VLOOKUP(CONCATENATE($S$5,$B9,$C9),'DRY1'!$A$6:$N$135,14,FALSE),0)</f>
        <v>0</v>
      </c>
      <c r="T9" s="250">
        <f>_xlfn.IFNA(VLOOKUP(CONCATENATE($T$5,$B9,$C9),'HO1'!$A$8:$N$131,14,FALSE),0)</f>
        <v>0</v>
      </c>
      <c r="U9" s="250">
        <f>_xlfn.IFNA(VLOOKUP(CONCATENATE($U$5,$B9,$C9),'BUS3'!$A$8:$N$135,14,FALSE),0)</f>
        <v>0</v>
      </c>
      <c r="V9" s="250">
        <f>_xlfn.IFNA(VLOOKUP(CONCATENATE($V$5,$B9,$C9),'DRY2'!$A$6:$M$169,14,FALSE),0)</f>
        <v>0</v>
      </c>
      <c r="W9" s="250">
        <f>_xlfn.IFNA(VLOOKUP(CONCATENATE($W$5,$B9,$C9),'OG2'!$A$6:$N$133,14,FALSE),0)</f>
        <v>0</v>
      </c>
      <c r="X9" s="250">
        <f>_xlfn.IFNA(VLOOKUP(CONCATENATE($X$5,$B9,$C9),'MR2'!$A$6:$N$133,14,FALSE),0)</f>
        <v>0</v>
      </c>
      <c r="Y9" s="250">
        <f>_xlfn.IFNA(VLOOKUP(CONCATENATE($Y$5,$B9,$C9),'DRY3'!$A$6:$N$124,14,FALSE),0)</f>
        <v>0</v>
      </c>
      <c r="Z9" s="250">
        <f>_xlfn.IFNA(VLOOKUP(CONCATENATE($Z$5,$B9,$C9),'SER2'!$A$6:$N$135,14,FALSE),0)</f>
        <v>0</v>
      </c>
      <c r="AA9" s="250">
        <f>_xlfn.IFNA(VLOOKUP(CONCATENATE($AA$5,$B9,$C9),'KR2'!$A$6:$O$129,14,FALSE),0)</f>
        <v>0</v>
      </c>
      <c r="AB9" s="250">
        <f>_xlfn.IFNA(VLOOKUP(CONCATENATE($AB$5,$B9,$C9),'BUN1'!$A$6:$N$135,14,FALSE),0)</f>
        <v>0</v>
      </c>
      <c r="AC9" s="250">
        <f>_xlfn.IFNA(VLOOKUP(CONCATENATE($AC$5,$B9,$C9),LOG!$A$6:$N$135,14,FALSE),0)</f>
        <v>0</v>
      </c>
      <c r="AD9" s="250">
        <f>_xlfn.IFNA(VLOOKUP(CONCATENATE($AD$5,$B9,$C9),FEST!$A$6:$N$125,14,FALSE),0)</f>
        <v>0</v>
      </c>
      <c r="AE9" s="250">
        <f>_xlfn.IFNA(VLOOKUP(CONCATENATE($AE$5,$B9,$C9),'ESP2'!$A$6:$N$131,14,FALSE),0)</f>
        <v>0</v>
      </c>
      <c r="AF9" s="250">
        <f>_xlfn.IFNA(VLOOKUP(CONCATENATE($AF$5,$B9,$C9),'OG3'!$A$6:$N$131,14,FALSE),0)</f>
        <v>0</v>
      </c>
      <c r="AG9" s="250">
        <f>_xlfn.IFNA(VLOOKUP(CONCATENATE($AG$5,$B9,$C9),'BUN2'!$A$6:$N$135,14,FALSE),0)</f>
        <v>0</v>
      </c>
      <c r="AH9" s="251">
        <f>_xlfn.IFNA(VLOOKUP(CONCATENATE($AH$5,$B9,$C9),SC!$A$6:$N$250,14,FALSE),0)</f>
        <v>0</v>
      </c>
      <c r="AI9" s="251">
        <f>_xlfn.IFNA(VLOOKUP(CONCATENATE($AI$5,$B9,$C9),'ESP3'!$A$6:$N$133,14,FALSE),0)</f>
        <v>0</v>
      </c>
      <c r="AJ9" s="251">
        <f>_xlfn.IFNA(VLOOKUP(CONCATENATE($AI$5,$B9,$C9),'BUN3'!$A$6:$N$133,14,FALSE),0)</f>
        <v>0</v>
      </c>
      <c r="AK9" s="251">
        <f>_xlfn.IFNA(VLOOKUP(CONCATENATE($AK$5,$B9,$C9),'ESP4'!$A$6:$N$135,14,FALSE),0)</f>
        <v>0</v>
      </c>
      <c r="AL9" s="251">
        <f>_xlfn.IFNA(VLOOKUP(CONCATENATE($AL$5,$B9,$C9),'MR3'!$A$6:$N$77,14,FALSE),0)</f>
        <v>0</v>
      </c>
      <c r="AM9" s="251">
        <f>_xlfn.IFNA(VLOOKUP(CONCATENATE($AM$5,$B9,$C9),'BUS4'!$A$6:$N$233,14,FALSE),0)</f>
        <v>0</v>
      </c>
      <c r="AN9" s="251">
        <f>_xlfn.IFNA(VLOOKUP(CONCATENATE($AN$5,$B9,$C9),WP!$A$6:$N$134,14,FALSE),0)</f>
        <v>0</v>
      </c>
      <c r="AO9" s="251"/>
      <c r="AP9" s="251"/>
      <c r="AQ9" s="251"/>
      <c r="AR9" s="252"/>
      <c r="AS9" s="69"/>
    </row>
    <row r="10" spans="1:87" x14ac:dyDescent="0.3">
      <c r="A10" s="859"/>
      <c r="B10" s="253"/>
      <c r="C10" s="254"/>
      <c r="D10" s="254"/>
      <c r="E10" s="255"/>
      <c r="F10" s="249"/>
      <c r="G10" s="451">
        <f t="shared" si="0"/>
        <v>0</v>
      </c>
      <c r="H10" s="248">
        <f t="shared" si="1"/>
        <v>0</v>
      </c>
      <c r="I10" s="256">
        <f>RANK(H10,$H$6:$H$15)</f>
        <v>4</v>
      </c>
      <c r="J10" s="250">
        <f>_xlfn.IFNA(VLOOKUP(CONCATENATE($J$5,$B10,$C10),'BUS1'!$A$6:$N$107,14,FALSE),0)</f>
        <v>0</v>
      </c>
      <c r="K10" s="250">
        <f>_xlfn.IFNA(VLOOKUP(CONCATENATE($K$5,$B10,$C10),'ESP1'!$A$6:$N$135,14,FALSE),0)</f>
        <v>0</v>
      </c>
      <c r="L10" s="250">
        <f>_xlfn.IFNA(VLOOKUP(CONCATENATE($L$5,$B10,$C10),'KR1'!$A$6:$N$95,14,FALSE),0)</f>
        <v>0</v>
      </c>
      <c r="M10" s="250">
        <f>_xlfn.IFNA(VLOOKUP(CONCATENATE($M$5,$B10,$C10),MUR!$A$6:$N$131,14,FALSE),0)</f>
        <v>0</v>
      </c>
      <c r="N10" s="250">
        <f>_xlfn.IFNA(VLOOKUP(CONCATENATE($N$5,$B10,$C10),'SER1'!$A$6:$N$110,14,FALSE),0)</f>
        <v>0</v>
      </c>
      <c r="O10" s="250">
        <f>_xlfn.IFNA(VLOOKUP(CONCATENATE($O$5,$B10,$C10),'MR1'!$A$6:$N$135,14,FALSE),0)</f>
        <v>0</v>
      </c>
      <c r="P10" s="250">
        <f>_xlfn.IFNA(VLOOKUP(CONCATENATE($P$5,$B10,$C10),'GOS1'!$A$6:$N$133,14,FALSE),0)</f>
        <v>0</v>
      </c>
      <c r="Q10" s="250">
        <f>_xlfn.IFNA(VLOOKUP(CONCATENATE($Q$5,$B10,$C10),'BUS2'!$A$6:$N$56,14,FALSE),0)</f>
        <v>0</v>
      </c>
      <c r="R10" s="250">
        <f>_xlfn.IFNA(VLOOKUP(CONCATENATE($R$5,$B10,$C10),'OG1'!$A$6:$N$56,14,FALSE),0)</f>
        <v>0</v>
      </c>
      <c r="S10" s="250">
        <f>_xlfn.IFNA(VLOOKUP(CONCATENATE($S$5,$B10,$C10),'DRY1'!$A$6:$N$135,14,FALSE),0)</f>
        <v>0</v>
      </c>
      <c r="T10" s="250">
        <f>_xlfn.IFNA(VLOOKUP(CONCATENATE($T$5,$B10,$C10),'HO1'!$A$8:$N$131,14,FALSE),0)</f>
        <v>0</v>
      </c>
      <c r="U10" s="250">
        <f>_xlfn.IFNA(VLOOKUP(CONCATENATE($U$5,$B10,$C10),'BUS3'!$A$8:$N$135,14,FALSE),0)</f>
        <v>0</v>
      </c>
      <c r="V10" s="250">
        <f>_xlfn.IFNA(VLOOKUP(CONCATENATE($V$5,$B10,$C10),'DRY2'!$A$6:$M$169,14,FALSE),0)</f>
        <v>0</v>
      </c>
      <c r="W10" s="250">
        <f>_xlfn.IFNA(VLOOKUP(CONCATENATE($W$5,$B10,$C10),'OG2'!$A$6:$N$133,14,FALSE),0)</f>
        <v>0</v>
      </c>
      <c r="X10" s="250">
        <f>_xlfn.IFNA(VLOOKUP(CONCATENATE($X$5,$B10,$C10),'MR2'!$A$6:$N$133,14,FALSE),0)</f>
        <v>0</v>
      </c>
      <c r="Y10" s="250">
        <f>_xlfn.IFNA(VLOOKUP(CONCATENATE($Y$5,$B10,$C10),'DRY3'!$A$6:$N$124,14,FALSE),0)</f>
        <v>0</v>
      </c>
      <c r="Z10" s="250">
        <f>_xlfn.IFNA(VLOOKUP(CONCATENATE($Z$5,$B10,$C10),'SER2'!$A$6:$N$135,14,FALSE),0)</f>
        <v>0</v>
      </c>
      <c r="AA10" s="250">
        <f>_xlfn.IFNA(VLOOKUP(CONCATENATE($AA$5,$B10,$C10),'KR2'!$A$6:$O$129,14,FALSE),0)</f>
        <v>0</v>
      </c>
      <c r="AB10" s="250">
        <f>_xlfn.IFNA(VLOOKUP(CONCATENATE($AB$5,$B10,$C10),'BUN1'!$A$6:$N$135,14,FALSE),0)</f>
        <v>0</v>
      </c>
      <c r="AC10" s="250">
        <f>_xlfn.IFNA(VLOOKUP(CONCATENATE($AC$5,$B10,$C10),LOG!$A$6:$N$135,14,FALSE),0)</f>
        <v>0</v>
      </c>
      <c r="AD10" s="250">
        <f>_xlfn.IFNA(VLOOKUP(CONCATENATE($AD$5,$B10,$C10),FEST!$A$6:$N$125,14,FALSE),0)</f>
        <v>0</v>
      </c>
      <c r="AE10" s="250">
        <f>_xlfn.IFNA(VLOOKUP(CONCATENATE($AE$5,$B10,$C10),'ESP2'!$A$6:$N$131,14,FALSE),0)</f>
        <v>0</v>
      </c>
      <c r="AF10" s="250">
        <f>_xlfn.IFNA(VLOOKUP(CONCATENATE($AF$5,$B10,$C10),'OG3'!$A$6:$N$131,14,FALSE),0)</f>
        <v>0</v>
      </c>
      <c r="AG10" s="250">
        <f>_xlfn.IFNA(VLOOKUP(CONCATENATE($AG$5,$B10,$C10),'BUN2'!$A$6:$N$135,14,FALSE),0)</f>
        <v>0</v>
      </c>
      <c r="AH10" s="251">
        <f>_xlfn.IFNA(VLOOKUP(CONCATENATE($AH$5,$B10,$C10),SC!$A$6:$N$250,14,FALSE),0)</f>
        <v>0</v>
      </c>
      <c r="AI10" s="251">
        <f>_xlfn.IFNA(VLOOKUP(CONCATENATE($AI$5,$B10,$C10),'ESP3'!$A$6:$N$133,14,FALSE),0)</f>
        <v>0</v>
      </c>
      <c r="AJ10" s="251">
        <f>_xlfn.IFNA(VLOOKUP(CONCATENATE($AI$5,$B10,$C10),'BUN3'!$A$6:$N$133,14,FALSE),0)</f>
        <v>0</v>
      </c>
      <c r="AK10" s="251">
        <f>_xlfn.IFNA(VLOOKUP(CONCATENATE($AK$5,$B10,$C10),'ESP4'!$A$6:$N$135,14,FALSE),0)</f>
        <v>0</v>
      </c>
      <c r="AL10" s="251">
        <f>_xlfn.IFNA(VLOOKUP(CONCATENATE($AL$5,$B10,$C10),'MR3'!$A$6:$N$77,14,FALSE),0)</f>
        <v>0</v>
      </c>
      <c r="AM10" s="251">
        <f>_xlfn.IFNA(VLOOKUP(CONCATENATE($AM$5,$B10,$C10),'BUS4'!$A$6:$N$233,14,FALSE),0)</f>
        <v>0</v>
      </c>
      <c r="AN10" s="251">
        <f>_xlfn.IFNA(VLOOKUP(CONCATENATE($AN$5,$B10,$C10),WP!$A$6:$N$134,14,FALSE),0)</f>
        <v>0</v>
      </c>
      <c r="AO10" s="251"/>
      <c r="AP10" s="251"/>
      <c r="AQ10" s="251"/>
      <c r="AR10" s="252"/>
      <c r="AS10" s="69"/>
    </row>
    <row r="11" spans="1:87" x14ac:dyDescent="0.3">
      <c r="A11" s="859"/>
      <c r="B11" s="257"/>
      <c r="C11" s="258"/>
      <c r="D11" s="258"/>
      <c r="E11" s="259"/>
      <c r="F11" s="249"/>
      <c r="G11" s="451">
        <f t="shared" si="0"/>
        <v>0</v>
      </c>
      <c r="H11" s="248">
        <f t="shared" si="1"/>
        <v>0</v>
      </c>
      <c r="I11" s="256">
        <f>RANK(H11,$H$6:$H$15)</f>
        <v>4</v>
      </c>
      <c r="J11" s="250">
        <f>_xlfn.IFNA(VLOOKUP(CONCATENATE($J$5,$B11,$C11),'BUS1'!$A$6:$N$107,14,FALSE),0)</f>
        <v>0</v>
      </c>
      <c r="K11" s="250">
        <f>_xlfn.IFNA(VLOOKUP(CONCATENATE($K$5,$B11,$C11),'ESP1'!$A$6:$N$135,14,FALSE),0)</f>
        <v>0</v>
      </c>
      <c r="L11" s="250">
        <f>_xlfn.IFNA(VLOOKUP(CONCATENATE($L$5,$B11,$C11),'KR1'!$A$6:$N$95,14,FALSE),0)</f>
        <v>0</v>
      </c>
      <c r="M11" s="250">
        <f>_xlfn.IFNA(VLOOKUP(CONCATENATE($M$5,$B11,$C11),MUR!$A$6:$N$131,14,FALSE),0)</f>
        <v>0</v>
      </c>
      <c r="N11" s="250">
        <f>_xlfn.IFNA(VLOOKUP(CONCATENATE($N$5,$B11,$C11),'SER1'!$A$6:$N$110,14,FALSE),0)</f>
        <v>0</v>
      </c>
      <c r="O11" s="250">
        <f>_xlfn.IFNA(VLOOKUP(CONCATENATE($O$5,$B11,$C11),'MR1'!$A$6:$N$135,14,FALSE),0)</f>
        <v>0</v>
      </c>
      <c r="P11" s="250">
        <f>_xlfn.IFNA(VLOOKUP(CONCATENATE($P$5,$B11,$C11),'GOS1'!$A$6:$N$133,14,FALSE),0)</f>
        <v>0</v>
      </c>
      <c r="Q11" s="250">
        <f>_xlfn.IFNA(VLOOKUP(CONCATENATE($Q$5,$B11,$C11),'BUS2'!$A$6:$N$56,14,FALSE),0)</f>
        <v>0</v>
      </c>
      <c r="R11" s="250">
        <f>_xlfn.IFNA(VLOOKUP(CONCATENATE($R$5,$B11,$C11),'OG1'!$A$6:$N$56,14,FALSE),0)</f>
        <v>0</v>
      </c>
      <c r="S11" s="250">
        <f>_xlfn.IFNA(VLOOKUP(CONCATENATE($S$5,$B11,$C11),'DRY1'!$A$6:$N$135,14,FALSE),0)</f>
        <v>0</v>
      </c>
      <c r="T11" s="250">
        <f>_xlfn.IFNA(VLOOKUP(CONCATENATE($T$5,$B11,$C11),'HO1'!$A$8:$N$131,14,FALSE),0)</f>
        <v>0</v>
      </c>
      <c r="U11" s="250">
        <f>_xlfn.IFNA(VLOOKUP(CONCATENATE($U$5,$B11,$C11),'BUS3'!$A$8:$N$135,14,FALSE),0)</f>
        <v>0</v>
      </c>
      <c r="V11" s="250">
        <f>_xlfn.IFNA(VLOOKUP(CONCATENATE($V$5,$B11,$C11),'DRY2'!$A$6:$M$169,14,FALSE),0)</f>
        <v>0</v>
      </c>
      <c r="W11" s="250">
        <f>_xlfn.IFNA(VLOOKUP(CONCATENATE($W$5,$B11,$C11),'OG2'!$A$6:$N$133,14,FALSE),0)</f>
        <v>0</v>
      </c>
      <c r="X11" s="250">
        <f>_xlfn.IFNA(VLOOKUP(CONCATENATE($X$5,$B11,$C11),'MR2'!$A$6:$N$133,14,FALSE),0)</f>
        <v>0</v>
      </c>
      <c r="Y11" s="250">
        <f>_xlfn.IFNA(VLOOKUP(CONCATENATE($Y$5,$B11,$C11),'DRY3'!$A$6:$N$124,14,FALSE),0)</f>
        <v>0</v>
      </c>
      <c r="Z11" s="250">
        <f>_xlfn.IFNA(VLOOKUP(CONCATENATE($Z$5,$B11,$C11),'SER2'!$A$6:$N$135,14,FALSE),0)</f>
        <v>0</v>
      </c>
      <c r="AA11" s="250">
        <f>_xlfn.IFNA(VLOOKUP(CONCATENATE($AA$5,$B11,$C11),'KR2'!$A$6:$O$129,14,FALSE),0)</f>
        <v>0</v>
      </c>
      <c r="AB11" s="250">
        <f>_xlfn.IFNA(VLOOKUP(CONCATENATE($AB$5,$B11,$C11),'BUN1'!$A$6:$N$135,14,FALSE),0)</f>
        <v>0</v>
      </c>
      <c r="AC11" s="250">
        <f>_xlfn.IFNA(VLOOKUP(CONCATENATE($AC$5,$B11,$C11),LOG!$A$6:$N$135,14,FALSE),0)</f>
        <v>0</v>
      </c>
      <c r="AD11" s="250">
        <f>_xlfn.IFNA(VLOOKUP(CONCATENATE($AD$5,$B11,$C11),FEST!$A$6:$N$125,14,FALSE),0)</f>
        <v>0</v>
      </c>
      <c r="AE11" s="250">
        <f>_xlfn.IFNA(VLOOKUP(CONCATENATE($AE$5,$B11,$C11),'ESP2'!$A$6:$N$131,14,FALSE),0)</f>
        <v>0</v>
      </c>
      <c r="AF11" s="250">
        <f>_xlfn.IFNA(VLOOKUP(CONCATENATE($AF$5,$B11,$C11),'OG3'!$A$6:$N$131,14,FALSE),0)</f>
        <v>0</v>
      </c>
      <c r="AG11" s="250">
        <f>_xlfn.IFNA(VLOOKUP(CONCATENATE($AG$5,$B11,$C11),'BUN2'!$A$6:$N$135,14,FALSE),0)</f>
        <v>0</v>
      </c>
      <c r="AH11" s="251">
        <f>_xlfn.IFNA(VLOOKUP(CONCATENATE($AH$5,$B11,$C11),SC!$A$6:$N$250,14,FALSE),0)</f>
        <v>0</v>
      </c>
      <c r="AI11" s="251">
        <f>_xlfn.IFNA(VLOOKUP(CONCATENATE($AI$5,$B11,$C11),'ESP3'!$A$6:$N$133,14,FALSE),0)</f>
        <v>0</v>
      </c>
      <c r="AJ11" s="251">
        <f>_xlfn.IFNA(VLOOKUP(CONCATENATE($AI$5,$B11,$C11),'BUN3'!$A$6:$N$133,14,FALSE),0)</f>
        <v>0</v>
      </c>
      <c r="AK11" s="251">
        <f>_xlfn.IFNA(VLOOKUP(CONCATENATE($AK$5,$B11,$C11),'ESP4'!$A$6:$N$135,14,FALSE),0)</f>
        <v>0</v>
      </c>
      <c r="AL11" s="251">
        <f>_xlfn.IFNA(VLOOKUP(CONCATENATE($AL$5,$B11,$C11),'MR3'!$A$6:$N$77,14,FALSE),0)</f>
        <v>0</v>
      </c>
      <c r="AM11" s="251">
        <f>_xlfn.IFNA(VLOOKUP(CONCATENATE($AM$5,$B11,$C11),'BUS4'!$A$6:$N$233,14,FALSE),0)</f>
        <v>0</v>
      </c>
      <c r="AN11" s="251">
        <f>_xlfn.IFNA(VLOOKUP(CONCATENATE($AN$5,$B11,$C11),WP!$A$6:$N$134,14,FALSE),0)</f>
        <v>0</v>
      </c>
      <c r="AO11" s="251"/>
      <c r="AP11" s="251"/>
      <c r="AQ11" s="251"/>
      <c r="AR11" s="252"/>
      <c r="AS11" s="69"/>
    </row>
    <row r="12" spans="1:87" x14ac:dyDescent="0.3">
      <c r="A12" s="859"/>
      <c r="B12" s="257"/>
      <c r="C12" s="258"/>
      <c r="D12" s="258"/>
      <c r="E12" s="259"/>
      <c r="F12" s="249"/>
      <c r="G12" s="451"/>
      <c r="H12" s="248"/>
      <c r="I12" s="256"/>
      <c r="J12" s="250">
        <f>_xlfn.IFNA(VLOOKUP(CONCATENATE($J$5,$B12,$C12),'BUS1'!$A$6:$N$107,14,FALSE),0)</f>
        <v>0</v>
      </c>
      <c r="K12" s="250">
        <f>_xlfn.IFNA(VLOOKUP(CONCATENATE($K$5,$B12,$C12),'ESP1'!$A$6:$N$135,14,FALSE),0)</f>
        <v>0</v>
      </c>
      <c r="L12" s="250">
        <f>_xlfn.IFNA(VLOOKUP(CONCATENATE($L$5,$B12,$C12),'KR1'!$A$6:$N$95,14,FALSE),0)</f>
        <v>0</v>
      </c>
      <c r="M12" s="250">
        <f>_xlfn.IFNA(VLOOKUP(CONCATENATE($M$5,$B12,$C12),MUR!$A$6:$N$131,14,FALSE),0)</f>
        <v>0</v>
      </c>
      <c r="N12" s="250">
        <f>_xlfn.IFNA(VLOOKUP(CONCATENATE($N$5,$B12,$C12),'SER1'!$A$6:$N$110,14,FALSE),0)</f>
        <v>0</v>
      </c>
      <c r="O12" s="250">
        <f>_xlfn.IFNA(VLOOKUP(CONCATENATE($O$5,$B12,$C12),'MR1'!$A$6:$N$135,14,FALSE),0)</f>
        <v>0</v>
      </c>
      <c r="P12" s="250">
        <f>_xlfn.IFNA(VLOOKUP(CONCATENATE($P$5,$B12,$C12),'GOS1'!$A$6:$N$133,14,FALSE),0)</f>
        <v>0</v>
      </c>
      <c r="Q12" s="250">
        <f>_xlfn.IFNA(VLOOKUP(CONCATENATE($Q$5,$B12,$C12),'BUS2'!$A$6:$N$56,14,FALSE),0)</f>
        <v>0</v>
      </c>
      <c r="R12" s="250">
        <f>_xlfn.IFNA(VLOOKUP(CONCATENATE($R$5,$B12,$C12),'OG1'!$A$6:$N$56,14,FALSE),0)</f>
        <v>0</v>
      </c>
      <c r="S12" s="250">
        <f>_xlfn.IFNA(VLOOKUP(CONCATENATE($S$5,$B12,$C12),'DRY1'!$A$6:$N$135,14,FALSE),0)</f>
        <v>0</v>
      </c>
      <c r="T12" s="250">
        <f>_xlfn.IFNA(VLOOKUP(CONCATENATE($T$5,$B12,$C12),'HO1'!$A$8:$N$131,14,FALSE),0)</f>
        <v>0</v>
      </c>
      <c r="U12" s="250">
        <f>_xlfn.IFNA(VLOOKUP(CONCATENATE($U$5,$B12,$C12),'BUS3'!$A$8:$N$135,14,FALSE),0)</f>
        <v>0</v>
      </c>
      <c r="V12" s="250">
        <f>_xlfn.IFNA(VLOOKUP(CONCATENATE($V$5,$B12,$C12),'DRY2'!$A$6:$M$169,14,FALSE),0)</f>
        <v>0</v>
      </c>
      <c r="W12" s="250">
        <f>_xlfn.IFNA(VLOOKUP(CONCATENATE($W$5,$B12,$C12),'OG2'!$A$6:$N$133,14,FALSE),0)</f>
        <v>0</v>
      </c>
      <c r="X12" s="250">
        <f>_xlfn.IFNA(VLOOKUP(CONCATENATE($X$5,$B12,$C12),'MR2'!$A$6:$N$133,14,FALSE),0)</f>
        <v>0</v>
      </c>
      <c r="Y12" s="250">
        <f>_xlfn.IFNA(VLOOKUP(CONCATENATE($Y$5,$B12,$C12),'DRY3'!$A$6:$N$124,14,FALSE),0)</f>
        <v>0</v>
      </c>
      <c r="Z12" s="250">
        <f>_xlfn.IFNA(VLOOKUP(CONCATENATE($Z$5,$B12,$C12),'SER2'!$A$6:$N$135,14,FALSE),0)</f>
        <v>0</v>
      </c>
      <c r="AA12" s="250">
        <f>_xlfn.IFNA(VLOOKUP(CONCATENATE($AA$5,$B12,$C12),'KR2'!$A$6:$O$129,14,FALSE),0)</f>
        <v>0</v>
      </c>
      <c r="AB12" s="250">
        <f>_xlfn.IFNA(VLOOKUP(CONCATENATE($AB$5,$B12,$C12),'BUN1'!$A$6:$N$135,14,FALSE),0)</f>
        <v>0</v>
      </c>
      <c r="AC12" s="250">
        <f>_xlfn.IFNA(VLOOKUP(CONCATENATE($AC$5,$B12,$C12),LOG!$A$6:$N$135,14,FALSE),0)</f>
        <v>0</v>
      </c>
      <c r="AD12" s="250">
        <f>_xlfn.IFNA(VLOOKUP(CONCATENATE($AD$5,$B12,$C12),FEST!$A$6:$N$125,14,FALSE),0)</f>
        <v>0</v>
      </c>
      <c r="AE12" s="250">
        <f>_xlfn.IFNA(VLOOKUP(CONCATENATE($AE$5,$B12,$C12),'ESP2'!$A$6:$N$131,14,FALSE),0)</f>
        <v>0</v>
      </c>
      <c r="AF12" s="250">
        <f>_xlfn.IFNA(VLOOKUP(CONCATENATE($AF$5,$B12,$C12),'OG3'!$A$6:$N$131,14,FALSE),0)</f>
        <v>0</v>
      </c>
      <c r="AG12" s="250">
        <f>_xlfn.IFNA(VLOOKUP(CONCATENATE($AG$5,$B12,$C12),'BUN2'!$A$6:$N$135,14,FALSE),0)</f>
        <v>0</v>
      </c>
      <c r="AH12" s="251">
        <f>_xlfn.IFNA(VLOOKUP(CONCATENATE($AH$5,$B12,$C12),SC!$A$6:$N$250,14,FALSE),0)</f>
        <v>0</v>
      </c>
      <c r="AI12" s="251">
        <f>_xlfn.IFNA(VLOOKUP(CONCATENATE($AI$5,$B12,$C12),'ESP3'!$A$6:$N$133,14,FALSE),0)</f>
        <v>0</v>
      </c>
      <c r="AJ12" s="251">
        <f>_xlfn.IFNA(VLOOKUP(CONCATENATE($AI$5,$B12,$C12),'BUN3'!$A$6:$N$133,14,FALSE),0)</f>
        <v>0</v>
      </c>
      <c r="AK12" s="251">
        <f>_xlfn.IFNA(VLOOKUP(CONCATENATE($AK$5,$B12,$C12),'ESP4'!$A$6:$N$135,14,FALSE),0)</f>
        <v>0</v>
      </c>
      <c r="AL12" s="251">
        <f>_xlfn.IFNA(VLOOKUP(CONCATENATE($AL$5,$B12,$C12),'MR3'!$A$6:$N$77,14,FALSE),0)</f>
        <v>0</v>
      </c>
      <c r="AM12" s="251">
        <f>_xlfn.IFNA(VLOOKUP(CONCATENATE($AM$5,$B12,$C12),'BUS4'!$A$6:$N$233,14,FALSE),0)</f>
        <v>0</v>
      </c>
      <c r="AN12" s="251">
        <f>_xlfn.IFNA(VLOOKUP(CONCATENATE($AN$5,$B12,$C12),WP!$A$6:$N$134,14,FALSE),0)</f>
        <v>0</v>
      </c>
      <c r="AO12" s="251"/>
      <c r="AP12" s="251"/>
      <c r="AQ12" s="251"/>
      <c r="AR12" s="252"/>
      <c r="AS12" s="69"/>
    </row>
    <row r="13" spans="1:87" x14ac:dyDescent="0.3">
      <c r="A13" s="859"/>
      <c r="B13" s="257"/>
      <c r="C13" s="258"/>
      <c r="D13" s="258"/>
      <c r="E13" s="259"/>
      <c r="F13" s="249"/>
      <c r="G13" s="451"/>
      <c r="H13" s="248"/>
      <c r="I13" s="256"/>
      <c r="J13" s="250">
        <f>_xlfn.IFNA(VLOOKUP(CONCATENATE($J$5,$B13,$C13),'BUS1'!$A$6:$N$107,14,FALSE),0)</f>
        <v>0</v>
      </c>
      <c r="K13" s="250">
        <f>_xlfn.IFNA(VLOOKUP(CONCATENATE($K$5,$B13,$C13),'ESP1'!$A$6:$N$135,14,FALSE),0)</f>
        <v>0</v>
      </c>
      <c r="L13" s="250">
        <f>_xlfn.IFNA(VLOOKUP(CONCATENATE($L$5,$B13,$C13),'KR1'!$A$6:$N$95,14,FALSE),0)</f>
        <v>0</v>
      </c>
      <c r="M13" s="250">
        <f>_xlfn.IFNA(VLOOKUP(CONCATENATE($M$5,$B13,$C13),MUR!$A$6:$L$131,14,FALSE),0)</f>
        <v>0</v>
      </c>
      <c r="N13" s="250">
        <f>_xlfn.IFNA(VLOOKUP(CONCATENATE($N$5,$B13,$C13),'SER1'!$A$6:$N$110,14,FALSE),0)</f>
        <v>0</v>
      </c>
      <c r="O13" s="250">
        <f>_xlfn.IFNA(VLOOKUP(CONCATENATE($O$5,$B13,$C13),'MR1'!$A$6:$N$135,14,FALSE),0)</f>
        <v>0</v>
      </c>
      <c r="P13" s="250">
        <f>_xlfn.IFNA(VLOOKUP(CONCATENATE($P$5,$B13,$C13),'GOS1'!$A$6:$N$133,14,FALSE),0)</f>
        <v>0</v>
      </c>
      <c r="Q13" s="250">
        <f>_xlfn.IFNA(VLOOKUP(CONCATENATE($Q$5,$B13,$C13),'BUS2'!$A$6:$N$56,14,FALSE),0)</f>
        <v>0</v>
      </c>
      <c r="R13" s="250">
        <f>_xlfn.IFNA(VLOOKUP(CONCATENATE($R$5,$B13,$C13),'OG1'!$A$6:$N$56,14,FALSE),0)</f>
        <v>0</v>
      </c>
      <c r="S13" s="250">
        <f>_xlfn.IFNA(VLOOKUP(CONCATENATE($S$5,$B13,$C13),'DRY1'!$A$6:$N$135,14,FALSE),0)</f>
        <v>0</v>
      </c>
      <c r="T13" s="250">
        <f>_xlfn.IFNA(VLOOKUP(CONCATENATE($T$5,$B13,$C13),'HO1'!$A$8:$N$131,14,FALSE),0)</f>
        <v>0</v>
      </c>
      <c r="U13" s="250">
        <f>_xlfn.IFNA(VLOOKUP(CONCATENATE($U$5,$B13,$C13),'BUS3'!$A$8:$N$135,14,FALSE),0)</f>
        <v>0</v>
      </c>
      <c r="V13" s="250">
        <f>_xlfn.IFNA(VLOOKUP(CONCATENATE($V$5,$B13,$C13),'DRY2'!$A$6:$M$169,14,FALSE),0)</f>
        <v>0</v>
      </c>
      <c r="W13" s="250">
        <f>_xlfn.IFNA(VLOOKUP(CONCATENATE($W$5,$B13,$C13),'OG3'!$A$6:$N$133,14,FALSE),0)</f>
        <v>0</v>
      </c>
      <c r="X13" s="250">
        <f>_xlfn.IFNA(VLOOKUP(CONCATENATE($X$5,$B13,$C13),'MR2'!$A$6:$N$133,14,FALSE),0)</f>
        <v>0</v>
      </c>
      <c r="Y13" s="250">
        <f>_xlfn.IFNA(VLOOKUP(CONCATENATE($Y$5,$B13,$C13),'DRY3'!$A$6:$N$124,14,FALSE),0)</f>
        <v>0</v>
      </c>
      <c r="Z13" s="250">
        <f>_xlfn.IFNA(VLOOKUP(CONCATENATE($Z$5,$B13,$C13),'SER2'!$A$6:$N$135,14,FALSE),0)</f>
        <v>0</v>
      </c>
      <c r="AA13" s="250">
        <f>_xlfn.IFNA(VLOOKUP(CONCATENATE($AA$5,$B13,$C13),'KR2'!$A$6:$O$129,14,FALSE),0)</f>
        <v>0</v>
      </c>
      <c r="AB13" s="250">
        <f>_xlfn.IFNA(VLOOKUP(CONCATENATE($AB$5,$B13,$C13),'BUN1'!$A$6:$N$135,14,FALSE),0)</f>
        <v>0</v>
      </c>
      <c r="AC13" s="250">
        <f>_xlfn.IFNA(VLOOKUP(CONCATENATE($AC$5,$B13,$C13),LOG!$A$6:$N$135,14,FALSE),0)</f>
        <v>0</v>
      </c>
      <c r="AD13" s="250">
        <f>_xlfn.IFNA(VLOOKUP(CONCATENATE($AD$5,$B13,$C13),FEST!$A$6:$N$125,14,FALSE),0)</f>
        <v>0</v>
      </c>
      <c r="AE13" s="250">
        <f>_xlfn.IFNA(VLOOKUP(CONCATENATE($AE$5,$B13,$C13),'ESP2'!$A$6:$N$131,14,FALSE),0)</f>
        <v>0</v>
      </c>
      <c r="AF13" s="250">
        <f>_xlfn.IFNA(VLOOKUP(CONCATENATE($AE$5,$B13,$C13),'OG3'!$A$6:$N$131,14,FALSE),0)</f>
        <v>0</v>
      </c>
      <c r="AG13" s="250">
        <f>_xlfn.IFNA(VLOOKUP(CONCATENATE($AG$5,$B13,$C13),'BUN2'!$A$6:$N$135,14,FALSE),0)</f>
        <v>0</v>
      </c>
      <c r="AH13" s="251">
        <f>_xlfn.IFNA(VLOOKUP(CONCATENATE($AH$5,$B13,$C13),SC!$A$6:$M$135,14,FALSE),0)</f>
        <v>0</v>
      </c>
      <c r="AI13" s="251">
        <f>_xlfn.IFNA(VLOOKUP(CONCATENATE($AI$5,$B13,$C13),'ESP3'!$A$6:$N$133,14,FALSE),0)</f>
        <v>0</v>
      </c>
      <c r="AJ13" s="251">
        <f>_xlfn.IFNA(VLOOKUP(CONCATENATE($AI$5,$B13,$C13),'BUN3'!$A$6:$N$133,14,FALSE),0)</f>
        <v>0</v>
      </c>
      <c r="AK13" s="251">
        <f>_xlfn.IFNA(VLOOKUP(CONCATENATE($AK$5,$B13,$C13),'ESP4'!$A$6:$N$135,14,FALSE),0)</f>
        <v>0</v>
      </c>
      <c r="AL13" s="251">
        <f>_xlfn.IFNA(VLOOKUP(CONCATENATE($AL$5,$B13,$C13),'MR3'!$A$6:$N$77,14,FALSE),0)</f>
        <v>0</v>
      </c>
      <c r="AM13" s="251">
        <f>_xlfn.IFNA(VLOOKUP(CONCATENATE($AM$5,$B13,$C13),'BUS4'!$A$6:$N$233,14,FALSE),0)</f>
        <v>0</v>
      </c>
      <c r="AN13" s="251">
        <f>_xlfn.IFNA(VLOOKUP(CONCATENATE($AN$5,$B13,$C13),WP!$A$6:$N$134,14,FALSE),0)</f>
        <v>0</v>
      </c>
      <c r="AO13" s="251"/>
      <c r="AP13" s="251"/>
      <c r="AQ13" s="251"/>
      <c r="AR13" s="252"/>
      <c r="AS13" s="69"/>
    </row>
    <row r="14" spans="1:87" x14ac:dyDescent="0.3">
      <c r="A14" s="859"/>
      <c r="B14" s="257"/>
      <c r="C14" s="258"/>
      <c r="D14" s="258"/>
      <c r="E14" s="259"/>
      <c r="F14" s="249"/>
      <c r="G14" s="451"/>
      <c r="H14" s="248"/>
      <c r="I14" s="256"/>
      <c r="J14" s="250">
        <f>_xlfn.IFNA(VLOOKUP(CONCATENATE($J$5,$B14,$C14),'BUS1'!$A$6:$N$107,14,FALSE),0)</f>
        <v>0</v>
      </c>
      <c r="K14" s="250">
        <f>_xlfn.IFNA(VLOOKUP(CONCATENATE($K$5,$B14,$C14),'ESP1'!$A$6:$N$135,14,FALSE),0)</f>
        <v>0</v>
      </c>
      <c r="L14" s="250">
        <f>_xlfn.IFNA(VLOOKUP(CONCATENATE($L$5,$B14,$C14),'KR1'!$A$6:$N$95,14,FALSE),0)</f>
        <v>0</v>
      </c>
      <c r="M14" s="250">
        <f>_xlfn.IFNA(VLOOKUP(CONCATENATE($M$5,$B14,$C14),MUR!$A$6:$L$131,14,FALSE),0)</f>
        <v>0</v>
      </c>
      <c r="N14" s="250">
        <f>_xlfn.IFNA(VLOOKUP(CONCATENATE($N$5,$B14,$C14),'SER1'!$A$6:$N$110,14,FALSE),0)</f>
        <v>0</v>
      </c>
      <c r="O14" s="250">
        <f>_xlfn.IFNA(VLOOKUP(CONCATENATE($O$5,$B14,$C14),'MR1'!$A$6:$N$135,14,FALSE),0)</f>
        <v>0</v>
      </c>
      <c r="P14" s="250">
        <f>_xlfn.IFNA(VLOOKUP(CONCATENATE($P$5,$B14,$C14),'GOS1'!$A$6:$N$133,14,FALSE),0)</f>
        <v>0</v>
      </c>
      <c r="Q14" s="250"/>
      <c r="R14" s="250">
        <f>_xlfn.IFNA(VLOOKUP(CONCATENATE($R$5,$B14,$C14),'OG1'!$A$6:$N$56,14,FALSE),0)</f>
        <v>0</v>
      </c>
      <c r="S14" s="250">
        <f>_xlfn.IFNA(VLOOKUP(CONCATENATE($S$5,$B14,$C14),'DRY1'!$A$6:$N$135,14,FALSE),0)</f>
        <v>0</v>
      </c>
      <c r="T14" s="250">
        <f>_xlfn.IFNA(VLOOKUP(CONCATENATE($T$5,$B14,$C14),'HO1'!$A$8:$N$131,14,FALSE),0)</f>
        <v>0</v>
      </c>
      <c r="U14" s="250">
        <f>_xlfn.IFNA(VLOOKUP(CONCATENATE($U$5,$B14,$C14),'BUS3'!$A$8:$N$135,14,FALSE),0)</f>
        <v>0</v>
      </c>
      <c r="V14" s="250">
        <f>_xlfn.IFNA(VLOOKUP(CONCATENATE($V$5,$B14,$C14),'DRY2'!$A$6:$M$169,14,FALSE),0)</f>
        <v>0</v>
      </c>
      <c r="W14" s="250">
        <f>_xlfn.IFNA(VLOOKUP(CONCATENATE($W$5,$B14,$C14),'OG3'!$A$6:$N$133,14,FALSE),0)</f>
        <v>0</v>
      </c>
      <c r="X14" s="250">
        <f>_xlfn.IFNA(VLOOKUP(CONCATENATE($X$5,$B14,$C14),'MR2'!$A$6:$N$133,14,FALSE),0)</f>
        <v>0</v>
      </c>
      <c r="Y14" s="250">
        <f>_xlfn.IFNA(VLOOKUP(CONCATENATE($Y$5,$B14,$C14),'DRY3'!$A$6:$N$124,14,FALSE),0)</f>
        <v>0</v>
      </c>
      <c r="Z14" s="250">
        <f>_xlfn.IFNA(VLOOKUP(CONCATENATE($Z$5,$B14,$C14),'SER2'!$A$6:$N$135,14,FALSE),0)</f>
        <v>0</v>
      </c>
      <c r="AA14" s="250">
        <f>_xlfn.IFNA(VLOOKUP(CONCATENATE($AA$5,$B14,$C14),'KR2'!$A$6:$O$129,14,FALSE),0)</f>
        <v>0</v>
      </c>
      <c r="AB14" s="250" cm="1">
        <f t="array" ref="AB14">_xlfn.IFNA(VLOOKUP(CONCATENATE($AB$5,$B14,$C14),BUN9,AB15:AC26,FALSE),0)</f>
        <v>0</v>
      </c>
      <c r="AC14" s="250">
        <f>_xlfn.IFNA(VLOOKUP(CONCATENATE($AC$5,$B14,$C14),LOG!$A$6:$N$135,14,FALSE),0)</f>
        <v>0</v>
      </c>
      <c r="AD14" s="250">
        <f>_xlfn.IFNA(VLOOKUP(CONCATENATE($AD$5,$B14,$C14),FEST!$A$6:$N$125,14,FALSE),0)</f>
        <v>0</v>
      </c>
      <c r="AE14" s="250">
        <f>_xlfn.IFNA(VLOOKUP(CONCATENATE($AE$5,$B14,$C14),'ESP2'!$A$6:$N$131,14,FALSE),0)</f>
        <v>0</v>
      </c>
      <c r="AF14" s="250">
        <f>_xlfn.IFNA(VLOOKUP(CONCATENATE($AE$5,$B14,$C14),'OG3'!$A$6:$N$131,14,FALSE),0)</f>
        <v>0</v>
      </c>
      <c r="AG14" s="250">
        <f>_xlfn.IFNA(VLOOKUP(CONCATENATE($AG$5,$B14,$C14),'BUN2'!$A$6:$N$135,14,FALSE),0)</f>
        <v>0</v>
      </c>
      <c r="AH14" s="251">
        <f>_xlfn.IFNA(VLOOKUP(CONCATENATE($AH$5,$B14,$C14),SC!$A$6:$M$135,14,FALSE),0)</f>
        <v>0</v>
      </c>
      <c r="AI14" s="251">
        <f>_xlfn.IFNA(VLOOKUP(CONCATENATE($AI$5,$B14,$C14),'ESP3'!$A$6:$N$133,14,FALSE),0)</f>
        <v>0</v>
      </c>
      <c r="AJ14" s="251">
        <f>_xlfn.IFNA(VLOOKUP(CONCATENATE($AI$5,$B14,$C14),'BUN3'!$A$6:$N$133,14,FALSE),0)</f>
        <v>0</v>
      </c>
      <c r="AK14" s="251">
        <f>_xlfn.IFNA(VLOOKUP(CONCATENATE($AK$5,$B14,$C14),'ESP4'!$A$6:$N$135,14,FALSE),0)</f>
        <v>0</v>
      </c>
      <c r="AL14" s="251">
        <f>_xlfn.IFNA(VLOOKUP(CONCATENATE($AL$5,$B14,$C14),'MR3'!$A$6:$N$77,14,FALSE),0)</f>
        <v>0</v>
      </c>
      <c r="AM14" s="251">
        <f>_xlfn.IFNA(VLOOKUP(CONCATENATE($AM$5,$B14,$C14),'BUS4'!$A$6:$N$233,14,FALSE),0)</f>
        <v>0</v>
      </c>
      <c r="AN14" s="251">
        <f>_xlfn.IFNA(VLOOKUP(CONCATENATE($AN$5,$B14,$C14),WP!$A$6:$N$134,14,FALSE),0)</f>
        <v>0</v>
      </c>
      <c r="AO14" s="251"/>
      <c r="AP14" s="251"/>
      <c r="AQ14" s="251"/>
      <c r="AR14" s="252"/>
      <c r="AS14" s="69"/>
    </row>
    <row r="15" spans="1:87" x14ac:dyDescent="0.3">
      <c r="A15" s="859"/>
      <c r="B15" s="257"/>
      <c r="C15" s="258"/>
      <c r="D15" s="258"/>
      <c r="E15" s="259"/>
      <c r="F15" s="260"/>
      <c r="G15" s="449"/>
      <c r="H15" s="450"/>
      <c r="I15" s="256"/>
      <c r="J15" s="250">
        <f>_xlfn.IFNA(VLOOKUP(CONCATENATE($J$5,$B15,$C15),'BUS1'!$A$6:$N$107,14,FALSE),0)</f>
        <v>0</v>
      </c>
      <c r="K15" s="250">
        <f>_xlfn.IFNA(VLOOKUP(CONCATENATE($K$5,$B15,$C15),'ESP1'!$A$6:$N$135,14,FALSE),0)</f>
        <v>0</v>
      </c>
      <c r="L15" s="250">
        <f>_xlfn.IFNA(VLOOKUP(CONCATENATE($L$5,$B15,$C15),'KR1'!$A$6:$N$95,14,FALSE),0)</f>
        <v>0</v>
      </c>
      <c r="M15" s="250">
        <f>_xlfn.IFNA(VLOOKUP(CONCATENATE($M$5,$B15,$C15),MUR!$A$6:$L$131,14,FALSE),0)</f>
        <v>0</v>
      </c>
      <c r="N15" s="250">
        <f>_xlfn.IFNA(VLOOKUP(CONCATENATE($N$5,$B15,$C15),'SER1'!$A$6:$N$110,14,FALSE),0)</f>
        <v>0</v>
      </c>
      <c r="O15" s="250">
        <f>_xlfn.IFNA(VLOOKUP(CONCATENATE($O$5,$B15,$C15),'MR1'!$A$6:$N$135,14,FALSE),0)</f>
        <v>0</v>
      </c>
      <c r="P15" s="250">
        <f>_xlfn.IFNA(VLOOKUP(CONCATENATE($P$5,$B15,$C15),'GOS1'!$A$6:$N$133,14,FALSE),0)</f>
        <v>0</v>
      </c>
      <c r="Q15" s="250"/>
      <c r="R15" s="250">
        <f>_xlfn.IFNA(VLOOKUP(CONCATENATE($R$5,$B15,$C15),'OG1'!$A$6:$N$56,14,FALSE),0)</f>
        <v>0</v>
      </c>
      <c r="S15" s="250">
        <f>_xlfn.IFNA(VLOOKUP(CONCATENATE($S$5,$B15,$C15),'DRY1'!$A$6:$N$135,14,FALSE),0)</f>
        <v>0</v>
      </c>
      <c r="T15" s="250">
        <f>_xlfn.IFNA(VLOOKUP(CONCATENATE($T$5,$B15,$C15),'HO1'!$A$8:$N$131,14,FALSE),0)</f>
        <v>0</v>
      </c>
      <c r="U15" s="250">
        <f>_xlfn.IFNA(VLOOKUP(CONCATENATE($U$5,$B15,$C15),'BUS3'!$A$8:$N$135,14,FALSE),0)</f>
        <v>0</v>
      </c>
      <c r="V15" s="250">
        <f>_xlfn.IFNA(VLOOKUP(CONCATENATE($V$5,$B15,$C15),'DRY2'!$A$6:$M$169,14,FALSE),0)</f>
        <v>0</v>
      </c>
      <c r="W15" s="250">
        <f>_xlfn.IFNA(VLOOKUP(CONCATENATE($W$5,$B15,$C15),'OG3'!$A$6:$N$133,14,FALSE),0)</f>
        <v>0</v>
      </c>
      <c r="X15" s="250">
        <f>_xlfn.IFNA(VLOOKUP(CONCATENATE($X$5,$B15,$C15),'MR2'!$A$6:$N$133,14,FALSE),0)</f>
        <v>0</v>
      </c>
      <c r="Y15" s="250">
        <f>_xlfn.IFNA(VLOOKUP(CONCATENATE($Y$5,$B15,$C15),'DRY3'!$A$6:$N$124,14,FALSE),0)</f>
        <v>0</v>
      </c>
      <c r="Z15" s="250">
        <f>_xlfn.IFNA(VLOOKUP(CONCATENATE($Z$5,$B15,$C15),'SER2'!$A$6:$N$135,14,FALSE),0)</f>
        <v>0</v>
      </c>
      <c r="AA15" s="250">
        <f>_xlfn.IFNA(VLOOKUP(CONCATENATE($AA$5,$B15,$C15),'KR2'!$A$6:$O$129,14,FALSE),0)</f>
        <v>0</v>
      </c>
      <c r="AB15" s="250" cm="1">
        <f t="array" ref="AB15">_xlfn.IFNA(VLOOKUP(CONCATENATE($AB$5,$B15,$C15),BUN10,AB16:AC27,FALSE),0)</f>
        <v>0</v>
      </c>
      <c r="AC15" s="250">
        <f>_xlfn.IFNA(VLOOKUP(CONCATENATE($AC$5,$B15,$C15),LOG!$A$6:$N$135,14,FALSE),0)</f>
        <v>0</v>
      </c>
      <c r="AD15" s="250">
        <f>_xlfn.IFNA(VLOOKUP(CONCATENATE($AD$5,$B15,$C15),FEST!$A$6:$N$125,14,FALSE),0)</f>
        <v>0</v>
      </c>
      <c r="AE15" s="250">
        <f>_xlfn.IFNA(VLOOKUP(CONCATENATE($AE$5,$B15,$C15),'ESP2'!$A$6:$N$131,14,FALSE),0)</f>
        <v>0</v>
      </c>
      <c r="AF15" s="250">
        <f>_xlfn.IFNA(VLOOKUP(CONCATENATE($AE$5,$B15,$C15),'OG3'!$A$6:$N$131,14,FALSE),0)</f>
        <v>0</v>
      </c>
      <c r="AG15" s="250">
        <f>_xlfn.IFNA(VLOOKUP(CONCATENATE($AG$5,$B15,$C15),'BUN2'!$A$6:$N$135,14,FALSE),0)</f>
        <v>0</v>
      </c>
      <c r="AH15" s="251">
        <f>_xlfn.IFNA(VLOOKUP(CONCATENATE($AH$5,$B15,$C15),SC!$A$6:$M$135,14,FALSE),0)</f>
        <v>0</v>
      </c>
      <c r="AI15" s="251">
        <f>_xlfn.IFNA(VLOOKUP(CONCATENATE($AI$5,$B15,$C15),'ESP3'!$A$6:$N$133,14,FALSE),0)</f>
        <v>0</v>
      </c>
      <c r="AJ15" s="251">
        <f>_xlfn.IFNA(VLOOKUP(CONCATENATE($AI$5,$B15,$C15),'BUN3'!$A$6:$N$133,14,FALSE),0)</f>
        <v>0</v>
      </c>
      <c r="AK15" s="251">
        <f>_xlfn.IFNA(VLOOKUP(CONCATENATE($AK$5,$B15,$C15),'ESP4'!$A$6:$N$135,14,FALSE),0)</f>
        <v>0</v>
      </c>
      <c r="AL15" s="251">
        <f>_xlfn.IFNA(VLOOKUP(CONCATENATE($AL$5,$B15,$C15),'MR3'!$A$6:$N$77,14,FALSE),0)</f>
        <v>0</v>
      </c>
      <c r="AM15" s="251">
        <f>_xlfn.IFNA(VLOOKUP(CONCATENATE($AM$5,$B15,$C15),'BUS4'!$A$6:$N$233,14,FALSE),0)</f>
        <v>0</v>
      </c>
      <c r="AN15" s="251">
        <f>_xlfn.IFNA(VLOOKUP(CONCATENATE($AN$5,$B15,$C15),WP!$A$6:$N$134,14,FALSE),0)</f>
        <v>0</v>
      </c>
      <c r="AO15" s="251"/>
      <c r="AP15" s="251"/>
      <c r="AQ15" s="251"/>
      <c r="AR15" s="252"/>
      <c r="AS15" s="69"/>
    </row>
    <row r="16" spans="1:87" x14ac:dyDescent="0.3">
      <c r="A16" s="859"/>
      <c r="B16" s="257"/>
      <c r="C16" s="258"/>
      <c r="D16" s="258"/>
      <c r="E16" s="259"/>
      <c r="F16" s="260"/>
      <c r="G16" s="247"/>
      <c r="H16" s="248"/>
      <c r="I16" s="256"/>
      <c r="J16" s="250">
        <f>_xlfn.IFNA(VLOOKUP(CONCATENATE($J$5,$B16,$C16),'BUS1'!$A$6:$N$107,14,FALSE),0)</f>
        <v>0</v>
      </c>
      <c r="K16" s="250">
        <f>_xlfn.IFNA(VLOOKUP(CONCATENATE($K$5,$B16,$C16),'ESP1'!$A$6:$N$135,14,FALSE),0)</f>
        <v>0</v>
      </c>
      <c r="L16" s="250">
        <f>_xlfn.IFNA(VLOOKUP(CONCATENATE($L$5,$B16,$C16),'KR1'!$A$6:$N$95,14,FALSE),0)</f>
        <v>0</v>
      </c>
      <c r="M16" s="250">
        <f>_xlfn.IFNA(VLOOKUP(CONCATENATE($M$5,$B16,$C16),MUR!$A$6:$L$131,14,FALSE),0)</f>
        <v>0</v>
      </c>
      <c r="N16" s="250">
        <f>_xlfn.IFNA(VLOOKUP(CONCATENATE($N$5,$B16,$C16),'SER1'!$A$6:$N$110,14,FALSE),0)</f>
        <v>0</v>
      </c>
      <c r="O16" s="250">
        <f>_xlfn.IFNA(VLOOKUP(CONCATENATE($O$5,$B16,$C16),'MR1'!$A$6:$N$135,14,FALSE),0)</f>
        <v>0</v>
      </c>
      <c r="P16" s="250">
        <f>_xlfn.IFNA(VLOOKUP(CONCATENATE($P$5,$B16,$C16),'GOS1'!$A$6:$N$133,14,FALSE),0)</f>
        <v>0</v>
      </c>
      <c r="Q16" s="250"/>
      <c r="R16" s="250">
        <f>_xlfn.IFNA(VLOOKUP(CONCATENATE($R$5,$B16,$C16),'OG1'!$A$6:$N$56,14,FALSE),0)</f>
        <v>0</v>
      </c>
      <c r="S16" s="250">
        <f>_xlfn.IFNA(VLOOKUP(CONCATENATE($S$5,$B16,$C16),'DRY1'!$A$6:$N$135,14,FALSE),0)</f>
        <v>0</v>
      </c>
      <c r="T16" s="250">
        <f>_xlfn.IFNA(VLOOKUP(CONCATENATE($T$5,$B16,$C16),'HO1'!$A$8:$N$131,14,FALSE),0)</f>
        <v>0</v>
      </c>
      <c r="U16" s="250">
        <f>_xlfn.IFNA(VLOOKUP(CONCATENATE($U$5,$B16,$C16),'BUS3'!$A$8:$N$135,14,FALSE),0)</f>
        <v>0</v>
      </c>
      <c r="V16" s="250">
        <f>_xlfn.IFNA(VLOOKUP(CONCATENATE($V$5,$B16,$C16),'DRY2'!$A$6:$M$169,14,FALSE),0)</f>
        <v>0</v>
      </c>
      <c r="W16" s="250">
        <f>_xlfn.IFNA(VLOOKUP(CONCATENATE($W$5,$B16,$C16),'OG3'!$A$6:$N$133,14,FALSE),0)</f>
        <v>0</v>
      </c>
      <c r="X16" s="250">
        <f>_xlfn.IFNA(VLOOKUP(CONCATENATE($X$5,$B16,$C16),'MR2'!$A$6:$N$133,14,FALSE),0)</f>
        <v>0</v>
      </c>
      <c r="Y16" s="250">
        <f>_xlfn.IFNA(VLOOKUP(CONCATENATE($Y$5,$B16,$C16),'DRY3'!$A$6:$N$124,14,FALSE),0)</f>
        <v>0</v>
      </c>
      <c r="Z16" s="250">
        <f>_xlfn.IFNA(VLOOKUP(CONCATENATE($Z$5,$B16,$C16),'SER2'!$A$6:$N$135,14,FALSE),0)</f>
        <v>0</v>
      </c>
      <c r="AA16" s="250">
        <f>_xlfn.IFNA(VLOOKUP(CONCATENATE($AA$5,$B16,$C16),'KR2'!$A$6:$O$129,14,FALSE),0)</f>
        <v>0</v>
      </c>
      <c r="AB16" s="250" cm="1">
        <f t="array" ref="AB16">_xlfn.IFNA(VLOOKUP(CONCATENATE($AB$5,$B16,$C16),BUN11,AB17:AC28,FALSE),0)</f>
        <v>0</v>
      </c>
      <c r="AC16" s="250">
        <f>_xlfn.IFNA(VLOOKUP(CONCATENATE($AC$5,$B16,$C16),LOG!$A$6:$N$135,14,FALSE),0)</f>
        <v>0</v>
      </c>
      <c r="AD16" s="250">
        <f>_xlfn.IFNA(VLOOKUP(CONCATENATE($AD$5,$B16,$C16),FEST!$A$6:$N$125,14,FALSE),0)</f>
        <v>0</v>
      </c>
      <c r="AE16" s="250">
        <f>_xlfn.IFNA(VLOOKUP(CONCATENATE($AE$5,$B16,$C16),'ESP2'!$A$6:$N$131,14,FALSE),0)</f>
        <v>0</v>
      </c>
      <c r="AF16" s="250">
        <f>_xlfn.IFNA(VLOOKUP(CONCATENATE($AE$5,$B16,$C16),'OG3'!$A$6:$N$131,14,FALSE),0)</f>
        <v>0</v>
      </c>
      <c r="AG16" s="250">
        <f>_xlfn.IFNA(VLOOKUP(CONCATENATE($AG$5,$B16,$C16),'BUN2'!$A$6:$N$135,14,FALSE),0)</f>
        <v>0</v>
      </c>
      <c r="AH16" s="251">
        <f>_xlfn.IFNA(VLOOKUP(CONCATENATE($AH$5,$B16,$C16),SC!$A$6:$M$135,14,FALSE),0)</f>
        <v>0</v>
      </c>
      <c r="AI16" s="251">
        <f>_xlfn.IFNA(VLOOKUP(CONCATENATE($AI$5,$B16,$C16),'ESP3'!$A$6:$N$133,14,FALSE),0)</f>
        <v>0</v>
      </c>
      <c r="AJ16" s="251">
        <f>_xlfn.IFNA(VLOOKUP(CONCATENATE($AI$5,$B16,$C16),'BUN3'!$A$6:$N$133,14,FALSE),0)</f>
        <v>0</v>
      </c>
      <c r="AK16" s="251">
        <f>_xlfn.IFNA(VLOOKUP(CONCATENATE($AK$5,$B16,$C16),'ESP4'!$A$6:$N$135,14,FALSE),0)</f>
        <v>0</v>
      </c>
      <c r="AL16" s="251">
        <f>_xlfn.IFNA(VLOOKUP(CONCATENATE($AL$5,$B16,$C16),'MR3'!$A$6:$N$77,14,FALSE),0)</f>
        <v>0</v>
      </c>
      <c r="AM16" s="251">
        <f>_xlfn.IFNA(VLOOKUP(CONCATENATE($AM$5,$B16,$C16),'BUS4'!$A$6:$N$233,14,FALSE),0)</f>
        <v>0</v>
      </c>
      <c r="AN16" s="251">
        <f>_xlfn.IFNA(VLOOKUP(CONCATENATE($AN$5,$B16,$C16),WP!$A$6:$N$134,14,FALSE),0)</f>
        <v>0</v>
      </c>
      <c r="AO16" s="251"/>
      <c r="AP16" s="251"/>
      <c r="AQ16" s="251"/>
      <c r="AR16" s="252"/>
      <c r="AS16" s="69"/>
    </row>
    <row r="17" spans="1:45" ht="14.4" thickBot="1" x14ac:dyDescent="0.35">
      <c r="A17" s="859"/>
      <c r="B17" s="261"/>
      <c r="C17" s="262"/>
      <c r="D17" s="262"/>
      <c r="E17" s="263"/>
      <c r="F17" s="264"/>
      <c r="G17" s="316"/>
      <c r="H17" s="317"/>
      <c r="I17" s="264"/>
      <c r="J17" s="250">
        <f>_xlfn.IFNA(VLOOKUP(CONCATENATE($J$5,$B17,$C17),'BUS1'!$A$6:$N$107,14,FALSE),0)</f>
        <v>0</v>
      </c>
      <c r="K17" s="250">
        <f>_xlfn.IFNA(VLOOKUP(CONCATENATE($K$5,$B17,$C17),'ESP1'!$A$6:$N$135,14,FALSE),0)</f>
        <v>0</v>
      </c>
      <c r="L17" s="250">
        <f>_xlfn.IFNA(VLOOKUP(CONCATENATE($L$5,$B17,$C17),'KR1'!$A$6:$N$95,14,FALSE),0)</f>
        <v>0</v>
      </c>
      <c r="M17" s="250">
        <f>_xlfn.IFNA(VLOOKUP(CONCATENATE($M$5,$B17,$C17),MUR!$A$6:$L$131,14,FALSE),0)</f>
        <v>0</v>
      </c>
      <c r="N17" s="250">
        <f>_xlfn.IFNA(VLOOKUP(CONCATENATE($N$5,$B17,$C17),'SER1'!$A$6:$N$110,14,FALSE),0)</f>
        <v>0</v>
      </c>
      <c r="O17" s="250">
        <f>_xlfn.IFNA(VLOOKUP(CONCATENATE($O$5,$B17,$C17),'MR1'!$A$6:$N$135,14,FALSE),0)</f>
        <v>0</v>
      </c>
      <c r="P17" s="250">
        <f>_xlfn.IFNA(VLOOKUP(CONCATENATE($P$5,$B17,$C17),'GOS1'!$A$6:$N$133,14,FALSE),0)</f>
        <v>0</v>
      </c>
      <c r="Q17" s="250"/>
      <c r="R17" s="250">
        <f>_xlfn.IFNA(VLOOKUP(CONCATENATE($R$5,$B17,$C17),'OG1'!$A$6:$N$56,14,FALSE),0)</f>
        <v>0</v>
      </c>
      <c r="S17" s="250">
        <f>_xlfn.IFNA(VLOOKUP(CONCATENATE($S$5,$B17,$C17),'DRY1'!$A$6:$N$135,14,FALSE),0)</f>
        <v>0</v>
      </c>
      <c r="T17" s="250">
        <f>_xlfn.IFNA(VLOOKUP(CONCATENATE($T$5,$B17,$C17),'HO1'!$A$8:$N$131,14,FALSE),0)</f>
        <v>0</v>
      </c>
      <c r="U17" s="250">
        <f>_xlfn.IFNA(VLOOKUP(CONCATENATE($U$5,$B17,$C17),'BUS3'!$A$8:$N$135,14,FALSE),0)</f>
        <v>0</v>
      </c>
      <c r="V17" s="250">
        <f>_xlfn.IFNA(VLOOKUP(CONCATENATE($V$5,$B17,$C17),'DRY2'!$A$6:$M$169,14,FALSE),0)</f>
        <v>0</v>
      </c>
      <c r="W17" s="250">
        <f>_xlfn.IFNA(VLOOKUP(CONCATENATE($W$5,$B17,$C17),'OG3'!$A$6:$N$133,14,FALSE),0)</f>
        <v>0</v>
      </c>
      <c r="X17" s="250">
        <f>_xlfn.IFNA(VLOOKUP(CONCATENATE($X$5,$B17,$C17),'MR2'!$A$6:$N$133,14,FALSE),0)</f>
        <v>0</v>
      </c>
      <c r="Y17" s="250">
        <f>_xlfn.IFNA(VLOOKUP(CONCATENATE($Y$5,$B17,$C17),'DRY3'!$A$6:$N$124,14,FALSE),0)</f>
        <v>0</v>
      </c>
      <c r="Z17" s="250">
        <f>_xlfn.IFNA(VLOOKUP(CONCATENATE($Z$5,$B17,$C17),'SER2'!$A$6:$N$135,14,FALSE),0)</f>
        <v>0</v>
      </c>
      <c r="AA17" s="250">
        <f>_xlfn.IFNA(VLOOKUP(CONCATENATE($AA$5,$B17,$C17),'KR2'!$A$6:$O$129,14,FALSE),0)</f>
        <v>0</v>
      </c>
      <c r="AB17" s="250" cm="1">
        <f t="array" ref="AB17">_xlfn.IFNA(VLOOKUP(CONCATENATE($AB$5,$B17,$C17),BUN12,AB18:AC29,FALSE),0)</f>
        <v>0</v>
      </c>
      <c r="AC17" s="250">
        <f>_xlfn.IFNA(VLOOKUP(CONCATENATE($AC$5,$B17,$C17),LOG!$A$6:$N$135,14,FALSE),0)</f>
        <v>0</v>
      </c>
      <c r="AD17" s="250">
        <f>_xlfn.IFNA(VLOOKUP(CONCATENATE($AD$5,$B17,$C17),FEST!$A$6:$N$125,14,FALSE),0)</f>
        <v>0</v>
      </c>
      <c r="AE17" s="250">
        <f>_xlfn.IFNA(VLOOKUP(CONCATENATE($AE$5,$B17,$C17),'ESP2'!$A$6:$N$131,14,FALSE),0)</f>
        <v>0</v>
      </c>
      <c r="AF17" s="250">
        <f>_xlfn.IFNA(VLOOKUP(CONCATENATE($AE$5,$B17,$C17),'OG3'!$A$6:$N$131,14,FALSE),0)</f>
        <v>0</v>
      </c>
      <c r="AG17" s="250">
        <f>_xlfn.IFNA(VLOOKUP(CONCATENATE($AG$5,$B17,$C17),'BUN2'!$A$6:$N$135,14,FALSE),0)</f>
        <v>0</v>
      </c>
      <c r="AH17" s="251">
        <f>_xlfn.IFNA(VLOOKUP(CONCATENATE($AH$5,$B17,$C17),SC!$A$6:$M$135,14,FALSE),0)</f>
        <v>0</v>
      </c>
      <c r="AI17" s="251">
        <f>_xlfn.IFNA(VLOOKUP(CONCATENATE($AI$5,$B17,$C17),'ESP3'!$A$6:$N$133,14,FALSE),0)</f>
        <v>0</v>
      </c>
      <c r="AJ17" s="251">
        <f>_xlfn.IFNA(VLOOKUP(CONCATENATE($AI$5,$B17,$C17),'BUN3'!$A$6:$N$133,14,FALSE),0)</f>
        <v>0</v>
      </c>
      <c r="AK17" s="251">
        <f>_xlfn.IFNA(VLOOKUP(CONCATENATE($AK$5,$B17,$C17),'ESP4'!$A$6:$N$135,14,FALSE),0)</f>
        <v>0</v>
      </c>
      <c r="AL17" s="251">
        <f>_xlfn.IFNA(VLOOKUP(CONCATENATE($AL$5,$B17,$C17),'MR3'!$A$6:$N$77,14,FALSE),0)</f>
        <v>0</v>
      </c>
      <c r="AM17" s="251">
        <f>_xlfn.IFNA(VLOOKUP(CONCATENATE($AM$5,$B17,$C17),'WAL1'!$A$6:$N$233,14,FALSE),0)</f>
        <v>0</v>
      </c>
      <c r="AN17" s="318">
        <f>_xlfn.IFNA(VLOOKUP(CONCATENATE($AN$5,$B17,$C17),'BUN3'!$A$6:$N$134,14,FALSE),0)</f>
        <v>0</v>
      </c>
      <c r="AO17" s="318"/>
      <c r="AP17" s="318"/>
      <c r="AQ17" s="318"/>
      <c r="AR17" s="319"/>
      <c r="AS17" s="69"/>
    </row>
    <row r="18" spans="1:45" x14ac:dyDescent="0.3">
      <c r="A18" s="859"/>
      <c r="B18" s="18" t="s">
        <v>37</v>
      </c>
      <c r="C18" s="18" t="s">
        <v>37</v>
      </c>
      <c r="D18" s="18" t="s">
        <v>37</v>
      </c>
      <c r="E18" s="17"/>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row>
    <row r="19" spans="1:45" x14ac:dyDescent="0.3">
      <c r="J19" s="2"/>
      <c r="K19" s="5"/>
      <c r="L19" s="2"/>
      <c r="M19" s="5"/>
      <c r="N19" s="2"/>
      <c r="O19" s="5"/>
      <c r="P19" s="2"/>
      <c r="Q19" s="2"/>
      <c r="R19" s="2"/>
      <c r="S19" s="2"/>
      <c r="T19" s="2"/>
      <c r="U19" s="2"/>
      <c r="V19" s="5"/>
      <c r="W19" s="2"/>
      <c r="X19" s="5"/>
      <c r="Y19" s="5"/>
      <c r="Z19" s="5"/>
      <c r="AA19" s="2"/>
      <c r="AB19" s="2"/>
      <c r="AC19" s="2"/>
      <c r="AD19" s="2"/>
      <c r="AE19" s="5"/>
      <c r="AF19" s="2"/>
      <c r="AG19" s="2"/>
      <c r="AH19" s="5"/>
      <c r="AI19" s="5"/>
      <c r="AJ19" s="5"/>
      <c r="AK19" s="5"/>
      <c r="AL19" s="5"/>
      <c r="AM19" s="2"/>
      <c r="AN19" s="5"/>
      <c r="AO19" s="2"/>
      <c r="AP19" s="5"/>
      <c r="AQ19" s="5"/>
      <c r="AR19" s="2"/>
      <c r="AS19" s="5"/>
    </row>
    <row r="20" spans="1:45" x14ac:dyDescent="0.3">
      <c r="J20" s="2"/>
      <c r="K20" s="5"/>
      <c r="L20" s="2"/>
      <c r="M20" s="5"/>
      <c r="N20" s="2"/>
      <c r="O20" s="5"/>
      <c r="P20" s="2"/>
      <c r="Q20" s="2"/>
      <c r="R20" s="2"/>
      <c r="S20" s="2"/>
      <c r="T20" s="2"/>
      <c r="U20" s="2"/>
      <c r="V20" s="5"/>
      <c r="W20" s="2"/>
      <c r="X20" s="5"/>
      <c r="Y20" s="5"/>
      <c r="Z20" s="5"/>
      <c r="AA20" s="2"/>
      <c r="AB20" s="2"/>
      <c r="AC20" s="2"/>
      <c r="AD20" s="2"/>
      <c r="AE20" s="5"/>
      <c r="AF20" s="2"/>
      <c r="AG20" s="2"/>
      <c r="AH20" s="5"/>
      <c r="AI20" s="5"/>
      <c r="AJ20" s="5"/>
      <c r="AK20" s="5"/>
      <c r="AL20" s="5"/>
      <c r="AM20" s="2"/>
      <c r="AN20" s="5"/>
      <c r="AO20" s="2"/>
      <c r="AP20" s="5"/>
      <c r="AQ20" s="5"/>
      <c r="AR20" s="2"/>
      <c r="AS20" s="5"/>
    </row>
    <row r="21" spans="1:45" x14ac:dyDescent="0.3">
      <c r="J21" s="2"/>
      <c r="K21" s="5"/>
      <c r="L21" s="2"/>
      <c r="M21" s="5"/>
      <c r="N21" s="2"/>
      <c r="O21" s="5"/>
      <c r="P21" s="2"/>
      <c r="Q21" s="2"/>
      <c r="R21" s="2"/>
      <c r="S21" s="2"/>
      <c r="T21" s="2"/>
      <c r="U21" s="2"/>
      <c r="V21" s="5"/>
      <c r="W21" s="2"/>
      <c r="X21" s="5"/>
      <c r="Y21" s="5"/>
      <c r="Z21" s="5"/>
      <c r="AA21" s="2"/>
      <c r="AB21" s="2"/>
      <c r="AC21" s="2"/>
      <c r="AD21" s="2"/>
      <c r="AE21" s="5"/>
      <c r="AF21" s="2"/>
      <c r="AG21" s="2"/>
      <c r="AH21" s="5"/>
      <c r="AI21" s="5"/>
      <c r="AJ21" s="5"/>
      <c r="AK21" s="5"/>
      <c r="AL21" s="5"/>
      <c r="AM21" s="2"/>
      <c r="AN21" s="5"/>
      <c r="AO21" s="2"/>
      <c r="AP21" s="5"/>
      <c r="AQ21" s="5"/>
      <c r="AR21" s="2"/>
      <c r="AS21" s="5"/>
    </row>
    <row r="22" spans="1:45" x14ac:dyDescent="0.3">
      <c r="J22" s="2"/>
      <c r="K22" s="5"/>
      <c r="L22" s="2"/>
      <c r="M22" s="5"/>
      <c r="N22" s="2"/>
      <c r="O22" s="5"/>
      <c r="P22" s="2"/>
      <c r="Q22" s="2"/>
      <c r="R22" s="2"/>
      <c r="S22" s="2"/>
      <c r="T22" s="2"/>
      <c r="U22" s="2"/>
      <c r="V22" s="5"/>
      <c r="W22" s="2"/>
      <c r="X22" s="5"/>
      <c r="Y22" s="5"/>
      <c r="Z22" s="5"/>
      <c r="AA22" s="2"/>
      <c r="AB22" s="2"/>
      <c r="AC22" s="2"/>
      <c r="AD22" s="2"/>
      <c r="AE22" s="5"/>
      <c r="AF22" s="2"/>
      <c r="AG22" s="2"/>
      <c r="AH22" s="5"/>
      <c r="AI22" s="5"/>
      <c r="AJ22" s="5"/>
      <c r="AK22" s="5"/>
      <c r="AL22" s="5"/>
      <c r="AM22" s="2"/>
      <c r="AN22" s="5"/>
      <c r="AO22" s="2"/>
      <c r="AP22" s="5"/>
      <c r="AQ22" s="5"/>
      <c r="AR22" s="2"/>
      <c r="AS22" s="5"/>
    </row>
    <row r="23" spans="1:45" x14ac:dyDescent="0.3">
      <c r="J23" s="2"/>
      <c r="K23" s="5"/>
      <c r="L23" s="2"/>
      <c r="M23" s="5"/>
      <c r="N23" s="2"/>
      <c r="O23" s="5"/>
      <c r="P23" s="2"/>
      <c r="Q23" s="2"/>
      <c r="R23" s="2"/>
      <c r="S23" s="2"/>
      <c r="T23" s="2"/>
      <c r="U23" s="2"/>
      <c r="V23" s="5"/>
      <c r="W23" s="2"/>
      <c r="X23" s="5"/>
      <c r="Y23" s="5"/>
      <c r="Z23" s="5"/>
      <c r="AA23" s="2"/>
      <c r="AB23" s="2"/>
      <c r="AC23" s="2"/>
      <c r="AD23" s="2"/>
      <c r="AE23" s="5"/>
      <c r="AF23" s="2"/>
      <c r="AG23" s="2"/>
      <c r="AH23" s="5"/>
      <c r="AI23" s="5"/>
      <c r="AJ23" s="5"/>
      <c r="AK23" s="5"/>
      <c r="AL23" s="5"/>
      <c r="AM23" s="2"/>
      <c r="AN23" s="5"/>
      <c r="AO23" s="2"/>
      <c r="AP23" s="5"/>
      <c r="AQ23" s="5"/>
      <c r="AR23" s="2"/>
      <c r="AS23" s="5"/>
    </row>
    <row r="24" spans="1:45" x14ac:dyDescent="0.3">
      <c r="J24" s="2"/>
      <c r="K24" s="5"/>
      <c r="L24" s="2"/>
      <c r="M24" s="5"/>
      <c r="N24" s="2"/>
      <c r="O24" s="5"/>
      <c r="P24" s="2"/>
      <c r="Q24" s="2"/>
      <c r="R24" s="2"/>
      <c r="S24" s="2"/>
      <c r="T24" s="2"/>
      <c r="U24" s="2"/>
      <c r="V24" s="5"/>
      <c r="W24" s="2"/>
      <c r="X24" s="5"/>
      <c r="Y24" s="5"/>
      <c r="Z24" s="5"/>
      <c r="AA24" s="2"/>
      <c r="AB24" s="2"/>
      <c r="AC24" s="2"/>
      <c r="AD24" s="2"/>
      <c r="AE24" s="5"/>
      <c r="AF24" s="2"/>
      <c r="AG24" s="2"/>
      <c r="AH24" s="5"/>
      <c r="AI24" s="5"/>
      <c r="AJ24" s="5"/>
      <c r="AK24" s="5"/>
      <c r="AL24" s="5"/>
      <c r="AM24" s="2"/>
      <c r="AN24" s="5"/>
      <c r="AO24" s="2"/>
      <c r="AP24" s="5"/>
      <c r="AQ24" s="5"/>
      <c r="AR24" s="2"/>
      <c r="AS24" s="5"/>
    </row>
    <row r="25" spans="1:45" x14ac:dyDescent="0.3">
      <c r="J25" s="2"/>
      <c r="K25" s="5"/>
      <c r="L25" s="2"/>
      <c r="M25" s="5"/>
      <c r="N25" s="2"/>
      <c r="O25" s="5"/>
      <c r="P25" s="2"/>
      <c r="Q25" s="2"/>
      <c r="R25" s="2"/>
      <c r="S25" s="2"/>
      <c r="T25" s="2"/>
      <c r="U25" s="2"/>
      <c r="V25" s="5"/>
      <c r="W25" s="2"/>
      <c r="X25" s="5"/>
      <c r="Y25" s="5"/>
      <c r="Z25" s="5"/>
      <c r="AA25" s="2"/>
      <c r="AB25" s="2"/>
      <c r="AC25" s="2"/>
      <c r="AD25" s="2"/>
      <c r="AE25" s="5"/>
      <c r="AF25" s="2"/>
      <c r="AG25" s="2"/>
      <c r="AH25" s="5"/>
      <c r="AI25" s="5"/>
      <c r="AJ25" s="5"/>
      <c r="AK25" s="5"/>
      <c r="AL25" s="5"/>
      <c r="AM25" s="2"/>
      <c r="AN25" s="5"/>
      <c r="AO25" s="2"/>
      <c r="AP25" s="5"/>
      <c r="AQ25" s="5"/>
      <c r="AR25" s="2"/>
      <c r="AS25" s="5"/>
    </row>
    <row r="26" spans="1:45" x14ac:dyDescent="0.3">
      <c r="J26" s="2"/>
      <c r="K26" s="5"/>
      <c r="L26" s="2"/>
      <c r="M26" s="5"/>
      <c r="N26" s="2"/>
      <c r="O26" s="5"/>
      <c r="P26" s="2"/>
      <c r="Q26" s="2"/>
      <c r="R26" s="2"/>
      <c r="S26" s="2"/>
      <c r="T26" s="2"/>
      <c r="U26" s="2"/>
      <c r="V26" s="5"/>
      <c r="W26" s="2"/>
      <c r="X26" s="5"/>
      <c r="Y26" s="5"/>
      <c r="Z26" s="5"/>
      <c r="AA26" s="2"/>
      <c r="AB26" s="2"/>
      <c r="AC26" s="2"/>
      <c r="AD26" s="2"/>
      <c r="AE26" s="5"/>
      <c r="AF26" s="2"/>
      <c r="AG26" s="2"/>
      <c r="AH26" s="5"/>
      <c r="AI26" s="5"/>
      <c r="AJ26" s="5"/>
      <c r="AK26" s="5"/>
      <c r="AL26" s="5"/>
      <c r="AM26" s="2"/>
      <c r="AN26" s="5"/>
      <c r="AO26" s="2"/>
      <c r="AP26" s="5"/>
      <c r="AQ26" s="5"/>
      <c r="AR26" s="2"/>
      <c r="AS26" s="5"/>
    </row>
    <row r="27" spans="1:45" x14ac:dyDescent="0.3">
      <c r="J27" s="2"/>
      <c r="K27" s="5"/>
      <c r="L27" s="2"/>
      <c r="M27" s="5"/>
      <c r="N27" s="2"/>
      <c r="O27" s="5"/>
      <c r="P27" s="2"/>
      <c r="Q27" s="2"/>
      <c r="R27" s="2"/>
      <c r="S27" s="2"/>
      <c r="T27" s="2"/>
      <c r="U27" s="2"/>
      <c r="V27" s="5"/>
      <c r="W27" s="2"/>
      <c r="X27" s="5"/>
      <c r="Y27" s="5"/>
      <c r="Z27" s="5"/>
      <c r="AA27" s="2"/>
      <c r="AB27" s="2"/>
      <c r="AC27" s="2"/>
      <c r="AD27" s="2"/>
      <c r="AE27" s="5"/>
      <c r="AF27" s="2"/>
      <c r="AG27" s="2"/>
      <c r="AH27" s="5"/>
      <c r="AI27" s="5"/>
      <c r="AJ27" s="5"/>
      <c r="AK27" s="5"/>
      <c r="AL27" s="5"/>
      <c r="AM27" s="2"/>
      <c r="AN27" s="5"/>
      <c r="AO27" s="2"/>
      <c r="AP27" s="5"/>
      <c r="AQ27" s="5"/>
      <c r="AR27" s="2"/>
      <c r="AS27" s="5"/>
    </row>
    <row r="28" spans="1:45" x14ac:dyDescent="0.3">
      <c r="J28" s="2"/>
      <c r="K28" s="5"/>
      <c r="L28" s="2"/>
      <c r="M28" s="5"/>
      <c r="N28" s="2"/>
      <c r="O28" s="5"/>
      <c r="P28" s="2"/>
      <c r="Q28" s="2"/>
      <c r="R28" s="2"/>
      <c r="S28" s="2"/>
      <c r="T28" s="2"/>
      <c r="U28" s="2"/>
      <c r="V28" s="5"/>
      <c r="W28" s="2"/>
      <c r="X28" s="5"/>
      <c r="Y28" s="5"/>
      <c r="Z28" s="5"/>
      <c r="AA28" s="2"/>
      <c r="AB28" s="2"/>
      <c r="AC28" s="2"/>
      <c r="AD28" s="2"/>
      <c r="AE28" s="5"/>
      <c r="AF28" s="2"/>
      <c r="AG28" s="2"/>
      <c r="AH28" s="5"/>
      <c r="AI28" s="5"/>
      <c r="AJ28" s="5"/>
      <c r="AK28" s="5"/>
      <c r="AL28" s="5"/>
      <c r="AM28" s="2"/>
      <c r="AN28" s="5"/>
      <c r="AO28" s="2"/>
      <c r="AP28" s="5"/>
      <c r="AQ28" s="5"/>
      <c r="AR28" s="2"/>
      <c r="AS28" s="5"/>
    </row>
    <row r="29" spans="1:45" x14ac:dyDescent="0.3">
      <c r="J29" s="2"/>
      <c r="K29" s="5"/>
      <c r="L29" s="2"/>
      <c r="M29" s="5"/>
      <c r="N29" s="2"/>
      <c r="O29" s="5"/>
      <c r="P29" s="2"/>
      <c r="Q29" s="2"/>
      <c r="R29" s="2"/>
      <c r="S29" s="2"/>
      <c r="T29" s="2"/>
      <c r="U29" s="2"/>
      <c r="V29" s="5"/>
      <c r="W29" s="2"/>
      <c r="X29" s="5"/>
      <c r="Y29" s="5"/>
      <c r="Z29" s="5"/>
      <c r="AA29" s="2"/>
      <c r="AB29" s="2"/>
      <c r="AC29" s="2"/>
      <c r="AD29" s="2"/>
      <c r="AE29" s="5"/>
      <c r="AF29" s="2"/>
      <c r="AG29" s="2"/>
      <c r="AH29" s="5"/>
      <c r="AI29" s="5"/>
      <c r="AJ29" s="5"/>
      <c r="AK29" s="5"/>
      <c r="AL29" s="5"/>
      <c r="AM29" s="2"/>
      <c r="AN29" s="5"/>
      <c r="AO29" s="2"/>
      <c r="AP29" s="5"/>
      <c r="AQ29" s="5"/>
      <c r="AR29" s="2"/>
      <c r="AS29" s="5"/>
    </row>
    <row r="30" spans="1:45" x14ac:dyDescent="0.3">
      <c r="J30" s="2"/>
      <c r="K30" s="5"/>
      <c r="L30" s="2"/>
      <c r="M30" s="5"/>
      <c r="N30" s="2"/>
      <c r="O30" s="5"/>
      <c r="P30" s="2"/>
      <c r="Q30" s="2"/>
      <c r="R30" s="2"/>
      <c r="S30" s="2"/>
      <c r="T30" s="2"/>
      <c r="U30" s="2"/>
      <c r="V30" s="5"/>
      <c r="W30" s="2"/>
      <c r="X30" s="5"/>
      <c r="Y30" s="5"/>
      <c r="Z30" s="5"/>
      <c r="AA30" s="2"/>
      <c r="AB30" s="2"/>
      <c r="AC30" s="2"/>
      <c r="AD30" s="2"/>
      <c r="AE30" s="5"/>
      <c r="AF30" s="2"/>
      <c r="AG30" s="2"/>
      <c r="AH30" s="5"/>
      <c r="AI30" s="5"/>
      <c r="AJ30" s="5"/>
      <c r="AK30" s="5"/>
      <c r="AL30" s="5"/>
      <c r="AM30" s="2"/>
      <c r="AN30" s="5"/>
      <c r="AO30" s="2"/>
      <c r="AP30" s="5"/>
      <c r="AQ30" s="5"/>
      <c r="AR30" s="2"/>
      <c r="AS30" s="5"/>
    </row>
    <row r="31" spans="1:45" x14ac:dyDescent="0.3">
      <c r="J31" s="2"/>
      <c r="K31" s="5"/>
      <c r="L31" s="2"/>
      <c r="M31" s="5"/>
      <c r="N31" s="2"/>
      <c r="O31" s="5"/>
      <c r="P31" s="2"/>
      <c r="Q31" s="2"/>
      <c r="R31" s="2"/>
      <c r="S31" s="2"/>
      <c r="T31" s="2"/>
      <c r="U31" s="2"/>
      <c r="V31" s="5"/>
      <c r="W31" s="2"/>
      <c r="X31" s="5"/>
      <c r="Y31" s="5"/>
      <c r="Z31" s="5"/>
      <c r="AA31" s="2"/>
      <c r="AB31" s="2"/>
      <c r="AC31" s="2"/>
      <c r="AD31" s="2"/>
      <c r="AE31" s="5"/>
      <c r="AF31" s="2"/>
      <c r="AG31" s="2"/>
      <c r="AH31" s="5"/>
      <c r="AI31" s="5"/>
      <c r="AJ31" s="5"/>
      <c r="AK31" s="5"/>
      <c r="AL31" s="5"/>
      <c r="AM31" s="2"/>
      <c r="AN31" s="5"/>
      <c r="AO31" s="2"/>
      <c r="AP31" s="5"/>
      <c r="AQ31" s="5"/>
      <c r="AR31" s="2"/>
      <c r="AS31" s="5"/>
    </row>
    <row r="32" spans="1:45" x14ac:dyDescent="0.3">
      <c r="J32" s="2"/>
      <c r="K32" s="5"/>
      <c r="L32" s="2"/>
      <c r="M32" s="5"/>
      <c r="N32" s="2"/>
      <c r="O32" s="5"/>
      <c r="P32" s="2"/>
      <c r="Q32" s="2"/>
      <c r="R32" s="2"/>
      <c r="S32" s="2"/>
      <c r="T32" s="2"/>
      <c r="U32" s="2"/>
      <c r="V32" s="5"/>
      <c r="W32" s="2"/>
      <c r="X32" s="5"/>
      <c r="Y32" s="5"/>
      <c r="Z32" s="5"/>
      <c r="AA32" s="2"/>
      <c r="AB32" s="2"/>
      <c r="AC32" s="2"/>
      <c r="AD32" s="2"/>
      <c r="AE32" s="5"/>
      <c r="AF32" s="2"/>
      <c r="AG32" s="2"/>
      <c r="AH32" s="5"/>
      <c r="AI32" s="5"/>
      <c r="AJ32" s="5"/>
      <c r="AK32" s="5"/>
      <c r="AL32" s="5"/>
      <c r="AM32" s="2"/>
      <c r="AN32" s="5"/>
      <c r="AO32" s="2"/>
      <c r="AP32" s="5"/>
      <c r="AQ32" s="5"/>
      <c r="AR32" s="2"/>
      <c r="AS32" s="5"/>
    </row>
    <row r="33" spans="10:45" x14ac:dyDescent="0.3">
      <c r="J33" s="2"/>
      <c r="K33" s="5"/>
      <c r="L33" s="2"/>
      <c r="M33" s="5"/>
      <c r="N33" s="2"/>
      <c r="O33" s="5"/>
      <c r="P33" s="2"/>
      <c r="Q33" s="2"/>
      <c r="R33" s="2"/>
      <c r="S33" s="2"/>
      <c r="T33" s="2"/>
      <c r="U33" s="2"/>
      <c r="V33" s="5"/>
      <c r="W33" s="2"/>
      <c r="X33" s="5"/>
      <c r="Y33" s="5"/>
      <c r="Z33" s="5"/>
      <c r="AA33" s="2"/>
      <c r="AB33" s="2"/>
      <c r="AC33" s="2"/>
      <c r="AD33" s="2"/>
      <c r="AE33" s="5"/>
      <c r="AF33" s="2"/>
      <c r="AG33" s="2"/>
      <c r="AH33" s="5"/>
      <c r="AI33" s="5"/>
      <c r="AJ33" s="5"/>
      <c r="AK33" s="5"/>
      <c r="AL33" s="5"/>
      <c r="AM33" s="2"/>
      <c r="AN33" s="5"/>
      <c r="AO33" s="2"/>
      <c r="AP33" s="5"/>
      <c r="AQ33" s="5"/>
      <c r="AR33" s="2"/>
      <c r="AS33" s="5"/>
    </row>
    <row r="34" spans="10:45" x14ac:dyDescent="0.3">
      <c r="J34" s="2"/>
      <c r="K34" s="5"/>
      <c r="L34" s="2"/>
      <c r="M34" s="5"/>
      <c r="N34" s="2"/>
      <c r="O34" s="5"/>
      <c r="P34" s="2"/>
      <c r="Q34" s="2"/>
      <c r="R34" s="2"/>
      <c r="S34" s="2"/>
      <c r="T34" s="2"/>
      <c r="U34" s="2"/>
      <c r="V34" s="5"/>
      <c r="W34" s="2"/>
      <c r="X34" s="5"/>
      <c r="Y34" s="5"/>
      <c r="Z34" s="5"/>
      <c r="AA34" s="2"/>
      <c r="AB34" s="2"/>
      <c r="AC34" s="2"/>
      <c r="AD34" s="2"/>
      <c r="AE34" s="5"/>
      <c r="AF34" s="2"/>
      <c r="AG34" s="2"/>
      <c r="AH34" s="5"/>
      <c r="AI34" s="5"/>
      <c r="AJ34" s="5"/>
      <c r="AK34" s="5"/>
      <c r="AL34" s="5"/>
      <c r="AM34" s="2"/>
      <c r="AN34" s="5"/>
      <c r="AO34" s="2"/>
      <c r="AP34" s="5"/>
      <c r="AQ34" s="5"/>
      <c r="AR34" s="2"/>
      <c r="AS34" s="5"/>
    </row>
    <row r="35" spans="10:45" x14ac:dyDescent="0.3">
      <c r="J35" s="2"/>
      <c r="K35" s="5"/>
      <c r="L35" s="2"/>
      <c r="M35" s="5"/>
      <c r="N35" s="2"/>
      <c r="O35" s="5"/>
      <c r="P35" s="2"/>
      <c r="Q35" s="2"/>
      <c r="R35" s="2"/>
      <c r="S35" s="2"/>
      <c r="T35" s="2"/>
      <c r="U35" s="2"/>
      <c r="V35" s="5"/>
      <c r="W35" s="2"/>
      <c r="X35" s="5"/>
      <c r="Y35" s="5"/>
      <c r="Z35" s="5"/>
      <c r="AA35" s="2"/>
      <c r="AB35" s="2"/>
      <c r="AC35" s="2"/>
      <c r="AD35" s="2"/>
      <c r="AE35" s="5"/>
      <c r="AF35" s="2"/>
      <c r="AG35" s="2"/>
      <c r="AH35" s="5"/>
      <c r="AI35" s="5"/>
      <c r="AJ35" s="5"/>
      <c r="AK35" s="5"/>
      <c r="AL35" s="5"/>
      <c r="AM35" s="2"/>
      <c r="AN35" s="5"/>
      <c r="AO35" s="2"/>
      <c r="AP35" s="5"/>
      <c r="AQ35" s="5"/>
      <c r="AR35" s="2"/>
      <c r="AS35" s="5"/>
    </row>
    <row r="36" spans="10:45" x14ac:dyDescent="0.3">
      <c r="J36" s="2"/>
      <c r="K36" s="5"/>
      <c r="L36" s="2"/>
      <c r="M36" s="5"/>
      <c r="N36" s="2"/>
      <c r="O36" s="5"/>
      <c r="P36" s="2"/>
      <c r="Q36" s="2"/>
      <c r="R36" s="2"/>
      <c r="S36" s="2"/>
      <c r="T36" s="2"/>
      <c r="U36" s="2"/>
      <c r="V36" s="5"/>
      <c r="W36" s="2"/>
      <c r="X36" s="5"/>
      <c r="Y36" s="5"/>
      <c r="Z36" s="5"/>
      <c r="AA36" s="2"/>
      <c r="AB36" s="2"/>
      <c r="AC36" s="2"/>
      <c r="AD36" s="2"/>
      <c r="AE36" s="5"/>
      <c r="AF36" s="2"/>
      <c r="AG36" s="2"/>
      <c r="AH36" s="5"/>
      <c r="AI36" s="5"/>
      <c r="AJ36" s="5"/>
      <c r="AK36" s="5"/>
      <c r="AL36" s="5"/>
      <c r="AM36" s="2"/>
      <c r="AN36" s="5"/>
      <c r="AO36" s="2"/>
      <c r="AP36" s="5"/>
      <c r="AQ36" s="5"/>
      <c r="AR36" s="2"/>
      <c r="AS36" s="5"/>
    </row>
    <row r="37" spans="10:45" x14ac:dyDescent="0.3">
      <c r="J37" s="2"/>
      <c r="K37" s="5"/>
      <c r="L37" s="2"/>
      <c r="M37" s="5"/>
      <c r="N37" s="2"/>
      <c r="O37" s="5"/>
      <c r="P37" s="2"/>
      <c r="Q37" s="2"/>
      <c r="R37" s="2"/>
      <c r="S37" s="2"/>
      <c r="T37" s="2"/>
      <c r="U37" s="2"/>
      <c r="V37" s="5"/>
      <c r="W37" s="2"/>
      <c r="X37" s="5"/>
      <c r="Y37" s="5"/>
      <c r="Z37" s="5"/>
      <c r="AA37" s="2"/>
      <c r="AB37" s="2"/>
      <c r="AC37" s="2"/>
      <c r="AD37" s="2"/>
      <c r="AE37" s="5"/>
      <c r="AF37" s="2"/>
      <c r="AG37" s="2"/>
      <c r="AH37" s="5"/>
      <c r="AI37" s="5"/>
      <c r="AJ37" s="5"/>
      <c r="AK37" s="5"/>
      <c r="AL37" s="5"/>
      <c r="AM37" s="2"/>
      <c r="AN37" s="5"/>
      <c r="AO37" s="2"/>
      <c r="AP37" s="5"/>
      <c r="AQ37" s="5"/>
      <c r="AR37" s="2"/>
      <c r="AS37" s="5"/>
    </row>
    <row r="38" spans="10:45" x14ac:dyDescent="0.3">
      <c r="J38" s="2"/>
      <c r="K38" s="5"/>
      <c r="L38" s="2"/>
      <c r="M38" s="5"/>
      <c r="N38" s="2"/>
      <c r="O38" s="5"/>
      <c r="P38" s="2"/>
      <c r="Q38" s="2"/>
      <c r="R38" s="2"/>
      <c r="S38" s="2"/>
      <c r="T38" s="2"/>
      <c r="U38" s="2"/>
      <c r="V38" s="5"/>
      <c r="W38" s="2"/>
      <c r="X38" s="5"/>
      <c r="Y38" s="5"/>
      <c r="Z38" s="5"/>
      <c r="AA38" s="2"/>
      <c r="AB38" s="2"/>
      <c r="AC38" s="2"/>
      <c r="AD38" s="2"/>
      <c r="AE38" s="5"/>
      <c r="AF38" s="2"/>
      <c r="AG38" s="2"/>
      <c r="AH38" s="5"/>
      <c r="AI38" s="5"/>
      <c r="AJ38" s="5"/>
      <c r="AK38" s="5"/>
      <c r="AL38" s="5"/>
      <c r="AM38" s="2"/>
      <c r="AN38" s="5"/>
      <c r="AO38" s="2"/>
      <c r="AP38" s="5"/>
      <c r="AQ38" s="5"/>
      <c r="AR38" s="2"/>
      <c r="AS38" s="5"/>
    </row>
    <row r="39" spans="10:45" x14ac:dyDescent="0.3">
      <c r="J39" s="2"/>
      <c r="K39" s="5"/>
      <c r="L39" s="2"/>
      <c r="M39" s="5"/>
      <c r="N39" s="2"/>
      <c r="O39" s="5"/>
      <c r="P39" s="2"/>
      <c r="Q39" s="2"/>
      <c r="R39" s="2"/>
      <c r="S39" s="2"/>
      <c r="T39" s="2"/>
      <c r="U39" s="2"/>
      <c r="V39" s="5"/>
      <c r="W39" s="2"/>
      <c r="X39" s="5"/>
      <c r="Y39" s="5"/>
      <c r="Z39" s="5"/>
      <c r="AA39" s="2"/>
      <c r="AB39" s="2"/>
      <c r="AC39" s="2"/>
      <c r="AD39" s="2"/>
      <c r="AE39" s="5"/>
      <c r="AF39" s="2"/>
      <c r="AG39" s="2"/>
      <c r="AH39" s="5"/>
      <c r="AI39" s="5"/>
      <c r="AJ39" s="5"/>
      <c r="AK39" s="5"/>
      <c r="AL39" s="5"/>
      <c r="AM39" s="2"/>
      <c r="AN39" s="5"/>
      <c r="AO39" s="2"/>
      <c r="AP39" s="5"/>
      <c r="AQ39" s="5"/>
      <c r="AR39" s="2"/>
      <c r="AS39" s="5"/>
    </row>
    <row r="40" spans="10:45" x14ac:dyDescent="0.3">
      <c r="J40" s="2"/>
      <c r="K40" s="5"/>
      <c r="L40" s="2"/>
      <c r="M40" s="5"/>
      <c r="N40" s="2"/>
      <c r="O40" s="5"/>
      <c r="P40" s="2"/>
      <c r="Q40" s="2"/>
      <c r="R40" s="2"/>
      <c r="S40" s="2"/>
      <c r="T40" s="2"/>
      <c r="U40" s="2"/>
      <c r="V40" s="5"/>
      <c r="W40" s="2"/>
      <c r="X40" s="5"/>
      <c r="Y40" s="5"/>
      <c r="Z40" s="5"/>
      <c r="AA40" s="2"/>
      <c r="AB40" s="2"/>
      <c r="AC40" s="2"/>
      <c r="AD40" s="2"/>
      <c r="AE40" s="5"/>
      <c r="AF40" s="2"/>
      <c r="AG40" s="2"/>
      <c r="AH40" s="5"/>
      <c r="AI40" s="5"/>
      <c r="AJ40" s="5"/>
      <c r="AK40" s="5"/>
      <c r="AL40" s="5"/>
      <c r="AM40" s="2"/>
      <c r="AN40" s="5"/>
      <c r="AO40" s="2"/>
      <c r="AP40" s="5"/>
      <c r="AQ40" s="5"/>
      <c r="AR40" s="2"/>
      <c r="AS40" s="5"/>
    </row>
    <row r="41" spans="10:45" x14ac:dyDescent="0.3">
      <c r="J41" s="2"/>
      <c r="K41" s="5"/>
      <c r="L41" s="2"/>
      <c r="M41" s="5"/>
      <c r="N41" s="2"/>
      <c r="O41" s="5"/>
      <c r="P41" s="2"/>
      <c r="Q41" s="2"/>
      <c r="R41" s="2"/>
      <c r="S41" s="2"/>
      <c r="T41" s="2"/>
      <c r="U41" s="2"/>
      <c r="V41" s="5"/>
      <c r="W41" s="2"/>
      <c r="X41" s="5"/>
      <c r="Y41" s="5"/>
      <c r="Z41" s="5"/>
      <c r="AA41" s="2"/>
      <c r="AB41" s="2"/>
      <c r="AC41" s="2"/>
      <c r="AD41" s="2"/>
      <c r="AE41" s="5"/>
      <c r="AF41" s="2"/>
      <c r="AG41" s="2"/>
      <c r="AH41" s="5"/>
      <c r="AI41" s="5"/>
      <c r="AJ41" s="5"/>
      <c r="AK41" s="5"/>
      <c r="AL41" s="5"/>
      <c r="AM41" s="2"/>
      <c r="AN41" s="5"/>
      <c r="AO41" s="2"/>
      <c r="AP41" s="5"/>
      <c r="AQ41" s="5"/>
      <c r="AR41" s="2"/>
      <c r="AS41" s="5"/>
    </row>
    <row r="42" spans="10:45" x14ac:dyDescent="0.3">
      <c r="J42" s="2"/>
      <c r="K42" s="5"/>
      <c r="L42" s="2"/>
      <c r="M42" s="5"/>
      <c r="N42" s="2"/>
      <c r="O42" s="5"/>
      <c r="P42" s="2"/>
      <c r="Q42" s="2"/>
      <c r="R42" s="2"/>
      <c r="S42" s="2"/>
      <c r="T42" s="2"/>
      <c r="U42" s="2"/>
      <c r="V42" s="5"/>
      <c r="W42" s="2"/>
      <c r="X42" s="5"/>
      <c r="Y42" s="5"/>
      <c r="Z42" s="5"/>
      <c r="AA42" s="2"/>
      <c r="AB42" s="2"/>
      <c r="AC42" s="2"/>
      <c r="AD42" s="2"/>
      <c r="AE42" s="5"/>
      <c r="AF42" s="2"/>
      <c r="AG42" s="2"/>
      <c r="AH42" s="5"/>
      <c r="AI42" s="5"/>
      <c r="AJ42" s="5"/>
      <c r="AK42" s="5"/>
      <c r="AL42" s="5"/>
      <c r="AM42" s="2"/>
      <c r="AN42" s="5"/>
      <c r="AO42" s="2"/>
      <c r="AP42" s="5"/>
      <c r="AQ42" s="5"/>
      <c r="AR42" s="2"/>
      <c r="AS42" s="5"/>
    </row>
    <row r="43" spans="10:45" x14ac:dyDescent="0.3">
      <c r="J43" s="2"/>
      <c r="K43" s="5"/>
      <c r="L43" s="2"/>
      <c r="M43" s="5"/>
      <c r="N43" s="2"/>
      <c r="O43" s="5"/>
      <c r="P43" s="2"/>
      <c r="Q43" s="2"/>
      <c r="R43" s="2"/>
      <c r="S43" s="2"/>
      <c r="T43" s="2"/>
      <c r="U43" s="2"/>
      <c r="V43" s="5"/>
      <c r="W43" s="2"/>
      <c r="X43" s="5"/>
      <c r="Y43" s="5"/>
      <c r="Z43" s="5"/>
      <c r="AA43" s="2"/>
      <c r="AB43" s="2"/>
      <c r="AC43" s="2"/>
      <c r="AD43" s="2"/>
      <c r="AE43" s="5"/>
      <c r="AF43" s="2"/>
      <c r="AG43" s="2"/>
      <c r="AH43" s="5"/>
      <c r="AI43" s="5"/>
      <c r="AJ43" s="5"/>
      <c r="AK43" s="5"/>
      <c r="AL43" s="5"/>
      <c r="AM43" s="2"/>
      <c r="AN43" s="5"/>
      <c r="AO43" s="2"/>
      <c r="AP43" s="5"/>
      <c r="AQ43" s="5"/>
      <c r="AR43" s="2"/>
      <c r="AS43" s="5"/>
    </row>
    <row r="44" spans="10:45" x14ac:dyDescent="0.3">
      <c r="J44" s="2"/>
      <c r="K44" s="5"/>
      <c r="L44" s="2"/>
      <c r="M44" s="5"/>
      <c r="N44" s="2"/>
      <c r="O44" s="5"/>
      <c r="P44" s="2"/>
      <c r="Q44" s="2"/>
      <c r="R44" s="2"/>
      <c r="S44" s="2"/>
      <c r="T44" s="2"/>
      <c r="U44" s="2"/>
      <c r="V44" s="5"/>
      <c r="W44" s="2"/>
      <c r="X44" s="5"/>
      <c r="Y44" s="5"/>
      <c r="Z44" s="5"/>
      <c r="AA44" s="2"/>
      <c r="AB44" s="2"/>
      <c r="AC44" s="2"/>
      <c r="AD44" s="2"/>
      <c r="AE44" s="5"/>
      <c r="AF44" s="2"/>
      <c r="AG44" s="2"/>
      <c r="AH44" s="5"/>
      <c r="AI44" s="5"/>
      <c r="AJ44" s="5"/>
      <c r="AK44" s="5"/>
      <c r="AL44" s="5"/>
      <c r="AM44" s="2"/>
      <c r="AN44" s="5"/>
      <c r="AO44" s="2"/>
      <c r="AP44" s="5"/>
      <c r="AQ44" s="5"/>
      <c r="AR44" s="2"/>
      <c r="AS44" s="5"/>
    </row>
    <row r="45" spans="10:45" x14ac:dyDescent="0.3">
      <c r="J45" s="2"/>
      <c r="K45" s="5"/>
      <c r="L45" s="2"/>
      <c r="M45" s="5"/>
      <c r="N45" s="2"/>
      <c r="O45" s="5"/>
      <c r="P45" s="2"/>
      <c r="Q45" s="2"/>
      <c r="R45" s="2"/>
      <c r="S45" s="2"/>
      <c r="T45" s="2"/>
      <c r="U45" s="2"/>
      <c r="V45" s="5"/>
      <c r="W45" s="2"/>
      <c r="X45" s="5"/>
      <c r="Y45" s="5"/>
      <c r="Z45" s="5"/>
      <c r="AA45" s="2"/>
      <c r="AB45" s="2"/>
      <c r="AC45" s="2"/>
      <c r="AD45" s="2"/>
      <c r="AE45" s="5"/>
      <c r="AF45" s="2"/>
      <c r="AG45" s="2"/>
      <c r="AH45" s="5"/>
      <c r="AI45" s="5"/>
      <c r="AJ45" s="5"/>
      <c r="AK45" s="5"/>
      <c r="AL45" s="5"/>
      <c r="AM45" s="2"/>
      <c r="AN45" s="5"/>
      <c r="AO45" s="2"/>
      <c r="AP45" s="5"/>
      <c r="AQ45" s="5"/>
      <c r="AR45" s="2"/>
      <c r="AS45" s="5"/>
    </row>
    <row r="46" spans="10:45" x14ac:dyDescent="0.3">
      <c r="J46" s="2"/>
      <c r="K46" s="5"/>
      <c r="L46" s="2"/>
      <c r="M46" s="5"/>
      <c r="N46" s="2"/>
      <c r="O46" s="5"/>
      <c r="P46" s="2"/>
      <c r="Q46" s="2"/>
      <c r="R46" s="2"/>
      <c r="S46" s="2"/>
      <c r="T46" s="2"/>
      <c r="U46" s="2"/>
      <c r="V46" s="5"/>
      <c r="W46" s="2"/>
      <c r="X46" s="5"/>
      <c r="Y46" s="5"/>
      <c r="Z46" s="2"/>
      <c r="AA46" s="5"/>
      <c r="AB46" s="2"/>
      <c r="AC46" s="2"/>
      <c r="AD46" s="2"/>
      <c r="AE46" s="5"/>
      <c r="AF46" s="2"/>
      <c r="AG46" s="2"/>
      <c r="AH46" s="5"/>
      <c r="AI46" s="5"/>
      <c r="AJ46" s="5"/>
      <c r="AK46" s="5"/>
      <c r="AL46" s="5"/>
      <c r="AM46" s="2"/>
      <c r="AN46" s="5"/>
      <c r="AO46" s="2"/>
      <c r="AP46" s="5"/>
      <c r="AQ46" s="5"/>
      <c r="AR46" s="2"/>
      <c r="AS46" s="5"/>
    </row>
    <row r="47" spans="10:45" x14ac:dyDescent="0.3">
      <c r="J47" s="2"/>
      <c r="K47" s="5"/>
      <c r="L47" s="2"/>
      <c r="M47" s="5"/>
      <c r="N47" s="2"/>
      <c r="O47" s="5"/>
      <c r="P47" s="2"/>
      <c r="Q47" s="2"/>
      <c r="R47" s="2"/>
      <c r="S47" s="2"/>
      <c r="T47" s="5"/>
      <c r="U47" s="2"/>
      <c r="V47" s="5"/>
      <c r="W47" s="2"/>
      <c r="X47" s="5"/>
      <c r="Y47" s="5"/>
      <c r="Z47" s="2"/>
      <c r="AA47" s="5"/>
      <c r="AB47" s="2"/>
      <c r="AC47" s="2"/>
      <c r="AD47" s="2"/>
      <c r="AE47" s="5"/>
      <c r="AF47" s="2"/>
      <c r="AG47" s="2"/>
      <c r="AH47" s="5"/>
      <c r="AI47" s="5"/>
      <c r="AJ47" s="5"/>
      <c r="AK47" s="5"/>
      <c r="AL47" s="5"/>
      <c r="AM47" s="2"/>
      <c r="AN47" s="5"/>
      <c r="AO47" s="2"/>
      <c r="AP47" s="5"/>
      <c r="AQ47" s="5"/>
      <c r="AR47" s="2"/>
      <c r="AS47" s="5"/>
    </row>
    <row r="48" spans="10:45" x14ac:dyDescent="0.3">
      <c r="J48" s="2"/>
      <c r="K48" s="5"/>
      <c r="L48" s="2"/>
      <c r="M48" s="5"/>
      <c r="N48" s="2"/>
      <c r="O48" s="5"/>
      <c r="P48" s="2"/>
      <c r="Q48" s="2"/>
      <c r="R48" s="2"/>
      <c r="S48" s="2"/>
      <c r="T48" s="5"/>
      <c r="U48" s="2"/>
      <c r="V48" s="5"/>
      <c r="W48" s="2"/>
      <c r="X48" s="5"/>
      <c r="Y48" s="5"/>
      <c r="Z48" s="2"/>
      <c r="AA48" s="5"/>
      <c r="AB48" s="2"/>
      <c r="AC48" s="2"/>
      <c r="AD48" s="2"/>
      <c r="AE48" s="5"/>
      <c r="AF48" s="2"/>
      <c r="AG48" s="2"/>
      <c r="AH48" s="5"/>
      <c r="AI48" s="5"/>
      <c r="AJ48" s="5"/>
      <c r="AK48" s="5"/>
      <c r="AL48" s="5"/>
      <c r="AM48" s="2"/>
      <c r="AN48" s="5"/>
      <c r="AO48" s="2"/>
      <c r="AP48" s="5"/>
      <c r="AQ48" s="5"/>
      <c r="AR48" s="2"/>
      <c r="AS48" s="5"/>
    </row>
    <row r="49" spans="10:45" x14ac:dyDescent="0.3">
      <c r="J49" s="2"/>
      <c r="K49" s="5"/>
      <c r="L49" s="2"/>
      <c r="M49" s="5"/>
      <c r="N49" s="2"/>
      <c r="O49" s="5"/>
      <c r="P49" s="2"/>
      <c r="Q49" s="2"/>
      <c r="R49" s="2"/>
      <c r="S49" s="2"/>
      <c r="T49" s="5"/>
      <c r="U49" s="2"/>
      <c r="V49" s="5"/>
      <c r="W49" s="2"/>
      <c r="X49" s="5"/>
      <c r="Y49" s="5"/>
      <c r="Z49" s="2"/>
      <c r="AA49" s="5"/>
      <c r="AB49" s="2"/>
      <c r="AC49" s="2"/>
      <c r="AD49" s="2"/>
      <c r="AE49" s="5"/>
      <c r="AF49" s="2"/>
      <c r="AG49" s="2"/>
      <c r="AH49" s="5"/>
      <c r="AI49" s="5"/>
      <c r="AJ49" s="5"/>
      <c r="AK49" s="5"/>
      <c r="AL49" s="5"/>
      <c r="AM49" s="2"/>
      <c r="AN49" s="5"/>
      <c r="AO49" s="2"/>
      <c r="AP49" s="5"/>
      <c r="AQ49" s="5"/>
      <c r="AR49" s="2"/>
      <c r="AS49" s="5"/>
    </row>
    <row r="50" spans="10:45" x14ac:dyDescent="0.3">
      <c r="J50" s="2"/>
      <c r="K50" s="5"/>
      <c r="L50" s="2"/>
      <c r="M50" s="5"/>
      <c r="N50" s="2"/>
      <c r="O50" s="5"/>
      <c r="P50" s="2"/>
      <c r="Q50" s="2"/>
      <c r="R50" s="2"/>
      <c r="S50" s="2"/>
      <c r="T50" s="5"/>
      <c r="U50" s="2"/>
      <c r="V50" s="5"/>
      <c r="W50" s="2"/>
      <c r="X50" s="5"/>
      <c r="Y50" s="5"/>
      <c r="Z50" s="2"/>
      <c r="AA50" s="5"/>
      <c r="AB50" s="2"/>
      <c r="AC50" s="2"/>
      <c r="AD50" s="2"/>
      <c r="AE50" s="5"/>
      <c r="AF50" s="2"/>
      <c r="AG50" s="2"/>
      <c r="AH50" s="5"/>
      <c r="AI50" s="5"/>
      <c r="AJ50" s="5"/>
      <c r="AK50" s="5"/>
      <c r="AL50" s="5"/>
      <c r="AM50" s="2"/>
      <c r="AN50" s="5"/>
      <c r="AO50" s="2"/>
      <c r="AP50" s="5"/>
      <c r="AQ50" s="5"/>
      <c r="AR50" s="2"/>
      <c r="AS50" s="5"/>
    </row>
    <row r="51" spans="10:45" x14ac:dyDescent="0.3">
      <c r="J51" s="2"/>
      <c r="K51" s="5"/>
      <c r="L51" s="2"/>
      <c r="M51" s="5"/>
      <c r="N51" s="2"/>
      <c r="O51" s="5"/>
      <c r="P51" s="2"/>
      <c r="Q51" s="2"/>
      <c r="R51" s="2"/>
      <c r="S51" s="2"/>
      <c r="T51" s="5"/>
      <c r="U51" s="2"/>
      <c r="V51" s="5"/>
      <c r="W51" s="2"/>
      <c r="X51" s="5"/>
      <c r="Y51" s="5"/>
      <c r="Z51" s="2"/>
      <c r="AA51" s="5"/>
      <c r="AB51" s="2"/>
      <c r="AC51" s="2"/>
      <c r="AD51" s="2"/>
      <c r="AE51" s="5"/>
      <c r="AF51" s="2"/>
      <c r="AG51" s="2"/>
      <c r="AH51" s="5"/>
      <c r="AI51" s="5"/>
      <c r="AJ51" s="5"/>
      <c r="AK51" s="5"/>
      <c r="AL51" s="5"/>
      <c r="AM51" s="2"/>
      <c r="AN51" s="5"/>
      <c r="AO51" s="2"/>
      <c r="AP51" s="5"/>
      <c r="AQ51" s="5"/>
      <c r="AR51" s="2"/>
      <c r="AS51" s="5"/>
    </row>
    <row r="52" spans="10:45" x14ac:dyDescent="0.3">
      <c r="J52" s="2"/>
      <c r="K52" s="5"/>
      <c r="L52" s="2"/>
      <c r="M52" s="5"/>
      <c r="N52" s="2"/>
      <c r="O52" s="5"/>
      <c r="P52" s="2"/>
      <c r="Q52" s="2"/>
      <c r="R52" s="2"/>
      <c r="S52" s="2"/>
      <c r="T52" s="5"/>
      <c r="U52" s="2"/>
      <c r="V52" s="5"/>
      <c r="W52" s="2"/>
      <c r="X52" s="5"/>
      <c r="Y52" s="5"/>
      <c r="Z52" s="2"/>
      <c r="AA52" s="5"/>
      <c r="AB52" s="2"/>
      <c r="AC52" s="2"/>
      <c r="AD52" s="2"/>
      <c r="AE52" s="5"/>
      <c r="AF52" s="2"/>
      <c r="AG52" s="2"/>
      <c r="AH52" s="5"/>
      <c r="AI52" s="5"/>
      <c r="AJ52" s="5"/>
      <c r="AK52" s="2"/>
      <c r="AL52" s="5"/>
      <c r="AM52" s="2"/>
      <c r="AN52" s="5"/>
      <c r="AO52" s="2"/>
      <c r="AP52" s="5"/>
      <c r="AQ52" s="5"/>
      <c r="AR52" s="2"/>
      <c r="AS52" s="5"/>
    </row>
    <row r="53" spans="10:45" x14ac:dyDescent="0.3">
      <c r="J53" s="2"/>
      <c r="K53" s="5"/>
      <c r="L53" s="2"/>
      <c r="M53" s="5"/>
      <c r="N53" s="2"/>
      <c r="O53" s="5"/>
      <c r="P53" s="2"/>
      <c r="Q53" s="2"/>
      <c r="R53" s="2"/>
      <c r="S53" s="2"/>
      <c r="T53" s="5"/>
      <c r="U53" s="2"/>
      <c r="V53" s="5"/>
      <c r="W53" s="2"/>
      <c r="X53" s="5"/>
      <c r="Y53" s="5"/>
      <c r="Z53" s="2"/>
      <c r="AA53" s="5"/>
      <c r="AB53" s="2"/>
      <c r="AC53" s="2"/>
      <c r="AD53" s="2"/>
      <c r="AE53" s="5"/>
      <c r="AF53" s="2"/>
      <c r="AG53" s="2"/>
      <c r="AH53" s="5"/>
      <c r="AI53" s="5"/>
      <c r="AJ53" s="5"/>
      <c r="AK53" s="2"/>
      <c r="AL53" s="5"/>
      <c r="AM53" s="2"/>
      <c r="AN53" s="5"/>
      <c r="AO53" s="2"/>
      <c r="AP53" s="5"/>
      <c r="AQ53" s="5"/>
      <c r="AR53" s="2"/>
      <c r="AS53" s="5"/>
    </row>
    <row r="54" spans="10:45" x14ac:dyDescent="0.3">
      <c r="J54" s="2"/>
      <c r="K54" s="5"/>
      <c r="L54" s="2"/>
      <c r="M54" s="5"/>
      <c r="N54" s="2"/>
      <c r="O54" s="5"/>
      <c r="P54" s="2"/>
      <c r="Q54" s="2"/>
      <c r="R54" s="2"/>
      <c r="S54" s="2"/>
      <c r="T54" s="5"/>
      <c r="U54" s="2"/>
      <c r="V54" s="5"/>
      <c r="W54" s="2"/>
      <c r="X54" s="5"/>
      <c r="Y54" s="5"/>
      <c r="Z54" s="2"/>
      <c r="AA54" s="5"/>
      <c r="AB54" s="2"/>
      <c r="AC54" s="2"/>
      <c r="AD54" s="2"/>
      <c r="AE54" s="5"/>
      <c r="AF54" s="2"/>
      <c r="AG54" s="2"/>
      <c r="AH54" s="5"/>
      <c r="AI54" s="5"/>
      <c r="AJ54" s="5"/>
      <c r="AK54" s="2"/>
      <c r="AL54" s="5"/>
      <c r="AM54" s="2"/>
      <c r="AN54" s="5"/>
      <c r="AO54" s="2"/>
      <c r="AP54" s="5"/>
      <c r="AQ54" s="5"/>
      <c r="AR54" s="2"/>
      <c r="AS54" s="5"/>
    </row>
    <row r="55" spans="10:45" x14ac:dyDescent="0.3">
      <c r="J55" s="2"/>
      <c r="K55" s="5"/>
      <c r="L55" s="2"/>
      <c r="M55" s="5"/>
      <c r="N55" s="2"/>
      <c r="O55" s="5"/>
      <c r="P55" s="2"/>
      <c r="Q55" s="2"/>
      <c r="R55" s="2"/>
      <c r="S55" s="2"/>
      <c r="T55" s="5"/>
      <c r="U55" s="2"/>
      <c r="V55" s="5"/>
      <c r="W55" s="2"/>
      <c r="X55" s="5"/>
      <c r="Y55" s="5"/>
      <c r="Z55" s="2"/>
      <c r="AA55" s="5"/>
      <c r="AB55" s="2"/>
      <c r="AC55" s="2"/>
      <c r="AD55" s="2"/>
      <c r="AE55" s="5"/>
      <c r="AF55" s="2"/>
      <c r="AG55" s="2"/>
      <c r="AH55" s="5"/>
      <c r="AI55" s="5"/>
      <c r="AJ55" s="5"/>
      <c r="AK55" s="2"/>
      <c r="AL55" s="5"/>
      <c r="AM55" s="2"/>
      <c r="AN55" s="5"/>
      <c r="AO55" s="2"/>
      <c r="AP55" s="5"/>
      <c r="AQ55" s="5"/>
      <c r="AR55" s="2"/>
      <c r="AS55" s="5"/>
    </row>
    <row r="56" spans="10:45" x14ac:dyDescent="0.3">
      <c r="J56" s="2"/>
      <c r="K56" s="5"/>
      <c r="L56" s="2"/>
      <c r="M56" s="5"/>
      <c r="N56" s="2"/>
      <c r="O56" s="5"/>
      <c r="P56" s="2"/>
      <c r="Q56" s="2"/>
      <c r="R56" s="2"/>
      <c r="S56" s="2"/>
      <c r="T56" s="5"/>
      <c r="U56" s="2"/>
      <c r="V56" s="5"/>
      <c r="W56" s="2"/>
      <c r="X56" s="5"/>
      <c r="Y56" s="5"/>
      <c r="Z56" s="2"/>
      <c r="AA56" s="5"/>
      <c r="AB56" s="2"/>
      <c r="AC56" s="2"/>
      <c r="AD56" s="2"/>
      <c r="AE56" s="5"/>
      <c r="AF56" s="2"/>
      <c r="AG56" s="2"/>
      <c r="AH56" s="5"/>
      <c r="AI56" s="5"/>
      <c r="AJ56" s="5"/>
      <c r="AK56" s="2"/>
      <c r="AL56" s="5"/>
      <c r="AM56" s="2"/>
      <c r="AN56" s="5"/>
      <c r="AO56" s="2"/>
      <c r="AP56" s="5"/>
      <c r="AQ56" s="5"/>
      <c r="AR56" s="2"/>
      <c r="AS56" s="5"/>
    </row>
    <row r="57" spans="10:45" x14ac:dyDescent="0.3">
      <c r="J57" s="2"/>
      <c r="K57" s="5"/>
      <c r="L57" s="2"/>
      <c r="M57" s="5"/>
      <c r="N57" s="2"/>
      <c r="O57" s="5"/>
      <c r="P57" s="2"/>
      <c r="Q57" s="2"/>
      <c r="R57" s="2"/>
      <c r="S57" s="2"/>
      <c r="T57" s="5"/>
      <c r="U57" s="2"/>
      <c r="V57" s="5"/>
      <c r="W57" s="2"/>
      <c r="X57" s="5"/>
      <c r="Y57" s="5"/>
      <c r="Z57" s="2"/>
      <c r="AA57" s="5"/>
      <c r="AB57" s="2"/>
      <c r="AC57" s="2"/>
      <c r="AD57" s="2"/>
      <c r="AE57" s="5"/>
      <c r="AF57" s="2"/>
      <c r="AG57" s="2"/>
      <c r="AH57" s="5"/>
      <c r="AI57" s="5"/>
      <c r="AJ57" s="5"/>
      <c r="AK57" s="2"/>
      <c r="AL57" s="5"/>
      <c r="AM57" s="2"/>
      <c r="AN57" s="5"/>
      <c r="AO57" s="2"/>
      <c r="AP57" s="5"/>
      <c r="AQ57" s="5"/>
      <c r="AR57" s="2"/>
      <c r="AS57" s="5"/>
    </row>
    <row r="58" spans="10:45" x14ac:dyDescent="0.3">
      <c r="J58" s="2"/>
      <c r="K58" s="5"/>
      <c r="L58" s="2"/>
      <c r="M58" s="5"/>
      <c r="N58" s="2"/>
      <c r="O58" s="5"/>
      <c r="P58" s="2"/>
      <c r="Q58" s="2"/>
      <c r="R58" s="2"/>
      <c r="S58" s="2"/>
      <c r="T58" s="5"/>
      <c r="U58" s="2"/>
      <c r="V58" s="5"/>
      <c r="W58" s="2"/>
      <c r="X58" s="5"/>
      <c r="Y58" s="5"/>
      <c r="Z58" s="2"/>
      <c r="AA58" s="5"/>
      <c r="AB58" s="2"/>
      <c r="AC58" s="2"/>
      <c r="AD58" s="2"/>
      <c r="AE58" s="5"/>
      <c r="AF58" s="2"/>
      <c r="AG58" s="2"/>
      <c r="AH58" s="5"/>
      <c r="AI58" s="5"/>
      <c r="AJ58" s="5"/>
      <c r="AK58" s="2"/>
      <c r="AL58" s="5"/>
      <c r="AM58" s="2"/>
      <c r="AN58" s="5"/>
      <c r="AO58" s="2"/>
      <c r="AP58" s="5"/>
      <c r="AQ58" s="5"/>
      <c r="AR58" s="2"/>
      <c r="AS58" s="5"/>
    </row>
    <row r="59" spans="10:45" x14ac:dyDescent="0.3">
      <c r="J59" s="2"/>
      <c r="K59" s="5"/>
      <c r="L59" s="2"/>
      <c r="M59" s="5"/>
      <c r="N59" s="2"/>
      <c r="O59" s="5"/>
      <c r="P59" s="2"/>
      <c r="Q59" s="2"/>
      <c r="R59" s="2"/>
      <c r="S59" s="2"/>
      <c r="T59" s="5"/>
      <c r="U59" s="2"/>
      <c r="V59" s="5"/>
      <c r="W59" s="2"/>
      <c r="X59" s="5"/>
      <c r="Y59" s="5"/>
      <c r="Z59" s="2"/>
      <c r="AA59" s="5"/>
      <c r="AB59" s="2"/>
      <c r="AC59" s="2"/>
      <c r="AD59" s="2"/>
      <c r="AE59" s="5"/>
      <c r="AF59" s="2"/>
      <c r="AG59" s="2"/>
      <c r="AH59" s="5"/>
      <c r="AI59" s="5"/>
      <c r="AJ59" s="5"/>
      <c r="AK59" s="2"/>
      <c r="AL59" s="5"/>
      <c r="AM59" s="2"/>
      <c r="AN59" s="5"/>
      <c r="AO59" s="2"/>
      <c r="AP59" s="5"/>
      <c r="AQ59" s="5"/>
      <c r="AR59" s="2"/>
      <c r="AS59" s="5"/>
    </row>
    <row r="60" spans="10:45" x14ac:dyDescent="0.3">
      <c r="J60" s="2"/>
      <c r="K60" s="5"/>
      <c r="L60" s="2"/>
      <c r="M60" s="5"/>
      <c r="N60" s="2"/>
      <c r="O60" s="5"/>
      <c r="P60" s="2"/>
      <c r="Q60" s="2"/>
      <c r="R60" s="2"/>
      <c r="S60" s="2"/>
      <c r="T60" s="5"/>
      <c r="U60" s="2"/>
      <c r="V60" s="5"/>
      <c r="W60" s="2"/>
      <c r="X60" s="5"/>
      <c r="Y60" s="5"/>
      <c r="Z60" s="2"/>
      <c r="AA60" s="5"/>
      <c r="AB60" s="2"/>
      <c r="AC60" s="2"/>
      <c r="AD60" s="2"/>
      <c r="AE60" s="5"/>
      <c r="AF60" s="2"/>
      <c r="AG60" s="2"/>
      <c r="AH60" s="5"/>
      <c r="AI60" s="5"/>
      <c r="AJ60" s="5"/>
      <c r="AK60" s="2"/>
      <c r="AL60" s="5"/>
      <c r="AM60" s="2"/>
      <c r="AN60" s="5"/>
      <c r="AO60" s="2"/>
      <c r="AP60" s="5"/>
      <c r="AQ60" s="5"/>
      <c r="AR60" s="2"/>
      <c r="AS60" s="5"/>
    </row>
    <row r="61" spans="10:45" x14ac:dyDescent="0.3">
      <c r="J61" s="2"/>
      <c r="K61" s="5"/>
      <c r="L61" s="2"/>
      <c r="M61" s="5"/>
      <c r="N61" s="2"/>
      <c r="O61" s="5"/>
      <c r="P61" s="2"/>
      <c r="Q61" s="2"/>
      <c r="R61" s="2"/>
      <c r="S61" s="2"/>
      <c r="T61" s="5"/>
      <c r="U61" s="2"/>
      <c r="V61" s="5"/>
      <c r="W61" s="2"/>
      <c r="X61" s="5"/>
      <c r="Y61" s="5"/>
      <c r="Z61" s="2"/>
      <c r="AA61" s="5"/>
      <c r="AB61" s="2"/>
      <c r="AC61" s="2"/>
      <c r="AD61" s="2"/>
      <c r="AE61" s="5"/>
      <c r="AF61" s="2"/>
      <c r="AG61" s="2"/>
      <c r="AH61" s="5"/>
      <c r="AI61" s="5"/>
      <c r="AJ61" s="5"/>
      <c r="AK61" s="2"/>
      <c r="AL61" s="5"/>
      <c r="AM61" s="2"/>
      <c r="AN61" s="5"/>
      <c r="AO61" s="2"/>
      <c r="AP61" s="5"/>
      <c r="AQ61" s="5"/>
      <c r="AR61" s="2"/>
      <c r="AS61" s="5"/>
    </row>
    <row r="62" spans="10:45" x14ac:dyDescent="0.3">
      <c r="J62" s="2"/>
      <c r="K62" s="5"/>
      <c r="L62" s="2"/>
      <c r="M62" s="5"/>
      <c r="N62" s="2"/>
      <c r="O62" s="5"/>
      <c r="P62" s="2"/>
      <c r="Q62" s="2"/>
      <c r="R62" s="2"/>
      <c r="S62" s="2"/>
      <c r="T62" s="5"/>
      <c r="U62" s="2"/>
      <c r="V62" s="5"/>
      <c r="W62" s="2"/>
      <c r="X62" s="5"/>
      <c r="Y62" s="5"/>
      <c r="Z62" s="2"/>
      <c r="AA62" s="5"/>
      <c r="AB62" s="2"/>
      <c r="AC62" s="2"/>
      <c r="AD62" s="2"/>
      <c r="AE62" s="5"/>
      <c r="AF62" s="2"/>
      <c r="AG62" s="2"/>
      <c r="AH62" s="5"/>
      <c r="AI62" s="5"/>
      <c r="AJ62" s="5"/>
      <c r="AK62" s="2"/>
      <c r="AL62" s="5"/>
      <c r="AM62" s="2"/>
      <c r="AN62" s="5"/>
      <c r="AO62" s="2"/>
      <c r="AP62" s="5"/>
      <c r="AQ62" s="5"/>
      <c r="AR62" s="2"/>
      <c r="AS62" s="5"/>
    </row>
    <row r="63" spans="10:45" x14ac:dyDescent="0.3">
      <c r="J63" s="2"/>
      <c r="K63" s="5"/>
      <c r="L63" s="2"/>
      <c r="M63" s="5"/>
      <c r="N63" s="2"/>
      <c r="O63" s="5"/>
      <c r="P63" s="2"/>
      <c r="Q63" s="2"/>
      <c r="R63" s="2"/>
      <c r="S63" s="2"/>
      <c r="T63" s="5"/>
      <c r="U63" s="2"/>
      <c r="V63" s="5"/>
      <c r="W63" s="2"/>
      <c r="X63" s="5"/>
      <c r="Y63" s="5"/>
      <c r="Z63" s="2"/>
      <c r="AA63" s="5"/>
      <c r="AB63" s="2"/>
      <c r="AC63" s="2"/>
      <c r="AD63" s="2"/>
      <c r="AE63" s="5"/>
      <c r="AF63" s="2"/>
      <c r="AG63" s="2"/>
      <c r="AH63" s="5"/>
      <c r="AI63" s="5"/>
      <c r="AJ63" s="5"/>
      <c r="AK63" s="2"/>
      <c r="AL63" s="5"/>
      <c r="AM63" s="2"/>
      <c r="AN63" s="5"/>
      <c r="AO63" s="2"/>
      <c r="AP63" s="5"/>
      <c r="AQ63" s="5"/>
      <c r="AR63" s="2"/>
      <c r="AS63" s="5"/>
    </row>
  </sheetData>
  <sortState xmlns:xlrd2="http://schemas.microsoft.com/office/spreadsheetml/2017/richdata2" ref="B6:I8">
    <sortCondition descending="1" ref="H6:H8"/>
    <sortCondition ref="I6:I8"/>
    <sortCondition descending="1" ref="G6:G8"/>
  </sortState>
  <mergeCells count="86">
    <mergeCell ref="AE1:AE2"/>
    <mergeCell ref="AF1:AF2"/>
    <mergeCell ref="AH1:AH2"/>
    <mergeCell ref="AO1:AO2"/>
    <mergeCell ref="AJ1:AJ2"/>
    <mergeCell ref="AI1:AI2"/>
    <mergeCell ref="AG1:AG2"/>
    <mergeCell ref="AJ3:AJ4"/>
    <mergeCell ref="AG3:AG4"/>
    <mergeCell ref="AQ3:AQ4"/>
    <mergeCell ref="AN3:AN4"/>
    <mergeCell ref="AO3:AO4"/>
    <mergeCell ref="AP3:AP4"/>
    <mergeCell ref="AR3:AR4"/>
    <mergeCell ref="AM3:AM4"/>
    <mergeCell ref="A1:A18"/>
    <mergeCell ref="AF3:AF4"/>
    <mergeCell ref="AH3:AH4"/>
    <mergeCell ref="AK3:AK4"/>
    <mergeCell ref="AL3:AL4"/>
    <mergeCell ref="X3:X4"/>
    <mergeCell ref="Z3:Z4"/>
    <mergeCell ref="AA3:AA4"/>
    <mergeCell ref="AB3:AB4"/>
    <mergeCell ref="AE3:AE4"/>
    <mergeCell ref="R3:R4"/>
    <mergeCell ref="T3:T4"/>
    <mergeCell ref="U3:U4"/>
    <mergeCell ref="AI3:AI4"/>
    <mergeCell ref="M3:M4"/>
    <mergeCell ref="N3:N4"/>
    <mergeCell ref="O3:O4"/>
    <mergeCell ref="P3:P4"/>
    <mergeCell ref="S3:S4"/>
    <mergeCell ref="Y3:Y4"/>
    <mergeCell ref="Q1:Q2"/>
    <mergeCell ref="Q3:Q4"/>
    <mergeCell ref="AC1:AC2"/>
    <mergeCell ref="AD1:AD2"/>
    <mergeCell ref="AC3:AC4"/>
    <mergeCell ref="V1:V2"/>
    <mergeCell ref="Z1:Z2"/>
    <mergeCell ref="AA1:AA2"/>
    <mergeCell ref="AB1:AB2"/>
    <mergeCell ref="Y1:Y2"/>
    <mergeCell ref="W3:W4"/>
    <mergeCell ref="AD3:AD4"/>
    <mergeCell ref="V3:V4"/>
    <mergeCell ref="L1:L2"/>
    <mergeCell ref="U1:U2"/>
    <mergeCell ref="J1:J2"/>
    <mergeCell ref="R1:R2"/>
    <mergeCell ref="N1:N2"/>
    <mergeCell ref="S1:S2"/>
    <mergeCell ref="B1:B2"/>
    <mergeCell ref="C1:C2"/>
    <mergeCell ref="D1:D2"/>
    <mergeCell ref="E1:E2"/>
    <mergeCell ref="F1:F4"/>
    <mergeCell ref="B3:B4"/>
    <mergeCell ref="C3:C4"/>
    <mergeCell ref="D3:D4"/>
    <mergeCell ref="E3:E4"/>
    <mergeCell ref="I3:I4"/>
    <mergeCell ref="I1:I2"/>
    <mergeCell ref="T1:T2"/>
    <mergeCell ref="X1:X2"/>
    <mergeCell ref="G3:G4"/>
    <mergeCell ref="H3:H4"/>
    <mergeCell ref="M1:M2"/>
    <mergeCell ref="O1:O2"/>
    <mergeCell ref="P1:P2"/>
    <mergeCell ref="H1:H2"/>
    <mergeCell ref="J3:J4"/>
    <mergeCell ref="K3:K4"/>
    <mergeCell ref="L3:L4"/>
    <mergeCell ref="W1:W2"/>
    <mergeCell ref="G1:G2"/>
    <mergeCell ref="K1:K2"/>
    <mergeCell ref="AR1:AR2"/>
    <mergeCell ref="AL1:AL2"/>
    <mergeCell ref="AM1:AM2"/>
    <mergeCell ref="AN1:AN2"/>
    <mergeCell ref="AK1:AK2"/>
    <mergeCell ref="AQ1:AQ2"/>
    <mergeCell ref="AP1:AP2"/>
  </mergeCells>
  <conditionalFormatting sqref="B16">
    <cfRule type="duplicateValues" dxfId="175" priority="26"/>
  </conditionalFormatting>
  <conditionalFormatting sqref="B17 B1:B2 B19:B1048576">
    <cfRule type="duplicateValues" dxfId="174" priority="378"/>
  </conditionalFormatting>
  <conditionalFormatting sqref="C1:C17 C19:C1048576">
    <cfRule type="duplicateValues" dxfId="173" priority="8"/>
  </conditionalFormatting>
  <conditionalFormatting sqref="G6:I6 G7:H15">
    <cfRule type="containsText" dxfId="172" priority="12" operator="containsText" text="10">
      <formula>NOT(ISERROR(SEARCH("10",G6)))</formula>
    </cfRule>
  </conditionalFormatting>
  <conditionalFormatting sqref="J6:AR17">
    <cfRule type="cellIs" dxfId="171" priority="1" operator="lessThan">
      <formula>1</formula>
    </cfRule>
  </conditionalFormatting>
  <pageMargins left="0.25" right="0.25" top="0.75" bottom="0.75" header="0.3" footer="0.3"/>
  <pageSetup paperSize="9" scale="86" fitToHeight="0"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92D29-ED20-4562-A757-5294658D1878}">
  <sheetPr codeName="Sheet4">
    <tabColor rgb="FFFFF2CC"/>
    <pageSetUpPr fitToPage="1"/>
  </sheetPr>
  <dimension ref="A1:CK88"/>
  <sheetViews>
    <sheetView zoomScale="70" zoomScaleNormal="70" zoomScaleSheetLayoutView="90" workbookViewId="0">
      <pane xSplit="14" ySplit="22" topLeftCell="AI23" activePane="bottomRight" state="frozen"/>
      <selection pane="topRight" activeCell="O1" sqref="O1"/>
      <selection pane="bottomLeft" activeCell="A23" sqref="A23"/>
      <selection pane="bottomRight" activeCell="B6" sqref="B6:C6"/>
    </sheetView>
  </sheetViews>
  <sheetFormatPr defaultColWidth="26.88671875" defaultRowHeight="13.8" x14ac:dyDescent="0.3"/>
  <cols>
    <col min="1" max="1" width="3.6640625" style="11" bestFit="1" customWidth="1"/>
    <col min="2" max="2" width="17.88671875" style="6" bestFit="1" customWidth="1"/>
    <col min="3" max="3" width="23.6640625" style="6" bestFit="1" customWidth="1"/>
    <col min="4" max="4" width="12.6640625" style="6" bestFit="1" customWidth="1"/>
    <col min="5" max="5" width="11" style="11" bestFit="1" customWidth="1"/>
    <col min="6" max="6" width="4.44140625" style="7" bestFit="1" customWidth="1"/>
    <col min="7" max="7" width="10.109375" style="7" bestFit="1" customWidth="1"/>
    <col min="8" max="8" width="6.44140625" style="5" bestFit="1" customWidth="1"/>
    <col min="9" max="9" width="7.88671875" style="2" bestFit="1" customWidth="1"/>
    <col min="10" max="10" width="12.5546875" style="4" bestFit="1" customWidth="1"/>
    <col min="11" max="11" width="11.5546875" style="4" bestFit="1" customWidth="1"/>
    <col min="12" max="12" width="11.44140625" style="4" bestFit="1" customWidth="1"/>
    <col min="13" max="13" width="9.33203125" style="4" customWidth="1"/>
    <col min="14" max="15" width="12.109375" style="4" bestFit="1" customWidth="1"/>
    <col min="16" max="17" width="12.44140625" style="4" bestFit="1" customWidth="1"/>
    <col min="18" max="22" width="12" style="4" bestFit="1" customWidth="1"/>
    <col min="23" max="23" width="11.5546875" style="4" bestFit="1" customWidth="1"/>
    <col min="24" max="24" width="9.33203125" style="4" customWidth="1"/>
    <col min="25" max="25" width="12" style="4" bestFit="1" customWidth="1"/>
    <col min="26" max="26" width="12.5546875" style="4" bestFit="1" customWidth="1"/>
    <col min="27" max="29" width="12.109375" style="4" bestFit="1" customWidth="1"/>
    <col min="30" max="31" width="12.5546875" style="4" bestFit="1" customWidth="1"/>
    <col min="32" max="33" width="12" style="4" bestFit="1" customWidth="1"/>
    <col min="34" max="34" width="11.109375" style="4" bestFit="1" customWidth="1"/>
    <col min="35" max="35" width="11" style="4" bestFit="1" customWidth="1"/>
    <col min="36" max="36" width="11.44140625" style="4" bestFit="1" customWidth="1"/>
    <col min="37" max="37" width="11.44140625" style="1" bestFit="1" customWidth="1"/>
    <col min="38" max="38" width="9.33203125" style="4" customWidth="1"/>
    <col min="39" max="39" width="12" style="4" bestFit="1" customWidth="1"/>
    <col min="40" max="40" width="11.44140625" style="4" bestFit="1" customWidth="1"/>
    <col min="41" max="42" width="11.5546875" style="4" bestFit="1" customWidth="1"/>
    <col min="43" max="43" width="12" style="4" bestFit="1" customWidth="1"/>
    <col min="44" max="44" width="12.6640625" style="43" bestFit="1" customWidth="1"/>
    <col min="45" max="45" width="17.33203125" style="43" bestFit="1" customWidth="1"/>
    <col min="46" max="46" width="13.6640625" style="4" bestFit="1" customWidth="1"/>
    <col min="47" max="47" width="13.33203125" style="43" bestFit="1" customWidth="1"/>
    <col min="48" max="48" width="12.5546875" style="43" bestFit="1" customWidth="1"/>
    <col min="49" max="49" width="11.88671875" style="43" bestFit="1" customWidth="1"/>
    <col min="50" max="50" width="11.88671875" style="43" customWidth="1"/>
    <col min="51" max="51" width="11.88671875" style="43" bestFit="1" customWidth="1"/>
    <col min="52" max="52" width="13.33203125" style="41" bestFit="1" customWidth="1"/>
    <col min="53" max="16384" width="26.88671875" style="11"/>
  </cols>
  <sheetData>
    <row r="1" spans="1:89" s="9" customFormat="1" ht="12.75" customHeight="1" x14ac:dyDescent="0.25">
      <c r="A1" s="860" t="s">
        <v>159</v>
      </c>
      <c r="B1" s="863" t="s">
        <v>0</v>
      </c>
      <c r="C1" s="863" t="s">
        <v>15</v>
      </c>
      <c r="D1" s="863" t="s">
        <v>1</v>
      </c>
      <c r="E1" s="863" t="s">
        <v>2</v>
      </c>
      <c r="F1" s="865" t="s">
        <v>3</v>
      </c>
      <c r="G1" s="863" t="s">
        <v>4</v>
      </c>
      <c r="H1" s="863" t="s">
        <v>5</v>
      </c>
      <c r="I1" s="863" t="s">
        <v>42</v>
      </c>
      <c r="J1" s="861" t="s">
        <v>44</v>
      </c>
      <c r="K1" s="861" t="s">
        <v>202</v>
      </c>
      <c r="L1" s="861" t="s">
        <v>147</v>
      </c>
      <c r="M1" s="867" t="s">
        <v>916</v>
      </c>
      <c r="N1" s="861" t="s">
        <v>203</v>
      </c>
      <c r="O1" s="861" t="s">
        <v>146</v>
      </c>
      <c r="P1" s="861" t="s">
        <v>137</v>
      </c>
      <c r="Q1" s="861" t="s">
        <v>204</v>
      </c>
      <c r="R1" s="861" t="s">
        <v>45</v>
      </c>
      <c r="S1" s="861" t="s">
        <v>46</v>
      </c>
      <c r="T1" s="861" t="s">
        <v>148</v>
      </c>
      <c r="U1" s="861" t="s">
        <v>205</v>
      </c>
      <c r="V1" s="861" t="s">
        <v>179</v>
      </c>
      <c r="W1" s="861" t="s">
        <v>150</v>
      </c>
      <c r="X1" s="867" t="s">
        <v>920</v>
      </c>
      <c r="Y1" s="861" t="s">
        <v>48</v>
      </c>
      <c r="Z1" s="861" t="s">
        <v>139</v>
      </c>
      <c r="AA1" s="861" t="s">
        <v>152</v>
      </c>
      <c r="AB1" s="861" t="s">
        <v>51</v>
      </c>
      <c r="AC1" s="861" t="s">
        <v>149</v>
      </c>
      <c r="AD1" s="861" t="s">
        <v>47</v>
      </c>
      <c r="AE1" s="861" t="s">
        <v>1205</v>
      </c>
      <c r="AF1" s="861" t="s">
        <v>151</v>
      </c>
      <c r="AG1" s="861" t="s">
        <v>207</v>
      </c>
      <c r="AH1" s="861" t="s">
        <v>50</v>
      </c>
      <c r="AI1" s="861" t="s">
        <v>49</v>
      </c>
      <c r="AJ1" s="861" t="s">
        <v>53</v>
      </c>
      <c r="AK1" s="862" t="s">
        <v>208</v>
      </c>
      <c r="AL1" s="867" t="s">
        <v>919</v>
      </c>
      <c r="AM1" s="861" t="s">
        <v>210</v>
      </c>
      <c r="AN1" s="861" t="s">
        <v>52</v>
      </c>
      <c r="AO1" s="861" t="s">
        <v>209</v>
      </c>
      <c r="AP1" s="861" t="s">
        <v>176</v>
      </c>
      <c r="AQ1" s="861" t="s">
        <v>1144</v>
      </c>
      <c r="AR1" s="861" t="s">
        <v>1013</v>
      </c>
      <c r="AS1" s="861" t="s">
        <v>1394</v>
      </c>
      <c r="AT1" s="867"/>
      <c r="AU1" s="867"/>
      <c r="AV1" s="867"/>
      <c r="AW1" s="867"/>
      <c r="AX1" s="867"/>
      <c r="AY1" s="867"/>
      <c r="AZ1" s="39"/>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s="9" customFormat="1" ht="12.75" customHeight="1" x14ac:dyDescent="0.25">
      <c r="A2" s="860"/>
      <c r="B2" s="864"/>
      <c r="C2" s="864"/>
      <c r="D2" s="864"/>
      <c r="E2" s="864"/>
      <c r="F2" s="866"/>
      <c r="G2" s="864"/>
      <c r="H2" s="864"/>
      <c r="I2" s="864"/>
      <c r="J2" s="862"/>
      <c r="K2" s="862"/>
      <c r="L2" s="862"/>
      <c r="M2" s="868"/>
      <c r="N2" s="862"/>
      <c r="O2" s="862"/>
      <c r="P2" s="862"/>
      <c r="Q2" s="862"/>
      <c r="R2" s="862"/>
      <c r="S2" s="862"/>
      <c r="T2" s="862"/>
      <c r="U2" s="862"/>
      <c r="V2" s="862"/>
      <c r="W2" s="862"/>
      <c r="X2" s="868"/>
      <c r="Y2" s="862"/>
      <c r="Z2" s="862"/>
      <c r="AA2" s="862"/>
      <c r="AB2" s="862"/>
      <c r="AC2" s="862"/>
      <c r="AD2" s="862"/>
      <c r="AE2" s="862"/>
      <c r="AF2" s="862"/>
      <c r="AG2" s="862"/>
      <c r="AH2" s="862"/>
      <c r="AI2" s="862"/>
      <c r="AJ2" s="862"/>
      <c r="AK2" s="862"/>
      <c r="AL2" s="868"/>
      <c r="AM2" s="862"/>
      <c r="AN2" s="862"/>
      <c r="AO2" s="862"/>
      <c r="AP2" s="862"/>
      <c r="AQ2" s="862"/>
      <c r="AR2" s="862"/>
      <c r="AS2" s="862"/>
      <c r="AT2" s="868"/>
      <c r="AU2" s="868"/>
      <c r="AV2" s="868"/>
      <c r="AW2" s="868"/>
      <c r="AX2" s="868"/>
      <c r="AY2" s="868"/>
      <c r="AZ2" s="39"/>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s="9" customFormat="1" x14ac:dyDescent="0.25">
      <c r="A3" s="860"/>
      <c r="B3" s="864" t="s">
        <v>6</v>
      </c>
      <c r="C3" s="864" t="s">
        <v>7</v>
      </c>
      <c r="D3" s="864" t="s">
        <v>12</v>
      </c>
      <c r="E3" s="864" t="s">
        <v>8</v>
      </c>
      <c r="F3" s="866"/>
      <c r="G3" s="864" t="s">
        <v>9</v>
      </c>
      <c r="H3" s="864" t="s">
        <v>10</v>
      </c>
      <c r="I3" s="864" t="s">
        <v>41</v>
      </c>
      <c r="J3" s="862">
        <v>44870</v>
      </c>
      <c r="K3" s="862">
        <v>44940</v>
      </c>
      <c r="L3" s="862">
        <v>44968</v>
      </c>
      <c r="M3" s="862">
        <v>44976</v>
      </c>
      <c r="N3" s="862">
        <v>44982</v>
      </c>
      <c r="O3" s="862">
        <v>44982</v>
      </c>
      <c r="P3" s="862">
        <v>44990</v>
      </c>
      <c r="Q3" s="862">
        <v>44991</v>
      </c>
      <c r="R3" s="862">
        <v>44997</v>
      </c>
      <c r="S3" s="862">
        <v>44997</v>
      </c>
      <c r="T3" s="862">
        <v>45003</v>
      </c>
      <c r="U3" s="862">
        <v>45004</v>
      </c>
      <c r="V3" s="862">
        <v>45018</v>
      </c>
      <c r="W3" s="862">
        <v>45031</v>
      </c>
      <c r="X3" s="862">
        <v>45039</v>
      </c>
      <c r="Y3" s="862">
        <v>45046</v>
      </c>
      <c r="Z3" s="862">
        <v>45053</v>
      </c>
      <c r="AA3" s="862">
        <v>45059</v>
      </c>
      <c r="AB3" s="862">
        <v>45059</v>
      </c>
      <c r="AC3" s="862">
        <v>45060</v>
      </c>
      <c r="AD3" s="862">
        <v>45073</v>
      </c>
      <c r="AE3" s="862">
        <v>45074</v>
      </c>
      <c r="AF3" s="862">
        <v>45081</v>
      </c>
      <c r="AG3" s="862">
        <v>45081</v>
      </c>
      <c r="AH3" s="862">
        <v>45088</v>
      </c>
      <c r="AI3" s="862">
        <v>45108</v>
      </c>
      <c r="AJ3" s="862">
        <v>45114</v>
      </c>
      <c r="AK3" s="862">
        <v>45129</v>
      </c>
      <c r="AL3" s="862">
        <v>45151</v>
      </c>
      <c r="AM3" s="862">
        <v>45179</v>
      </c>
      <c r="AN3" s="862">
        <v>45130</v>
      </c>
      <c r="AO3" s="862">
        <v>45200</v>
      </c>
      <c r="AP3" s="862">
        <v>45213</v>
      </c>
      <c r="AQ3" s="862" t="s">
        <v>1145</v>
      </c>
      <c r="AR3" s="862">
        <v>44990</v>
      </c>
      <c r="AS3" s="862">
        <v>44983</v>
      </c>
      <c r="AT3" s="868"/>
      <c r="AU3" s="868"/>
      <c r="AV3" s="868"/>
      <c r="AW3" s="868"/>
      <c r="AX3" s="868"/>
      <c r="AY3" s="869"/>
      <c r="AZ3" s="39"/>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s="10" customFormat="1" x14ac:dyDescent="0.25">
      <c r="A4" s="860"/>
      <c r="B4" s="864" t="s">
        <v>6</v>
      </c>
      <c r="C4" s="864" t="s">
        <v>7</v>
      </c>
      <c r="D4" s="864" t="s">
        <v>12</v>
      </c>
      <c r="E4" s="864" t="s">
        <v>8</v>
      </c>
      <c r="F4" s="866"/>
      <c r="G4" s="864" t="s">
        <v>9</v>
      </c>
      <c r="H4" s="864" t="s">
        <v>10</v>
      </c>
      <c r="I4" s="864"/>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862"/>
      <c r="AM4" s="862"/>
      <c r="AN4" s="862"/>
      <c r="AO4" s="862"/>
      <c r="AP4" s="862"/>
      <c r="AQ4" s="862"/>
      <c r="AR4" s="862"/>
      <c r="AS4" s="862"/>
      <c r="AT4" s="868"/>
      <c r="AU4" s="868"/>
      <c r="AV4" s="868"/>
      <c r="AW4" s="868"/>
      <c r="AX4" s="868"/>
      <c r="AY4" s="868"/>
      <c r="AZ4" s="40"/>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row>
    <row r="5" spans="1:89" s="10" customFormat="1" ht="14.4" thickBot="1" x14ac:dyDescent="0.3">
      <c r="A5" s="860"/>
      <c r="B5" s="242"/>
      <c r="C5" s="242"/>
      <c r="D5" s="242"/>
      <c r="E5" s="242"/>
      <c r="F5" s="243"/>
      <c r="G5" s="445" t="s">
        <v>9</v>
      </c>
      <c r="H5" s="242" t="s">
        <v>10</v>
      </c>
      <c r="I5" s="242" t="s">
        <v>11</v>
      </c>
      <c r="J5" s="39" t="s">
        <v>16</v>
      </c>
      <c r="K5" s="39" t="s">
        <v>16</v>
      </c>
      <c r="L5" s="39" t="s">
        <v>16</v>
      </c>
      <c r="M5" s="39" t="s">
        <v>16</v>
      </c>
      <c r="N5" s="39" t="s">
        <v>16</v>
      </c>
      <c r="O5" s="39" t="s">
        <v>16</v>
      </c>
      <c r="P5" s="39" t="s">
        <v>16</v>
      </c>
      <c r="Q5" s="39" t="s">
        <v>16</v>
      </c>
      <c r="R5" s="39" t="s">
        <v>16</v>
      </c>
      <c r="S5" s="39" t="s">
        <v>16</v>
      </c>
      <c r="T5" s="39" t="s">
        <v>16</v>
      </c>
      <c r="U5" s="39" t="s">
        <v>16</v>
      </c>
      <c r="V5" s="39" t="s">
        <v>16</v>
      </c>
      <c r="W5" s="39" t="s">
        <v>16</v>
      </c>
      <c r="X5" s="39" t="s">
        <v>16</v>
      </c>
      <c r="Y5" s="39" t="s">
        <v>16</v>
      </c>
      <c r="Z5" s="39" t="s">
        <v>16</v>
      </c>
      <c r="AA5" s="39" t="s">
        <v>16</v>
      </c>
      <c r="AB5" s="39" t="s">
        <v>16</v>
      </c>
      <c r="AC5" s="39" t="s">
        <v>16</v>
      </c>
      <c r="AD5" s="39" t="s">
        <v>16</v>
      </c>
      <c r="AE5" s="39" t="s">
        <v>16</v>
      </c>
      <c r="AF5" s="39" t="s">
        <v>16</v>
      </c>
      <c r="AG5" s="39" t="s">
        <v>16</v>
      </c>
      <c r="AH5" s="39" t="s">
        <v>16</v>
      </c>
      <c r="AI5" s="39" t="s">
        <v>16</v>
      </c>
      <c r="AJ5" s="39" t="s">
        <v>16</v>
      </c>
      <c r="AK5" s="712" t="s">
        <v>14</v>
      </c>
      <c r="AL5" s="39" t="s">
        <v>16</v>
      </c>
      <c r="AM5" s="39" t="s">
        <v>16</v>
      </c>
      <c r="AN5" s="39" t="s">
        <v>16</v>
      </c>
      <c r="AO5" s="39" t="s">
        <v>16</v>
      </c>
      <c r="AP5" s="39" t="s">
        <v>16</v>
      </c>
      <c r="AQ5" s="39" t="s">
        <v>16</v>
      </c>
      <c r="AR5" s="39" t="s">
        <v>16</v>
      </c>
      <c r="AS5" s="39" t="s">
        <v>16</v>
      </c>
      <c r="AT5" s="39" t="s">
        <v>16</v>
      </c>
      <c r="AU5" s="39" t="s">
        <v>16</v>
      </c>
      <c r="AV5" s="39" t="s">
        <v>16</v>
      </c>
      <c r="AW5" s="39" t="s">
        <v>16</v>
      </c>
      <c r="AX5" s="39" t="s">
        <v>16</v>
      </c>
      <c r="AY5" s="39" t="s">
        <v>16</v>
      </c>
      <c r="AZ5" s="40"/>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row>
    <row r="6" spans="1:89" s="1" customFormat="1" x14ac:dyDescent="0.3">
      <c r="A6" s="860"/>
      <c r="B6" s="764" t="s">
        <v>18</v>
      </c>
      <c r="C6" s="765" t="s">
        <v>1022</v>
      </c>
      <c r="D6" s="765" t="s">
        <v>157</v>
      </c>
      <c r="E6" s="766">
        <v>45029</v>
      </c>
      <c r="F6" s="767">
        <v>18</v>
      </c>
      <c r="G6" s="768">
        <f t="shared" ref="G6:G18" si="0">COUNTIF(J6:AY6,"&gt;0")</f>
        <v>5</v>
      </c>
      <c r="H6" s="769">
        <f t="shared" ref="H6:H18" si="1">SUM(J6:AY6)</f>
        <v>40</v>
      </c>
      <c r="I6" s="770">
        <f t="shared" ref="I6:I18" si="2">RANK(H6,$H$6:$H$76)</f>
        <v>1</v>
      </c>
      <c r="J6" s="75">
        <f>_xlfn.IFNA(VLOOKUP(CONCATENATE($J$5,$B6,$C6),'BUS1'!$A$6:$N$107,14,FALSE),0)</f>
        <v>0</v>
      </c>
      <c r="K6" s="75">
        <f>_xlfn.IFNA(VLOOKUP(CONCATENATE($K$5,$B6,$C6),'ESP1'!$A$6:$N$135,14,FALSE),0)</f>
        <v>0</v>
      </c>
      <c r="L6" s="75">
        <f>_xlfn.IFNA(VLOOKUP(CONCATENATE($L$5,$B6,$C6),'KR1'!$A$6:$N$95,14,FALSE),0)</f>
        <v>0</v>
      </c>
      <c r="M6" s="75">
        <f>_xlfn.IFNA(VLOOKUP(CONCATENATE($M$5,$B6,$C6),'BAL1'!$A$6:$N$133,14,FALSE),0)</f>
        <v>0</v>
      </c>
      <c r="N6" s="75">
        <f>_xlfn.IFNA(VLOOKUP(CONCATENATE($N$5,$B6,$C6),MUR!$A$6:$L$131,14,FALSE),0)</f>
        <v>0</v>
      </c>
      <c r="O6" s="75">
        <f>_xlfn.IFNA(VLOOKUP(CONCATENATE($O$5,$B6,$C6),'SER1'!$A$6:$N$110,14,FALSE),0)</f>
        <v>0</v>
      </c>
      <c r="P6" s="75">
        <f>_xlfn.IFNA(VLOOKUP(CONCATENATE($P$5,$B6,$C6),'MR1'!$A$6:$N$135,14,FALSE),0)</f>
        <v>8</v>
      </c>
      <c r="Q6" s="75">
        <f>_xlfn.IFNA(VLOOKUP(CONCATENATE($Q$5,$B6,$C6),'GOS1'!$A$6:$N$133,14,FALSE),0)</f>
        <v>0</v>
      </c>
      <c r="R6" s="75">
        <f>_xlfn.IFNA(VLOOKUP(CONCATENATE($R$5,$B6,$C6),'BUS2'!$A$6:$N$133,14,FALSE),0)</f>
        <v>8</v>
      </c>
      <c r="S6" s="75">
        <f>_xlfn.IFNA(VLOOKUP(CONCATENATE($S$5,$B6,$C6),'OG1'!$A$6:$N$56,14,FALSE),0)</f>
        <v>0</v>
      </c>
      <c r="T6" s="75">
        <f>_xlfn.IFNA(VLOOKUP(CONCATENATE($T$5,$B6,$C6),'DRY1'!$A$6:$N$135,14,FALSE),0)</f>
        <v>0</v>
      </c>
      <c r="U6" s="75">
        <f>_xlfn.IFNA(VLOOKUP(CONCATENATE($U$5,$B6,$C6),'HO1'!$A$8:$N$131,14,FALSE),0)</f>
        <v>0</v>
      </c>
      <c r="V6" s="75">
        <f>_xlfn.IFNA(VLOOKUP(CONCATENATE($V$5,$B6,$C6),'BUS3'!$A$8:$N$135,14,FALSE),0)</f>
        <v>8</v>
      </c>
      <c r="W6" s="75">
        <f>_xlfn.IFNA(VLOOKUP(CONCATENATE($W$5,$B6,$C6),'DRY2'!$A$6:$M$169,14,FALSE),0)</f>
        <v>0</v>
      </c>
      <c r="X6" s="75">
        <f>_xlfn.IFNA(VLOOKUP(CONCATENATE($X$5,$B6,$C6),'BAL2'!$A$6:$N$133,14,FALSE),0)</f>
        <v>0</v>
      </c>
      <c r="Y6" s="75">
        <f>_xlfn.IFNA(VLOOKUP(CONCATENATE($Y$5,$B6,$C6),'OG2'!$A$6:$N$133,14,FALSE),0)</f>
        <v>0</v>
      </c>
      <c r="Z6" s="75">
        <f>_xlfn.IFNA(VLOOKUP(CONCATENATE($Z$5,$B6,$C6),'MR2'!$A$6:$N$133,14,FALSE),0)</f>
        <v>9</v>
      </c>
      <c r="AA6" s="75">
        <f>_xlfn.IFNA(VLOOKUP(CONCATENATE($AA$5,$B6,$C6),'DRY3'!$A$6:$N$124,14,FALSE),0)</f>
        <v>0</v>
      </c>
      <c r="AB6" s="75">
        <f>_xlfn.IFNA(VLOOKUP(CONCATENATE($AB$5,$B6,$C6),'SER2'!$A$6:$N$135,14,FALSE),0)</f>
        <v>0</v>
      </c>
      <c r="AC6" s="75">
        <f>_xlfn.IFNA(VLOOKUP(CONCATENATE($AC$5,$B6,$C6),'KR2'!$A$6:$O$129,14,FALSE),0)</f>
        <v>0</v>
      </c>
      <c r="AD6" s="75">
        <f>_xlfn.IFNA(VLOOKUP(CONCATENATE($AD$5,$B6,$C6),'BUN1'!$A$6:$O$129,14,FALSE),0)</f>
        <v>0</v>
      </c>
      <c r="AE6" s="75">
        <f>_xlfn.IFNA(VLOOKUP(CONCATENATE($AE$5,$B6,$C6),LOG!$A$6:$N$135,14,FALSE),0)</f>
        <v>0</v>
      </c>
      <c r="AF6" s="75">
        <f>_xlfn.IFNA(VLOOKUP(CONCATENATE($AF$5,$B6,$C6),FEST!$A$6:$N$125,14,FALSE),0)</f>
        <v>0</v>
      </c>
      <c r="AG6" s="76">
        <f>_xlfn.IFNA(VLOOKUP(CONCATENATE($AG$5,$B6,$C6),'ESP2'!$A$6:$N$131,14,FALSE),0)</f>
        <v>0</v>
      </c>
      <c r="AH6" s="76">
        <f>_xlfn.IFNA(VLOOKUP(CONCATENATE($AH$5,$B6,$C6),'OG3'!$A$6:$N$131,14,FALSE),0)</f>
        <v>0</v>
      </c>
      <c r="AI6" s="75">
        <f>_xlfn.IFNA(VLOOKUP(CONCATENATE($AI$5,$B6,$C6),'BUN2'!$A$6:$N$135,14,FALSE),0)</f>
        <v>7</v>
      </c>
      <c r="AJ6" s="75">
        <f>_xlfn.IFNA(VLOOKUP(CONCATENATE($AJ$5,$B6,$C6),SC!$A$6:$N$250,14,FALSE),0)</f>
        <v>0</v>
      </c>
      <c r="AK6" s="711">
        <f>_xlfn.IFNA(VLOOKUP(CONCATENATE($AK$5,$B6,$C6),'ESP3'!$A$6:$N$133,14,FALSE),0)</f>
        <v>0</v>
      </c>
      <c r="AL6" s="75">
        <f>_xlfn.IFNA(VLOOKUP(CONCATENATE(AL$5,$B6,$C6),'BAL3'!$A$6:$N$133,14,FALSE),0)</f>
        <v>0</v>
      </c>
      <c r="AM6" s="76">
        <f>_xlfn.IFNA(VLOOKUP(CONCATENATE($AQ$5,$B6,$C6),'BUS4'!$A$6:$N$250,14,FALSE),0)</f>
        <v>0</v>
      </c>
      <c r="AN6" s="76">
        <f>_xlfn.IFNA(VLOOKUP(CONCATENATE($AK$5,$B6,$C6),'BUN3'!$A$6:$N$133,14,FALSE),0)</f>
        <v>0</v>
      </c>
      <c r="AO6" s="76">
        <f>_xlfn.IFNA(VLOOKUP(CONCATENATE($AO$5,$B6,$C6),'ESP4'!$A$6:$N$135,14,FALSE),0)</f>
        <v>0</v>
      </c>
      <c r="AP6" s="76">
        <f>_xlfn.IFNA(VLOOKUP(CONCATENATE($AP$5,$B6,$C6),'MR3'!$A$6:$N$77,14,FALSE),0)</f>
        <v>0</v>
      </c>
      <c r="AQ6" s="76">
        <f>_xlfn.IFNA(VLOOKUP(CONCATENATE($AQ$5,$B6,$C6),'WAL1'!$A$6:$N$233,14,FALSE),0)</f>
        <v>0</v>
      </c>
      <c r="AR6" s="453">
        <f>_xlfn.IFNA(VLOOKUP(CONCATENATE($AR$5,$B6,$C6),'SM1'!$A$6:$N$250,14,FALSE),0)</f>
        <v>0</v>
      </c>
      <c r="AS6" s="76">
        <f>_xlfn.IFNA(VLOOKUP(CONCATENATE($AS$5,$B6,$C6),WP!$A$6:$N$250,14,FALSE),0)</f>
        <v>0</v>
      </c>
      <c r="AT6" s="453"/>
      <c r="AU6" s="232"/>
      <c r="AV6" s="232"/>
      <c r="AW6" s="232"/>
      <c r="AX6" s="399"/>
      <c r="AY6" s="430"/>
      <c r="AZ6" s="39"/>
    </row>
    <row r="7" spans="1:89" s="1" customFormat="1" ht="14.4" thickBot="1" x14ac:dyDescent="0.35">
      <c r="A7" s="860"/>
      <c r="B7" s="771" t="s">
        <v>469</v>
      </c>
      <c r="C7" s="772" t="s">
        <v>474</v>
      </c>
      <c r="D7" s="772" t="s">
        <v>451</v>
      </c>
      <c r="E7" s="773">
        <v>45056</v>
      </c>
      <c r="F7" s="774">
        <v>23</v>
      </c>
      <c r="G7" s="775">
        <f t="shared" si="0"/>
        <v>2</v>
      </c>
      <c r="H7" s="776">
        <f t="shared" si="1"/>
        <v>22</v>
      </c>
      <c r="I7" s="776">
        <f t="shared" si="2"/>
        <v>2</v>
      </c>
      <c r="J7" s="75">
        <f>_xlfn.IFNA(VLOOKUP(CONCATENATE($J$5,$B7,$C7),'BUS1'!$A$6:$N$107,14,FALSE),0)</f>
        <v>0</v>
      </c>
      <c r="K7" s="75">
        <f>_xlfn.IFNA(VLOOKUP(CONCATENATE($K$5,$B7,$C7),'ESP1'!$A$6:$N$135,14,FALSE),0)</f>
        <v>0</v>
      </c>
      <c r="L7" s="75">
        <f>_xlfn.IFNA(VLOOKUP(CONCATENATE($L$5,$B7,$C7),'KR1'!$A$6:$N$95,14,FALSE),0)</f>
        <v>0</v>
      </c>
      <c r="M7" s="75">
        <f>_xlfn.IFNA(VLOOKUP(CONCATENATE($M$5,$B7,$C7),'BAL1'!$A$6:$N$133,14,FALSE),0)</f>
        <v>0</v>
      </c>
      <c r="N7" s="75">
        <f>_xlfn.IFNA(VLOOKUP(CONCATENATE($N$5,$B7,$C7),MUR!$A$6:$L$131,14,FALSE),0)</f>
        <v>0</v>
      </c>
      <c r="O7" s="75">
        <f>_xlfn.IFNA(VLOOKUP(CONCATENATE($O$5,$B7,$C7),'SER1'!$A$6:$N$110,14,FALSE),0)</f>
        <v>0</v>
      </c>
      <c r="P7" s="75">
        <f>_xlfn.IFNA(VLOOKUP(CONCATENATE($P$5,$B7,$C7),'MR1'!$A$6:$N$135,14,FALSE),0)</f>
        <v>0</v>
      </c>
      <c r="Q7" s="75">
        <f>_xlfn.IFNA(VLOOKUP(CONCATENATE($Q$5,$B7,$C7),'GOS1'!$A$6:$N$133,14,FALSE),0)</f>
        <v>0</v>
      </c>
      <c r="R7" s="75">
        <f>_xlfn.IFNA(VLOOKUP(CONCATENATE($R$5,$B7,$C7),'BUS2'!$A$6:$N$133,14,FALSE),0)</f>
        <v>0</v>
      </c>
      <c r="S7" s="75">
        <f>_xlfn.IFNA(VLOOKUP(CONCATENATE($S$5,$B7,$C7),'OG1'!$A$6:$N$56,14,FALSE),0)</f>
        <v>0</v>
      </c>
      <c r="T7" s="75">
        <f>_xlfn.IFNA(VLOOKUP(CONCATENATE($T$5,$B7,$C7),'DRY1'!$A$6:$N$135,14,FALSE),0)</f>
        <v>0</v>
      </c>
      <c r="U7" s="75">
        <f>_xlfn.IFNA(VLOOKUP(CONCATENATE($U$5,$B7,$C7),'HO1'!$A$8:$N$131,14,FALSE),0)</f>
        <v>0</v>
      </c>
      <c r="V7" s="75">
        <f>_xlfn.IFNA(VLOOKUP(CONCATENATE($V$5,$B7,$C7),'BUS3'!$A$8:$N$135,14,FALSE),0)</f>
        <v>0</v>
      </c>
      <c r="W7" s="75">
        <f>_xlfn.IFNA(VLOOKUP(CONCATENATE($W$5,$B7,$C7),'DRY2'!$A$6:$M$169,14,FALSE),0)</f>
        <v>0</v>
      </c>
      <c r="X7" s="75">
        <f>_xlfn.IFNA(VLOOKUP(CONCATENATE($X$5,$B7,$C7),'BAL2'!$A$6:$N$133,14,FALSE),0)</f>
        <v>0</v>
      </c>
      <c r="Y7" s="75">
        <f>_xlfn.IFNA(VLOOKUP(CONCATENATE($Y$5,$B7,$C7),'OG2'!$A$6:$N$133,14,FALSE),0)</f>
        <v>0</v>
      </c>
      <c r="Z7" s="75">
        <f>_xlfn.IFNA(VLOOKUP(CONCATENATE($Z$5,$B7,$C7),'MR2'!$A$6:$N$133,14,FALSE),0)</f>
        <v>0</v>
      </c>
      <c r="AA7" s="75">
        <f>_xlfn.IFNA(VLOOKUP(CONCATENATE($AA$5,$B7,$C7),'DRY3'!$A$6:$N$124,14,FALSE),0)</f>
        <v>8</v>
      </c>
      <c r="AB7" s="75">
        <f>_xlfn.IFNA(VLOOKUP(CONCATENATE($AB$5,$B7,$C7),'SER2'!$A$6:$N$135,14,FALSE),0)</f>
        <v>0</v>
      </c>
      <c r="AC7" s="75">
        <f>_xlfn.IFNA(VLOOKUP(CONCATENATE($AC$5,$B7,$C7),'KR2'!$A$6:$O$129,14,FALSE),0)</f>
        <v>0</v>
      </c>
      <c r="AD7" s="75">
        <f>_xlfn.IFNA(VLOOKUP(CONCATENATE($AD$5,$B7,$C7),'BUN1'!$A$6:$O$129,14,FALSE),0)</f>
        <v>0</v>
      </c>
      <c r="AE7" s="75">
        <f>_xlfn.IFNA(VLOOKUP(CONCATENATE($AE$5,$B7,$C7),LOG!$A$6:$N$135,14,FALSE),0)</f>
        <v>0</v>
      </c>
      <c r="AF7" s="75">
        <f>_xlfn.IFNA(VLOOKUP(CONCATENATE($AF$5,$B7,$C7),FEST!$A$6:$N$125,14,FALSE),0)</f>
        <v>0</v>
      </c>
      <c r="AG7" s="76">
        <f>_xlfn.IFNA(VLOOKUP(CONCATENATE($AG$5,$B7,$C7),'ESP2'!$A$6:$N$131,14,FALSE),0)</f>
        <v>0</v>
      </c>
      <c r="AH7" s="76">
        <f>_xlfn.IFNA(VLOOKUP(CONCATENATE($AH$5,$B7,$C7),'OG3'!$A$6:$N$131,14,FALSE),0)</f>
        <v>0</v>
      </c>
      <c r="AI7" s="75">
        <f>_xlfn.IFNA(VLOOKUP(CONCATENATE($AI$5,$B7,$C7),'BUN2'!$A$6:$N$135,14,FALSE),0)</f>
        <v>0</v>
      </c>
      <c r="AJ7" s="75">
        <f>_xlfn.IFNA(VLOOKUP(CONCATENATE($AJ$5,$B7,$C7),SC!$A$6:$N$250,14,FALSE),0)</f>
        <v>14</v>
      </c>
      <c r="AK7" s="75">
        <f>_xlfn.IFNA(VLOOKUP(CONCATENATE($AK$5,$B7,$C7),'ESP3'!$A$6:$N$133,14,FALSE),0)</f>
        <v>0</v>
      </c>
      <c r="AL7" s="75">
        <f>_xlfn.IFNA(VLOOKUP(CONCATENATE(AL$5,$B7,$C7),'BAL3'!$A$6:$N$133,14,FALSE),0)</f>
        <v>0</v>
      </c>
      <c r="AM7" s="76">
        <f>_xlfn.IFNA(VLOOKUP(CONCATENATE($AQ$5,$B7,$C7),'BUS4'!$A$6:$N$250,14,FALSE),0)</f>
        <v>0</v>
      </c>
      <c r="AN7" s="76">
        <f>_xlfn.IFNA(VLOOKUP(CONCATENATE($AK$5,$B7,$C7),'BUN3'!$A$6:$N$133,14,FALSE),0)</f>
        <v>0</v>
      </c>
      <c r="AO7" s="76">
        <f>_xlfn.IFNA(VLOOKUP(CONCATENATE($AO$5,$B7,$C7),'ESP4'!$A$6:$N$135,14,FALSE),0)</f>
        <v>0</v>
      </c>
      <c r="AP7" s="76">
        <f>_xlfn.IFNA(VLOOKUP(CONCATENATE($AP$5,$B7,$C7),'MR3'!$A$6:$N$77,14,FALSE),0)</f>
        <v>0</v>
      </c>
      <c r="AQ7" s="76">
        <f>_xlfn.IFNA(VLOOKUP(CONCATENATE($AQ$5,$B7,$C7),'WAL1'!$A$6:$N$233,14,FALSE),0)</f>
        <v>0</v>
      </c>
      <c r="AR7" s="76">
        <f>_xlfn.IFNA(VLOOKUP(CONCATENATE($AR$5,$B7,$C7),'SM1'!$A$6:$N$250,14,FALSE),0)</f>
        <v>0</v>
      </c>
      <c r="AS7" s="76">
        <f>_xlfn.IFNA(VLOOKUP(CONCATENATE($AS$5,$B7,$C7),WP!$A$6:$N$250,14,FALSE),0)</f>
        <v>0</v>
      </c>
      <c r="AT7" s="76"/>
      <c r="AU7" s="76"/>
      <c r="AV7" s="76"/>
      <c r="AW7" s="76"/>
      <c r="AX7" s="400"/>
      <c r="AY7" s="77"/>
      <c r="AZ7" s="40"/>
    </row>
    <row r="8" spans="1:89" x14ac:dyDescent="0.3">
      <c r="A8" s="860"/>
      <c r="B8" s="762"/>
      <c r="C8" s="487"/>
      <c r="D8" s="487"/>
      <c r="E8" s="488"/>
      <c r="F8" s="489"/>
      <c r="G8" s="763">
        <f t="shared" si="0"/>
        <v>0</v>
      </c>
      <c r="H8" s="448">
        <f t="shared" si="1"/>
        <v>0</v>
      </c>
      <c r="I8" s="489">
        <f t="shared" si="2"/>
        <v>3</v>
      </c>
      <c r="J8" s="75">
        <f>_xlfn.IFNA(VLOOKUP(CONCATENATE($J$5,$B8,$C8),'BUS1'!$A$6:$N$107,14,FALSE),0)</f>
        <v>0</v>
      </c>
      <c r="K8" s="75">
        <f>_xlfn.IFNA(VLOOKUP(CONCATENATE($K$5,$B8,$C8),'ESP1'!$A$6:$N$135,14,FALSE),0)</f>
        <v>0</v>
      </c>
      <c r="L8" s="75">
        <f>_xlfn.IFNA(VLOOKUP(CONCATENATE($L$5,$B8,$C8),'KR1'!$A$6:$N$95,14,FALSE),0)</f>
        <v>0</v>
      </c>
      <c r="M8" s="75">
        <f>_xlfn.IFNA(VLOOKUP(CONCATENATE($M$5,$B8,$C8),'BAL1'!$A$6:$N$133,14,FALSE),0)</f>
        <v>0</v>
      </c>
      <c r="N8" s="75">
        <f>_xlfn.IFNA(VLOOKUP(CONCATENATE($N$5,$B8,$C8),MUR!$A$6:$L$131,14,FALSE),0)</f>
        <v>0</v>
      </c>
      <c r="O8" s="75">
        <f>_xlfn.IFNA(VLOOKUP(CONCATENATE($O$5,$B8,$C8),'SER1'!$A$6:$N$110,14,FALSE),0)</f>
        <v>0</v>
      </c>
      <c r="P8" s="75">
        <f>_xlfn.IFNA(VLOOKUP(CONCATENATE($P$5,$B8,$C8),'MR1'!$A$6:$N$135,14,FALSE),0)</f>
        <v>0</v>
      </c>
      <c r="Q8" s="75">
        <f>_xlfn.IFNA(VLOOKUP(CONCATENATE($Q$5,$B8,$C8),'GOS1'!$A$6:$N$133,14,FALSE),0)</f>
        <v>0</v>
      </c>
      <c r="R8" s="75">
        <f>_xlfn.IFNA(VLOOKUP(CONCATENATE($R$5,$B8,$C8),'BUS2'!$A$6:$N$133,14,FALSE),0)</f>
        <v>0</v>
      </c>
      <c r="S8" s="75">
        <f>_xlfn.IFNA(VLOOKUP(CONCATENATE($S$5,$B8,$C8),'OG1'!$A$6:$N$56,14,FALSE),0)</f>
        <v>0</v>
      </c>
      <c r="T8" s="75">
        <f>_xlfn.IFNA(VLOOKUP(CONCATENATE($T$5,$B8,$C8),'DRY1'!$A$6:$N$135,14,FALSE),0)</f>
        <v>0</v>
      </c>
      <c r="U8" s="75">
        <f>_xlfn.IFNA(VLOOKUP(CONCATENATE($U$5,$B8,$C8),'HO1'!$A$8:$N$131,14,FALSE),0)</f>
        <v>0</v>
      </c>
      <c r="V8" s="75">
        <f>_xlfn.IFNA(VLOOKUP(CONCATENATE($V$5,$B8,$C8),'BUS3'!$A$8:$N$135,14,FALSE),0)</f>
        <v>0</v>
      </c>
      <c r="W8" s="75">
        <f>_xlfn.IFNA(VLOOKUP(CONCATENATE($W$5,$B8,$C8),'DRY2'!$A$6:$M$169,14,FALSE),0)</f>
        <v>0</v>
      </c>
      <c r="X8" s="75">
        <f>_xlfn.IFNA(VLOOKUP(CONCATENATE($X$5,$B8,$C8),'BAL2'!$A$6:$N$133,14,FALSE),0)</f>
        <v>0</v>
      </c>
      <c r="Y8" s="75">
        <f>_xlfn.IFNA(VLOOKUP(CONCATENATE($Y$5,$B8,$C8),'OG2'!$A$6:$N$133,14,FALSE),0)</f>
        <v>0</v>
      </c>
      <c r="Z8" s="75">
        <f>_xlfn.IFNA(VLOOKUP(CONCATENATE($Z$5,$B8,$C8),'MR2'!$A$6:$N$133,14,FALSE),0)</f>
        <v>0</v>
      </c>
      <c r="AA8" s="75">
        <f>_xlfn.IFNA(VLOOKUP(CONCATENATE($AA$5,$B8,$C8),'DRY3'!$A$6:$N$124,14,FALSE),0)</f>
        <v>0</v>
      </c>
      <c r="AB8" s="75">
        <f>_xlfn.IFNA(VLOOKUP(CONCATENATE($AB$5,$B8,$C8),'SER2'!$A$6:$N$135,14,FALSE),0)</f>
        <v>0</v>
      </c>
      <c r="AC8" s="75">
        <f>_xlfn.IFNA(VLOOKUP(CONCATENATE($AC$5,$B8,$C8),'KR2'!$A$6:$O$129,14,FALSE),0)</f>
        <v>0</v>
      </c>
      <c r="AD8" s="75">
        <f>_xlfn.IFNA(VLOOKUP(CONCATENATE($AD$5,$B8,$C8),'BUN1'!$A$6:$O$129,14,FALSE),0)</f>
        <v>0</v>
      </c>
      <c r="AE8" s="75">
        <f>_xlfn.IFNA(VLOOKUP(CONCATENATE($AE$5,$B8,$C8),LOG!$A$6:$N$135,14,FALSE),0)</f>
        <v>0</v>
      </c>
      <c r="AF8" s="75">
        <f>_xlfn.IFNA(VLOOKUP(CONCATENATE($AF$5,$B8,$C8),FEST!$A$6:$N$125,14,FALSE),0)</f>
        <v>0</v>
      </c>
      <c r="AG8" s="76">
        <f>_xlfn.IFNA(VLOOKUP(CONCATENATE($AG$5,$B8,$C8),'ESP2'!$A$6:$N$131,14,FALSE),0)</f>
        <v>0</v>
      </c>
      <c r="AH8" s="76">
        <f>_xlfn.IFNA(VLOOKUP(CONCATENATE($AH$5,$B8,$C8),'OG3'!$A$6:$N$131,14,FALSE),0)</f>
        <v>0</v>
      </c>
      <c r="AI8" s="75">
        <f>_xlfn.IFNA(VLOOKUP(CONCATENATE($AI$5,$B8,$C8),'BUN2'!$A$6:$N$135,14,FALSE),0)</f>
        <v>0</v>
      </c>
      <c r="AJ8" s="75">
        <f>_xlfn.IFNA(VLOOKUP(CONCATENATE($AJ$5,$B8,$C8),SC!$A$6:$N$250,14,FALSE),0)</f>
        <v>0</v>
      </c>
      <c r="AK8" s="75">
        <f>_xlfn.IFNA(VLOOKUP(CONCATENATE($AK$5,$B8,$C8),'ESP3'!$A$6:$N$133,14,FALSE),0)</f>
        <v>0</v>
      </c>
      <c r="AL8" s="75">
        <f>_xlfn.IFNA(VLOOKUP(CONCATENATE(AL$5,$B8,$C8),'BAL3'!$A$6:$N$133,14,FALSE),0)</f>
        <v>0</v>
      </c>
      <c r="AM8" s="76">
        <f>_xlfn.IFNA(VLOOKUP(CONCATENATE($AQ$5,$B8,$C8),'BUS4'!$A$6:$N$250,14,FALSE),0)</f>
        <v>0</v>
      </c>
      <c r="AN8" s="76">
        <f>_xlfn.IFNA(VLOOKUP(CONCATENATE($AK$5,$B8,$C8),'BUN3'!$A$6:$N$133,14,FALSE),0)</f>
        <v>0</v>
      </c>
      <c r="AO8" s="76">
        <f>_xlfn.IFNA(VLOOKUP(CONCATENATE($AO$5,$B8,$C8),'ESP4'!$A$6:$N$135,14,FALSE),0)</f>
        <v>0</v>
      </c>
      <c r="AP8" s="76">
        <f>_xlfn.IFNA(VLOOKUP(CONCATENATE($AP$5,$B8,$C8),'MR3'!$A$6:$N$77,14,FALSE),0)</f>
        <v>0</v>
      </c>
      <c r="AQ8" s="76">
        <f>_xlfn.IFNA(VLOOKUP(CONCATENATE($AQ$5,$B8,$C8),'WAL1'!$A$6:$N$233,14,FALSE),0)</f>
        <v>0</v>
      </c>
      <c r="AR8" s="76">
        <f>_xlfn.IFNA(VLOOKUP(CONCATENATE($AR$5,$B8,$C8),'SM1'!$A$6:$N$250,14,FALSE),0)</f>
        <v>0</v>
      </c>
      <c r="AS8" s="76">
        <f>_xlfn.IFNA(VLOOKUP(CONCATENATE($AS$5,$B8,$C8),WP!$A$6:$N$250,14,FALSE),0)</f>
        <v>0</v>
      </c>
      <c r="AT8" s="76"/>
      <c r="AU8" s="76"/>
      <c r="AV8" s="76"/>
      <c r="AW8" s="76"/>
      <c r="AX8" s="400"/>
      <c r="AY8" s="77"/>
      <c r="AZ8" s="39"/>
    </row>
    <row r="9" spans="1:89" x14ac:dyDescent="0.3">
      <c r="A9" s="860"/>
      <c r="B9" s="233"/>
      <c r="C9" s="72"/>
      <c r="D9" s="72"/>
      <c r="E9" s="73"/>
      <c r="F9" s="74"/>
      <c r="G9" s="70">
        <f t="shared" si="0"/>
        <v>0</v>
      </c>
      <c r="H9" s="71">
        <f t="shared" si="1"/>
        <v>0</v>
      </c>
      <c r="I9" s="74">
        <f t="shared" si="2"/>
        <v>3</v>
      </c>
      <c r="J9" s="75">
        <f>_xlfn.IFNA(VLOOKUP(CONCATENATE($J$5,$B9,$C9),'BUS1'!$A$6:$N$107,14,FALSE),0)</f>
        <v>0</v>
      </c>
      <c r="K9" s="75">
        <f>_xlfn.IFNA(VLOOKUP(CONCATENATE($K$5,$B9,$C9),'ESP1'!$A$6:$N$135,14,FALSE),0)</f>
        <v>0</v>
      </c>
      <c r="L9" s="75">
        <f>_xlfn.IFNA(VLOOKUP(CONCATENATE($L$5,$B9,$C9),'KR1'!$A$6:$N$95,14,FALSE),0)</f>
        <v>0</v>
      </c>
      <c r="M9" s="75">
        <f>_xlfn.IFNA(VLOOKUP(CONCATENATE($M$5,$B9,$C9),'BAL1'!$A$6:$N$133,14,FALSE),0)</f>
        <v>0</v>
      </c>
      <c r="N9" s="75">
        <f>_xlfn.IFNA(VLOOKUP(CONCATENATE($N$5,$B9,$C9),MUR!$A$6:$L$131,14,FALSE),0)</f>
        <v>0</v>
      </c>
      <c r="O9" s="75">
        <f>_xlfn.IFNA(VLOOKUP(CONCATENATE($O$5,$B9,$C9),'SER1'!$A$6:$N$110,14,FALSE),0)</f>
        <v>0</v>
      </c>
      <c r="P9" s="75">
        <f>_xlfn.IFNA(VLOOKUP(CONCATENATE($P$5,$B9,$C9),'MR1'!$A$6:$N$135,14,FALSE),0)</f>
        <v>0</v>
      </c>
      <c r="Q9" s="75">
        <f>_xlfn.IFNA(VLOOKUP(CONCATENATE($Q$5,$B9,$C9),'GOS1'!$A$6:$N$133,14,FALSE),0)</f>
        <v>0</v>
      </c>
      <c r="R9" s="75">
        <f>_xlfn.IFNA(VLOOKUP(CONCATENATE($R$5,$B9,$C9),'BUS2'!$A$6:$N$133,14,FALSE),0)</f>
        <v>0</v>
      </c>
      <c r="S9" s="75">
        <f>_xlfn.IFNA(VLOOKUP(CONCATENATE($S$5,$B9,$C9),'OG1'!$A$6:$N$56,14,FALSE),0)</f>
        <v>0</v>
      </c>
      <c r="T9" s="75">
        <f>_xlfn.IFNA(VLOOKUP(CONCATENATE($T$5,$B9,$C9),'DRY1'!$A$6:$N$135,14,FALSE),0)</f>
        <v>0</v>
      </c>
      <c r="U9" s="75">
        <f>_xlfn.IFNA(VLOOKUP(CONCATENATE($U$5,$B9,$C9),'HO1'!$A$8:$N$131,14,FALSE),0)</f>
        <v>0</v>
      </c>
      <c r="V9" s="75">
        <f>_xlfn.IFNA(VLOOKUP(CONCATENATE($V$5,$B9,$C9),'BUS3'!$A$8:$N$135,14,FALSE),0)</f>
        <v>0</v>
      </c>
      <c r="W9" s="75">
        <f>_xlfn.IFNA(VLOOKUP(CONCATENATE($W$5,$B9,$C9),'DRY2'!$A$6:$M$169,14,FALSE),0)</f>
        <v>0</v>
      </c>
      <c r="X9" s="75">
        <f>_xlfn.IFNA(VLOOKUP(CONCATENATE($AN$5,$B9,$C9),'BAL2'!$A$6:$N$133,14,FALSE),0)</f>
        <v>0</v>
      </c>
      <c r="Y9" s="75">
        <f>_xlfn.IFNA(VLOOKUP(CONCATENATE($Y$5,$B9,$C9),'OG2'!$A$6:$N$133,14,FALSE),0)</f>
        <v>0</v>
      </c>
      <c r="Z9" s="75">
        <f>_xlfn.IFNA(VLOOKUP(CONCATENATE($Z$5,$B9,$C9),'MR2'!$A$6:$N$133,14,FALSE),0)</f>
        <v>0</v>
      </c>
      <c r="AA9" s="75">
        <f>_xlfn.IFNA(VLOOKUP(CONCATENATE($AA$5,$B9,$C9),'DRY3'!$A$6:$N$124,14,FALSE),0)</f>
        <v>0</v>
      </c>
      <c r="AB9" s="75">
        <f>_xlfn.IFNA(VLOOKUP(CONCATENATE($AB$5,$B9,$C9),'SER2'!$A$6:$N$135,14,FALSE),0)</f>
        <v>0</v>
      </c>
      <c r="AC9" s="75">
        <f>_xlfn.IFNA(VLOOKUP(CONCATENATE($AC$5,$B9,$C9),'KR2'!$A$6:$O$129,14,FALSE),0)</f>
        <v>0</v>
      </c>
      <c r="AD9" s="75">
        <f>_xlfn.IFNA(VLOOKUP(CONCATENATE($AD$5,$B9,$C9),'BUN1'!$A$6:$O$129,14,FALSE),0)</f>
        <v>0</v>
      </c>
      <c r="AE9" s="75">
        <f>_xlfn.IFNA(VLOOKUP(CONCATENATE($AE$5,$B9,$C9),LOG!$A$6:$N$135,14,FALSE),0)</f>
        <v>0</v>
      </c>
      <c r="AF9" s="75">
        <f>_xlfn.IFNA(VLOOKUP(CONCATENATE($AF$5,$B9,$C9),FEST!$A$6:$N$125,14,FALSE),0)</f>
        <v>0</v>
      </c>
      <c r="AG9" s="76">
        <f>_xlfn.IFNA(VLOOKUP(CONCATENATE($AG$5,$B9,$C9),'ESP2'!$A$6:$N$131,14,FALSE),0)</f>
        <v>0</v>
      </c>
      <c r="AH9" s="76">
        <f>_xlfn.IFNA(VLOOKUP(CONCATENATE($AH$5,$B9,$C9),'OG3'!$A$6:$N$131,14,FALSE),0)</f>
        <v>0</v>
      </c>
      <c r="AI9" s="75">
        <f>_xlfn.IFNA(VLOOKUP(CONCATENATE($AI$5,$B9,$C9),'BUN2'!$A$6:$N$135,14,FALSE),0)</f>
        <v>0</v>
      </c>
      <c r="AJ9" s="75">
        <f>_xlfn.IFNA(VLOOKUP(CONCATENATE($AJ$5,$B9,$C9),SC!$A$6:$N$250,14,FALSE),0)</f>
        <v>0</v>
      </c>
      <c r="AK9" s="75">
        <f>_xlfn.IFNA(VLOOKUP(CONCATENATE($AK$5,$B9,$C9),'ESP3'!$A$6:$N$133,14,FALSE),0)</f>
        <v>0</v>
      </c>
      <c r="AL9" s="75">
        <f>_xlfn.IFNA(VLOOKUP(CONCATENATE(AL$5,$B9,$C9),'BAL3'!$A$6:$N$133,14,FALSE),0)</f>
        <v>0</v>
      </c>
      <c r="AM9" s="76">
        <f>_xlfn.IFNA(VLOOKUP(CONCATENATE($AQ$5,$B9,$C9),'BUS4'!$A$6:$N$250,14,FALSE),0)</f>
        <v>0</v>
      </c>
      <c r="AN9" s="76">
        <f>_xlfn.IFNA(VLOOKUP(CONCATENATE($AK$5,$B9,$C9),'BUN3'!$A$6:$N$133,14,FALSE),0)</f>
        <v>0</v>
      </c>
      <c r="AO9" s="76">
        <f>_xlfn.IFNA(VLOOKUP(CONCATENATE($AO$5,$B9,$C9),'ESP4'!$A$6:$N$135,14,FALSE),0)</f>
        <v>0</v>
      </c>
      <c r="AP9" s="76">
        <f>_xlfn.IFNA(VLOOKUP(CONCATENATE($AP$5,$B9,$C9),'MR3'!$A$6:$N$77,14,FALSE),0)</f>
        <v>0</v>
      </c>
      <c r="AQ9" s="76">
        <f>_xlfn.IFNA(VLOOKUP(CONCATENATE($AQ$5,$B9,$C9),'WAL1'!$A$6:$N$233,14,FALSE),0)</f>
        <v>0</v>
      </c>
      <c r="AR9" s="76">
        <f>_xlfn.IFNA(VLOOKUP(CONCATENATE($AR$5,$B9,$C9),'SM1'!$A$6:$N$250,14,FALSE),0)</f>
        <v>0</v>
      </c>
      <c r="AS9" s="76">
        <f>_xlfn.IFNA(VLOOKUP(CONCATENATE($AS$5,$B9,$C9),WP!$A$6:$N$250,14,FALSE),0)</f>
        <v>0</v>
      </c>
      <c r="AT9" s="76"/>
      <c r="AU9" s="76"/>
      <c r="AV9" s="76"/>
      <c r="AW9" s="76"/>
      <c r="AX9" s="400"/>
      <c r="AY9" s="77"/>
      <c r="AZ9" s="40"/>
    </row>
    <row r="10" spans="1:89" x14ac:dyDescent="0.3">
      <c r="A10" s="860"/>
      <c r="B10" s="311"/>
      <c r="C10" s="312"/>
      <c r="D10" s="312"/>
      <c r="E10" s="313"/>
      <c r="F10" s="314"/>
      <c r="G10" s="70">
        <f t="shared" si="0"/>
        <v>0</v>
      </c>
      <c r="H10" s="71">
        <f t="shared" si="1"/>
        <v>0</v>
      </c>
      <c r="I10" s="74">
        <f t="shared" si="2"/>
        <v>3</v>
      </c>
      <c r="J10" s="75">
        <f>_xlfn.IFNA(VLOOKUP(CONCATENATE($J$5,$B10,$C10),'BUS1'!$A$6:$N$107,14,FALSE),0)</f>
        <v>0</v>
      </c>
      <c r="K10" s="75">
        <f>_xlfn.IFNA(VLOOKUP(CONCATENATE($K$5,$B10,$C10),'ESP1'!$A$6:$N$135,14,FALSE),0)</f>
        <v>0</v>
      </c>
      <c r="L10" s="75">
        <f>_xlfn.IFNA(VLOOKUP(CONCATENATE($L$5,$B10,$C10),'KR1'!$A$6:$N$95,14,FALSE),0)</f>
        <v>0</v>
      </c>
      <c r="M10" s="75">
        <f>_xlfn.IFNA(VLOOKUP(CONCATENATE($M$5,$B10,$C10),'BAL1'!$A$6:$N$133,14,FALSE),0)</f>
        <v>0</v>
      </c>
      <c r="N10" s="75">
        <f>_xlfn.IFNA(VLOOKUP(CONCATENATE($N$5,$B10,$C10),MUR!$A$6:$L$131,14,FALSE),0)</f>
        <v>0</v>
      </c>
      <c r="O10" s="75">
        <f>_xlfn.IFNA(VLOOKUP(CONCATENATE($O$5,$B10,$C10),'SER1'!$A$6:$N$110,14,FALSE),0)</f>
        <v>0</v>
      </c>
      <c r="P10" s="75">
        <f>_xlfn.IFNA(VLOOKUP(CONCATENATE($P$5,$B10,$C10),'MR1'!$A$6:$N$135,14,FALSE),0)</f>
        <v>0</v>
      </c>
      <c r="Q10" s="75">
        <f>_xlfn.IFNA(VLOOKUP(CONCATENATE($Q$5,$B10,$C10),'GOS1'!$A$6:$N$133,14,FALSE),0)</f>
        <v>0</v>
      </c>
      <c r="R10" s="75">
        <f>_xlfn.IFNA(VLOOKUP(CONCATENATE($R$5,$B10,$C10),'BUS2'!$A$6:$N$133,14,FALSE),0)</f>
        <v>0</v>
      </c>
      <c r="S10" s="75">
        <f>_xlfn.IFNA(VLOOKUP(CONCATENATE($S$5,$B10,$C10),'OG1'!$A$6:$N$56,14,FALSE),0)</f>
        <v>0</v>
      </c>
      <c r="T10" s="75">
        <f>_xlfn.IFNA(VLOOKUP(CONCATENATE($T$5,$B10,$C10),'DRY1'!$A$6:$N$135,14,FALSE),0)</f>
        <v>0</v>
      </c>
      <c r="U10" s="75">
        <f>_xlfn.IFNA(VLOOKUP(CONCATENATE($U$5,$B10,$C10),'HO1'!$A$8:$N$131,14,FALSE),0)</f>
        <v>0</v>
      </c>
      <c r="V10" s="75">
        <f>_xlfn.IFNA(VLOOKUP(CONCATENATE($V$5,$B10,$C10),'BUS3'!$A$8:$N$135,14,FALSE),0)</f>
        <v>0</v>
      </c>
      <c r="W10" s="75">
        <f>_xlfn.IFNA(VLOOKUP(CONCATENATE($W$5,$B10,$C10),'DRY2'!$A$6:$M$169,14,FALSE),0)</f>
        <v>0</v>
      </c>
      <c r="X10" s="75">
        <f>_xlfn.IFNA(VLOOKUP(CONCATENATE($AN$5,$B10,$C10),'BAL2'!$A$6:$N$133,14,FALSE),0)</f>
        <v>0</v>
      </c>
      <c r="Y10" s="75">
        <f>_xlfn.IFNA(VLOOKUP(CONCATENATE($Y$5,$B10,$C10),'OG2'!$A$6:$N$133,14,FALSE),0)</f>
        <v>0</v>
      </c>
      <c r="Z10" s="75">
        <f>_xlfn.IFNA(VLOOKUP(CONCATENATE($Z$5,$B10,$C10),'MR2'!$A$6:$N$133,14,FALSE),0)</f>
        <v>0</v>
      </c>
      <c r="AA10" s="75">
        <f>_xlfn.IFNA(VLOOKUP(CONCATENATE($AA$5,$B10,$C10),'DRY3'!$A$6:$N$124,14,FALSE),0)</f>
        <v>0</v>
      </c>
      <c r="AB10" s="75">
        <f>_xlfn.IFNA(VLOOKUP(CONCATENATE($AB$5,$B10,$C10),'SER2'!$A$6:$N$135,14,FALSE),0)</f>
        <v>0</v>
      </c>
      <c r="AC10" s="75">
        <f>_xlfn.IFNA(VLOOKUP(CONCATENATE($AC$5,$B10,$C10),'KR2'!$A$6:$O$129,14,FALSE),0)</f>
        <v>0</v>
      </c>
      <c r="AD10" s="75">
        <f>_xlfn.IFNA(VLOOKUP(CONCATENATE($AD$5,$B10,$C10),'BUN1'!$A$6:$O$129,14,FALSE),0)</f>
        <v>0</v>
      </c>
      <c r="AE10" s="75">
        <f>_xlfn.IFNA(VLOOKUP(CONCATENATE($AE$5,$B10,$C10),LOG!$A$6:$N$135,14,FALSE),0)</f>
        <v>0</v>
      </c>
      <c r="AF10" s="75">
        <f>_xlfn.IFNA(VLOOKUP(CONCATENATE($AF$5,$B10,$C10),FEST!$A$6:$N$125,14,FALSE),0)</f>
        <v>0</v>
      </c>
      <c r="AG10" s="76">
        <f>_xlfn.IFNA(VLOOKUP(CONCATENATE($AG$5,$B10,$C10),'ESP2'!$A$6:$N$131,14,FALSE),0)</f>
        <v>0</v>
      </c>
      <c r="AH10" s="76">
        <f>_xlfn.IFNA(VLOOKUP(CONCATENATE($AH$5,$B10,$C10),'OG3'!$A$6:$N$131,14,FALSE),0)</f>
        <v>0</v>
      </c>
      <c r="AI10" s="75">
        <f>_xlfn.IFNA(VLOOKUP(CONCATENATE($AI$5,$B10,$C10),'BUN2'!$A$6:$N$135,14,FALSE),0)</f>
        <v>0</v>
      </c>
      <c r="AJ10" s="75">
        <f>_xlfn.IFNA(VLOOKUP(CONCATENATE($AJ$5,$B10,$C10),SC!$A$6:$N$250,14,FALSE),0)</f>
        <v>0</v>
      </c>
      <c r="AK10" s="75">
        <f>_xlfn.IFNA(VLOOKUP(CONCATENATE($AK$5,$B10,$C10),'ESP3'!$A$6:$N$133,14,FALSE),0)</f>
        <v>0</v>
      </c>
      <c r="AL10" s="75">
        <f>_xlfn.IFNA(VLOOKUP(CONCATENATE(AL$5,$B10,$C10),'BAL3'!$A$6:$N$133,14,FALSE),0)</f>
        <v>0</v>
      </c>
      <c r="AM10" s="76">
        <f>_xlfn.IFNA(VLOOKUP(CONCATENATE($AQ$5,$B10,$C10),'BUS4'!$A$6:$N$250,14,FALSE),0)</f>
        <v>0</v>
      </c>
      <c r="AN10" s="76">
        <f>_xlfn.IFNA(VLOOKUP(CONCATENATE($AK$5,$B10,$C10),'BUN3'!$A$6:$N$133,14,FALSE),0)</f>
        <v>0</v>
      </c>
      <c r="AO10" s="76">
        <f>_xlfn.IFNA(VLOOKUP(CONCATENATE($AO$5,$B10,$C10),'ESP4'!$A$6:$N$135,14,FALSE),0)</f>
        <v>0</v>
      </c>
      <c r="AP10" s="76">
        <f>_xlfn.IFNA(VLOOKUP(CONCATENATE($AP$5,$B10,$C10),'MR3'!$A$6:$N$77,14,FALSE),0)</f>
        <v>0</v>
      </c>
      <c r="AQ10" s="76">
        <f>_xlfn.IFNA(VLOOKUP(CONCATENATE($AQ$5,$B10,$C10),'WAL1'!$A$6:$N$233,14,FALSE),0)</f>
        <v>0</v>
      </c>
      <c r="AR10" s="76">
        <f>_xlfn.IFNA(VLOOKUP(CONCATENATE($AR$5,$B10,$C10),'SM1'!$A$6:$N$250,14,FALSE),0)</f>
        <v>0</v>
      </c>
      <c r="AS10" s="76">
        <f>_xlfn.IFNA(VLOOKUP(CONCATENATE($AS$5,$B10,$C10),WP!$A$6:$N$250,14,FALSE),0)</f>
        <v>0</v>
      </c>
      <c r="AT10" s="76"/>
      <c r="AU10" s="76"/>
      <c r="AV10" s="76"/>
      <c r="AW10" s="76"/>
      <c r="AX10" s="400"/>
      <c r="AY10" s="77"/>
      <c r="AZ10" s="39"/>
    </row>
    <row r="11" spans="1:89" x14ac:dyDescent="0.3">
      <c r="A11" s="860"/>
      <c r="B11" s="311"/>
      <c r="C11" s="312"/>
      <c r="D11" s="312"/>
      <c r="E11" s="313"/>
      <c r="F11" s="314"/>
      <c r="G11" s="70">
        <f t="shared" si="0"/>
        <v>0</v>
      </c>
      <c r="H11" s="71">
        <f t="shared" si="1"/>
        <v>0</v>
      </c>
      <c r="I11" s="74">
        <f t="shared" si="2"/>
        <v>3</v>
      </c>
      <c r="J11" s="75">
        <f>_xlfn.IFNA(VLOOKUP(CONCATENATE($J$5,$B11,$C11),'BUS1'!$A$6:$N$107,14,FALSE),0)</f>
        <v>0</v>
      </c>
      <c r="K11" s="75">
        <f>_xlfn.IFNA(VLOOKUP(CONCATENATE($K$5,$B11,$C11),'ESP1'!$A$6:$N$135,14,FALSE),0)</f>
        <v>0</v>
      </c>
      <c r="L11" s="75">
        <f>_xlfn.IFNA(VLOOKUP(CONCATENATE($L$5,$B11,$C11),'KR1'!$A$6:$N$95,14,FALSE),0)</f>
        <v>0</v>
      </c>
      <c r="M11" s="75">
        <f>_xlfn.IFNA(VLOOKUP(CONCATENATE($M$5,$B11,$C11),'BAL1'!$A$6:$N$133,14,FALSE),0)</f>
        <v>0</v>
      </c>
      <c r="N11" s="75">
        <f>_xlfn.IFNA(VLOOKUP(CONCATENATE($N$5,$B11,$C11),MUR!$A$6:$L$131,14,FALSE),0)</f>
        <v>0</v>
      </c>
      <c r="O11" s="75">
        <f>_xlfn.IFNA(VLOOKUP(CONCATENATE($O$5,$B11,$C11),'SER1'!$A$6:$N$110,14,FALSE),0)</f>
        <v>0</v>
      </c>
      <c r="P11" s="75">
        <f>_xlfn.IFNA(VLOOKUP(CONCATENATE($P$5,$B11,$C11),'MR1'!$A$6:$N$135,14,FALSE),0)</f>
        <v>0</v>
      </c>
      <c r="Q11" s="75">
        <f>_xlfn.IFNA(VLOOKUP(CONCATENATE($Q$5,$B11,$C11),'GOS1'!$A$6:$N$133,14,FALSE),0)</f>
        <v>0</v>
      </c>
      <c r="R11" s="75">
        <f>_xlfn.IFNA(VLOOKUP(CONCATENATE($R$5,$B11,$C11),'BUS2'!$A$6:$N$133,14,FALSE),0)</f>
        <v>0</v>
      </c>
      <c r="S11" s="75">
        <f>_xlfn.IFNA(VLOOKUP(CONCATENATE($S$5,$B11,$C11),'OG1'!$A$6:$N$56,14,FALSE),0)</f>
        <v>0</v>
      </c>
      <c r="T11" s="75">
        <f>_xlfn.IFNA(VLOOKUP(CONCATENATE($T$5,$B11,$C11),'DRY1'!$A$6:$N$135,14,FALSE),0)</f>
        <v>0</v>
      </c>
      <c r="U11" s="75">
        <f>_xlfn.IFNA(VLOOKUP(CONCATENATE($U$5,$B11,$C11),'HO1'!$A$8:$N$131,14,FALSE),0)</f>
        <v>0</v>
      </c>
      <c r="V11" s="75">
        <f>_xlfn.IFNA(VLOOKUP(CONCATENATE($V$5,$B11,$C11),'BUS3'!$A$8:$N$135,14,FALSE),0)</f>
        <v>0</v>
      </c>
      <c r="W11" s="75">
        <f>_xlfn.IFNA(VLOOKUP(CONCATENATE($W$5,$B11,$C11),'DRY2'!$A$6:$M$169,14,FALSE),0)</f>
        <v>0</v>
      </c>
      <c r="X11" s="75">
        <f>_xlfn.IFNA(VLOOKUP(CONCATENATE($AN$5,$B11,$C11),'BAL2'!$A$6:$N$133,14,FALSE),0)</f>
        <v>0</v>
      </c>
      <c r="Y11" s="75">
        <f>_xlfn.IFNA(VLOOKUP(CONCATENATE($Y$5,$B11,$C11),'OG2'!$A$6:$N$133,14,FALSE),0)</f>
        <v>0</v>
      </c>
      <c r="Z11" s="75">
        <f>_xlfn.IFNA(VLOOKUP(CONCATENATE($Z$5,$B11,$C11),'MR2'!$A$6:$N$133,14,FALSE),0)</f>
        <v>0</v>
      </c>
      <c r="AA11" s="75">
        <f>_xlfn.IFNA(VLOOKUP(CONCATENATE($AA$5,$B11,$C11),'DRY3'!$A$6:$N$124,14,FALSE),0)</f>
        <v>0</v>
      </c>
      <c r="AB11" s="75">
        <f>_xlfn.IFNA(VLOOKUP(CONCATENATE($AB$5,$B11,$C11),'SER2'!$A$6:$N$135,14,FALSE),0)</f>
        <v>0</v>
      </c>
      <c r="AC11" s="75">
        <f>_xlfn.IFNA(VLOOKUP(CONCATENATE($AC$5,$B11,$C11),'KR2'!$A$6:$O$129,14,FALSE),0)</f>
        <v>0</v>
      </c>
      <c r="AD11" s="75">
        <f>_xlfn.IFNA(VLOOKUP(CONCATENATE($AD$5,$B11,$C11),'BUN1'!$A$6:$O$129,14,FALSE),0)</f>
        <v>0</v>
      </c>
      <c r="AE11" s="75">
        <f>_xlfn.IFNA(VLOOKUP(CONCATENATE($AE$5,$B11,$C11),LOG!$A$6:$N$135,14,FALSE),0)</f>
        <v>0</v>
      </c>
      <c r="AF11" s="75">
        <f>_xlfn.IFNA(VLOOKUP(CONCATENATE($AF$5,$B11,$C11),FEST!$A$6:$N$125,14,FALSE),0)</f>
        <v>0</v>
      </c>
      <c r="AG11" s="76">
        <f>_xlfn.IFNA(VLOOKUP(CONCATENATE($AG$5,$B11,$C11),'ESP2'!$A$6:$N$131,14,FALSE),0)</f>
        <v>0</v>
      </c>
      <c r="AH11" s="76">
        <f>_xlfn.IFNA(VLOOKUP(CONCATENATE($AH$5,$B11,$C11),'OG3'!$A$6:$N$131,14,FALSE),0)</f>
        <v>0</v>
      </c>
      <c r="AI11" s="75">
        <f>_xlfn.IFNA(VLOOKUP(CONCATENATE($AI$5,$B11,$C11),'BUN2'!$A$6:$N$135,14,FALSE),0)</f>
        <v>0</v>
      </c>
      <c r="AJ11" s="75">
        <f>_xlfn.IFNA(VLOOKUP(CONCATENATE($AJ$5,$B11,$C11),SC!$A$6:$N$250,14,FALSE),0)</f>
        <v>0</v>
      </c>
      <c r="AK11" s="75">
        <f>_xlfn.IFNA(VLOOKUP(CONCATENATE($AK$5,$B11,$C11),'ESP3'!$A$6:$N$133,14,FALSE),0)</f>
        <v>0</v>
      </c>
      <c r="AL11" s="75">
        <f>_xlfn.IFNA(VLOOKUP(CONCATENATE(AL$5,$B11,$C11),'BAL3'!$A$6:$N$133,14,FALSE),0)</f>
        <v>0</v>
      </c>
      <c r="AM11" s="76">
        <f>_xlfn.IFNA(VLOOKUP(CONCATENATE($AQ$5,$B11,$C11),'BUS4'!$A$6:$N$250,14,FALSE),0)</f>
        <v>0</v>
      </c>
      <c r="AN11" s="76">
        <f>_xlfn.IFNA(VLOOKUP(CONCATENATE($AK$5,$B11,$C11),'BUN3'!$A$6:$N$133,14,FALSE),0)</f>
        <v>0</v>
      </c>
      <c r="AO11" s="76">
        <f>_xlfn.IFNA(VLOOKUP(CONCATENATE($AO$5,$B11,$C11),'ESP4'!$A$6:$N$135,14,FALSE),0)</f>
        <v>0</v>
      </c>
      <c r="AP11" s="76">
        <f>_xlfn.IFNA(VLOOKUP(CONCATENATE($AP$5,$B11,$C11),'MR3'!$A$6:$N$77,14,FALSE),0)</f>
        <v>0</v>
      </c>
      <c r="AQ11" s="76">
        <f>_xlfn.IFNA(VLOOKUP(CONCATENATE($AQ$5,$B11,$C11),'WAL1'!$A$6:$N$233,14,FALSE),0)</f>
        <v>0</v>
      </c>
      <c r="AR11" s="76">
        <f>_xlfn.IFNA(VLOOKUP(CONCATENATE($AR$5,$B11,$C11),'SM1'!$A$6:$N$250,14,FALSE),0)</f>
        <v>0</v>
      </c>
      <c r="AS11" s="76">
        <f>_xlfn.IFNA(VLOOKUP(CONCATENATE($AS$5,$B11,$C11),WP!$A$6:$N$250,14,FALSE),0)</f>
        <v>0</v>
      </c>
      <c r="AT11" s="76"/>
      <c r="AU11" s="76"/>
      <c r="AV11" s="76"/>
      <c r="AW11" s="76"/>
      <c r="AX11" s="400"/>
      <c r="AY11" s="77"/>
      <c r="AZ11" s="40"/>
    </row>
    <row r="12" spans="1:89" x14ac:dyDescent="0.3">
      <c r="A12" s="860"/>
      <c r="B12" s="311"/>
      <c r="C12" s="312"/>
      <c r="D12" s="312"/>
      <c r="E12" s="313"/>
      <c r="F12" s="314"/>
      <c r="G12" s="70">
        <f t="shared" si="0"/>
        <v>0</v>
      </c>
      <c r="H12" s="71">
        <f t="shared" si="1"/>
        <v>0</v>
      </c>
      <c r="I12" s="74">
        <f t="shared" si="2"/>
        <v>3</v>
      </c>
      <c r="J12" s="75">
        <f>_xlfn.IFNA(VLOOKUP(CONCATENATE($J$5,$B12,$C12),'BUS1'!$A$6:$N$107,14,FALSE),0)</f>
        <v>0</v>
      </c>
      <c r="K12" s="75">
        <f>_xlfn.IFNA(VLOOKUP(CONCATENATE($K$5,$B12,$C12),'ESP1'!$A$6:$N$135,14,FALSE),0)</f>
        <v>0</v>
      </c>
      <c r="L12" s="75">
        <f>_xlfn.IFNA(VLOOKUP(CONCATENATE($L$5,$B12,$C12),'KR1'!$A$6:$N$95,14,FALSE),0)</f>
        <v>0</v>
      </c>
      <c r="M12" s="75">
        <f>_xlfn.IFNA(VLOOKUP(CONCATENATE($M$5,$B12,$C12),'BAL1'!$A$6:$N$133,14,FALSE),0)</f>
        <v>0</v>
      </c>
      <c r="N12" s="75">
        <f>_xlfn.IFNA(VLOOKUP(CONCATENATE($N$5,$B12,$C12),MUR!$A$6:$L$131,14,FALSE),0)</f>
        <v>0</v>
      </c>
      <c r="O12" s="75">
        <f>_xlfn.IFNA(VLOOKUP(CONCATENATE($O$5,$B12,$C12),'SER1'!$A$6:$N$110,14,FALSE),0)</f>
        <v>0</v>
      </c>
      <c r="P12" s="75">
        <f>_xlfn.IFNA(VLOOKUP(CONCATENATE($P$5,$B12,$C12),'MR1'!$A$6:$N$135,14,FALSE),0)</f>
        <v>0</v>
      </c>
      <c r="Q12" s="75">
        <f>_xlfn.IFNA(VLOOKUP(CONCATENATE($Q$5,$B12,$C12),'GOS1'!$A$6:$N$133,14,FALSE),0)</f>
        <v>0</v>
      </c>
      <c r="R12" s="75">
        <f>_xlfn.IFNA(VLOOKUP(CONCATENATE($R$5,$B12,$C12),'BUS2'!$A$6:$N$133,14,FALSE),0)</f>
        <v>0</v>
      </c>
      <c r="S12" s="75">
        <f>_xlfn.IFNA(VLOOKUP(CONCATENATE($S$5,$B12,$C12),'OG1'!$A$6:$N$56,14,FALSE),0)</f>
        <v>0</v>
      </c>
      <c r="T12" s="75">
        <f>_xlfn.IFNA(VLOOKUP(CONCATENATE($T$5,$B12,$C12),'DRY1'!$A$6:$N$135,14,FALSE),0)</f>
        <v>0</v>
      </c>
      <c r="U12" s="75">
        <f>_xlfn.IFNA(VLOOKUP(CONCATENATE($U$5,$B12,$C12),'HO1'!$A$8:$N$131,14,FALSE),0)</f>
        <v>0</v>
      </c>
      <c r="V12" s="75">
        <f>_xlfn.IFNA(VLOOKUP(CONCATENATE($V$5,$B12,$C12),'BUS3'!$A$8:$N$135,14,FALSE),0)</f>
        <v>0</v>
      </c>
      <c r="W12" s="75">
        <f>_xlfn.IFNA(VLOOKUP(CONCATENATE($W$5,$B12,$C12),'DRY2'!$A$6:$M$169,14,FALSE),0)</f>
        <v>0</v>
      </c>
      <c r="X12" s="75">
        <f>_xlfn.IFNA(VLOOKUP(CONCATENATE($AN$5,$B12,$C12),'BAL2'!$A$6:$N$133,14,FALSE),0)</f>
        <v>0</v>
      </c>
      <c r="Y12" s="75">
        <f>_xlfn.IFNA(VLOOKUP(CONCATENATE($Y$5,$B12,$C12),'OG2'!$A$6:$N$133,14,FALSE),0)</f>
        <v>0</v>
      </c>
      <c r="Z12" s="75">
        <f>_xlfn.IFNA(VLOOKUP(CONCATENATE($Z$5,$B12,$C12),'MR2'!$A$6:$N$133,14,FALSE),0)</f>
        <v>0</v>
      </c>
      <c r="AA12" s="75">
        <f>_xlfn.IFNA(VLOOKUP(CONCATENATE($AA$5,$B12,$C12),'DRY3'!$A$6:$N$124,14,FALSE),0)</f>
        <v>0</v>
      </c>
      <c r="AB12" s="75">
        <f>_xlfn.IFNA(VLOOKUP(CONCATENATE($AB$5,$B12,$C12),'SER2'!$A$6:$N$135,14,FALSE),0)</f>
        <v>0</v>
      </c>
      <c r="AC12" s="75">
        <f>_xlfn.IFNA(VLOOKUP(CONCATENATE($AC$5,$B12,$C12),'KR2'!$A$6:$O$129,14,FALSE),0)</f>
        <v>0</v>
      </c>
      <c r="AD12" s="75">
        <f>_xlfn.IFNA(VLOOKUP(CONCATENATE($AD$5,$B12,$C12),'BUN1'!$A$6:$O$129,14,FALSE),0)</f>
        <v>0</v>
      </c>
      <c r="AE12" s="75">
        <f>_xlfn.IFNA(VLOOKUP(CONCATENATE($AE$5,$B12,$C12),LOG!$A$6:$N$135,14,FALSE),0)</f>
        <v>0</v>
      </c>
      <c r="AF12" s="75">
        <f>_xlfn.IFNA(VLOOKUP(CONCATENATE($AF$5,$B12,$C12),FEST!$A$6:$N$125,14,FALSE),0)</f>
        <v>0</v>
      </c>
      <c r="AG12" s="76">
        <f>_xlfn.IFNA(VLOOKUP(CONCATENATE($AG$5,$B12,$C12),'ESP2'!$A$6:$N$131,14,FALSE),0)</f>
        <v>0</v>
      </c>
      <c r="AH12" s="76">
        <f>_xlfn.IFNA(VLOOKUP(CONCATENATE($AH$5,$B12,$C12),'OG3'!$A$6:$N$131,14,FALSE),0)</f>
        <v>0</v>
      </c>
      <c r="AI12" s="75">
        <f>_xlfn.IFNA(VLOOKUP(CONCATENATE($AI$5,$B12,$C12),'BUN2'!$A$6:$N$135,14,FALSE),0)</f>
        <v>0</v>
      </c>
      <c r="AJ12" s="75">
        <f>_xlfn.IFNA(VLOOKUP(CONCATENATE($AJ$5,$B12,$C12),SC!$A$6:$N$250,14,FALSE),0)</f>
        <v>0</v>
      </c>
      <c r="AK12" s="75">
        <f>_xlfn.IFNA(VLOOKUP(CONCATENATE($AK$5,$B12,$C12),'ESP3'!$A$6:$N$133,14,FALSE),0)</f>
        <v>0</v>
      </c>
      <c r="AL12" s="75">
        <f>_xlfn.IFNA(VLOOKUP(CONCATENATE(AL$5,$B12,$C12),'BAL3'!$A$6:$N$133,14,FALSE),0)</f>
        <v>0</v>
      </c>
      <c r="AM12" s="76">
        <f>_xlfn.IFNA(VLOOKUP(CONCATENATE($AQ$5,$B12,$C12),'BUS4'!$A$6:$N$250,14,FALSE),0)</f>
        <v>0</v>
      </c>
      <c r="AN12" s="76">
        <f>_xlfn.IFNA(VLOOKUP(CONCATENATE($AK$5,$B12,$C12),'BUN3'!$A$6:$N$133,14,FALSE),0)</f>
        <v>0</v>
      </c>
      <c r="AO12" s="76">
        <f>_xlfn.IFNA(VLOOKUP(CONCATENATE($AO$5,$B12,$C12),'ESP4'!$A$6:$N$135,14,FALSE),0)</f>
        <v>0</v>
      </c>
      <c r="AP12" s="76">
        <f>_xlfn.IFNA(VLOOKUP(CONCATENATE($AP$5,$B12,$C12),'MR3'!$A$6:$N$77,14,FALSE),0)</f>
        <v>0</v>
      </c>
      <c r="AQ12" s="76">
        <f>_xlfn.IFNA(VLOOKUP(CONCATENATE($AQ$5,$B12,$C12),'WAL1'!$A$6:$N$233,14,FALSE),0)</f>
        <v>0</v>
      </c>
      <c r="AR12" s="76">
        <f>_xlfn.IFNA(VLOOKUP(CONCATENATE($AR$5,$B12,$C12),'SM1'!$A$6:$N$250,14,FALSE),0)</f>
        <v>0</v>
      </c>
      <c r="AS12" s="76"/>
      <c r="AT12" s="76"/>
      <c r="AU12" s="76"/>
      <c r="AV12" s="76"/>
      <c r="AW12" s="76"/>
      <c r="AX12" s="400"/>
      <c r="AY12" s="77"/>
      <c r="AZ12" s="39"/>
    </row>
    <row r="13" spans="1:89" x14ac:dyDescent="0.3">
      <c r="A13" s="860"/>
      <c r="B13" s="311"/>
      <c r="C13" s="312"/>
      <c r="D13" s="312"/>
      <c r="E13" s="313"/>
      <c r="F13" s="314"/>
      <c r="G13" s="70">
        <f t="shared" si="0"/>
        <v>0</v>
      </c>
      <c r="H13" s="71">
        <f t="shared" si="1"/>
        <v>0</v>
      </c>
      <c r="I13" s="74">
        <f t="shared" si="2"/>
        <v>3</v>
      </c>
      <c r="J13" s="75">
        <f>_xlfn.IFNA(VLOOKUP(CONCATENATE($J$5,$B13,$C13),'BUS1'!$A$6:$N$107,14,FALSE),0)</f>
        <v>0</v>
      </c>
      <c r="K13" s="75">
        <f>_xlfn.IFNA(VLOOKUP(CONCATENATE($K$5,$B13,$C13),'ESP1'!$A$6:$N$135,14,FALSE),0)</f>
        <v>0</v>
      </c>
      <c r="L13" s="75">
        <f>_xlfn.IFNA(VLOOKUP(CONCATENATE($L$5,$B13,$C13),'KR1'!$A$6:$N$95,14,FALSE),0)</f>
        <v>0</v>
      </c>
      <c r="M13" s="75">
        <f>_xlfn.IFNA(VLOOKUP(CONCATENATE($M$5,$B13,$C13),'BAL1'!$A$6:$N$133,14,FALSE),0)</f>
        <v>0</v>
      </c>
      <c r="N13" s="75">
        <f>_xlfn.IFNA(VLOOKUP(CONCATENATE($N$5,$B13,$C13),MUR!$A$6:$L$131,14,FALSE),0)</f>
        <v>0</v>
      </c>
      <c r="O13" s="75">
        <f>_xlfn.IFNA(VLOOKUP(CONCATENATE($O$5,$B13,$C13),'SER1'!$A$6:$N$110,14,FALSE),0)</f>
        <v>0</v>
      </c>
      <c r="P13" s="75">
        <f>_xlfn.IFNA(VLOOKUP(CONCATENATE($P$5,$B13,$C13),'MR1'!$A$6:$N$135,14,FALSE),0)</f>
        <v>0</v>
      </c>
      <c r="Q13" s="75">
        <f>_xlfn.IFNA(VLOOKUP(CONCATENATE($Q$5,$B13,$C13),'GOS1'!$A$6:$N$133,14,FALSE),0)</f>
        <v>0</v>
      </c>
      <c r="R13" s="75">
        <f>_xlfn.IFNA(VLOOKUP(CONCATENATE($R$5,$B13,$C13),'BUS2'!$A$6:$N$133,14,FALSE),0)</f>
        <v>0</v>
      </c>
      <c r="S13" s="75">
        <f>_xlfn.IFNA(VLOOKUP(CONCATENATE($S$5,$B13,$C13),'OG1'!$A$6:$N$56,14,FALSE),0)</f>
        <v>0</v>
      </c>
      <c r="T13" s="75">
        <f>_xlfn.IFNA(VLOOKUP(CONCATENATE($T$5,$B13,$C13),'DRY1'!$A$6:$N$135,14,FALSE),0)</f>
        <v>0</v>
      </c>
      <c r="U13" s="75">
        <f>_xlfn.IFNA(VLOOKUP(CONCATENATE($U$5,$B13,$C13),'HO1'!$A$8:$N$131,14,FALSE),0)</f>
        <v>0</v>
      </c>
      <c r="V13" s="75">
        <f>_xlfn.IFNA(VLOOKUP(CONCATENATE($V$5,$B13,$C13),'BUS3'!$A$8:$N$135,14,FALSE),0)</f>
        <v>0</v>
      </c>
      <c r="W13" s="75">
        <f>_xlfn.IFNA(VLOOKUP(CONCATENATE($W$5,$B13,$C13),'DRY2'!$A$6:$M$169,14,FALSE),0)</f>
        <v>0</v>
      </c>
      <c r="X13" s="75">
        <f>_xlfn.IFNA(VLOOKUP(CONCATENATE($AN$5,$B13,$C13),'BAL2'!$A$6:$N$133,14,FALSE),0)</f>
        <v>0</v>
      </c>
      <c r="Y13" s="75">
        <f>_xlfn.IFNA(VLOOKUP(CONCATENATE($Y$5,$B13,$C13),'OG3'!$A$6:$N$133,14,FALSE),0)</f>
        <v>0</v>
      </c>
      <c r="Z13" s="75">
        <f>_xlfn.IFNA(VLOOKUP(CONCATENATE($Z$5,$B13,$C13),'MR2'!$A$6:$N$133,14,FALSE),0)</f>
        <v>0</v>
      </c>
      <c r="AA13" s="75">
        <f>_xlfn.IFNA(VLOOKUP(CONCATENATE($AA$5,$B13,$C13),'DRY3'!$A$6:$N$124,14,FALSE),0)</f>
        <v>0</v>
      </c>
      <c r="AB13" s="75">
        <f>_xlfn.IFNA(VLOOKUP(CONCATENATE($AB$5,$B13,$C13),'SER2'!$A$6:$N$135,14,FALSE),0)</f>
        <v>0</v>
      </c>
      <c r="AC13" s="75">
        <f>_xlfn.IFNA(VLOOKUP(CONCATENATE($AC$5,$B13,$C13),'KR2'!$A$6:$O$129,14,FALSE),0)</f>
        <v>0</v>
      </c>
      <c r="AD13" s="75">
        <f>_xlfn.IFNA(VLOOKUP(CONCATENATE($AD$5,$B13,$C13),'BUN1'!$A$6:$O$129,14,FALSE),0)</f>
        <v>0</v>
      </c>
      <c r="AE13" s="75">
        <f>_xlfn.IFNA(VLOOKUP(CONCATENATE($AE$5,$B13,$C13),LOG!$A$6:$N$135,14,FALSE),0)</f>
        <v>0</v>
      </c>
      <c r="AF13" s="75">
        <f>_xlfn.IFNA(VLOOKUP(CONCATENATE($AF$5,$B13,$C13),FEST!$A$6:$N$125,14,FALSE),0)</f>
        <v>0</v>
      </c>
      <c r="AG13" s="76">
        <f>_xlfn.IFNA(VLOOKUP(CONCATENATE($AG$5,$B13,$C13),'ESP2'!$A$6:$N$131,14,FALSE),0)</f>
        <v>0</v>
      </c>
      <c r="AH13" s="76">
        <f>_xlfn.IFNA(VLOOKUP(CONCATENATE($AH$5,$B13,$C13),'OG3'!$A$6:$N$131,14,FALSE),0)</f>
        <v>0</v>
      </c>
      <c r="AI13" s="75">
        <f>_xlfn.IFNA(VLOOKUP(CONCATENATE($AI$5,$B13,$C13),'BUN2'!$A$6:$N$135,14,FALSE),0)</f>
        <v>0</v>
      </c>
      <c r="AJ13" s="75">
        <f>_xlfn.IFNA(VLOOKUP(CONCATENATE($AJ$5,$B13,$C13),SC!$A$6:$N$250,14,FALSE),0)</f>
        <v>0</v>
      </c>
      <c r="AK13" s="75">
        <f>_xlfn.IFNA(VLOOKUP(CONCATENATE($AK$5,$B13,$C13),'ESP3'!$A$6:$N$133,14,FALSE),0)</f>
        <v>0</v>
      </c>
      <c r="AL13" s="75">
        <f>_xlfn.IFNA(VLOOKUP(CONCATENATE(AL$5,$B13,$C13),'BAL3'!$A$6:$N$133,14,FALSE),0)</f>
        <v>0</v>
      </c>
      <c r="AM13" s="76">
        <f>_xlfn.IFNA(VLOOKUP(CONCATENATE($AQ$5,$B13,$C13),'BUS4'!$A$6:$N$250,14,FALSE),0)</f>
        <v>0</v>
      </c>
      <c r="AN13" s="76">
        <f>_xlfn.IFNA(VLOOKUP(CONCATENATE($AK$5,$B13,$C13),'BUN3'!$A$6:$N$133,14,FALSE),0)</f>
        <v>0</v>
      </c>
      <c r="AO13" s="76">
        <f>_xlfn.IFNA(VLOOKUP(CONCATENATE($AO$5,$B13,$C13),'ESP4'!$A$6:$N$135,14,FALSE),0)</f>
        <v>0</v>
      </c>
      <c r="AP13" s="76">
        <f>_xlfn.IFNA(VLOOKUP(CONCATENATE($AP$5,$B13,$C13),'MR3'!$A$6:$N$77,14,FALSE),0)</f>
        <v>0</v>
      </c>
      <c r="AQ13" s="76">
        <f>_xlfn.IFNA(VLOOKUP(CONCATENATE($AQ$5,$B13,$C13),'WAL1'!$A$6:$N$233,14,FALSE),0)</f>
        <v>0</v>
      </c>
      <c r="AR13" s="76">
        <f>_xlfn.IFNA(VLOOKUP(CONCATENATE($AR$5,$B13,$C13),'SM1'!$A$6:$N$250,14,FALSE),0)</f>
        <v>0</v>
      </c>
      <c r="AS13" s="76"/>
      <c r="AT13" s="76"/>
      <c r="AU13" s="76"/>
      <c r="AV13" s="76"/>
      <c r="AW13" s="76"/>
      <c r="AX13" s="400"/>
      <c r="AY13" s="77"/>
      <c r="AZ13" s="39"/>
    </row>
    <row r="14" spans="1:89" x14ac:dyDescent="0.3">
      <c r="A14" s="860"/>
      <c r="B14" s="311"/>
      <c r="C14" s="312"/>
      <c r="D14" s="312"/>
      <c r="E14" s="313"/>
      <c r="F14" s="314"/>
      <c r="G14" s="70">
        <f t="shared" si="0"/>
        <v>0</v>
      </c>
      <c r="H14" s="71">
        <f t="shared" si="1"/>
        <v>0</v>
      </c>
      <c r="I14" s="74">
        <f t="shared" si="2"/>
        <v>3</v>
      </c>
      <c r="J14" s="75">
        <f>_xlfn.IFNA(VLOOKUP(CONCATENATE($J$5,$B14,$C14),'BUS1'!$A$6:$N$107,14,FALSE),0)</f>
        <v>0</v>
      </c>
      <c r="K14" s="75">
        <f>_xlfn.IFNA(VLOOKUP(CONCATENATE($K$5,$B14,$C14),'ESP1'!$A$6:$N$135,14,FALSE),0)</f>
        <v>0</v>
      </c>
      <c r="L14" s="75">
        <f>_xlfn.IFNA(VLOOKUP(CONCATENATE($L$5,$B14,$C14),'KR1'!$A$6:$N$95,14,FALSE),0)</f>
        <v>0</v>
      </c>
      <c r="M14" s="75">
        <f>_xlfn.IFNA(VLOOKUP(CONCATENATE($M$5,$B14,$C14),'BAL1'!$A$6:$N$133,14,FALSE),0)</f>
        <v>0</v>
      </c>
      <c r="N14" s="75">
        <f>_xlfn.IFNA(VLOOKUP(CONCATENATE($N$5,$B14,$C14),MUR!$A$6:$L$131,14,FALSE),0)</f>
        <v>0</v>
      </c>
      <c r="O14" s="75">
        <f>_xlfn.IFNA(VLOOKUP(CONCATENATE($O$5,$B14,$C14),'SER1'!$A$6:$N$110,14,FALSE),0)</f>
        <v>0</v>
      </c>
      <c r="P14" s="75">
        <f>_xlfn.IFNA(VLOOKUP(CONCATENATE($P$5,$B14,$C14),'MR1'!$A$6:$N$135,14,FALSE),0)</f>
        <v>0</v>
      </c>
      <c r="Q14" s="75">
        <f>_xlfn.IFNA(VLOOKUP(CONCATENATE($Q$5,$B14,$C14),'GOS1'!$A$6:$N$133,14,FALSE),0)</f>
        <v>0</v>
      </c>
      <c r="R14" s="75">
        <f>_xlfn.IFNA(VLOOKUP(CONCATENATE($R$5,$B14,$C14),'BUS2'!$A$6:$N$133,14,FALSE),0)</f>
        <v>0</v>
      </c>
      <c r="S14" s="75">
        <f>_xlfn.IFNA(VLOOKUP(CONCATENATE($S$5,$B14,$C14),'OG1'!$A$6:$N$56,14,FALSE),0)</f>
        <v>0</v>
      </c>
      <c r="T14" s="75">
        <f>_xlfn.IFNA(VLOOKUP(CONCATENATE($T$5,$B14,$C14),'DRY1'!$A$6:$N$135,14,FALSE),0)</f>
        <v>0</v>
      </c>
      <c r="U14" s="75">
        <f>_xlfn.IFNA(VLOOKUP(CONCATENATE($U$5,$B14,$C14),'HO1'!$A$8:$N$131,14,FALSE),0)</f>
        <v>0</v>
      </c>
      <c r="V14" s="75">
        <f>_xlfn.IFNA(VLOOKUP(CONCATENATE($V$5,$B14,$C14),'BUS3'!$A$8:$N$135,14,FALSE),0)</f>
        <v>0</v>
      </c>
      <c r="W14" s="75">
        <f>_xlfn.IFNA(VLOOKUP(CONCATENATE($W$5,$B14,$C14),'DRY2'!$A$6:$M$169,14,FALSE),0)</f>
        <v>0</v>
      </c>
      <c r="X14" s="75">
        <f>_xlfn.IFNA(VLOOKUP(CONCATENATE($AN$5,$B14,$C14),'BAL2'!$A$6:$N$133,14,FALSE),0)</f>
        <v>0</v>
      </c>
      <c r="Y14" s="75">
        <f>_xlfn.IFNA(VLOOKUP(CONCATENATE($Y$5,$B14,$C14),'OG3'!$A$6:$N$133,14,FALSE),0)</f>
        <v>0</v>
      </c>
      <c r="Z14" s="75">
        <f>_xlfn.IFNA(VLOOKUP(CONCATENATE($Z$5,$B14,$C14),'MR2'!$A$6:$N$133,14,FALSE),0)</f>
        <v>0</v>
      </c>
      <c r="AA14" s="75">
        <f>_xlfn.IFNA(VLOOKUP(CONCATENATE($AA$5,$B14,$C14),'DRY3'!$A$6:$N$124,14,FALSE),0)</f>
        <v>0</v>
      </c>
      <c r="AB14" s="75">
        <f>_xlfn.IFNA(VLOOKUP(CONCATENATE($AB$5,$B14,$C14),'SER2'!$A$6:$N$135,14,FALSE),0)</f>
        <v>0</v>
      </c>
      <c r="AC14" s="75">
        <f>_xlfn.IFNA(VLOOKUP(CONCATENATE($AC$5,$B14,$C14),'KR2'!$A$6:$O$129,14,FALSE),0)</f>
        <v>0</v>
      </c>
      <c r="AD14" s="75">
        <f>_xlfn.IFNA(VLOOKUP(CONCATENATE($AD$5,$B14,$C14),'BUN1'!$A$6:$O$129,14,FALSE),0)</f>
        <v>0</v>
      </c>
      <c r="AE14" s="75">
        <f>_xlfn.IFNA(VLOOKUP(CONCATENATE($AE$5,$B14,$C14),LOG!$A$6:$N$135,14,FALSE),0)</f>
        <v>0</v>
      </c>
      <c r="AF14" s="75">
        <f>_xlfn.IFNA(VLOOKUP(CONCATENATE($AF$5,$B14,$C14),FEST!$A$6:$N$125,14,FALSE),0)</f>
        <v>0</v>
      </c>
      <c r="AG14" s="76">
        <f>_xlfn.IFNA(VLOOKUP(CONCATENATE($AG$5,$B14,$C14),'ESP2'!$A$6:$N$131,14,FALSE),0)</f>
        <v>0</v>
      </c>
      <c r="AH14" s="76">
        <f>_xlfn.IFNA(VLOOKUP(CONCATENATE($AH$5,$B14,$C14),'OG3'!$A$6:$N$131,14,FALSE),0)</f>
        <v>0</v>
      </c>
      <c r="AI14" s="75">
        <f>_xlfn.IFNA(VLOOKUP(CONCATENATE($AI$5,$B14,$C14),'BUN2'!$A$6:$N$135,14,FALSE),0)</f>
        <v>0</v>
      </c>
      <c r="AJ14" s="75">
        <f>_xlfn.IFNA(VLOOKUP(CONCATENATE($AJ$5,$B14,$C14),SC!$A$6:$N$250,14,FALSE),0)</f>
        <v>0</v>
      </c>
      <c r="AK14" s="75">
        <f>_xlfn.IFNA(VLOOKUP(CONCATENATE($AK$5,$B14,$C14),'ESP3'!$A$6:$N$133,14,FALSE),0)</f>
        <v>0</v>
      </c>
      <c r="AL14" s="75">
        <f>_xlfn.IFNA(VLOOKUP(CONCATENATE(AL$5,$B14,$C14),'BAL3'!$A$6:$N$133,14,FALSE),0)</f>
        <v>0</v>
      </c>
      <c r="AM14" s="76">
        <f>_xlfn.IFNA(VLOOKUP(CONCATENATE($AQ$5,$B14,$C14),'BUS4'!$A$6:$N$250,14,FALSE),0)</f>
        <v>0</v>
      </c>
      <c r="AN14" s="76">
        <f>_xlfn.IFNA(VLOOKUP(CONCATENATE($AK$5,$B14,$C14),'BUN3'!$A$6:$N$133,14,FALSE),0)</f>
        <v>0</v>
      </c>
      <c r="AO14" s="76">
        <f>_xlfn.IFNA(VLOOKUP(CONCATENATE($AO$5,$B14,$C14),'ESP4'!$A$6:$N$135,14,FALSE),0)</f>
        <v>0</v>
      </c>
      <c r="AP14" s="76">
        <f>_xlfn.IFNA(VLOOKUP(CONCATENATE($AP$5,$B14,$C14),'MR3'!$A$6:$N$77,14,FALSE),0)</f>
        <v>0</v>
      </c>
      <c r="AQ14" s="76">
        <f>_xlfn.IFNA(VLOOKUP(CONCATENATE($AQ$5,$B14,$C14),'WAL1'!$A$6:$N$233,14,FALSE),0)</f>
        <v>0</v>
      </c>
      <c r="AR14" s="76">
        <f>_xlfn.IFNA(VLOOKUP(CONCATENATE($AR$5,$B14,$C14),'SM1'!$A$6:$N$250,14,FALSE),0)</f>
        <v>0</v>
      </c>
      <c r="AS14" s="76"/>
      <c r="AT14" s="76"/>
      <c r="AU14" s="76"/>
      <c r="AV14" s="76"/>
      <c r="AW14" s="76"/>
      <c r="AX14" s="400"/>
      <c r="AY14" s="77"/>
      <c r="AZ14" s="40"/>
    </row>
    <row r="15" spans="1:89" x14ac:dyDescent="0.3">
      <c r="A15" s="860"/>
      <c r="B15" s="311"/>
      <c r="C15" s="312"/>
      <c r="D15" s="312"/>
      <c r="E15" s="313"/>
      <c r="F15" s="314"/>
      <c r="G15" s="70">
        <f t="shared" si="0"/>
        <v>0</v>
      </c>
      <c r="H15" s="71">
        <f t="shared" si="1"/>
        <v>0</v>
      </c>
      <c r="I15" s="74">
        <f t="shared" si="2"/>
        <v>3</v>
      </c>
      <c r="J15" s="75">
        <f>_xlfn.IFNA(VLOOKUP(CONCATENATE($J$5,$B15,$C15),'BUS1'!$A$6:$N$107,14,FALSE),0)</f>
        <v>0</v>
      </c>
      <c r="K15" s="75">
        <f>_xlfn.IFNA(VLOOKUP(CONCATENATE($K$5,$B15,$C15),'ESP1'!$A$6:$N$135,14,FALSE),0)</f>
        <v>0</v>
      </c>
      <c r="L15" s="75">
        <f>_xlfn.IFNA(VLOOKUP(CONCATENATE($L$5,$B15,$C15),'KR1'!$A$6:$N$95,14,FALSE),0)</f>
        <v>0</v>
      </c>
      <c r="M15" s="75">
        <f>_xlfn.IFNA(VLOOKUP(CONCATENATE($M$5,$B15,$C15),'BAL1'!$A$6:$N$133,14,FALSE),0)</f>
        <v>0</v>
      </c>
      <c r="N15" s="75">
        <f>_xlfn.IFNA(VLOOKUP(CONCATENATE($N$5,$B15,$C15),MUR!$A$6:$L$131,14,FALSE),0)</f>
        <v>0</v>
      </c>
      <c r="O15" s="75">
        <f>_xlfn.IFNA(VLOOKUP(CONCATENATE($O$5,$B15,$C15),'SER1'!$A$6:$N$110,14,FALSE),0)</f>
        <v>0</v>
      </c>
      <c r="P15" s="75">
        <f>_xlfn.IFNA(VLOOKUP(CONCATENATE($P$5,$B15,$C15),'MR1'!$A$6:$N$135,14,FALSE),0)</f>
        <v>0</v>
      </c>
      <c r="Q15" s="75">
        <f>_xlfn.IFNA(VLOOKUP(CONCATENATE($Q$5,$B15,$C15),'GOS1'!$A$6:$N$133,14,FALSE),0)</f>
        <v>0</v>
      </c>
      <c r="R15" s="75">
        <f>_xlfn.IFNA(VLOOKUP(CONCATENATE($R$5,$B15,$C15),'BUS2'!$A$6:$N$133,14,FALSE),0)</f>
        <v>0</v>
      </c>
      <c r="S15" s="75">
        <f>_xlfn.IFNA(VLOOKUP(CONCATENATE($S$5,$B15,$C15),'OG1'!$A$6:$N$56,14,FALSE),0)</f>
        <v>0</v>
      </c>
      <c r="T15" s="75">
        <f>_xlfn.IFNA(VLOOKUP(CONCATENATE($T$5,$B15,$C15),'DRY1'!$A$6:$N$135,14,FALSE),0)</f>
        <v>0</v>
      </c>
      <c r="U15" s="75">
        <f>_xlfn.IFNA(VLOOKUP(CONCATENATE($U$5,$B15,$C15),'HO1'!$A$8:$N$131,14,FALSE),0)</f>
        <v>0</v>
      </c>
      <c r="V15" s="75">
        <f>_xlfn.IFNA(VLOOKUP(CONCATENATE($V$5,$B15,$C15),'BUS3'!$A$8:$N$135,14,FALSE),0)</f>
        <v>0</v>
      </c>
      <c r="W15" s="75">
        <f>_xlfn.IFNA(VLOOKUP(CONCATENATE($W$5,$B15,$C15),'DRY2'!$A$6:$M$169,14,FALSE),0)</f>
        <v>0</v>
      </c>
      <c r="X15" s="75">
        <f>_xlfn.IFNA(VLOOKUP(CONCATENATE($AN$5,$B15,$C15),'BAL2'!$A$6:$N$133,14,FALSE),0)</f>
        <v>0</v>
      </c>
      <c r="Y15" s="75">
        <f>_xlfn.IFNA(VLOOKUP(CONCATENATE($Y$5,$B15,$C15),'OG3'!$A$6:$N$133,14,FALSE),0)</f>
        <v>0</v>
      </c>
      <c r="Z15" s="75">
        <f>_xlfn.IFNA(VLOOKUP(CONCATENATE($Z$5,$B15,$C15),'MR2'!$A$6:$N$133,14,FALSE),0)</f>
        <v>0</v>
      </c>
      <c r="AA15" s="75">
        <f>_xlfn.IFNA(VLOOKUP(CONCATENATE($AA$5,$B15,$C15),'DRY3'!$A$6:$N$124,14,FALSE),0)</f>
        <v>0</v>
      </c>
      <c r="AB15" s="75">
        <f>_xlfn.IFNA(VLOOKUP(CONCATENATE($AB$5,$B15,$C15),'SER2'!$A$6:$N$135,14,FALSE),0)</f>
        <v>0</v>
      </c>
      <c r="AC15" s="75">
        <f>_xlfn.IFNA(VLOOKUP(CONCATENATE($AC$5,$B15,$C15),'KR2'!$A$6:$O$129,14,FALSE),0)</f>
        <v>0</v>
      </c>
      <c r="AD15" s="75">
        <f>_xlfn.IFNA(VLOOKUP(CONCATENATE($AD$5,$B15,$C15),'BUN1'!$A$6:$O$129,14,FALSE),0)</f>
        <v>0</v>
      </c>
      <c r="AE15" s="75">
        <f>_xlfn.IFNA(VLOOKUP(CONCATENATE($AE$5,$B15,$C15),LOG!$A$6:$N$135,14,FALSE),0)</f>
        <v>0</v>
      </c>
      <c r="AF15" s="75">
        <f>_xlfn.IFNA(VLOOKUP(CONCATENATE($AF$5,$B15,$C15),FEST!$A$6:$N$125,14,FALSE),0)</f>
        <v>0</v>
      </c>
      <c r="AG15" s="76">
        <f>_xlfn.IFNA(VLOOKUP(CONCATENATE($AG$5,$B15,$C15),'ESP2'!$A$6:$N$131,14,FALSE),0)</f>
        <v>0</v>
      </c>
      <c r="AH15" s="76">
        <f>_xlfn.IFNA(VLOOKUP(CONCATENATE($AH$5,$B15,$C15),'OG3'!$A$6:$N$131,14,FALSE),0)</f>
        <v>0</v>
      </c>
      <c r="AI15" s="75">
        <f>_xlfn.IFNA(VLOOKUP(CONCATENATE($AI$5,$B15,$C15),'BUN2'!$A$6:$N$135,14,FALSE),0)</f>
        <v>0</v>
      </c>
      <c r="AJ15" s="75">
        <f>_xlfn.IFNA(VLOOKUP(CONCATENATE($AJ$5,$B15,$C15),SC!$A$6:$N$250,14,FALSE),0)</f>
        <v>0</v>
      </c>
      <c r="AK15" s="75">
        <f>_xlfn.IFNA(VLOOKUP(CONCATENATE($AK$5,$B15,$C15),'ESP3'!$A$6:$N$133,14,FALSE),0)</f>
        <v>0</v>
      </c>
      <c r="AL15" s="75">
        <f>_xlfn.IFNA(VLOOKUP(CONCATENATE($AN$5,$B15,$C15),'BAL2'!$A$6:$N$133,14,FALSE),0)</f>
        <v>0</v>
      </c>
      <c r="AM15" s="76">
        <f>_xlfn.IFNA(VLOOKUP(CONCATENATE($AQ$5,$B15,$C15),'BUS4'!$A$6:$N$250,14,FALSE),0)</f>
        <v>0</v>
      </c>
      <c r="AN15" s="76">
        <f>_xlfn.IFNA(VLOOKUP(CONCATENATE($AK$5,$B15,$C15),'BUN3'!$A$6:$N$133,14,FALSE),0)</f>
        <v>0</v>
      </c>
      <c r="AO15" s="76">
        <f>_xlfn.IFNA(VLOOKUP(CONCATENATE($AO$5,$B15,$C15),'ESP4'!$A$6:$N$135,14,FALSE),0)</f>
        <v>0</v>
      </c>
      <c r="AP15" s="76">
        <f>_xlfn.IFNA(VLOOKUP(CONCATENATE($AP$5,$B15,$C15),'MR3'!$A$6:$N$77,14,FALSE),0)</f>
        <v>0</v>
      </c>
      <c r="AQ15" s="76">
        <f>_xlfn.IFNA(VLOOKUP(CONCATENATE($AQ$5,$B15,$C15),'WAL1'!$A$6:$N$233,14,FALSE),0)</f>
        <v>0</v>
      </c>
      <c r="AR15" s="76">
        <f>_xlfn.IFNA(VLOOKUP(CONCATENATE($AR$5,$B15,$C15),'SM1'!$A$6:$N$250,14,FALSE),0)</f>
        <v>0</v>
      </c>
      <c r="AS15" s="76"/>
      <c r="AT15" s="76"/>
      <c r="AU15" s="76"/>
      <c r="AV15" s="76"/>
      <c r="AW15" s="76"/>
      <c r="AX15" s="400"/>
      <c r="AY15" s="77"/>
      <c r="AZ15" s="39"/>
    </row>
    <row r="16" spans="1:89" x14ac:dyDescent="0.3">
      <c r="A16" s="860"/>
      <c r="B16" s="311"/>
      <c r="C16" s="312"/>
      <c r="D16" s="312"/>
      <c r="E16" s="313"/>
      <c r="F16" s="314"/>
      <c r="G16" s="70">
        <f t="shared" si="0"/>
        <v>0</v>
      </c>
      <c r="H16" s="71">
        <f t="shared" si="1"/>
        <v>0</v>
      </c>
      <c r="I16" s="74">
        <f t="shared" si="2"/>
        <v>3</v>
      </c>
      <c r="J16" s="75">
        <f>_xlfn.IFNA(VLOOKUP(CONCATENATE($J$5,$B16,$C16),'BUS1'!$A$6:$N$107,14,FALSE),0)</f>
        <v>0</v>
      </c>
      <c r="K16" s="75">
        <f>_xlfn.IFNA(VLOOKUP(CONCATENATE($K$5,$B16,$C16),'ESP1'!$A$6:$N$135,14,FALSE),0)</f>
        <v>0</v>
      </c>
      <c r="L16" s="75">
        <f>_xlfn.IFNA(VLOOKUP(CONCATENATE($L$5,$B16,$C16),'KR1'!$A$6:$N$95,14,FALSE),0)</f>
        <v>0</v>
      </c>
      <c r="M16" s="75">
        <f>_xlfn.IFNA(VLOOKUP(CONCATENATE($M$5,$B16,$C16),'BAL1'!$A$6:$N$133,14,FALSE),0)</f>
        <v>0</v>
      </c>
      <c r="N16" s="75">
        <f>_xlfn.IFNA(VLOOKUP(CONCATENATE($N$5,$B16,$C16),MUR!$A$6:$L$131,14,FALSE),0)</f>
        <v>0</v>
      </c>
      <c r="O16" s="75">
        <f>_xlfn.IFNA(VLOOKUP(CONCATENATE($O$5,$B16,$C16),'SER1'!$A$6:$N$110,14,FALSE),0)</f>
        <v>0</v>
      </c>
      <c r="P16" s="75">
        <f>_xlfn.IFNA(VLOOKUP(CONCATENATE($P$5,$B16,$C16),'MR1'!$A$6:$N$135,14,FALSE),0)</f>
        <v>0</v>
      </c>
      <c r="Q16" s="75">
        <f>_xlfn.IFNA(VLOOKUP(CONCATENATE($Q$5,$B16,$C16),'GOS1'!$A$6:$N$133,14,FALSE),0)</f>
        <v>0</v>
      </c>
      <c r="R16" s="75">
        <f>_xlfn.IFNA(VLOOKUP(CONCATENATE($R$5,$B16,$C16),'BUS2'!$A$6:$N$133,14,FALSE),0)</f>
        <v>0</v>
      </c>
      <c r="S16" s="75">
        <f>_xlfn.IFNA(VLOOKUP(CONCATENATE($S$5,$B16,$C16),'OG1'!$A$6:$N$56,14,FALSE),0)</f>
        <v>0</v>
      </c>
      <c r="T16" s="75">
        <f>_xlfn.IFNA(VLOOKUP(CONCATENATE($T$5,$B16,$C16),'DRY1'!$A$6:$N$135,14,FALSE),0)</f>
        <v>0</v>
      </c>
      <c r="U16" s="75">
        <f>_xlfn.IFNA(VLOOKUP(CONCATENATE($U$5,$B16,$C16),'HO1'!$A$8:$N$131,14,FALSE),0)</f>
        <v>0</v>
      </c>
      <c r="V16" s="75">
        <f>_xlfn.IFNA(VLOOKUP(CONCATENATE($V$5,$B16,$C16),'BUS3'!$A$8:$N$135,14,FALSE),0)</f>
        <v>0</v>
      </c>
      <c r="W16" s="75">
        <f>_xlfn.IFNA(VLOOKUP(CONCATENATE($W$5,$B16,$C16),'DRY2'!$A$6:$M$169,14,FALSE),0)</f>
        <v>0</v>
      </c>
      <c r="X16" s="75">
        <f>_xlfn.IFNA(VLOOKUP(CONCATENATE($AN$5,$B16,$C16),'BAL2'!$A$6:$N$133,14,FALSE),0)</f>
        <v>0</v>
      </c>
      <c r="Y16" s="75">
        <f>_xlfn.IFNA(VLOOKUP(CONCATENATE($Y$5,$B16,$C16),'OG3'!$A$6:$N$133,14,FALSE),0)</f>
        <v>0</v>
      </c>
      <c r="Z16" s="75">
        <f>_xlfn.IFNA(VLOOKUP(CONCATENATE($Z$5,$B16,$C16),'MR2'!$A$6:$N$133,14,FALSE),0)</f>
        <v>0</v>
      </c>
      <c r="AA16" s="75">
        <f>_xlfn.IFNA(VLOOKUP(CONCATENATE($AA$5,$B16,$C16),'DRY3'!$A$6:$N$124,14,FALSE),0)</f>
        <v>0</v>
      </c>
      <c r="AB16" s="75">
        <f>_xlfn.IFNA(VLOOKUP(CONCATENATE($AB$5,$B16,$C16),'SER2'!$A$6:$N$135,14,FALSE),0)</f>
        <v>0</v>
      </c>
      <c r="AC16" s="75">
        <f>_xlfn.IFNA(VLOOKUP(CONCATENATE($AC$5,$B16,$C16),'KR2'!$A$6:$O$129,14,FALSE),0)</f>
        <v>0</v>
      </c>
      <c r="AD16" s="75">
        <f>_xlfn.IFNA(VLOOKUP(CONCATENATE($AD$5,$B16,$C16),'BUN1'!$A$6:$O$129,14,FALSE),0)</f>
        <v>0</v>
      </c>
      <c r="AE16" s="75">
        <f>_xlfn.IFNA(VLOOKUP(CONCATENATE($AE$5,$B16,$C16),LOG!$A$6:$N$135,14,FALSE),0)</f>
        <v>0</v>
      </c>
      <c r="AF16" s="75">
        <f>_xlfn.IFNA(VLOOKUP(CONCATENATE($AF$5,$B16,$C16),FEST!$A$6:$N$125,14,FALSE),0)</f>
        <v>0</v>
      </c>
      <c r="AG16" s="76">
        <f>_xlfn.IFNA(VLOOKUP(CONCATENATE($AG$5,$B16,$C16),'ESP2'!$A$6:$N$131,14,FALSE),0)</f>
        <v>0</v>
      </c>
      <c r="AH16" s="76">
        <f>_xlfn.IFNA(VLOOKUP(CONCATENATE($AH$5,$B16,$C16),'OG3'!$A$6:$N$131,14,FALSE),0)</f>
        <v>0</v>
      </c>
      <c r="AI16" s="75">
        <f>_xlfn.IFNA(VLOOKUP(CONCATENATE($AI$5,$B16,$C16),'BUN2'!$A$6:$N$135,14,FALSE),0)</f>
        <v>0</v>
      </c>
      <c r="AJ16" s="75">
        <f>_xlfn.IFNA(VLOOKUP(CONCATENATE($AJ$5,$B16,$C16),SC!$A$6:$N$250,14,FALSE),0)</f>
        <v>0</v>
      </c>
      <c r="AK16" s="75">
        <f>_xlfn.IFNA(VLOOKUP(CONCATENATE($AK$5,$B16,$C16),'ESP3'!$A$6:$N$133,14,FALSE),0)</f>
        <v>0</v>
      </c>
      <c r="AL16" s="75">
        <f>_xlfn.IFNA(VLOOKUP(CONCATENATE($AN$5,$B16,$C16),'BAL2'!$A$6:$N$133,14,FALSE),0)</f>
        <v>0</v>
      </c>
      <c r="AM16" s="76">
        <f>_xlfn.IFNA(VLOOKUP(CONCATENATE($AQ$5,$B16,$C16),'BUS4'!$A$6:$N$250,14,FALSE),0)</f>
        <v>0</v>
      </c>
      <c r="AN16" s="76">
        <f>_xlfn.IFNA(VLOOKUP(CONCATENATE($AK$5,$B16,$C16),'BUN3'!$A$6:$N$133,14,FALSE),0)</f>
        <v>0</v>
      </c>
      <c r="AO16" s="76">
        <f>_xlfn.IFNA(VLOOKUP(CONCATENATE($AO$5,$B16,$C16),'ESP4'!$A$6:$N$135,14,FALSE),0)</f>
        <v>0</v>
      </c>
      <c r="AP16" s="76">
        <f>_xlfn.IFNA(VLOOKUP(CONCATENATE($AP$5,$B16,$C16),'MR3'!$A$6:$N$77,14,FALSE),0)</f>
        <v>0</v>
      </c>
      <c r="AQ16" s="76">
        <f>_xlfn.IFNA(VLOOKUP(CONCATENATE($AQ$5,$B16,$C16),'WAL1'!$A$6:$N$233,14,FALSE),0)</f>
        <v>0</v>
      </c>
      <c r="AR16" s="76">
        <f>_xlfn.IFNA(VLOOKUP(CONCATENATE($AR$5,$B16,$C16),'SM1'!$A$6:$N$250,14,FALSE),0)</f>
        <v>0</v>
      </c>
      <c r="AS16" s="76"/>
      <c r="AT16" s="76"/>
      <c r="AU16" s="76"/>
      <c r="AV16" s="76"/>
      <c r="AW16" s="76"/>
      <c r="AX16" s="400"/>
      <c r="AY16" s="77"/>
      <c r="AZ16" s="40"/>
    </row>
    <row r="17" spans="1:52" x14ac:dyDescent="0.3">
      <c r="A17" s="860"/>
      <c r="B17" s="311"/>
      <c r="C17" s="312"/>
      <c r="D17" s="312"/>
      <c r="E17" s="313"/>
      <c r="F17" s="314"/>
      <c r="G17" s="70">
        <f t="shared" si="0"/>
        <v>0</v>
      </c>
      <c r="H17" s="71">
        <f t="shared" si="1"/>
        <v>0</v>
      </c>
      <c r="I17" s="74">
        <f t="shared" si="2"/>
        <v>3</v>
      </c>
      <c r="J17" s="75">
        <f>_xlfn.IFNA(VLOOKUP(CONCATENATE($J$5,$B17,$C17),'BUS1'!$A$6:$N$107,14,FALSE),0)</f>
        <v>0</v>
      </c>
      <c r="K17" s="75">
        <f>_xlfn.IFNA(VLOOKUP(CONCATENATE($K$5,$B17,$C17),'ESP1'!$A$6:$N$135,14,FALSE),0)</f>
        <v>0</v>
      </c>
      <c r="L17" s="75">
        <f>_xlfn.IFNA(VLOOKUP(CONCATENATE($L$5,$B17,$C17),'KR1'!$A$6:$N$95,14,FALSE),0)</f>
        <v>0</v>
      </c>
      <c r="M17" s="75">
        <f>_xlfn.IFNA(VLOOKUP(CONCATENATE($M$5,$B17,$C17),'BAL1'!$A$6:$N$133,14,FALSE),0)</f>
        <v>0</v>
      </c>
      <c r="N17" s="75">
        <f>_xlfn.IFNA(VLOOKUP(CONCATENATE($N$5,$B17,$C17),MUR!$A$6:$L$131,14,FALSE),0)</f>
        <v>0</v>
      </c>
      <c r="O17" s="75">
        <f>_xlfn.IFNA(VLOOKUP(CONCATENATE($O$5,$B17,$C17),'SER1'!$A$6:$N$110,14,FALSE),0)</f>
        <v>0</v>
      </c>
      <c r="P17" s="75">
        <f>_xlfn.IFNA(VLOOKUP(CONCATENATE($P$5,$B17,$C17),'MR1'!$A$6:$N$135,14,FALSE),0)</f>
        <v>0</v>
      </c>
      <c r="Q17" s="75">
        <f>_xlfn.IFNA(VLOOKUP(CONCATENATE($Q$5,$B17,$C17),'GOS1'!$A$6:$N$133,14,FALSE),0)</f>
        <v>0</v>
      </c>
      <c r="R17" s="75">
        <f>_xlfn.IFNA(VLOOKUP(CONCATENATE($R$5,$B17,$C17),'BUS2'!$A$6:$N$133,14,FALSE),0)</f>
        <v>0</v>
      </c>
      <c r="S17" s="75">
        <f>_xlfn.IFNA(VLOOKUP(CONCATENATE($S$5,$B17,$C17),'OG1'!$A$6:$N$56,14,FALSE),0)</f>
        <v>0</v>
      </c>
      <c r="T17" s="75">
        <f>_xlfn.IFNA(VLOOKUP(CONCATENATE($T$5,$B17,$C17),'DRY1'!$A$6:$N$135,14,FALSE),0)</f>
        <v>0</v>
      </c>
      <c r="U17" s="75">
        <f>_xlfn.IFNA(VLOOKUP(CONCATENATE($U$5,$B17,$C17),'HO1'!$A$8:$N$131,14,FALSE),0)</f>
        <v>0</v>
      </c>
      <c r="V17" s="75">
        <f>_xlfn.IFNA(VLOOKUP(CONCATENATE($V$5,$B17,$C17),'BUS3'!$A$8:$N$135,14,FALSE),0)</f>
        <v>0</v>
      </c>
      <c r="W17" s="75">
        <f>_xlfn.IFNA(VLOOKUP(CONCATENATE($W$5,$B17,$C17),'DRY2'!$A$6:$M$169,14,FALSE),0)</f>
        <v>0</v>
      </c>
      <c r="X17" s="75">
        <f>_xlfn.IFNA(VLOOKUP(CONCATENATE($AN$5,$B17,$C17),'BAL2'!$A$6:$N$133,14,FALSE),0)</f>
        <v>0</v>
      </c>
      <c r="Y17" s="75">
        <f>_xlfn.IFNA(VLOOKUP(CONCATENATE($Y$5,$B17,$C17),'OG3'!$A$6:$N$133,14,FALSE),0)</f>
        <v>0</v>
      </c>
      <c r="Z17" s="75">
        <f>_xlfn.IFNA(VLOOKUP(CONCATENATE($Z$5,$B17,$C17),'MR2'!$A$6:$N$133,14,FALSE),0)</f>
        <v>0</v>
      </c>
      <c r="AA17" s="75">
        <f>_xlfn.IFNA(VLOOKUP(CONCATENATE($AA$5,$B17,$C17),'DRY3'!$A$6:$N$124,14,FALSE),0)</f>
        <v>0</v>
      </c>
      <c r="AB17" s="75">
        <f>_xlfn.IFNA(VLOOKUP(CONCATENATE($AB$5,$B17,$C17),'SER2'!$A$6:$N$135,14,FALSE),0)</f>
        <v>0</v>
      </c>
      <c r="AC17" s="75">
        <f>_xlfn.IFNA(VLOOKUP(CONCATENATE($AC$5,$B17,$C17),'KR2'!$A$6:$O$129,14,FALSE),0)</f>
        <v>0</v>
      </c>
      <c r="AD17" s="75">
        <f>_xlfn.IFNA(VLOOKUP(CONCATENATE($AD$5,$B17,$C17),'BUN1'!$A$6:$O$129,14,FALSE),0)</f>
        <v>0</v>
      </c>
      <c r="AE17" s="75">
        <f>_xlfn.IFNA(VLOOKUP(CONCATENATE($AE$5,$B17,$C17),LOG!$A$6:$N$135,14,FALSE),0)</f>
        <v>0</v>
      </c>
      <c r="AF17" s="75">
        <f>_xlfn.IFNA(VLOOKUP(CONCATENATE($AF$5,$B17,$C17),FEST!$A$6:$N$125,14,FALSE),0)</f>
        <v>0</v>
      </c>
      <c r="AG17" s="76">
        <f>_xlfn.IFNA(VLOOKUP(CONCATENATE($AG$5,$B17,$C17),'ESP2'!$A$6:$N$131,14,FALSE),0)</f>
        <v>0</v>
      </c>
      <c r="AH17" s="76">
        <f>_xlfn.IFNA(VLOOKUP(CONCATENATE($AH$5,$B17,$C17),'OG3'!$A$6:$N$131,14,FALSE),0)</f>
        <v>0</v>
      </c>
      <c r="AI17" s="75">
        <f>_xlfn.IFNA(VLOOKUP(CONCATENATE($AI$5,$B17,$C17),'BUN2'!$A$6:$N$135,14,FALSE),0)</f>
        <v>0</v>
      </c>
      <c r="AJ17" s="75">
        <f>_xlfn.IFNA(VLOOKUP(CONCATENATE($AJ$5,$B17,$C17),SC!$A$6:$M$135,14,FALSE),0)</f>
        <v>0</v>
      </c>
      <c r="AK17" s="75">
        <f>_xlfn.IFNA(VLOOKUP(CONCATENATE($AK$5,$B17,$C17),'ESP3'!$A$6:$N$133,14,FALSE),0)</f>
        <v>0</v>
      </c>
      <c r="AL17" s="75">
        <f>_xlfn.IFNA(VLOOKUP(CONCATENATE($AN$5,$B17,$C17),'BAL2'!$A$6:$N$133,14,FALSE),0)</f>
        <v>0</v>
      </c>
      <c r="AM17" s="76">
        <f>_xlfn.IFNA(VLOOKUP(CONCATENATE($AQ$5,$B17,$C17),'BUS4'!$A$6:$N$250,14,FALSE),0)</f>
        <v>0</v>
      </c>
      <c r="AN17" s="76">
        <f>_xlfn.IFNA(VLOOKUP(CONCATENATE($AK$5,$B17,$C17),'BUN3'!$A$6:$N$133,14,FALSE),0)</f>
        <v>0</v>
      </c>
      <c r="AO17" s="76">
        <f>_xlfn.IFNA(VLOOKUP(CONCATENATE($AO$5,$B17,$C17),'ESP4'!$A$6:$N$135,14,FALSE),0)</f>
        <v>0</v>
      </c>
      <c r="AP17" s="76">
        <f>_xlfn.IFNA(VLOOKUP(CONCATENATE($AP$5,$B17,$C17),'MR3'!$A$6:$N$77,14,FALSE),0)</f>
        <v>0</v>
      </c>
      <c r="AQ17" s="76">
        <f>_xlfn.IFNA(VLOOKUP(CONCATENATE($AQ$5,$B17,$C17),'WAL1'!$A$6:$N$233,14,FALSE),0)</f>
        <v>0</v>
      </c>
      <c r="AR17" s="76">
        <f>_xlfn.IFNA(VLOOKUP(CONCATENATE($AR$5,$B17,$C17),'SM1'!$A$6:$N$250,14,FALSE),0)</f>
        <v>0</v>
      </c>
      <c r="AS17" s="76"/>
      <c r="AT17" s="76"/>
      <c r="AU17" s="76"/>
      <c r="AV17" s="76"/>
      <c r="AW17" s="76"/>
      <c r="AX17" s="400"/>
      <c r="AY17" s="77"/>
      <c r="AZ17" s="40"/>
    </row>
    <row r="18" spans="1:52" x14ac:dyDescent="0.3">
      <c r="A18" s="860"/>
      <c r="B18" s="311"/>
      <c r="C18" s="312"/>
      <c r="D18" s="312"/>
      <c r="E18" s="313"/>
      <c r="F18" s="314"/>
      <c r="G18" s="70">
        <f t="shared" si="0"/>
        <v>0</v>
      </c>
      <c r="H18" s="448">
        <f t="shared" si="1"/>
        <v>0</v>
      </c>
      <c r="I18" s="74">
        <f t="shared" si="2"/>
        <v>3</v>
      </c>
      <c r="J18" s="75">
        <f>_xlfn.IFNA(VLOOKUP(CONCATENATE($J$5,$B18,$C18),'BUS1'!$A$6:$N$107,14,FALSE),0)</f>
        <v>0</v>
      </c>
      <c r="K18" s="75">
        <f>_xlfn.IFNA(VLOOKUP(CONCATENATE($K$5,$B18,$C18),'ESP1'!$A$6:$N$135,14,FALSE),0)</f>
        <v>0</v>
      </c>
      <c r="L18" s="75">
        <f>_xlfn.IFNA(VLOOKUP(CONCATENATE($L$5,$B18,$C18),'KR1'!$A$6:$N$95,14,FALSE),0)</f>
        <v>0</v>
      </c>
      <c r="M18" s="75">
        <f>_xlfn.IFNA(VLOOKUP(CONCATENATE($M$5,$B18,$C18),'BAL1'!$A$6:$N$133,14,FALSE),0)</f>
        <v>0</v>
      </c>
      <c r="N18" s="75">
        <f>_xlfn.IFNA(VLOOKUP(CONCATENATE($N$5,$B18,$C18),MUR!$A$6:$L$131,14,FALSE),0)</f>
        <v>0</v>
      </c>
      <c r="O18" s="75">
        <f>_xlfn.IFNA(VLOOKUP(CONCATENATE($O$5,$B18,$C18),'SER1'!$A$6:$N$110,14,FALSE),0)</f>
        <v>0</v>
      </c>
      <c r="P18" s="75">
        <f>_xlfn.IFNA(VLOOKUP(CONCATENATE($P$5,$B18,$C18),'MR1'!$A$6:$N$135,14,FALSE),0)</f>
        <v>0</v>
      </c>
      <c r="Q18" s="75">
        <f>_xlfn.IFNA(VLOOKUP(CONCATENATE($Q$5,$B18,$C18),'GOS1'!$A$6:$N$133,14,FALSE),0)</f>
        <v>0</v>
      </c>
      <c r="R18" s="75">
        <f>_xlfn.IFNA(VLOOKUP(CONCATENATE($R$5,$B18,$C18),'BUS2'!$A$6:$N$133,14,FALSE),0)</f>
        <v>0</v>
      </c>
      <c r="S18" s="75">
        <f>_xlfn.IFNA(VLOOKUP(CONCATENATE($S$5,$B18,$C18),'OG1'!$A$6:$N$56,14,FALSE),0)</f>
        <v>0</v>
      </c>
      <c r="T18" s="75">
        <f>_xlfn.IFNA(VLOOKUP(CONCATENATE($T$5,$B18,$C18),'DRY1'!$A$6:$N$135,14,FALSE),0)</f>
        <v>0</v>
      </c>
      <c r="U18" s="75">
        <f>_xlfn.IFNA(VLOOKUP(CONCATENATE($U$5,$B18,$C18),'HO1'!$A$8:$N$131,14,FALSE),0)</f>
        <v>0</v>
      </c>
      <c r="V18" s="75">
        <f>_xlfn.IFNA(VLOOKUP(CONCATENATE($V$5,$B18,$C18),'BUS3'!$A$8:$N$135,14,FALSE),0)</f>
        <v>0</v>
      </c>
      <c r="W18" s="75">
        <f>_xlfn.IFNA(VLOOKUP(CONCATENATE($W$5,$B18,$C18),'DRY2'!$A$6:$M$169,14,FALSE),0)</f>
        <v>0</v>
      </c>
      <c r="X18" s="75">
        <f>_xlfn.IFNA(VLOOKUP(CONCATENATE($AN$5,$B18,$C18),'BAL2'!$A$6:$N$133,14,FALSE),0)</f>
        <v>0</v>
      </c>
      <c r="Y18" s="75">
        <f>_xlfn.IFNA(VLOOKUP(CONCATENATE($Y$5,$B18,$C18),'OG3'!$A$6:$N$133,14,FALSE),0)</f>
        <v>0</v>
      </c>
      <c r="Z18" s="75">
        <f>_xlfn.IFNA(VLOOKUP(CONCATENATE($Z$5,$B18,$C18),'MR2'!$A$6:$N$133,14,FALSE),0)</f>
        <v>0</v>
      </c>
      <c r="AA18" s="75">
        <f>_xlfn.IFNA(VLOOKUP(CONCATENATE($AA$5,$B18,$C18),'DRY3'!$A$6:$N$124,14,FALSE),0)</f>
        <v>0</v>
      </c>
      <c r="AB18" s="75">
        <f>_xlfn.IFNA(VLOOKUP(CONCATENATE($AB$5,$B18,$C18),'SER2'!$A$6:$N$135,14,FALSE),0)</f>
        <v>0</v>
      </c>
      <c r="AC18" s="75">
        <f>_xlfn.IFNA(VLOOKUP(CONCATENATE($AC$5,$B18,$C18),'KR2'!$A$6:$O$129,14,FALSE),0)</f>
        <v>0</v>
      </c>
      <c r="AD18" s="75">
        <f>_xlfn.IFNA(VLOOKUP(CONCATENATE($AD$5,$B18,$C18),'BUN1'!$A$6:$O$129,14,FALSE),0)</f>
        <v>0</v>
      </c>
      <c r="AE18" s="75">
        <f>_xlfn.IFNA(VLOOKUP(CONCATENATE($AE$5,$B18,$C18),LOG!$A$6:$N$135,14,FALSE),0)</f>
        <v>0</v>
      </c>
      <c r="AF18" s="75">
        <f>_xlfn.IFNA(VLOOKUP(CONCATENATE($AF$5,$B18,$C18),FEST!$A$6:$N$125,14,FALSE),0)</f>
        <v>0</v>
      </c>
      <c r="AG18" s="76">
        <f>_xlfn.IFNA(VLOOKUP(CONCATENATE($AG$5,$B18,$C18),'ESP2'!$A$6:$N$131,14,FALSE),0)</f>
        <v>0</v>
      </c>
      <c r="AH18" s="76">
        <f>_xlfn.IFNA(VLOOKUP(CONCATENATE($AH$5,$B18,$C18),'OG3'!$A$6:$N$131,14,FALSE),0)</f>
        <v>0</v>
      </c>
      <c r="AI18" s="75">
        <f>_xlfn.IFNA(VLOOKUP(CONCATENATE($AI$5,$B18,$C18),'BUN2'!$A$6:$N$135,14,FALSE),0)</f>
        <v>0</v>
      </c>
      <c r="AJ18" s="75">
        <f>_xlfn.IFNA(VLOOKUP(CONCATENATE($AJ$5,$B18,$C18),SC!$A$6:$M$135,14,FALSE),0)</f>
        <v>0</v>
      </c>
      <c r="AK18" s="75">
        <f>_xlfn.IFNA(VLOOKUP(CONCATENATE($AK$5,$B18,$C18),'ESP3'!$A$6:$N$133,14,FALSE),0)</f>
        <v>0</v>
      </c>
      <c r="AL18" s="75">
        <f>_xlfn.IFNA(VLOOKUP(CONCATENATE($AN$5,$B18,$C18),'BAL2'!$A$6:$N$133,14,FALSE),0)</f>
        <v>0</v>
      </c>
      <c r="AM18" s="76">
        <f>_xlfn.IFNA(VLOOKUP(CONCATENATE($AQ$5,$B18,$C18),'BUS4'!$A$6:$N$250,14,FALSE),0)</f>
        <v>0</v>
      </c>
      <c r="AN18" s="76">
        <f>_xlfn.IFNA(VLOOKUP(CONCATENATE($AK$5,$B18,$C18),'BUN3'!$A$6:$N$133,14,FALSE),0)</f>
        <v>0</v>
      </c>
      <c r="AO18" s="76">
        <f>_xlfn.IFNA(VLOOKUP(CONCATENATE($AO$5,$B18,$C18),'ESP4'!$A$6:$N$135,14,FALSE),0)</f>
        <v>0</v>
      </c>
      <c r="AP18" s="76">
        <f>_xlfn.IFNA(VLOOKUP(CONCATENATE($AP$5,$B18,$C18),'MR3'!$A$6:$N$77,14,FALSE),0)</f>
        <v>0</v>
      </c>
      <c r="AQ18" s="76">
        <f>_xlfn.IFNA(VLOOKUP(CONCATENATE($AQ$5,$B18,$C18),'WAL1'!$A$6:$N$233,14,FALSE),0)</f>
        <v>0</v>
      </c>
      <c r="AR18" s="76">
        <f>_xlfn.IFNA(VLOOKUP(CONCATENATE($AR$5,$B18,$C18),'SM1'!$A$6:$N$250,14,FALSE),0)</f>
        <v>0</v>
      </c>
      <c r="AS18" s="76"/>
      <c r="AT18" s="76"/>
      <c r="AU18" s="76"/>
      <c r="AV18" s="76"/>
      <c r="AW18" s="76"/>
      <c r="AX18" s="400"/>
      <c r="AY18" s="77"/>
      <c r="AZ18" s="40"/>
    </row>
    <row r="19" spans="1:52" x14ac:dyDescent="0.3">
      <c r="A19" s="860"/>
      <c r="B19" s="311"/>
      <c r="C19" s="312"/>
      <c r="D19" s="312"/>
      <c r="E19" s="313"/>
      <c r="F19" s="314"/>
      <c r="G19" s="70"/>
      <c r="H19" s="71"/>
      <c r="I19" s="74"/>
      <c r="J19" s="75">
        <f>_xlfn.IFNA(VLOOKUP(CONCATENATE($J$5,$B19,$C19),'BUS1'!$A$6:$N$107,14,FALSE),0)</f>
        <v>0</v>
      </c>
      <c r="K19" s="75">
        <f>_xlfn.IFNA(VLOOKUP(CONCATENATE($K$5,$B19,$C19),'ESP1'!$A$6:$N$135,14,FALSE),0)</f>
        <v>0</v>
      </c>
      <c r="L19" s="75">
        <f>_xlfn.IFNA(VLOOKUP(CONCATENATE($L$5,$B19,$C19),'KR1'!$A$6:$N$95,14,FALSE),0)</f>
        <v>0</v>
      </c>
      <c r="M19" s="75">
        <f>_xlfn.IFNA(VLOOKUP(CONCATENATE($M$5,$B19,$C19),'BAL1'!$A$6:$N$133,14,FALSE),0)</f>
        <v>0</v>
      </c>
      <c r="N19" s="75">
        <f>_xlfn.IFNA(VLOOKUP(CONCATENATE($N$5,$B19,$C19),MUR!$A$6:$L$131,14,FALSE),0)</f>
        <v>0</v>
      </c>
      <c r="O19" s="75">
        <f>_xlfn.IFNA(VLOOKUP(CONCATENATE($O$5,$B19,$C19),'SER1'!$A$6:$N$110,14,FALSE),0)</f>
        <v>0</v>
      </c>
      <c r="P19" s="75">
        <f>_xlfn.IFNA(VLOOKUP(CONCATENATE($P$5,$B19,$C19),'MR1'!$A$6:$N$135,14,FALSE),0)</f>
        <v>0</v>
      </c>
      <c r="Q19" s="75">
        <f>_xlfn.IFNA(VLOOKUP(CONCATENATE($Q$5,$B19,$C19),'GOS1'!$A$6:$N$133,14,FALSE),0)</f>
        <v>0</v>
      </c>
      <c r="R19" s="75">
        <f>_xlfn.IFNA(VLOOKUP(CONCATENATE($R$5,$B19,$C19),'BUS2'!$A$6:$N$133,14,FALSE),0)</f>
        <v>0</v>
      </c>
      <c r="S19" s="75">
        <f>_xlfn.IFNA(VLOOKUP(CONCATENATE($S$5,$B19,$C19),'OG1'!$A$6:$N$56,14,FALSE),0)</f>
        <v>0</v>
      </c>
      <c r="T19" s="75">
        <f>_xlfn.IFNA(VLOOKUP(CONCATENATE($T$5,$B19,$C19),'DRY1'!$A$6:$N$135,14,FALSE),0)</f>
        <v>0</v>
      </c>
      <c r="U19" s="75">
        <f>_xlfn.IFNA(VLOOKUP(CONCATENATE($U$5,$B19,$C19),'HO1'!$A$8:$N$131,14,FALSE),0)</f>
        <v>0</v>
      </c>
      <c r="V19" s="75">
        <f>_xlfn.IFNA(VLOOKUP(CONCATENATE($V$5,$B19,$C19),'BUS3'!$A$8:$N$135,14,FALSE),0)</f>
        <v>0</v>
      </c>
      <c r="W19" s="75">
        <f>_xlfn.IFNA(VLOOKUP(CONCATENATE($W$5,$B19,$C19),'DRY2'!$A$6:$M$169,14,FALSE),0)</f>
        <v>0</v>
      </c>
      <c r="X19" s="75">
        <f>_xlfn.IFNA(VLOOKUP(CONCATENATE($AN$5,$B19,$C19),'BAL2'!$A$6:$N$133,14,FALSE),0)</f>
        <v>0</v>
      </c>
      <c r="Y19" s="75">
        <f>_xlfn.IFNA(VLOOKUP(CONCATENATE($Y$5,$B19,$C19),'OG3'!$A$6:$N$133,14,FALSE),0)</f>
        <v>0</v>
      </c>
      <c r="Z19" s="75">
        <f>_xlfn.IFNA(VLOOKUP(CONCATENATE($Z$5,$B19,$C19),'MR2'!$A$6:$N$133,14,FALSE),0)</f>
        <v>0</v>
      </c>
      <c r="AA19" s="75">
        <f>_xlfn.IFNA(VLOOKUP(CONCATENATE($AA$5,$B19,$C19),'DRY3'!$A$6:$N$124,14,FALSE),0)</f>
        <v>0</v>
      </c>
      <c r="AB19" s="75">
        <f>_xlfn.IFNA(VLOOKUP(CONCATENATE($AB$5,$B19,$C19),'SER2'!$A$6:$N$135,14,FALSE),0)</f>
        <v>0</v>
      </c>
      <c r="AC19" s="75">
        <f>_xlfn.IFNA(VLOOKUP(CONCATENATE($AC$5,$B19,$C19),'KR2'!$A$6:$O$129,14,FALSE),0)</f>
        <v>0</v>
      </c>
      <c r="AD19" s="75" cm="1">
        <f t="array" ref="AD19">_xlfn.IFNA(VLOOKUP(CONCATENATE($AD$5,$B19,$C19),BUR14,AD20:AE31,FALSE),0)</f>
        <v>0</v>
      </c>
      <c r="AE19" s="75">
        <f>_xlfn.IFNA(VLOOKUP(CONCATENATE($AE$5,$B19,$C19),LOG!$A$6:$N$135,14,FALSE),0)</f>
        <v>0</v>
      </c>
      <c r="AF19" s="75">
        <f>_xlfn.IFNA(VLOOKUP(CONCATENATE($AF$5,$B19,$C19),FEST!$A$6:$N$125,14,FALSE),0)</f>
        <v>0</v>
      </c>
      <c r="AG19" s="76">
        <f>_xlfn.IFNA(VLOOKUP(CONCATENATE($AG$5,$B19,$C19),'ESP2'!$A$6:$N$131,14,FALSE),0)</f>
        <v>0</v>
      </c>
      <c r="AH19" s="76">
        <f>_xlfn.IFNA(VLOOKUP(CONCATENATE($AH$5,$B19,$C19),'OG3'!$A$6:$N$131,14,FALSE),0)</f>
        <v>0</v>
      </c>
      <c r="AI19" s="75">
        <f>_xlfn.IFNA(VLOOKUP(CONCATENATE($AI$5,$B19,$C19),'BUN2'!$A$6:$N$135,14,FALSE),0)</f>
        <v>0</v>
      </c>
      <c r="AJ19" s="75">
        <f>_xlfn.IFNA(VLOOKUP(CONCATENATE($AJ$5,$B19,$C19),SC!$A$6:$M$135,14,FALSE),0)</f>
        <v>0</v>
      </c>
      <c r="AK19" s="75">
        <f>_xlfn.IFNA(VLOOKUP(CONCATENATE($AK$5,$B19,$C19),'ESP3'!$A$6:$N$133,14,FALSE),0)</f>
        <v>0</v>
      </c>
      <c r="AL19" s="75">
        <f>_xlfn.IFNA(VLOOKUP(CONCATENATE($AN$5,$B19,$C19),'BAL2'!$A$6:$N$133,14,FALSE),0)</f>
        <v>0</v>
      </c>
      <c r="AM19" s="76">
        <f>_xlfn.IFNA(VLOOKUP(CONCATENATE($AQ$5,$B19,$C19),'BUS4'!$A$6:$N$250,14,FALSE),0)</f>
        <v>0</v>
      </c>
      <c r="AN19" s="76">
        <f>_xlfn.IFNA(VLOOKUP(CONCATENATE($AK$5,$B19,$C19),'BUN3'!$A$6:$N$133,14,FALSE),0)</f>
        <v>0</v>
      </c>
      <c r="AO19" s="76">
        <f>_xlfn.IFNA(VLOOKUP(CONCATENATE($AO$5,$B19,$C19),'ESP4'!$A$6:$N$135,14,FALSE),0)</f>
        <v>0</v>
      </c>
      <c r="AP19" s="76">
        <f>_xlfn.IFNA(VLOOKUP(CONCATENATE($AP$5,$B19,$C19),'MR3'!$A$6:$N$77,14,FALSE),0)</f>
        <v>0</v>
      </c>
      <c r="AQ19" s="76">
        <f>_xlfn.IFNA(VLOOKUP(CONCATENATE($AQ$5,$B19,$C19),'WAL1'!$A$6:$N$233,14,FALSE),0)</f>
        <v>0</v>
      </c>
      <c r="AR19" s="76">
        <f>_xlfn.IFNA(VLOOKUP(CONCATENATE($AR$5,$B19,$C19),'SM1'!$A$6:$N$250,14,FALSE),0)</f>
        <v>0</v>
      </c>
      <c r="AS19" s="76"/>
      <c r="AT19" s="76"/>
      <c r="AU19" s="76"/>
      <c r="AV19" s="76"/>
      <c r="AW19" s="76"/>
      <c r="AX19" s="400"/>
      <c r="AY19" s="431"/>
      <c r="AZ19" s="40"/>
    </row>
    <row r="20" spans="1:52" x14ac:dyDescent="0.3">
      <c r="A20" s="860"/>
      <c r="B20" s="311"/>
      <c r="C20" s="312"/>
      <c r="D20" s="312"/>
      <c r="E20" s="313"/>
      <c r="F20" s="314"/>
      <c r="G20" s="70"/>
      <c r="H20" s="71"/>
      <c r="I20" s="74"/>
      <c r="J20" s="75">
        <f>_xlfn.IFNA(VLOOKUP(CONCATENATE($J$5,$B20,$C20),'BUS1'!$A$6:$N$107,14,FALSE),0)</f>
        <v>0</v>
      </c>
      <c r="K20" s="75">
        <f>_xlfn.IFNA(VLOOKUP(CONCATENATE($K$5,$B20,$C20),'ESP1'!$A$6:$N$135,14,FALSE),0)</f>
        <v>0</v>
      </c>
      <c r="L20" s="75">
        <f>_xlfn.IFNA(VLOOKUP(CONCATENATE($L$5,$B20,$C20),'KR1'!$A$6:$N$95,14,FALSE),0)</f>
        <v>0</v>
      </c>
      <c r="M20" s="75">
        <f>_xlfn.IFNA(VLOOKUP(CONCATENATE($M$5,$B20,$C20),'BAL1'!$A$6:$N$133,14,FALSE),0)</f>
        <v>0</v>
      </c>
      <c r="N20" s="75">
        <f>_xlfn.IFNA(VLOOKUP(CONCATENATE($N$5,$B20,$C20),MUR!$A$6:$L$131,14,FALSE),0)</f>
        <v>0</v>
      </c>
      <c r="O20" s="75">
        <f>_xlfn.IFNA(VLOOKUP(CONCATENATE($O$5,$B20,$C20),'SER1'!$A$6:$N$110,14,FALSE),0)</f>
        <v>0</v>
      </c>
      <c r="P20" s="75">
        <f>_xlfn.IFNA(VLOOKUP(CONCATENATE($P$5,$B20,$C20),'MR1'!$A$6:$N$135,14,FALSE),0)</f>
        <v>0</v>
      </c>
      <c r="Q20" s="75">
        <f>_xlfn.IFNA(VLOOKUP(CONCATENATE($Q$5,$B20,$C20),'GOS1'!$A$6:$N$133,14,FALSE),0)</f>
        <v>0</v>
      </c>
      <c r="R20" s="75">
        <f>_xlfn.IFNA(VLOOKUP(CONCATENATE($R$5,$B20,$C20),'BUS2'!$A$6:$N$133,14,FALSE),0)</f>
        <v>0</v>
      </c>
      <c r="S20" s="75">
        <f>_xlfn.IFNA(VLOOKUP(CONCATENATE($S$5,$B20,$C20),'OG1'!$A$6:$N$56,14,FALSE),0)</f>
        <v>0</v>
      </c>
      <c r="T20" s="75">
        <f>_xlfn.IFNA(VLOOKUP(CONCATENATE($T$5,$B20,$C20),'DRY1'!$A$6:$N$135,14,FALSE),0)</f>
        <v>0</v>
      </c>
      <c r="U20" s="75">
        <f>_xlfn.IFNA(VLOOKUP(CONCATENATE($U$5,$B20,$C20),'HO1'!$A$8:$N$131,14,FALSE),0)</f>
        <v>0</v>
      </c>
      <c r="V20" s="75">
        <f>_xlfn.IFNA(VLOOKUP(CONCATENATE($V$5,$B20,$C20),'BUS3'!$A$8:$N$135,14,FALSE),0)</f>
        <v>0</v>
      </c>
      <c r="W20" s="75">
        <f>_xlfn.IFNA(VLOOKUP(CONCATENATE($W$5,$B20,$C20),'DRY2'!$A$6:$M$169,14,FALSE),0)</f>
        <v>0</v>
      </c>
      <c r="X20" s="75">
        <f>_xlfn.IFNA(VLOOKUP(CONCATENATE($AN$5,$B20,$C20),'BAL2'!$A$6:$N$133,14,FALSE),0)</f>
        <v>0</v>
      </c>
      <c r="Y20" s="75">
        <f>_xlfn.IFNA(VLOOKUP(CONCATENATE($Y$5,$B20,$C20),'OG3'!$A$6:$N$133,14,FALSE),0)</f>
        <v>0</v>
      </c>
      <c r="Z20" s="75">
        <f>_xlfn.IFNA(VLOOKUP(CONCATENATE($Z$5,$B20,$C20),'MR2'!$A$6:$N$133,14,FALSE),0)</f>
        <v>0</v>
      </c>
      <c r="AA20" s="75">
        <f>_xlfn.IFNA(VLOOKUP(CONCATENATE($AA$5,$B20,$C20),'DRY3'!$A$6:$N$124,14,FALSE),0)</f>
        <v>0</v>
      </c>
      <c r="AB20" s="75">
        <f>_xlfn.IFNA(VLOOKUP(CONCATENATE($AB$5,$B20,$C20),'SER2'!$A$6:$N$135,14,FALSE),0)</f>
        <v>0</v>
      </c>
      <c r="AC20" s="75">
        <f>_xlfn.IFNA(VLOOKUP(CONCATENATE($AC$5,$B20,$C20),'KR2'!$A$6:$O$129,14,FALSE),0)</f>
        <v>0</v>
      </c>
      <c r="AD20" s="75" cm="1">
        <f t="array" ref="AD20">_xlfn.IFNA(VLOOKUP(CONCATENATE($AD$5,$B20,$C20),BUR15,AD21:AE32,FALSE),0)</f>
        <v>0</v>
      </c>
      <c r="AE20" s="75">
        <f>_xlfn.IFNA(VLOOKUP(CONCATENATE($AE$5,$B20,$C20),LOG!$A$6:$N$135,14,FALSE),0)</f>
        <v>0</v>
      </c>
      <c r="AF20" s="75">
        <f>_xlfn.IFNA(VLOOKUP(CONCATENATE($AF$5,$B20,$C20),FEST!$A$6:$N$125,14,FALSE),0)</f>
        <v>0</v>
      </c>
      <c r="AG20" s="76">
        <f>_xlfn.IFNA(VLOOKUP(CONCATENATE($AG$5,$B20,$C20),'ESP2'!$A$6:$N$131,14,FALSE),0)</f>
        <v>0</v>
      </c>
      <c r="AH20" s="76">
        <f>_xlfn.IFNA(VLOOKUP(CONCATENATE($AH$5,$B20,$C20),'OG3'!$A$6:$N$131,14,FALSE),0)</f>
        <v>0</v>
      </c>
      <c r="AI20" s="75">
        <f>_xlfn.IFNA(VLOOKUP(CONCATENATE($AI$5,$B20,$C20),'BUN2'!$A$6:$N$135,14,FALSE),0)</f>
        <v>0</v>
      </c>
      <c r="AJ20" s="75">
        <f>_xlfn.IFNA(VLOOKUP(CONCATENATE($AJ$5,$B20,$C20),SC!$A$6:$M$135,14,FALSE),0)</f>
        <v>0</v>
      </c>
      <c r="AK20" s="75">
        <f>_xlfn.IFNA(VLOOKUP(CONCATENATE($AK$5,$B20,$C20),'ESP3'!$A$6:$N$133,14,FALSE),0)</f>
        <v>0</v>
      </c>
      <c r="AL20" s="75">
        <f>_xlfn.IFNA(VLOOKUP(CONCATENATE($AN$5,$B20,$C20),'BAL2'!$A$6:$N$133,14,FALSE),0)</f>
        <v>0</v>
      </c>
      <c r="AM20" s="76">
        <f>_xlfn.IFNA(VLOOKUP(CONCATENATE($AQ$5,$B20,$C20),'BUS4'!$A$6:$N$250,14,FALSE),0)</f>
        <v>0</v>
      </c>
      <c r="AN20" s="76">
        <f>_xlfn.IFNA(VLOOKUP(CONCATENATE($AK$5,$B20,$C20),'BUN3'!$A$6:$N$133,14,FALSE),0)</f>
        <v>0</v>
      </c>
      <c r="AO20" s="76">
        <f>_xlfn.IFNA(VLOOKUP(CONCATENATE($AO$5,$B20,$C20),'ESP4'!$A$6:$N$135,14,FALSE),0)</f>
        <v>0</v>
      </c>
      <c r="AP20" s="76">
        <f>_xlfn.IFNA(VLOOKUP(CONCATENATE($AP$5,$B20,$C20),'MR3'!$A$6:$N$77,14,FALSE),0)</f>
        <v>0</v>
      </c>
      <c r="AQ20" s="76">
        <f>_xlfn.IFNA(VLOOKUP(CONCATENATE($AQ$5,$B20,$C20),'WAL1'!$A$6:$N$233,14,FALSE),0)</f>
        <v>0</v>
      </c>
      <c r="AR20" s="76">
        <f>_xlfn.IFNA(VLOOKUP(CONCATENATE($AR$5,$B20,$C20),'SM1'!$A$6:$N$250,14,FALSE),0)</f>
        <v>0</v>
      </c>
      <c r="AS20" s="76"/>
      <c r="AT20" s="76"/>
      <c r="AU20" s="76"/>
      <c r="AV20" s="76"/>
      <c r="AW20" s="76"/>
      <c r="AX20" s="400"/>
      <c r="AY20" s="77"/>
      <c r="AZ20" s="40"/>
    </row>
    <row r="21" spans="1:52" x14ac:dyDescent="0.3">
      <c r="A21" s="860"/>
      <c r="B21" s="311"/>
      <c r="C21" s="312"/>
      <c r="D21" s="312"/>
      <c r="E21" s="313"/>
      <c r="F21" s="314"/>
      <c r="G21" s="70"/>
      <c r="H21" s="71"/>
      <c r="I21" s="74"/>
      <c r="J21" s="75">
        <f>_xlfn.IFNA(VLOOKUP(CONCATENATE($J$5,$B21,$C21),'BUS1'!$A$6:$N$107,14,FALSE),0)</f>
        <v>0</v>
      </c>
      <c r="K21" s="75">
        <f>_xlfn.IFNA(VLOOKUP(CONCATENATE($K$5,$B21,$C21),'ESP1'!$A$6:$N$135,14,FALSE),0)</f>
        <v>0</v>
      </c>
      <c r="L21" s="75">
        <f>_xlfn.IFNA(VLOOKUP(CONCATENATE($L$5,$B21,$C21),'KR1'!$A$6:$N$95,14,FALSE),0)</f>
        <v>0</v>
      </c>
      <c r="M21" s="75">
        <f>_xlfn.IFNA(VLOOKUP(CONCATENATE($M$5,$B21,$C21),'BAL1'!$A$6:$N$133,14,FALSE),0)</f>
        <v>0</v>
      </c>
      <c r="N21" s="75">
        <f>_xlfn.IFNA(VLOOKUP(CONCATENATE($N$5,$B21,$C21),MUR!$A$6:$L$131,14,FALSE),0)</f>
        <v>0</v>
      </c>
      <c r="O21" s="75">
        <f>_xlfn.IFNA(VLOOKUP(CONCATENATE($O$5,$B21,$C21),'SER1'!$A$6:$N$110,14,FALSE),0)</f>
        <v>0</v>
      </c>
      <c r="P21" s="75">
        <f>_xlfn.IFNA(VLOOKUP(CONCATENATE($P$5,$B21,$C21),'MR1'!$A$6:$N$135,14,FALSE),0)</f>
        <v>0</v>
      </c>
      <c r="Q21" s="75">
        <f>_xlfn.IFNA(VLOOKUP(CONCATENATE($Q$5,$B21,$C21),'GOS1'!$A$6:$N$133,14,FALSE),0)</f>
        <v>0</v>
      </c>
      <c r="R21" s="75">
        <f>_xlfn.IFNA(VLOOKUP(CONCATENATE($R$5,$B21,$C21),'BUS2'!$A$6:$N$133,14,FALSE),0)</f>
        <v>0</v>
      </c>
      <c r="S21" s="75">
        <f>_xlfn.IFNA(VLOOKUP(CONCATENATE($S$5,$B21,$C21),'OG1'!$A$6:$N$56,14,FALSE),0)</f>
        <v>0</v>
      </c>
      <c r="T21" s="75">
        <f>_xlfn.IFNA(VLOOKUP(CONCATENATE($T$5,$B21,$C21),'DRY1'!$A$6:$N$135,14,FALSE),0)</f>
        <v>0</v>
      </c>
      <c r="U21" s="75">
        <f>_xlfn.IFNA(VLOOKUP(CONCATENATE($U$5,$B21,$C21),'HO1'!$A$8:$N$131,14,FALSE),0)</f>
        <v>0</v>
      </c>
      <c r="V21" s="75">
        <f>_xlfn.IFNA(VLOOKUP(CONCATENATE($V$5,$B21,$C21),'BUS3'!$A$8:$N$135,14,FALSE),0)</f>
        <v>0</v>
      </c>
      <c r="W21" s="75">
        <f>_xlfn.IFNA(VLOOKUP(CONCATENATE($W$5,$B21,$C21),'DRY2'!$A$6:$M$169,14,FALSE),0)</f>
        <v>0</v>
      </c>
      <c r="X21" s="75">
        <f>_xlfn.IFNA(VLOOKUP(CONCATENATE($AN$5,$B21,$C21),'BAL2'!$A$6:$N$133,14,FALSE),0)</f>
        <v>0</v>
      </c>
      <c r="Y21" s="75">
        <f>_xlfn.IFNA(VLOOKUP(CONCATENATE($Y$5,$B21,$C21),'OG3'!$A$6:$N$133,14,FALSE),0)</f>
        <v>0</v>
      </c>
      <c r="Z21" s="75">
        <f>_xlfn.IFNA(VLOOKUP(CONCATENATE($Z$5,$B21,$C21),'MR2'!$A$6:$N$133,14,FALSE),0)</f>
        <v>0</v>
      </c>
      <c r="AA21" s="75">
        <f>_xlfn.IFNA(VLOOKUP(CONCATENATE($AA$5,$B21,$C21),'DRY3'!$A$6:$N$124,14,FALSE),0)</f>
        <v>0</v>
      </c>
      <c r="AB21" s="75">
        <f>_xlfn.IFNA(VLOOKUP(CONCATENATE($AB$5,$B21,$C21),'SER2'!$A$6:$N$135,14,FALSE),0)</f>
        <v>0</v>
      </c>
      <c r="AC21" s="75">
        <f>_xlfn.IFNA(VLOOKUP(CONCATENATE($AC$5,$B21,$C21),'KR2'!$A$6:$O$129,14,FALSE),0)</f>
        <v>0</v>
      </c>
      <c r="AD21" s="75" cm="1">
        <f t="array" ref="AD21">_xlfn.IFNA(VLOOKUP(CONCATENATE($AD$5,$B21,$C21),BUR16,AD22:AE33,FALSE),0)</f>
        <v>0</v>
      </c>
      <c r="AE21" s="75">
        <f>_xlfn.IFNA(VLOOKUP(CONCATENATE($AE$5,$B21,$C21),LOG!$A$6:$N$135,14,FALSE),0)</f>
        <v>0</v>
      </c>
      <c r="AF21" s="75">
        <f>_xlfn.IFNA(VLOOKUP(CONCATENATE($AF$5,$B21,$C21),FEST!$A$6:$N$125,14,FALSE),0)</f>
        <v>0</v>
      </c>
      <c r="AG21" s="76">
        <f>_xlfn.IFNA(VLOOKUP(CONCATENATE($AG$5,$B21,$C21),'ESP2'!$A$6:$N$131,14,FALSE),0)</f>
        <v>0</v>
      </c>
      <c r="AH21" s="76">
        <f>_xlfn.IFNA(VLOOKUP(CONCATENATE($AH$5,$B21,$C21),'OG3'!$A$6:$N$131,14,FALSE),0)</f>
        <v>0</v>
      </c>
      <c r="AI21" s="75">
        <f>_xlfn.IFNA(VLOOKUP(CONCATENATE($AI$5,$B21,$C21),'BUN2'!$A$6:$N$135,14,FALSE),0)</f>
        <v>0</v>
      </c>
      <c r="AJ21" s="75">
        <f>_xlfn.IFNA(VLOOKUP(CONCATENATE($AJ$5,$B21,$C21),SC!$A$6:$M$135,14,FALSE),0)</f>
        <v>0</v>
      </c>
      <c r="AK21" s="75">
        <f>_xlfn.IFNA(VLOOKUP(CONCATENATE($AK$5,$B21,$C21),'ESP3'!$A$6:$N$133,14,FALSE),0)</f>
        <v>0</v>
      </c>
      <c r="AL21" s="75">
        <f>_xlfn.IFNA(VLOOKUP(CONCATENATE($AN$5,$B21,$C21),'BAL2'!$A$6:$N$133,14,FALSE),0)</f>
        <v>0</v>
      </c>
      <c r="AM21" s="76">
        <f>_xlfn.IFNA(VLOOKUP(CONCATENATE($AQ$5,$B21,$C21),'BUS4'!$A$6:$N$250,14,FALSE),0)</f>
        <v>0</v>
      </c>
      <c r="AN21" s="76">
        <f>_xlfn.IFNA(VLOOKUP(CONCATENATE($AK$5,$B21,$C21),'BUN3'!$A$6:$N$133,14,FALSE),0)</f>
        <v>0</v>
      </c>
      <c r="AO21" s="76">
        <f>_xlfn.IFNA(VLOOKUP(CONCATENATE($AO$5,$B21,$C21),'ESP4'!$A$6:$N$135,14,FALSE),0)</f>
        <v>0</v>
      </c>
      <c r="AP21" s="76">
        <f>_xlfn.IFNA(VLOOKUP(CONCATENATE($AP$5,$B21,$C21),'MR3'!$A$6:$N$77,14,FALSE),0)</f>
        <v>0</v>
      </c>
      <c r="AQ21" s="76">
        <f>_xlfn.IFNA(VLOOKUP(CONCATENATE($AQ$5,$B21,$C21),'WAL1'!$A$6:$N$233,14,FALSE),0)</f>
        <v>0</v>
      </c>
      <c r="AR21" s="76">
        <f>_xlfn.IFNA(VLOOKUP(CONCATENATE($AR$5,$B21,$C21),'SM1'!$A$6:$N$250,14,FALSE),0)</f>
        <v>0</v>
      </c>
      <c r="AS21" s="76"/>
      <c r="AT21" s="76"/>
      <c r="AU21" s="76"/>
      <c r="AV21" s="76"/>
      <c r="AW21" s="76"/>
      <c r="AX21" s="400"/>
      <c r="AY21" s="77"/>
      <c r="AZ21" s="40"/>
    </row>
    <row r="22" spans="1:52" x14ac:dyDescent="0.3">
      <c r="A22" s="860"/>
      <c r="B22" s="311"/>
      <c r="C22" s="312"/>
      <c r="D22" s="312"/>
      <c r="E22" s="313"/>
      <c r="F22" s="314"/>
      <c r="G22" s="70"/>
      <c r="H22" s="71"/>
      <c r="I22" s="74"/>
      <c r="J22" s="75">
        <f>_xlfn.IFNA(VLOOKUP(CONCATENATE($J$5,$B22,$C22),'BUS1'!$A$6:$N$107,14,FALSE),0)</f>
        <v>0</v>
      </c>
      <c r="K22" s="75">
        <f>_xlfn.IFNA(VLOOKUP(CONCATENATE($K$5,$B22,$C22),'ESP1'!$A$6:$N$135,14,FALSE),0)</f>
        <v>0</v>
      </c>
      <c r="L22" s="75">
        <f>_xlfn.IFNA(VLOOKUP(CONCATENATE($L$5,$B22,$C22),'KR1'!$A$6:$N$95,14,FALSE),0)</f>
        <v>0</v>
      </c>
      <c r="M22" s="75">
        <f>_xlfn.IFNA(VLOOKUP(CONCATENATE($M$5,$B22,$C22),'BAL1'!$A$6:$N$133,14,FALSE),0)</f>
        <v>0</v>
      </c>
      <c r="N22" s="75">
        <f>_xlfn.IFNA(VLOOKUP(CONCATENATE($N$5,$B22,$C22),MUR!$A$6:$L$131,14,FALSE),0)</f>
        <v>0</v>
      </c>
      <c r="O22" s="75">
        <f>_xlfn.IFNA(VLOOKUP(CONCATENATE($O$5,$B22,$C22),'SER1'!$A$6:$N$110,14,FALSE),0)</f>
        <v>0</v>
      </c>
      <c r="P22" s="75">
        <f>_xlfn.IFNA(VLOOKUP(CONCATENATE($P$5,$B22,$C22),'MR1'!$A$6:$N$135,14,FALSE),0)</f>
        <v>0</v>
      </c>
      <c r="Q22" s="75">
        <f>_xlfn.IFNA(VLOOKUP(CONCATENATE($Q$5,$B22,$C22),'GOS1'!$A$6:$N$133,14,FALSE),0)</f>
        <v>0</v>
      </c>
      <c r="R22" s="75">
        <f>_xlfn.IFNA(VLOOKUP(CONCATENATE($R$5,$B22,$C22),'BUS2'!$A$6:$N$133,14,FALSE),0)</f>
        <v>0</v>
      </c>
      <c r="S22" s="75">
        <f>_xlfn.IFNA(VLOOKUP(CONCATENATE($S$5,$B22,$C22),'OG1'!$A$6:$N$56,14,FALSE),0)</f>
        <v>0</v>
      </c>
      <c r="T22" s="75">
        <f>_xlfn.IFNA(VLOOKUP(CONCATENATE($T$5,$B22,$C22),'DRY1'!$A$6:$N$135,14,FALSE),0)</f>
        <v>0</v>
      </c>
      <c r="U22" s="75">
        <f>_xlfn.IFNA(VLOOKUP(CONCATENATE($U$5,$B22,$C22),'HO1'!$A$8:$N$131,14,FALSE),0)</f>
        <v>0</v>
      </c>
      <c r="V22" s="75">
        <f>_xlfn.IFNA(VLOOKUP(CONCATENATE($V$5,$B22,$C22),'BUS3'!$A$8:$N$135,14,FALSE),0)</f>
        <v>0</v>
      </c>
      <c r="W22" s="75">
        <f>_xlfn.IFNA(VLOOKUP(CONCATENATE($W$5,$B22,$C22),'DRY2'!$A$6:$M$169,14,FALSE),0)</f>
        <v>0</v>
      </c>
      <c r="X22" s="75">
        <f>_xlfn.IFNA(VLOOKUP(CONCATENATE($AN$5,$B22,$C22),'BAL2'!$A$6:$N$133,14,FALSE),0)</f>
        <v>0</v>
      </c>
      <c r="Y22" s="75">
        <f>_xlfn.IFNA(VLOOKUP(CONCATENATE($Y$5,$B22,$C22),'OG3'!$A$6:$N$133,14,FALSE),0)</f>
        <v>0</v>
      </c>
      <c r="Z22" s="75">
        <f>_xlfn.IFNA(VLOOKUP(CONCATENATE($Z$5,$B22,$C22),'MR2'!$A$6:$N$133,14,FALSE),0)</f>
        <v>0</v>
      </c>
      <c r="AA22" s="75">
        <f>_xlfn.IFNA(VLOOKUP(CONCATENATE($AA$5,$B22,$C22),'DRY3'!$A$6:$N$124,14,FALSE),0)</f>
        <v>0</v>
      </c>
      <c r="AB22" s="75">
        <f>_xlfn.IFNA(VLOOKUP(CONCATENATE($AB$5,$B22,$C22),'SER2'!$A$6:$N$135,14,FALSE),0)</f>
        <v>0</v>
      </c>
      <c r="AC22" s="75">
        <f>_xlfn.IFNA(VLOOKUP(CONCATENATE($AC$5,$B22,$C22),'KR2'!$A$6:$O$129,14,FALSE),0)</f>
        <v>0</v>
      </c>
      <c r="AD22" s="75" cm="1">
        <f t="array" ref="AD22">_xlfn.IFNA(VLOOKUP(CONCATENATE($AD$5,$B22,$C22),BUR17,AD23:AE34,FALSE),0)</f>
        <v>0</v>
      </c>
      <c r="AE22" s="75">
        <f>_xlfn.IFNA(VLOOKUP(CONCATENATE($AE$5,$B22,$C22),LOG!$A$6:$N$135,14,FALSE),0)</f>
        <v>0</v>
      </c>
      <c r="AF22" s="75">
        <f>_xlfn.IFNA(VLOOKUP(CONCATENATE($AF$5,$B22,$C22),FEST!$A$6:$N$125,14,FALSE),0)</f>
        <v>0</v>
      </c>
      <c r="AG22" s="76">
        <f>_xlfn.IFNA(VLOOKUP(CONCATENATE($AG$5,$B22,$C22),'ESP2'!$A$6:$N$131,14,FALSE),0)</f>
        <v>0</v>
      </c>
      <c r="AH22" s="76">
        <f>_xlfn.IFNA(VLOOKUP(CONCATENATE($AH$5,$B22,$C22),'OG3'!$A$6:$N$131,14,FALSE),0)</f>
        <v>0</v>
      </c>
      <c r="AI22" s="75">
        <f>_xlfn.IFNA(VLOOKUP(CONCATENATE($AI$5,$B22,$C22),'BUN2'!$A$6:$N$135,14,FALSE),0)</f>
        <v>0</v>
      </c>
      <c r="AJ22" s="75">
        <f>_xlfn.IFNA(VLOOKUP(CONCATENATE($AJ$5,$B22,$C22),SC!$A$6:$M$135,14,FALSE),0)</f>
        <v>0</v>
      </c>
      <c r="AK22" s="75">
        <f>_xlfn.IFNA(VLOOKUP(CONCATENATE($AK$5,$B22,$C22),'ESP3'!$A$6:$N$133,14,FALSE),0)</f>
        <v>0</v>
      </c>
      <c r="AL22" s="75">
        <f>_xlfn.IFNA(VLOOKUP(CONCATENATE($AN$5,$B22,$C22),'BAL2'!$A$6:$N$133,14,FALSE),0)</f>
        <v>0</v>
      </c>
      <c r="AM22" s="76">
        <f>_xlfn.IFNA(VLOOKUP(CONCATENATE($AQ$5,$B22,$C22),'BUS4'!$A$6:$N$250,14,FALSE),0)</f>
        <v>0</v>
      </c>
      <c r="AN22" s="76">
        <f>_xlfn.IFNA(VLOOKUP(CONCATENATE($AK$5,$B22,$C22),'BUN3'!$A$6:$N$133,14,FALSE),0)</f>
        <v>0</v>
      </c>
      <c r="AO22" s="76">
        <f>_xlfn.IFNA(VLOOKUP(CONCATENATE($AO$5,$B22,$C22),'ESP4'!$A$6:$N$135,14,FALSE),0)</f>
        <v>0</v>
      </c>
      <c r="AP22" s="76">
        <f>_xlfn.IFNA(VLOOKUP(CONCATENATE($AP$5,$B22,$C22),'MR3'!$A$6:$N$77,14,FALSE),0)</f>
        <v>0</v>
      </c>
      <c r="AQ22" s="76">
        <f>_xlfn.IFNA(VLOOKUP(CONCATENATE($AQ$5,$B22,$C22),'WAL1'!$A$6:$N$233,14,FALSE),0)</f>
        <v>0</v>
      </c>
      <c r="AR22" s="76">
        <f>_xlfn.IFNA(VLOOKUP(CONCATENATE($AR$5,$B22,$C22),'SM1'!$A$6:$N$250,14,FALSE),0)</f>
        <v>0</v>
      </c>
      <c r="AS22" s="76"/>
      <c r="AT22" s="76"/>
      <c r="AU22" s="76"/>
      <c r="AV22" s="76"/>
      <c r="AW22" s="76"/>
      <c r="AX22" s="400"/>
      <c r="AY22" s="77"/>
      <c r="AZ22" s="40"/>
    </row>
    <row r="23" spans="1:52" x14ac:dyDescent="0.3">
      <c r="A23" s="860"/>
      <c r="B23" s="311"/>
      <c r="C23" s="312"/>
      <c r="D23" s="312"/>
      <c r="E23" s="313"/>
      <c r="F23" s="314"/>
      <c r="G23" s="70"/>
      <c r="H23" s="71"/>
      <c r="I23" s="74"/>
      <c r="J23" s="75">
        <f>_xlfn.IFNA(VLOOKUP(CONCATENATE($J$5,$B23,$C23),'BUS1'!$A$6:$N$107,14,FALSE),0)</f>
        <v>0</v>
      </c>
      <c r="K23" s="75">
        <f>_xlfn.IFNA(VLOOKUP(CONCATENATE($K$5,$B23,$C23),'ESP1'!$A$6:$N$135,14,FALSE),0)</f>
        <v>0</v>
      </c>
      <c r="L23" s="75">
        <f>_xlfn.IFNA(VLOOKUP(CONCATENATE($L$5,$B23,$C23),'KR1'!$A$6:$N$95,14,FALSE),0)</f>
        <v>0</v>
      </c>
      <c r="M23" s="75">
        <f>_xlfn.IFNA(VLOOKUP(CONCATENATE($AO$5,$B23,$C23),'BAL3'!$A$6:$N$133,14,FALSE),0)</f>
        <v>0</v>
      </c>
      <c r="N23" s="75">
        <f>_xlfn.IFNA(VLOOKUP(CONCATENATE($N$5,$B23,$C23),MUR!$A$6:$L$131,14,FALSE),0)</f>
        <v>0</v>
      </c>
      <c r="O23" s="75">
        <f>_xlfn.IFNA(VLOOKUP(CONCATENATE($O$5,$B23,$C23),'SER1'!$A$6:$N$110,14,FALSE),0)</f>
        <v>0</v>
      </c>
      <c r="P23" s="75">
        <f>_xlfn.IFNA(VLOOKUP(CONCATENATE($P$5,$B23,$C23),'MR1'!$A$6:$N$135,14,FALSE),0)</f>
        <v>0</v>
      </c>
      <c r="Q23" s="75">
        <f>_xlfn.IFNA(VLOOKUP(CONCATENATE($Q$5,$B23,$C23),'GOS1'!$A$6:$N$133,14,FALSE),0)</f>
        <v>0</v>
      </c>
      <c r="R23" s="75">
        <f>_xlfn.IFNA(VLOOKUP(CONCATENATE($R$5,$B23,$C23),'BUS2'!$A$6:$N$133,14,FALSE),0)</f>
        <v>0</v>
      </c>
      <c r="S23" s="75">
        <f>_xlfn.IFNA(VLOOKUP(CONCATENATE($S$5,$B23,$C23),'OG1'!$A$6:$N$56,14,FALSE),0)</f>
        <v>0</v>
      </c>
      <c r="T23" s="75">
        <f>_xlfn.IFNA(VLOOKUP(CONCATENATE($T$5,$B23,$C23),'DRY1'!$A$6:$N$135,14,FALSE),0)</f>
        <v>0</v>
      </c>
      <c r="U23" s="75">
        <f>_xlfn.IFNA(VLOOKUP(CONCATENATE($U$5,$B23,$C23),'HO1'!$A$8:$N$131,14,FALSE),0)</f>
        <v>0</v>
      </c>
      <c r="V23" s="75">
        <f>_xlfn.IFNA(VLOOKUP(CONCATENATE($V$5,$B23,$C23),'BUS3'!$A$8:$N$135,14,FALSE),0)</f>
        <v>0</v>
      </c>
      <c r="W23" s="75">
        <f>_xlfn.IFNA(VLOOKUP(CONCATENATE($W$5,$B23,$C23),'DRY2'!$A$6:$M$169,14,FALSE),0)</f>
        <v>0</v>
      </c>
      <c r="X23" s="75">
        <f>_xlfn.IFNA(VLOOKUP(CONCATENATE($AN$5,$B23,$C23),'BAL3'!$A$6:$N$133,14,FALSE),0)</f>
        <v>0</v>
      </c>
      <c r="Y23" s="75">
        <f>_xlfn.IFNA(VLOOKUP(CONCATENATE($Y$5,$B23,$C23),'OG3'!$A$6:$N$133,14,FALSE),0)</f>
        <v>0</v>
      </c>
      <c r="Z23" s="75">
        <f>_xlfn.IFNA(VLOOKUP(CONCATENATE($Z$5,$B23,$C23),'MR2'!$A$6:$N$133,14,FALSE),0)</f>
        <v>0</v>
      </c>
      <c r="AA23" s="75">
        <f>_xlfn.IFNA(VLOOKUP(CONCATENATE($AA$5,$B23,$C23),'DRY3'!$A$6:$N$124,14,FALSE),0)</f>
        <v>0</v>
      </c>
      <c r="AB23" s="75">
        <f>_xlfn.IFNA(VLOOKUP(CONCATENATE($AB$5,$B23,$C23),'SER2'!$A$6:$N$135,14,FALSE),0)</f>
        <v>0</v>
      </c>
      <c r="AC23" s="75">
        <f>_xlfn.IFNA(VLOOKUP(CONCATENATE($AC$5,$B23,$C23),'KR2'!$A$6:$O$129,14,FALSE),0)</f>
        <v>0</v>
      </c>
      <c r="AD23" s="75" cm="1">
        <f t="array" ref="AD23">_xlfn.IFNA(VLOOKUP(CONCATENATE($AD$5,$B23,$C23),BUR18,AD24:AE35,FALSE),0)</f>
        <v>0</v>
      </c>
      <c r="AE23" s="75">
        <f>_xlfn.IFNA(VLOOKUP(CONCATENATE($AE$5,$B23,$C23),LOG!$A$6:$N$135,14,FALSE),0)</f>
        <v>0</v>
      </c>
      <c r="AF23" s="75">
        <f>_xlfn.IFNA(VLOOKUP(CONCATENATE($AF$5,$B23,$C23),FEST!$A$6:$N$125,14,FALSE),0)</f>
        <v>0</v>
      </c>
      <c r="AG23" s="76">
        <f>_xlfn.IFNA(VLOOKUP(CONCATENATE($AG$5,$B23,$C23),'ESP2'!$A$6:$N$131,14,FALSE),0)</f>
        <v>0</v>
      </c>
      <c r="AH23" s="76">
        <f>_xlfn.IFNA(VLOOKUP(CONCATENATE($AG$5,$B23,$C23),'OG3'!$A$6:$N$131,14,FALSE),0)</f>
        <v>0</v>
      </c>
      <c r="AI23" s="75">
        <f>_xlfn.IFNA(VLOOKUP(CONCATENATE($AI$5,$B23,$C23),'BUN2'!$A$6:$N$135,14,FALSE),0)</f>
        <v>0</v>
      </c>
      <c r="AJ23" s="75">
        <f>_xlfn.IFNA(VLOOKUP(CONCATENATE($AJ$5,$B23,$C23),SC!$A$6:$M$135,14,FALSE),0)</f>
        <v>0</v>
      </c>
      <c r="AK23" s="75">
        <f>_xlfn.IFNA(VLOOKUP(CONCATENATE($AK$5,$B23,$C23),'ESP3'!$A$6:$N$133,14,FALSE),0)</f>
        <v>0</v>
      </c>
      <c r="AL23" s="75">
        <f>_xlfn.IFNA(VLOOKUP(CONCATENATE($AN$5,$B23,$C23),'BAL3'!$A$6:$N$133,14,FALSE),0)</f>
        <v>0</v>
      </c>
      <c r="AM23" s="76">
        <f>_xlfn.IFNA(VLOOKUP(CONCATENATE($AQ$5,$B23,$C23),'BUS4'!$A$6:$N$250,14,FALSE),0)</f>
        <v>0</v>
      </c>
      <c r="AN23" s="76">
        <f>_xlfn.IFNA(VLOOKUP(CONCATENATE($AK$5,$B23,$C23),'BUN3'!$A$6:$N$133,14,FALSE),0)</f>
        <v>0</v>
      </c>
      <c r="AO23" s="76">
        <f>_xlfn.IFNA(VLOOKUP(CONCATENATE($AO$5,$B23,$C23),'ESP4'!$A$6:$N$135,14,FALSE),0)</f>
        <v>0</v>
      </c>
      <c r="AP23" s="76">
        <f>_xlfn.IFNA(VLOOKUP(CONCATENATE($AP$5,$B23,$C23),'MR3'!$A$6:$N$77,14,FALSE),0)</f>
        <v>0</v>
      </c>
      <c r="AQ23" s="76">
        <f>_xlfn.IFNA(VLOOKUP(CONCATENATE($AQ$5,$B23,$C23),'WAL1'!$A$6:$N$233,14,FALSE),0)</f>
        <v>0</v>
      </c>
      <c r="AR23" s="76">
        <f>_xlfn.IFNA(VLOOKUP(CONCATENATE($AR$5,$B23,$C23),'SM1'!$A$6:$N$250,14,FALSE),0)</f>
        <v>0</v>
      </c>
      <c r="AS23" s="76"/>
      <c r="AT23" s="76"/>
      <c r="AU23" s="76"/>
      <c r="AV23" s="76"/>
      <c r="AW23" s="76"/>
      <c r="AX23" s="400"/>
      <c r="AY23" s="77"/>
      <c r="AZ23" s="40"/>
    </row>
    <row r="24" spans="1:52" x14ac:dyDescent="0.3">
      <c r="A24" s="860"/>
      <c r="B24" s="311"/>
      <c r="C24" s="312"/>
      <c r="D24" s="312"/>
      <c r="E24" s="313"/>
      <c r="F24" s="314"/>
      <c r="G24" s="70"/>
      <c r="H24" s="71"/>
      <c r="I24" s="74"/>
      <c r="J24" s="75">
        <f>_xlfn.IFNA(VLOOKUP(CONCATENATE($J$5,$B24,$C24),'BUS1'!$A$6:$N$107,14,FALSE),0)</f>
        <v>0</v>
      </c>
      <c r="K24" s="75">
        <f>_xlfn.IFNA(VLOOKUP(CONCATENATE($K$5,$B24,$C24),'ESP1'!$A$6:$N$135,14,FALSE),0)</f>
        <v>0</v>
      </c>
      <c r="L24" s="75">
        <f>_xlfn.IFNA(VLOOKUP(CONCATENATE($L$5,$B24,$C24),'KR1'!$A$6:$N$95,14,FALSE),0)</f>
        <v>0</v>
      </c>
      <c r="M24" s="75">
        <f>_xlfn.IFNA(VLOOKUP(CONCATENATE($AN$5,$B24,$C24),'ESP3'!$A$6:$N$133,14,FALSE),0)</f>
        <v>0</v>
      </c>
      <c r="N24" s="75">
        <f>_xlfn.IFNA(VLOOKUP(CONCATENATE($N$5,$B24,$C24),MUR!$A$6:$L$131,14,FALSE),0)</f>
        <v>0</v>
      </c>
      <c r="O24" s="75">
        <f>_xlfn.IFNA(VLOOKUP(CONCATENATE($O$5,$B24,$C24),'SER1'!$A$6:$N$110,14,FALSE),0)</f>
        <v>0</v>
      </c>
      <c r="P24" s="75">
        <f>_xlfn.IFNA(VLOOKUP(CONCATENATE($P$5,$B24,$C24),'MR1'!$A$6:$N$135,14,FALSE),0)</f>
        <v>0</v>
      </c>
      <c r="Q24" s="75">
        <f>_xlfn.IFNA(VLOOKUP(CONCATENATE($Q$5,$B24,$C24),'GOS1'!$A$6:$N$133,14,FALSE),0)</f>
        <v>0</v>
      </c>
      <c r="R24" s="75">
        <f>_xlfn.IFNA(VLOOKUP(CONCATENATE($R$5,$B24,$C24),'BUS2'!$A$6:$N$133,14,FALSE),0)</f>
        <v>0</v>
      </c>
      <c r="S24" s="75">
        <f>_xlfn.IFNA(VLOOKUP(CONCATENATE($S$5,$B24,$C24),'OG1'!$A$6:$N$56,14,FALSE),0)</f>
        <v>0</v>
      </c>
      <c r="T24" s="75">
        <f>_xlfn.IFNA(VLOOKUP(CONCATENATE($T$5,$B24,$C24),'DRY1'!$A$6:$N$135,14,FALSE),0)</f>
        <v>0</v>
      </c>
      <c r="U24" s="75">
        <f>_xlfn.IFNA(VLOOKUP(CONCATENATE($U$5,$B24,$C24),'HO1'!$A$8:$N$131,14,FALSE),0)</f>
        <v>0</v>
      </c>
      <c r="V24" s="75">
        <f>_xlfn.IFNA(VLOOKUP(CONCATENATE($V$5,$B24,$C24),'BUS3'!$A$8:$N$135,14,FALSE),0)</f>
        <v>0</v>
      </c>
      <c r="W24" s="75">
        <f>_xlfn.IFNA(VLOOKUP(CONCATENATE($W$5,$B24,$C24),'DRY2'!$A$6:$M$169,14,FALSE),0)</f>
        <v>0</v>
      </c>
      <c r="X24" s="75">
        <f>_xlfn.IFNA(VLOOKUP(CONCATENATE($AK$5,$B24,$C24),'ESP3'!$A$6:$N$133,14,FALSE),0)</f>
        <v>0</v>
      </c>
      <c r="Y24" s="75">
        <f>_xlfn.IFNA(VLOOKUP(CONCATENATE($Y$5,$B24,$C24),'OG3'!$A$6:$N$133,14,FALSE),0)</f>
        <v>0</v>
      </c>
      <c r="Z24" s="75">
        <f>_xlfn.IFNA(VLOOKUP(CONCATENATE($Z$5,$B24,$C24),'MR2'!$A$6:$N$133,14,FALSE),0)</f>
        <v>0</v>
      </c>
      <c r="AA24" s="75">
        <f>_xlfn.IFNA(VLOOKUP(CONCATENATE($AA$5,$B24,$C24),'DRY3'!$A$6:$N$124,14,FALSE),0)</f>
        <v>0</v>
      </c>
      <c r="AB24" s="75">
        <f>_xlfn.IFNA(VLOOKUP(CONCATENATE($AB$5,$B24,$C24),'SER2'!$A$6:$N$135,14,FALSE),0)</f>
        <v>0</v>
      </c>
      <c r="AC24" s="75">
        <f>_xlfn.IFNA(VLOOKUP(CONCATENATE($AC$5,$B24,$C24),'KR2'!$A$6:$O$129,14,FALSE),0)</f>
        <v>0</v>
      </c>
      <c r="AD24" s="75" cm="1">
        <f t="array" ref="AD24">_xlfn.IFNA(VLOOKUP(CONCATENATE($AD$5,$B24,$C24),BUR19,AD25:AE36,FALSE),0)</f>
        <v>0</v>
      </c>
      <c r="AE24" s="75">
        <f>_xlfn.IFNA(VLOOKUP(CONCATENATE($AE$5,$B24,$C24),LOG!$A$6:$N$135,14,FALSE),0)</f>
        <v>0</v>
      </c>
      <c r="AF24" s="75">
        <f>_xlfn.IFNA(VLOOKUP(CONCATENATE($AF$5,$B24,$C24),FEST!$A$6:$N$125,14,FALSE),0)</f>
        <v>0</v>
      </c>
      <c r="AG24" s="76">
        <f>_xlfn.IFNA(VLOOKUP(CONCATENATE($AG$5,$B24,$C24),'ESP2'!$A$6:$N$131,14,FALSE),0)</f>
        <v>0</v>
      </c>
      <c r="AH24" s="76">
        <f>_xlfn.IFNA(VLOOKUP(CONCATENATE($AG$5,$B24,$C24),'OG3'!$A$6:$N$131,14,FALSE),0)</f>
        <v>0</v>
      </c>
      <c r="AI24" s="75">
        <f>_xlfn.IFNA(VLOOKUP(CONCATENATE($AI$5,$B24,$C24),'BUN2'!$A$6:$N$135,14,FALSE),0)</f>
        <v>0</v>
      </c>
      <c r="AJ24" s="75">
        <f>_xlfn.IFNA(VLOOKUP(CONCATENATE($AJ$5,$B24,$C24),SC!$A$6:$M$135,14,FALSE),0)</f>
        <v>0</v>
      </c>
      <c r="AK24" s="75">
        <f>_xlfn.IFNA(VLOOKUP(CONCATENATE($AK$5,$B24,$C24),'ESP3'!$A$6:$N$133,14,FALSE),0)</f>
        <v>0</v>
      </c>
      <c r="AL24" s="75">
        <f>_xlfn.IFNA(VLOOKUP(CONCATENATE($AK$5,$B24,$C24),'ESP3'!$A$6:$N$133,14,FALSE),0)</f>
        <v>0</v>
      </c>
      <c r="AM24" s="76">
        <f>_xlfn.IFNA(VLOOKUP(CONCATENATE($AQ$5,$B24,$C24),'BUS4'!$A$6:$N$250,14,FALSE),0)</f>
        <v>0</v>
      </c>
      <c r="AN24" s="76">
        <f>_xlfn.IFNA(VLOOKUP(CONCATENATE($AK$5,$B24,$C24),'BUN3'!$A$6:$N$133,14,FALSE),0)</f>
        <v>0</v>
      </c>
      <c r="AO24" s="76">
        <f>_xlfn.IFNA(VLOOKUP(CONCATENATE($AO$5,$B24,$C24),'ESP4'!$A$6:$N$135,14,FALSE),0)</f>
        <v>0</v>
      </c>
      <c r="AP24" s="76">
        <f>_xlfn.IFNA(VLOOKUP(CONCATENATE($AP$5,$B24,$C24),'MR3'!$A$6:$N$77,14,FALSE),0)</f>
        <v>0</v>
      </c>
      <c r="AQ24" s="76">
        <f>_xlfn.IFNA(VLOOKUP(CONCATENATE($AQ$5,$B24,$C24),'WAL1'!$A$6:$N$233,14,FALSE),0)</f>
        <v>0</v>
      </c>
      <c r="AR24" s="76">
        <f>_xlfn.IFNA(VLOOKUP(CONCATENATE($AR$5,$B24,$C24),LOG!$A$6:$N$77,14,FALSE),0)</f>
        <v>0</v>
      </c>
      <c r="AS24" s="76"/>
      <c r="AT24" s="76"/>
      <c r="AU24" s="76"/>
      <c r="AV24" s="76"/>
      <c r="AW24" s="76"/>
      <c r="AX24" s="400"/>
      <c r="AY24" s="77"/>
      <c r="AZ24" s="40"/>
    </row>
    <row r="25" spans="1:52" x14ac:dyDescent="0.3">
      <c r="A25" s="860"/>
      <c r="B25" s="311"/>
      <c r="C25" s="312"/>
      <c r="D25" s="312"/>
      <c r="E25" s="313"/>
      <c r="F25" s="314"/>
      <c r="G25" s="70"/>
      <c r="H25" s="71"/>
      <c r="I25" s="74"/>
      <c r="J25" s="75">
        <f>_xlfn.IFNA(VLOOKUP(CONCATENATE($J$5,$B25,$C25),'BUS1'!$A$6:$N$107,14,FALSE),0)</f>
        <v>0</v>
      </c>
      <c r="K25" s="75">
        <f>_xlfn.IFNA(VLOOKUP(CONCATENATE($K$5,$B25,$C25),'ESP1'!$A$6:$N$135,14,FALSE),0)</f>
        <v>0</v>
      </c>
      <c r="L25" s="75">
        <f>_xlfn.IFNA(VLOOKUP(CONCATENATE($L$5,$B25,$C25),'KR1'!$A$6:$N$95,14,FALSE),0)</f>
        <v>0</v>
      </c>
      <c r="M25" s="75">
        <f>_xlfn.IFNA(VLOOKUP(CONCATENATE($AN$5,$B25,$C25),'ESP3'!$A$6:$N$133,14,FALSE),0)</f>
        <v>0</v>
      </c>
      <c r="N25" s="75">
        <f>_xlfn.IFNA(VLOOKUP(CONCATENATE($N$5,$B25,$C25),MUR!$A$6:$L$131,14,FALSE),0)</f>
        <v>0</v>
      </c>
      <c r="O25" s="75">
        <f>_xlfn.IFNA(VLOOKUP(CONCATENATE($O$5,$B25,$C25),'SER1'!$A$6:$N$110,14,FALSE),0)</f>
        <v>0</v>
      </c>
      <c r="P25" s="75">
        <f>_xlfn.IFNA(VLOOKUP(CONCATENATE($P$5,$B25,$C25),'MR1'!$A$6:$N$135,14,FALSE),0)</f>
        <v>0</v>
      </c>
      <c r="Q25" s="75">
        <f>_xlfn.IFNA(VLOOKUP(CONCATENATE($Q$5,$B25,$C25),'GOS1'!$A$6:$N$133,14,FALSE),0)</f>
        <v>0</v>
      </c>
      <c r="R25" s="75">
        <f>_xlfn.IFNA(VLOOKUP(CONCATENATE($R$5,$B25,$C25),'BUS2'!$A$6:$N$133,14,FALSE),0)</f>
        <v>0</v>
      </c>
      <c r="S25" s="75">
        <f>_xlfn.IFNA(VLOOKUP(CONCATENATE($S$5,$B25,$C25),'OG1'!$A$6:$N$56,14,FALSE),0)</f>
        <v>0</v>
      </c>
      <c r="T25" s="75">
        <f>_xlfn.IFNA(VLOOKUP(CONCATENATE($T$5,$B25,$C25),'DRY1'!$A$6:$N$135,14,FALSE),0)</f>
        <v>0</v>
      </c>
      <c r="U25" s="75">
        <f>_xlfn.IFNA(VLOOKUP(CONCATENATE($U$5,$B25,$C25),'HO1'!$A$8:$N$131,14,FALSE),0)</f>
        <v>0</v>
      </c>
      <c r="V25" s="75">
        <f>_xlfn.IFNA(VLOOKUP(CONCATENATE($V$5,$B25,$C25),'BUS3'!$A$8:$N$135,14,FALSE),0)</f>
        <v>0</v>
      </c>
      <c r="W25" s="75">
        <f>_xlfn.IFNA(VLOOKUP(CONCATENATE($W$5,$B25,$C25),'DRY2'!$A$6:$M$169,14,FALSE),0)</f>
        <v>0</v>
      </c>
      <c r="X25" s="75">
        <f>_xlfn.IFNA(VLOOKUP(CONCATENATE($AK$5,$B25,$C25),'ESP3'!$A$6:$N$133,14,FALSE),0)</f>
        <v>0</v>
      </c>
      <c r="Y25" s="75">
        <f>_xlfn.IFNA(VLOOKUP(CONCATENATE($Y$5,$B25,$C25),'OG3'!$A$6:$N$133,14,FALSE),0)</f>
        <v>0</v>
      </c>
      <c r="Z25" s="75">
        <f>_xlfn.IFNA(VLOOKUP(CONCATENATE($Z$5,$B25,$C25),'MR2'!$A$6:$N$133,14,FALSE),0)</f>
        <v>0</v>
      </c>
      <c r="AA25" s="75">
        <f>_xlfn.IFNA(VLOOKUP(CONCATENATE($AA$5,$B25,$C25),'DRY3'!$A$6:$N$124,14,FALSE),0)</f>
        <v>0</v>
      </c>
      <c r="AB25" s="75">
        <f>_xlfn.IFNA(VLOOKUP(CONCATENATE($AB$5,$B25,$C25),'SER2'!$A$6:$N$135,14,FALSE),0)</f>
        <v>0</v>
      </c>
      <c r="AC25" s="75">
        <f>_xlfn.IFNA(VLOOKUP(CONCATENATE($AC$5,$B25,$C25),'KR2'!$A$6:$O$129,14,FALSE),0)</f>
        <v>0</v>
      </c>
      <c r="AD25" s="75" cm="1">
        <f t="array" ref="AD25">_xlfn.IFNA(VLOOKUP(CONCATENATE($AD$5,$B25,$C25),BUR20,AD26:AE37,FALSE),0)</f>
        <v>0</v>
      </c>
      <c r="AE25" s="75">
        <f>_xlfn.IFNA(VLOOKUP(CONCATENATE($AE$5,$B25,$C25),LOG!$A$6:$N$135,14,FALSE),0)</f>
        <v>0</v>
      </c>
      <c r="AF25" s="75">
        <f>_xlfn.IFNA(VLOOKUP(CONCATENATE($AF$5,$B25,$C25),FEST!$A$6:$N$125,14,FALSE),0)</f>
        <v>0</v>
      </c>
      <c r="AG25" s="76">
        <f>_xlfn.IFNA(VLOOKUP(CONCATENATE($AG$5,$B25,$C25),'ESP2'!$A$6:$N$131,14,FALSE),0)</f>
        <v>0</v>
      </c>
      <c r="AH25" s="76">
        <f>_xlfn.IFNA(VLOOKUP(CONCATENATE($AG$5,$B25,$C25),'OG3'!$A$6:$N$131,14,FALSE),0)</f>
        <v>0</v>
      </c>
      <c r="AI25" s="75">
        <f>_xlfn.IFNA(VLOOKUP(CONCATENATE($AI$5,$B25,$C25),'BUN2'!$A$6:$N$135,14,FALSE),0)</f>
        <v>0</v>
      </c>
      <c r="AJ25" s="75">
        <f>_xlfn.IFNA(VLOOKUP(CONCATENATE($AJ$5,$B25,$C25),SC!$A$6:$M$135,14,FALSE),0)</f>
        <v>0</v>
      </c>
      <c r="AK25" s="75">
        <f>_xlfn.IFNA(VLOOKUP(CONCATENATE($AK$5,$B25,$C25),'ESP3'!$A$6:$N$133,14,FALSE),0)</f>
        <v>0</v>
      </c>
      <c r="AL25" s="75">
        <f>_xlfn.IFNA(VLOOKUP(CONCATENATE($AK$5,$B25,$C25),'ESP3'!$A$6:$N$133,14,FALSE),0)</f>
        <v>0</v>
      </c>
      <c r="AM25" s="76">
        <f>_xlfn.IFNA(VLOOKUP(CONCATENATE($AQ$5,$B25,$C25),'BUS4'!$A$6:$N$250,14,FALSE),0)</f>
        <v>0</v>
      </c>
      <c r="AN25" s="76">
        <f>_xlfn.IFNA(VLOOKUP(CONCATENATE($AK$5,$B25,$C25),'BUN3'!$A$6:$N$133,14,FALSE),0)</f>
        <v>0</v>
      </c>
      <c r="AO25" s="76">
        <f>_xlfn.IFNA(VLOOKUP(CONCATENATE($AO$5,$B25,$C25),'ESP4'!$A$6:$N$135,14,FALSE),0)</f>
        <v>0</v>
      </c>
      <c r="AP25" s="76">
        <f>_xlfn.IFNA(VLOOKUP(CONCATENATE($AP$5,$B25,$C25),'MR3'!$A$6:$N$77,14,FALSE),0)</f>
        <v>0</v>
      </c>
      <c r="AQ25" s="76">
        <f>_xlfn.IFNA(VLOOKUP(CONCATENATE($AQ$5,$B25,$C25),'WAL1'!$A$6:$N$233,14,FALSE),0)</f>
        <v>0</v>
      </c>
      <c r="AR25" s="76">
        <f>_xlfn.IFNA(VLOOKUP(CONCATENATE($AR$5,$B25,$C25),LOG!$A$6:$N$77,14,FALSE),0)</f>
        <v>0</v>
      </c>
      <c r="AS25" s="76"/>
      <c r="AT25" s="76"/>
      <c r="AU25" s="76"/>
      <c r="AV25" s="76"/>
      <c r="AW25" s="76"/>
      <c r="AX25" s="400"/>
      <c r="AY25" s="77"/>
      <c r="AZ25" s="40"/>
    </row>
    <row r="26" spans="1:52" x14ac:dyDescent="0.3">
      <c r="A26" s="860"/>
      <c r="B26" s="311"/>
      <c r="C26" s="312"/>
      <c r="D26" s="312"/>
      <c r="E26" s="313"/>
      <c r="F26" s="314"/>
      <c r="G26" s="70"/>
      <c r="H26" s="71"/>
      <c r="I26" s="74"/>
      <c r="J26" s="75">
        <f>_xlfn.IFNA(VLOOKUP(CONCATENATE($J$5,$B26,$C26),'BUS1'!$A$6:$N$107,14,FALSE),0)</f>
        <v>0</v>
      </c>
      <c r="K26" s="75">
        <f>_xlfn.IFNA(VLOOKUP(CONCATENATE($K$5,$B26,$C26),'ESP1'!$A$6:$N$135,14,FALSE),0)</f>
        <v>0</v>
      </c>
      <c r="L26" s="75">
        <f>_xlfn.IFNA(VLOOKUP(CONCATENATE($L$5,$B26,$C26),'KR1'!$A$6:$N$95,14,FALSE),0)</f>
        <v>0</v>
      </c>
      <c r="M26" s="75">
        <f>_xlfn.IFNA(VLOOKUP(CONCATENATE($AN$5,$B26,$C26),'ESP3'!$A$6:$N$133,14,FALSE),0)</f>
        <v>0</v>
      </c>
      <c r="N26" s="75">
        <f>_xlfn.IFNA(VLOOKUP(CONCATENATE($N$5,$B26,$C26),MUR!$A$6:$L$131,14,FALSE),0)</f>
        <v>0</v>
      </c>
      <c r="O26" s="75">
        <f>_xlfn.IFNA(VLOOKUP(CONCATENATE($O$5,$B26,$C26),'SER1'!$A$6:$N$110,14,FALSE),0)</f>
        <v>0</v>
      </c>
      <c r="P26" s="75">
        <f>_xlfn.IFNA(VLOOKUP(CONCATENATE($P$5,$B26,$C26),'MR1'!$A$6:$N$135,14,FALSE),0)</f>
        <v>0</v>
      </c>
      <c r="Q26" s="75">
        <f>_xlfn.IFNA(VLOOKUP(CONCATENATE($Q$5,$B26,$C26),'GOS1'!$A$6:$N$133,14,FALSE),0)</f>
        <v>0</v>
      </c>
      <c r="R26" s="75">
        <f>_xlfn.IFNA(VLOOKUP(CONCATENATE($R$5,$B26,$C26),'BUS2'!$A$6:$N$133,14,FALSE),0)</f>
        <v>0</v>
      </c>
      <c r="S26" s="75">
        <f>_xlfn.IFNA(VLOOKUP(CONCATENATE($S$5,$B26,$C26),'OG1'!$A$6:$N$56,14,FALSE),0)</f>
        <v>0</v>
      </c>
      <c r="T26" s="75">
        <f>_xlfn.IFNA(VLOOKUP(CONCATENATE($T$5,$B26,$C26),'DRY1'!$A$6:$N$135,14,FALSE),0)</f>
        <v>0</v>
      </c>
      <c r="U26" s="75">
        <f>_xlfn.IFNA(VLOOKUP(CONCATENATE($U$5,$B26,$C26),'HO1'!$A$8:$N$131,14,FALSE),0)</f>
        <v>0</v>
      </c>
      <c r="V26" s="75">
        <f>_xlfn.IFNA(VLOOKUP(CONCATENATE($V$5,$B26,$C26),'BUS3'!$A$8:$N$135,14,FALSE),0)</f>
        <v>0</v>
      </c>
      <c r="W26" s="75">
        <f>_xlfn.IFNA(VLOOKUP(CONCATENATE($W$5,$B26,$C26),'DRY2'!$A$6:$M$169,14,FALSE),0)</f>
        <v>0</v>
      </c>
      <c r="X26" s="75">
        <f>_xlfn.IFNA(VLOOKUP(CONCATENATE($AK$5,$B26,$C26),'ESP3'!$A$6:$N$133,14,FALSE),0)</f>
        <v>0</v>
      </c>
      <c r="Y26" s="75">
        <f>_xlfn.IFNA(VLOOKUP(CONCATENATE($Y$5,$B26,$C26),'OG3'!$A$6:$N$133,14,FALSE),0)</f>
        <v>0</v>
      </c>
      <c r="Z26" s="75">
        <f>_xlfn.IFNA(VLOOKUP(CONCATENATE($Z$5,$B26,$C26),'MR2'!$A$6:$N$133,14,FALSE),0)</f>
        <v>0</v>
      </c>
      <c r="AA26" s="75">
        <f>_xlfn.IFNA(VLOOKUP(CONCATENATE($AA$5,$B26,$C26),'DRY3'!$A$6:$N$124,14,FALSE),0)</f>
        <v>0</v>
      </c>
      <c r="AB26" s="75">
        <f>_xlfn.IFNA(VLOOKUP(CONCATENATE($AB$5,$B26,$C26),'SER2'!$A$6:$N$135,14,FALSE),0)</f>
        <v>0</v>
      </c>
      <c r="AC26" s="75">
        <f>_xlfn.IFNA(VLOOKUP(CONCATENATE($AC$5,$B26,$C26),'KR2'!$A$6:$O$129,14,FALSE),0)</f>
        <v>0</v>
      </c>
      <c r="AD26" s="75" cm="1">
        <f t="array" ref="AD26">_xlfn.IFNA(VLOOKUP(CONCATENATE($AD$5,$B26,$C26),BUR21,AD27:AE38,FALSE),0)</f>
        <v>0</v>
      </c>
      <c r="AE26" s="75">
        <f>_xlfn.IFNA(VLOOKUP(CONCATENATE($AE$5,$B26,$C26),LOG!$A$6:$N$135,14,FALSE),0)</f>
        <v>0</v>
      </c>
      <c r="AF26" s="75">
        <f>_xlfn.IFNA(VLOOKUP(CONCATENATE($AF$5,$B26,$C26),FEST!$A$6:$N$125,14,FALSE),0)</f>
        <v>0</v>
      </c>
      <c r="AG26" s="76">
        <f>_xlfn.IFNA(VLOOKUP(CONCATENATE($AG$5,$B26,$C26),'ESP2'!$A$6:$N$131,14,FALSE),0)</f>
        <v>0</v>
      </c>
      <c r="AH26" s="76">
        <f>_xlfn.IFNA(VLOOKUP(CONCATENATE($AG$5,$B26,$C26),'OG3'!$A$6:$N$131,14,FALSE),0)</f>
        <v>0</v>
      </c>
      <c r="AI26" s="75">
        <f>_xlfn.IFNA(VLOOKUP(CONCATENATE($AI$5,$B26,$C26),'BUN2'!$A$6:$N$135,14,FALSE),0)</f>
        <v>0</v>
      </c>
      <c r="AJ26" s="75">
        <f>_xlfn.IFNA(VLOOKUP(CONCATENATE($AJ$5,$B26,$C26),SC!$A$6:$M$135,14,FALSE),0)</f>
        <v>0</v>
      </c>
      <c r="AK26" s="75">
        <f>_xlfn.IFNA(VLOOKUP(CONCATENATE($AK$5,$B26,$C26),'ESP3'!$A$6:$N$133,14,FALSE),0)</f>
        <v>0</v>
      </c>
      <c r="AL26" s="75">
        <f>_xlfn.IFNA(VLOOKUP(CONCATENATE($AK$5,$B26,$C26),'ESP3'!$A$6:$N$133,14,FALSE),0)</f>
        <v>0</v>
      </c>
      <c r="AM26" s="76">
        <f>_xlfn.IFNA(VLOOKUP(CONCATENATE($AQ$5,$B26,$C26),'BUS4'!$A$6:$N$250,14,FALSE),0)</f>
        <v>0</v>
      </c>
      <c r="AN26" s="76">
        <f>_xlfn.IFNA(VLOOKUP(CONCATENATE($AK$5,$B26,$C26),'BUN3'!$A$6:$N$133,14,FALSE),0)</f>
        <v>0</v>
      </c>
      <c r="AO26" s="76">
        <f>_xlfn.IFNA(VLOOKUP(CONCATENATE($AO$5,$B26,$C26),'ESP4'!$A$6:$N$135,14,FALSE),0)</f>
        <v>0</v>
      </c>
      <c r="AP26" s="76">
        <f>_xlfn.IFNA(VLOOKUP(CONCATENATE($AP$5,$B26,$C26),'MR3'!$A$6:$N$77,14,FALSE),0)</f>
        <v>0</v>
      </c>
      <c r="AQ26" s="76">
        <f>_xlfn.IFNA(VLOOKUP(CONCATENATE($AQ$5,$B26,$C26),'WAL1'!$A$6:$N$233,14,FALSE),0)</f>
        <v>0</v>
      </c>
      <c r="AR26" s="76">
        <f>_xlfn.IFNA(VLOOKUP(CONCATENATE($AR$5,$B26,$C26),LOG!$A$6:$N$77,14,FALSE),0)</f>
        <v>0</v>
      </c>
      <c r="AS26" s="76"/>
      <c r="AT26" s="76"/>
      <c r="AU26" s="76"/>
      <c r="AV26" s="76"/>
      <c r="AW26" s="76"/>
      <c r="AX26" s="400"/>
      <c r="AY26" s="77"/>
      <c r="AZ26" s="40"/>
    </row>
    <row r="27" spans="1:52" x14ac:dyDescent="0.3">
      <c r="A27" s="860"/>
      <c r="B27" s="311"/>
      <c r="C27" s="312"/>
      <c r="D27" s="312"/>
      <c r="E27" s="313"/>
      <c r="F27" s="314"/>
      <c r="G27" s="70"/>
      <c r="H27" s="71"/>
      <c r="I27" s="74"/>
      <c r="J27" s="75">
        <f>_xlfn.IFNA(VLOOKUP(CONCATENATE($J$5,$B27,$C27),'BUS1'!$A$6:$N$107,14,FALSE),0)</f>
        <v>0</v>
      </c>
      <c r="K27" s="75">
        <f>_xlfn.IFNA(VLOOKUP(CONCATENATE($K$5,$B27,$C27),'ESP1'!$A$6:$N$135,14,FALSE),0)</f>
        <v>0</v>
      </c>
      <c r="L27" s="75">
        <f>_xlfn.IFNA(VLOOKUP(CONCATENATE($L$5,$B27,$C27),'KR1'!$A$6:$N$95,14,FALSE),0)</f>
        <v>0</v>
      </c>
      <c r="M27" s="75">
        <f>_xlfn.IFNA(VLOOKUP(CONCATENATE($AN$5,$B27,$C27),'ESP3'!$A$6:$N$133,14,FALSE),0)</f>
        <v>0</v>
      </c>
      <c r="N27" s="75">
        <f>_xlfn.IFNA(VLOOKUP(CONCATENATE($N$5,$B27,$C27),MUR!$A$6:$L$131,14,FALSE),0)</f>
        <v>0</v>
      </c>
      <c r="O27" s="75">
        <f>_xlfn.IFNA(VLOOKUP(CONCATENATE($O$5,$B27,$C27),'SER1'!$A$6:$N$110,14,FALSE),0)</f>
        <v>0</v>
      </c>
      <c r="P27" s="75">
        <f>_xlfn.IFNA(VLOOKUP(CONCATENATE($P$5,$B27,$C27),'MR1'!$A$6:$N$135,14,FALSE),0)</f>
        <v>0</v>
      </c>
      <c r="Q27" s="75">
        <f>_xlfn.IFNA(VLOOKUP(CONCATENATE($Q$5,$B27,$C27),'GOS1'!$A$6:$N$133,14,FALSE),0)</f>
        <v>0</v>
      </c>
      <c r="R27" s="75">
        <f>_xlfn.IFNA(VLOOKUP(CONCATENATE($R$5,$B27,$C27),'BUS2'!$A$6:$N$133,14,FALSE),0)</f>
        <v>0</v>
      </c>
      <c r="S27" s="75">
        <f>_xlfn.IFNA(VLOOKUP(CONCATENATE($S$5,$B27,$C27),'OG1'!$A$6:$N$56,14,FALSE),0)</f>
        <v>0</v>
      </c>
      <c r="T27" s="75">
        <f>_xlfn.IFNA(VLOOKUP(CONCATENATE($T$5,$B27,$C27),'DRY1'!$A$6:$N$135,14,FALSE),0)</f>
        <v>0</v>
      </c>
      <c r="U27" s="75">
        <f>_xlfn.IFNA(VLOOKUP(CONCATENATE($U$5,$B27,$C27),'HO1'!$A$8:$N$131,14,FALSE),0)</f>
        <v>0</v>
      </c>
      <c r="V27" s="75">
        <f>_xlfn.IFNA(VLOOKUP(CONCATENATE($V$5,$B27,$C27),'BUS3'!$A$8:$N$135,14,FALSE),0)</f>
        <v>0</v>
      </c>
      <c r="W27" s="75">
        <f>_xlfn.IFNA(VLOOKUP(CONCATENATE($W$5,$B27,$C27),'DRY2'!$A$6:$M$169,14,FALSE),0)</f>
        <v>0</v>
      </c>
      <c r="X27" s="75">
        <f>_xlfn.IFNA(VLOOKUP(CONCATENATE($AK$5,$B27,$C27),'ESP3'!$A$6:$N$133,14,FALSE),0)</f>
        <v>0</v>
      </c>
      <c r="Y27" s="75">
        <f>_xlfn.IFNA(VLOOKUP(CONCATENATE($Y$5,$B27,$C27),'OG3'!$A$6:$N$133,14,FALSE),0)</f>
        <v>0</v>
      </c>
      <c r="Z27" s="75">
        <f>_xlfn.IFNA(VLOOKUP(CONCATENATE($Z$5,$B27,$C27),'MR2'!$A$6:$N$133,14,FALSE),0)</f>
        <v>0</v>
      </c>
      <c r="AA27" s="75">
        <f>_xlfn.IFNA(VLOOKUP(CONCATENATE($AA$5,$B27,$C27),'DRY3'!$A$6:$N$124,14,FALSE),0)</f>
        <v>0</v>
      </c>
      <c r="AB27" s="75">
        <f>_xlfn.IFNA(VLOOKUP(CONCATENATE($AB$5,$B27,$C27),'SER2'!$A$6:$N$135,14,FALSE),0)</f>
        <v>0</v>
      </c>
      <c r="AC27" s="75">
        <f>_xlfn.IFNA(VLOOKUP(CONCATENATE($AC$5,$B27,$C27),'KR2'!$A$6:$O$129,14,FALSE),0)</f>
        <v>0</v>
      </c>
      <c r="AD27" s="75" cm="1">
        <f t="array" ref="AD27">_xlfn.IFNA(VLOOKUP(CONCATENATE($AD$5,$B27,$C27),BUR22,AD28:AE39,FALSE),0)</f>
        <v>0</v>
      </c>
      <c r="AE27" s="75">
        <f>_xlfn.IFNA(VLOOKUP(CONCATENATE($AE$5,$B27,$C27),LOG!$A$6:$N$135,14,FALSE),0)</f>
        <v>0</v>
      </c>
      <c r="AF27" s="75">
        <f>_xlfn.IFNA(VLOOKUP(CONCATENATE($AF$5,$B27,$C27),FEST!$A$6:$N$125,14,FALSE),0)</f>
        <v>0</v>
      </c>
      <c r="AG27" s="76">
        <f>_xlfn.IFNA(VLOOKUP(CONCATENATE($AG$5,$B27,$C27),'ESP2'!$A$6:$N$131,14,FALSE),0)</f>
        <v>0</v>
      </c>
      <c r="AH27" s="76">
        <f>_xlfn.IFNA(VLOOKUP(CONCATENATE($AG$5,$B27,$C27),'OG3'!$A$6:$N$131,14,FALSE),0)</f>
        <v>0</v>
      </c>
      <c r="AI27" s="75">
        <f>_xlfn.IFNA(VLOOKUP(CONCATENATE($AI$5,$B27,$C27),'BUN2'!$A$6:$N$135,14,FALSE),0)</f>
        <v>0</v>
      </c>
      <c r="AJ27" s="75">
        <f>_xlfn.IFNA(VLOOKUP(CONCATENATE($AJ$5,$B27,$C27),SC!$A$6:$M$135,14,FALSE),0)</f>
        <v>0</v>
      </c>
      <c r="AK27" s="75">
        <f>_xlfn.IFNA(VLOOKUP(CONCATENATE($AK$5,$B27,$C27),'ESP3'!$A$6:$N$133,14,FALSE),0)</f>
        <v>0</v>
      </c>
      <c r="AL27" s="75">
        <f>_xlfn.IFNA(VLOOKUP(CONCATENATE($AK$5,$B27,$C27),'ESP3'!$A$6:$N$133,14,FALSE),0)</f>
        <v>0</v>
      </c>
      <c r="AM27" s="76">
        <f>_xlfn.IFNA(VLOOKUP(CONCATENATE($AQ$5,$B27,$C27),'BUS4'!$A$6:$N$250,14,FALSE),0)</f>
        <v>0</v>
      </c>
      <c r="AN27" s="76">
        <f>_xlfn.IFNA(VLOOKUP(CONCATENATE($AK$5,$B27,$C27),'BUN3'!$A$6:$N$133,14,FALSE),0)</f>
        <v>0</v>
      </c>
      <c r="AO27" s="76">
        <f>_xlfn.IFNA(VLOOKUP(CONCATENATE($AO$5,$B27,$C27),'ESP4'!$A$6:$N$135,14,FALSE),0)</f>
        <v>0</v>
      </c>
      <c r="AP27" s="76">
        <f>_xlfn.IFNA(VLOOKUP(CONCATENATE($AP$5,$B27,$C27),'MR3'!$A$6:$N$77,14,FALSE),0)</f>
        <v>0</v>
      </c>
      <c r="AQ27" s="76">
        <f>_xlfn.IFNA(VLOOKUP(CONCATENATE($AQ$5,$B27,$C27),'WAL1'!$A$6:$N$233,14,FALSE),0)</f>
        <v>0</v>
      </c>
      <c r="AR27" s="408">
        <f>_xlfn.IFNA(VLOOKUP(CONCATENATE($AR$5,$B27,$C27),LOG!$A$6:$N$77,14,FALSE),0)</f>
        <v>0</v>
      </c>
      <c r="AS27" s="76"/>
      <c r="AT27" s="408"/>
      <c r="AU27" s="76"/>
      <c r="AV27" s="76"/>
      <c r="AW27" s="76"/>
      <c r="AX27" s="400"/>
      <c r="AY27" s="77"/>
      <c r="AZ27" s="40"/>
    </row>
    <row r="28" spans="1:52" x14ac:dyDescent="0.3">
      <c r="A28" s="860"/>
      <c r="B28" s="311"/>
      <c r="C28" s="312"/>
      <c r="D28" s="312"/>
      <c r="E28" s="313"/>
      <c r="F28" s="314"/>
      <c r="G28" s="70"/>
      <c r="H28" s="71"/>
      <c r="I28" s="74"/>
      <c r="J28" s="75">
        <f>_xlfn.IFNA(VLOOKUP(CONCATENATE($J$5,$B28,$C28),'BUS1'!$A$6:$N$107,14,FALSE),0)</f>
        <v>0</v>
      </c>
      <c r="K28" s="75">
        <f>_xlfn.IFNA(VLOOKUP(CONCATENATE($K$5,$B28,$C28),'ESP1'!$A$6:$N$135,14,FALSE),0)</f>
        <v>0</v>
      </c>
      <c r="L28" s="75">
        <f>_xlfn.IFNA(VLOOKUP(CONCATENATE($L$5,$B28,$C28),'KR1'!$A$6:$N$95,14,FALSE),0)</f>
        <v>0</v>
      </c>
      <c r="M28" s="75">
        <f>_xlfn.IFNA(VLOOKUP(CONCATENATE($AN$5,$B28,$C28),'ESP3'!$A$6:$N$133,14,FALSE),0)</f>
        <v>0</v>
      </c>
      <c r="N28" s="75">
        <f>_xlfn.IFNA(VLOOKUP(CONCATENATE($N$5,$B28,$C28),MUR!$A$6:$L$131,14,FALSE),0)</f>
        <v>0</v>
      </c>
      <c r="O28" s="75">
        <f>_xlfn.IFNA(VLOOKUP(CONCATENATE($O$5,$B28,$C28),'SER1'!$A$6:$N$110,14,FALSE),0)</f>
        <v>0</v>
      </c>
      <c r="P28" s="75">
        <f>_xlfn.IFNA(VLOOKUP(CONCATENATE($P$5,$B28,$C28),'MR1'!$A$6:$N$135,14,FALSE),0)</f>
        <v>0</v>
      </c>
      <c r="Q28" s="75">
        <f>_xlfn.IFNA(VLOOKUP(CONCATENATE($Q$5,$B28,$C28),'GOS1'!$A$6:$N$133,14,FALSE),0)</f>
        <v>0</v>
      </c>
      <c r="R28" s="75">
        <f>_xlfn.IFNA(VLOOKUP(CONCATENATE($R$5,$B28,$C28),'BUS2'!$A$6:$N$133,14,FALSE),0)</f>
        <v>0</v>
      </c>
      <c r="S28" s="75">
        <f>_xlfn.IFNA(VLOOKUP(CONCATENATE($S$5,$B28,$C28),'OG1'!$A$6:$N$56,14,FALSE),0)</f>
        <v>0</v>
      </c>
      <c r="T28" s="75">
        <f>_xlfn.IFNA(VLOOKUP(CONCATENATE($T$5,$B28,$C28),'DRY1'!$A$6:$N$135,14,FALSE),0)</f>
        <v>0</v>
      </c>
      <c r="U28" s="75">
        <f>_xlfn.IFNA(VLOOKUP(CONCATENATE($U$5,$B28,$C28),'HO1'!$A$8:$N$131,14,FALSE),0)</f>
        <v>0</v>
      </c>
      <c r="V28" s="75">
        <f>_xlfn.IFNA(VLOOKUP(CONCATENATE($V$5,$B28,$C28),'BUS3'!$A$8:$N$135,14,FALSE),0)</f>
        <v>0</v>
      </c>
      <c r="W28" s="75">
        <f>_xlfn.IFNA(VLOOKUP(CONCATENATE($W$5,$B28,$C28),'DRY2'!$A$6:$M$169,14,FALSE),0)</f>
        <v>0</v>
      </c>
      <c r="X28" s="75">
        <f>_xlfn.IFNA(VLOOKUP(CONCATENATE($AK$5,$B28,$C28),'ESP3'!$A$6:$N$133,14,FALSE),0)</f>
        <v>0</v>
      </c>
      <c r="Y28" s="75">
        <f>_xlfn.IFNA(VLOOKUP(CONCATENATE($Y$5,$B28,$C28),'OG3'!$A$6:$N$133,14,FALSE),0)</f>
        <v>0</v>
      </c>
      <c r="Z28" s="75">
        <f>_xlfn.IFNA(VLOOKUP(CONCATENATE($Z$5,$B28,$C28),'MR2'!$A$6:$N$133,14,FALSE),0)</f>
        <v>0</v>
      </c>
      <c r="AA28" s="75">
        <f>_xlfn.IFNA(VLOOKUP(CONCATENATE($AA$5,$B28,$C28),'DRY3'!$A$6:$N$124,14,FALSE),0)</f>
        <v>0</v>
      </c>
      <c r="AB28" s="75">
        <f>_xlfn.IFNA(VLOOKUP(CONCATENATE($AB$5,$B28,$C28),'SER2'!$A$6:$N$135,14,FALSE),0)</f>
        <v>0</v>
      </c>
      <c r="AC28" s="75">
        <f>_xlfn.IFNA(VLOOKUP(CONCATENATE($AC$5,$B28,$C28),'KR2'!$A$6:$O$129,14,FALSE),0)</f>
        <v>0</v>
      </c>
      <c r="AD28" s="75" cm="1">
        <f t="array" ref="AD28">_xlfn.IFNA(VLOOKUP(CONCATENATE($AD$5,$B28,$C28),BUR23,AD29:AE40,FALSE),0)</f>
        <v>0</v>
      </c>
      <c r="AE28" s="75">
        <f>_xlfn.IFNA(VLOOKUP(CONCATENATE($AE$5,$B28,$C28),LOG!$A$6:$N$135,14,FALSE),0)</f>
        <v>0</v>
      </c>
      <c r="AF28" s="75">
        <f>_xlfn.IFNA(VLOOKUP(CONCATENATE($AF$5,$B28,$C28),FEST!$A$6:$N$125,14,FALSE),0)</f>
        <v>0</v>
      </c>
      <c r="AG28" s="76">
        <f>_xlfn.IFNA(VLOOKUP(CONCATENATE($AG$5,$B28,$C28),'ESP2'!$A$6:$N$131,14,FALSE),0)</f>
        <v>0</v>
      </c>
      <c r="AH28" s="76">
        <f>_xlfn.IFNA(VLOOKUP(CONCATENATE($AG$5,$B28,$C28),'OG3'!$A$6:$N$131,14,FALSE),0)</f>
        <v>0</v>
      </c>
      <c r="AI28" s="75">
        <f>_xlfn.IFNA(VLOOKUP(CONCATENATE($AI$5,$B28,$C28),'BUN2'!$A$6:$N$135,14,FALSE),0)</f>
        <v>0</v>
      </c>
      <c r="AJ28" s="75">
        <f>_xlfn.IFNA(VLOOKUP(CONCATENATE($AJ$5,$B28,$C28),SC!$A$6:$M$135,14,FALSE),0)</f>
        <v>0</v>
      </c>
      <c r="AK28" s="75">
        <f>_xlfn.IFNA(VLOOKUP(CONCATENATE($AK$5,$B28,$C28),'ESP3'!$A$6:$N$133,14,FALSE),0)</f>
        <v>0</v>
      </c>
      <c r="AL28" s="75">
        <f>_xlfn.IFNA(VLOOKUP(CONCATENATE($AK$5,$B28,$C28),'ESP3'!$A$6:$N$133,14,FALSE),0)</f>
        <v>0</v>
      </c>
      <c r="AM28" s="76">
        <f>_xlfn.IFNA(VLOOKUP(CONCATENATE($AQ$5,$B28,$C28),'BUS4'!$A$6:$N$250,14,FALSE),0)</f>
        <v>0</v>
      </c>
      <c r="AN28" s="76">
        <f>_xlfn.IFNA(VLOOKUP(CONCATENATE($AK$5,$B28,$C28),'BUN3'!$A$6:$N$133,14,FALSE),0)</f>
        <v>0</v>
      </c>
      <c r="AO28" s="76">
        <f>_xlfn.IFNA(VLOOKUP(CONCATENATE($AO$5,$B28,$C28),'ESP4'!$A$6:$N$135,14,FALSE),0)</f>
        <v>0</v>
      </c>
      <c r="AP28" s="76">
        <f>_xlfn.IFNA(VLOOKUP(CONCATENATE($AP$5,$B28,$C28),'MR3'!$A$6:$N$77,14,FALSE),0)</f>
        <v>0</v>
      </c>
      <c r="AQ28" s="76">
        <f>_xlfn.IFNA(VLOOKUP(CONCATENATE($AQ$5,$B28,$C28),'WAL1'!$A$6:$N$233,14,FALSE),0)</f>
        <v>0</v>
      </c>
      <c r="AR28" s="76">
        <f>_xlfn.IFNA(VLOOKUP(CONCATENATE($AR$5,$B28,$C28),LOG!$A$6:$N$77,14,FALSE),0)</f>
        <v>0</v>
      </c>
      <c r="AS28" s="76"/>
      <c r="AT28" s="76"/>
      <c r="AU28" s="76"/>
      <c r="AV28" s="76"/>
      <c r="AW28" s="76"/>
      <c r="AX28" s="400"/>
      <c r="AY28" s="77"/>
      <c r="AZ28" s="40"/>
    </row>
    <row r="29" spans="1:52" x14ac:dyDescent="0.3">
      <c r="A29" s="860"/>
      <c r="B29" s="311"/>
      <c r="C29" s="312"/>
      <c r="D29" s="312"/>
      <c r="E29" s="313"/>
      <c r="F29" s="314"/>
      <c r="G29" s="70"/>
      <c r="H29" s="71"/>
      <c r="I29" s="74"/>
      <c r="J29" s="75">
        <f>_xlfn.IFNA(VLOOKUP(CONCATENATE($J$5,$B29,$C29),'BUS1'!$A$6:$N$107,14,FALSE),0)</f>
        <v>0</v>
      </c>
      <c r="K29" s="75">
        <f>_xlfn.IFNA(VLOOKUP(CONCATENATE($K$5,$B29,$C29),'ESP1'!$A$6:$N$135,14,FALSE),0)</f>
        <v>0</v>
      </c>
      <c r="L29" s="75">
        <f>_xlfn.IFNA(VLOOKUP(CONCATENATE($L$5,$B29,$C29),'KR1'!$A$6:$N$95,14,FALSE),0)</f>
        <v>0</v>
      </c>
      <c r="M29" s="75">
        <f>_xlfn.IFNA(VLOOKUP(CONCATENATE($AN$5,$B29,$C29),'ESP3'!$A$6:$N$133,14,FALSE),0)</f>
        <v>0</v>
      </c>
      <c r="N29" s="75">
        <f>_xlfn.IFNA(VLOOKUP(CONCATENATE($N$5,$B29,$C29),MUR!$A$6:$L$131,14,FALSE),0)</f>
        <v>0</v>
      </c>
      <c r="O29" s="75">
        <f>_xlfn.IFNA(VLOOKUP(CONCATENATE($O$5,$B29,$C29),'SER1'!$A$6:$N$110,14,FALSE),0)</f>
        <v>0</v>
      </c>
      <c r="P29" s="75">
        <f>_xlfn.IFNA(VLOOKUP(CONCATENATE($P$5,$B29,$C29),'MR1'!$A$6:$N$135,14,FALSE),0)</f>
        <v>0</v>
      </c>
      <c r="Q29" s="75">
        <f>_xlfn.IFNA(VLOOKUP(CONCATENATE($Q$5,$B29,$C29),'GOS1'!$A$6:$N$133,14,FALSE),0)</f>
        <v>0</v>
      </c>
      <c r="R29" s="75">
        <f>_xlfn.IFNA(VLOOKUP(CONCATENATE($R$5,$B29,$C29),'BUS2'!$A$6:$N$133,14,FALSE),0)</f>
        <v>0</v>
      </c>
      <c r="S29" s="75">
        <f>_xlfn.IFNA(VLOOKUP(CONCATENATE($S$5,$B29,$C29),'OG1'!$A$6:$N$56,14,FALSE),0)</f>
        <v>0</v>
      </c>
      <c r="T29" s="75">
        <f>_xlfn.IFNA(VLOOKUP(CONCATENATE($T$5,$B29,$C29),'DRY1'!$A$6:$N$135,14,FALSE),0)</f>
        <v>0</v>
      </c>
      <c r="U29" s="75">
        <f>_xlfn.IFNA(VLOOKUP(CONCATENATE($U$5,$B29,$C29),'HO1'!$A$8:$N$131,14,FALSE),0)</f>
        <v>0</v>
      </c>
      <c r="V29" s="75">
        <f>_xlfn.IFNA(VLOOKUP(CONCATENATE($V$5,$B29,$C29),'BUS3'!$A$8:$N$135,14,FALSE),0)</f>
        <v>0</v>
      </c>
      <c r="W29" s="75">
        <f>_xlfn.IFNA(VLOOKUP(CONCATENATE($W$5,$B29,$C29),'DRY2'!$A$6:$M$169,14,FALSE),0)</f>
        <v>0</v>
      </c>
      <c r="X29" s="75">
        <f>_xlfn.IFNA(VLOOKUP(CONCATENATE($AK$5,$B29,$C29),'ESP3'!$A$6:$N$133,14,FALSE),0)</f>
        <v>0</v>
      </c>
      <c r="Y29" s="75">
        <f>_xlfn.IFNA(VLOOKUP(CONCATENATE($Y$5,$B29,$C29),'OG3'!$A$6:$N$133,14,FALSE),0)</f>
        <v>0</v>
      </c>
      <c r="Z29" s="75">
        <f>_xlfn.IFNA(VLOOKUP(CONCATENATE($Z$5,$B29,$C29),'MR2'!$A$6:$N$133,14,FALSE),0)</f>
        <v>0</v>
      </c>
      <c r="AA29" s="75">
        <f>_xlfn.IFNA(VLOOKUP(CONCATENATE($AA$5,$B29,$C29),'DRY3'!$A$6:$N$124,14,FALSE),0)</f>
        <v>0</v>
      </c>
      <c r="AB29" s="75">
        <f>_xlfn.IFNA(VLOOKUP(CONCATENATE($AB$5,$B29,$C29),'SER2'!$A$6:$N$135,14,FALSE),0)</f>
        <v>0</v>
      </c>
      <c r="AC29" s="75">
        <f>_xlfn.IFNA(VLOOKUP(CONCATENATE($AC$5,$B29,$C29),'KR2'!$A$6:$O$129,14,FALSE),0)</f>
        <v>0</v>
      </c>
      <c r="AD29" s="75" cm="1">
        <f t="array" ref="AD29">_xlfn.IFNA(VLOOKUP(CONCATENATE($AD$5,$B29,$C29),BUR24,AD30:AE41,FALSE),0)</f>
        <v>0</v>
      </c>
      <c r="AE29" s="75">
        <f>_xlfn.IFNA(VLOOKUP(CONCATENATE($AE$5,$B29,$C29),LOG!$A$6:$N$135,14,FALSE),0)</f>
        <v>0</v>
      </c>
      <c r="AF29" s="75">
        <f>_xlfn.IFNA(VLOOKUP(CONCATENATE($AF$5,$B29,$C29),FEST!$A$6:$N$125,14,FALSE),0)</f>
        <v>0</v>
      </c>
      <c r="AG29" s="76">
        <f>_xlfn.IFNA(VLOOKUP(CONCATENATE($AG$5,$B29,$C29),'ESP2'!$A$6:$N$131,14,FALSE),0)</f>
        <v>0</v>
      </c>
      <c r="AH29" s="76">
        <f>_xlfn.IFNA(VLOOKUP(CONCATENATE($AG$5,$B29,$C29),'OG3'!$A$6:$N$131,14,FALSE),0)</f>
        <v>0</v>
      </c>
      <c r="AI29" s="75">
        <f>_xlfn.IFNA(VLOOKUP(CONCATENATE($AI$5,$B29,$C29),'BUN2'!$A$6:$N$135,14,FALSE),0)</f>
        <v>0</v>
      </c>
      <c r="AJ29" s="75">
        <f>_xlfn.IFNA(VLOOKUP(CONCATENATE($AJ$5,$B29,$C29),SC!$A$6:$M$135,14,FALSE),0)</f>
        <v>0</v>
      </c>
      <c r="AK29" s="75">
        <f>_xlfn.IFNA(VLOOKUP(CONCATENATE($AK$5,$B29,$C29),'ESP3'!$A$6:$N$133,14,FALSE),0)</f>
        <v>0</v>
      </c>
      <c r="AL29" s="75">
        <f>_xlfn.IFNA(VLOOKUP(CONCATENATE($AK$5,$B29,$C29),'ESP3'!$A$6:$N$133,14,FALSE),0)</f>
        <v>0</v>
      </c>
      <c r="AM29" s="76">
        <f>_xlfn.IFNA(VLOOKUP(CONCATENATE($AQ$5,$B29,$C29),'BUS4'!$A$6:$N$250,14,FALSE),0)</f>
        <v>0</v>
      </c>
      <c r="AN29" s="76">
        <f>_xlfn.IFNA(VLOOKUP(CONCATENATE($AK$5,$B29,$C29),'BUN3'!$A$6:$N$133,14,FALSE),0)</f>
        <v>0</v>
      </c>
      <c r="AO29" s="76">
        <f>_xlfn.IFNA(VLOOKUP(CONCATENATE($AO$5,$B29,$C29),'ESP4'!$A$6:$N$135,14,FALSE),0)</f>
        <v>0</v>
      </c>
      <c r="AP29" s="76">
        <f>_xlfn.IFNA(VLOOKUP(CONCATENATE($AP$5,$B29,$C29),'MR3'!$A$6:$N$77,14,FALSE),0)</f>
        <v>0</v>
      </c>
      <c r="AQ29" s="76">
        <f>_xlfn.IFNA(VLOOKUP(CONCATENATE($AQ$5,$B29,$C29),'WAL1'!$A$6:$N$233,14,FALSE),0)</f>
        <v>0</v>
      </c>
      <c r="AR29" s="76">
        <f>_xlfn.IFNA(VLOOKUP(CONCATENATE($AR$5,$B29,$C29),LOG!$A$6:$N$77,14,FALSE),0)</f>
        <v>0</v>
      </c>
      <c r="AS29" s="76"/>
      <c r="AT29" s="76"/>
      <c r="AU29" s="76"/>
      <c r="AV29" s="76"/>
      <c r="AW29" s="76"/>
      <c r="AX29" s="400"/>
      <c r="AY29" s="77"/>
      <c r="AZ29" s="40"/>
    </row>
    <row r="30" spans="1:52" x14ac:dyDescent="0.3">
      <c r="A30" s="860"/>
      <c r="B30" s="311"/>
      <c r="C30" s="312"/>
      <c r="D30" s="312"/>
      <c r="E30" s="313"/>
      <c r="F30" s="314"/>
      <c r="G30" s="70"/>
      <c r="H30" s="71"/>
      <c r="I30" s="74"/>
      <c r="J30" s="75">
        <f>_xlfn.IFNA(VLOOKUP(CONCATENATE($J$5,$B30,$C30),'BUS1'!$A$6:$N$107,14,FALSE),0)</f>
        <v>0</v>
      </c>
      <c r="K30" s="75">
        <f>_xlfn.IFNA(VLOOKUP(CONCATENATE($K$5,$B30,$C30),'ESP1'!$A$6:$N$135,14,FALSE),0)</f>
        <v>0</v>
      </c>
      <c r="L30" s="75">
        <f>_xlfn.IFNA(VLOOKUP(CONCATENATE($L$5,$B30,$C30),'KR1'!$A$6:$N$95,14,FALSE),0)</f>
        <v>0</v>
      </c>
      <c r="M30" s="75">
        <f>_xlfn.IFNA(VLOOKUP(CONCATENATE($AN$5,$B30,$C30),'ESP3'!$A$6:$N$133,14,FALSE),0)</f>
        <v>0</v>
      </c>
      <c r="N30" s="75">
        <f>_xlfn.IFNA(VLOOKUP(CONCATENATE($N$5,$B30,$C30),MUR!$A$6:$L$131,14,FALSE),0)</f>
        <v>0</v>
      </c>
      <c r="O30" s="75">
        <f>_xlfn.IFNA(VLOOKUP(CONCATENATE($O$5,$B30,$C30),'SER1'!$A$6:$N$110,14,FALSE),0)</f>
        <v>0</v>
      </c>
      <c r="P30" s="75">
        <f>_xlfn.IFNA(VLOOKUP(CONCATENATE($P$5,$B30,$C30),'MR1'!$A$6:$N$135,14,FALSE),0)</f>
        <v>0</v>
      </c>
      <c r="Q30" s="75">
        <f>_xlfn.IFNA(VLOOKUP(CONCATENATE($Q$5,$B30,$C30),'GOS1'!$A$6:$N$133,14,FALSE),0)</f>
        <v>0</v>
      </c>
      <c r="R30" s="75">
        <f>_xlfn.IFNA(VLOOKUP(CONCATENATE($R$5,$B30,$C30),'BUS2'!$A$6:$N$133,14,FALSE),0)</f>
        <v>0</v>
      </c>
      <c r="S30" s="75">
        <f>_xlfn.IFNA(VLOOKUP(CONCATENATE($S$5,$B30,$C30),'OG1'!$A$6:$N$56,14,FALSE),0)</f>
        <v>0</v>
      </c>
      <c r="T30" s="75">
        <f>_xlfn.IFNA(VLOOKUP(CONCATENATE($T$5,$B30,$C30),'DRY1'!$A$6:$N$135,14,FALSE),0)</f>
        <v>0</v>
      </c>
      <c r="U30" s="75">
        <f>_xlfn.IFNA(VLOOKUP(CONCATENATE($U$5,$B30,$C30),'HO1'!$A$8:$N$131,14,FALSE),0)</f>
        <v>0</v>
      </c>
      <c r="V30" s="75">
        <f>_xlfn.IFNA(VLOOKUP(CONCATENATE($V$5,$B30,$C30),'BUS3'!$A$8:$N$135,14,FALSE),0)</f>
        <v>0</v>
      </c>
      <c r="W30" s="75">
        <f>_xlfn.IFNA(VLOOKUP(CONCATENATE($W$5,$B30,$C30),'DRY2'!$A$6:$M$169,14,FALSE),0)</f>
        <v>0</v>
      </c>
      <c r="X30" s="75">
        <f>_xlfn.IFNA(VLOOKUP(CONCATENATE($AK$5,$B30,$C30),'ESP3'!$A$6:$N$133,14,FALSE),0)</f>
        <v>0</v>
      </c>
      <c r="Y30" s="75">
        <f>_xlfn.IFNA(VLOOKUP(CONCATENATE($Y$5,$B30,$C30),'OG3'!$A$6:$N$133,14,FALSE),0)</f>
        <v>0</v>
      </c>
      <c r="Z30" s="75">
        <f>_xlfn.IFNA(VLOOKUP(CONCATENATE($Z$5,$B30,$C30),'MR2'!$A$6:$N$133,14,FALSE),0)</f>
        <v>0</v>
      </c>
      <c r="AA30" s="75">
        <f>_xlfn.IFNA(VLOOKUP(CONCATENATE($AA$5,$B30,$C30),'DRY3'!$A$6:$N$124,14,FALSE),0)</f>
        <v>0</v>
      </c>
      <c r="AB30" s="75">
        <f>_xlfn.IFNA(VLOOKUP(CONCATENATE($AB$5,$B30,$C30),'SER2'!$A$6:$N$135,14,FALSE),0)</f>
        <v>0</v>
      </c>
      <c r="AC30" s="75">
        <f>_xlfn.IFNA(VLOOKUP(CONCATENATE($AC$5,$B30,$C30),'KR2'!$A$6:$O$129,14,FALSE),0)</f>
        <v>0</v>
      </c>
      <c r="AD30" s="75" cm="1">
        <f t="array" ref="AD30">_xlfn.IFNA(VLOOKUP(CONCATENATE($AD$5,$B30,$C30),BUR25,AD31:AE42,FALSE),0)</f>
        <v>0</v>
      </c>
      <c r="AE30" s="75">
        <f>_xlfn.IFNA(VLOOKUP(CONCATENATE($AE$5,$B30,$C30),LOG!$A$6:$N$135,14,FALSE),0)</f>
        <v>0</v>
      </c>
      <c r="AF30" s="75">
        <f>_xlfn.IFNA(VLOOKUP(CONCATENATE($AF$5,$B30,$C30),FEST!$A$6:$N$125,14,FALSE),0)</f>
        <v>0</v>
      </c>
      <c r="AG30" s="76">
        <f>_xlfn.IFNA(VLOOKUP(CONCATENATE($AG$5,$B30,$C30),'ESP2'!$A$6:$N$131,14,FALSE),0)</f>
        <v>0</v>
      </c>
      <c r="AH30" s="76">
        <f>_xlfn.IFNA(VLOOKUP(CONCATENATE($AG$5,$B30,$C30),'OG3'!$A$6:$N$131,14,FALSE),0)</f>
        <v>0</v>
      </c>
      <c r="AI30" s="75">
        <f>_xlfn.IFNA(VLOOKUP(CONCATENATE($AI$5,$B30,$C30),'BUN2'!$A$6:$N$135,14,FALSE),0)</f>
        <v>0</v>
      </c>
      <c r="AJ30" s="75">
        <f>_xlfn.IFNA(VLOOKUP(CONCATENATE($AJ$5,$B30,$C30),SC!$A$6:$M$135,14,FALSE),0)</f>
        <v>0</v>
      </c>
      <c r="AK30" s="75">
        <f>_xlfn.IFNA(VLOOKUP(CONCATENATE($AK$5,$B30,$C30),'ESP3'!$A$6:$N$133,14,FALSE),0)</f>
        <v>0</v>
      </c>
      <c r="AL30" s="75">
        <f>_xlfn.IFNA(VLOOKUP(CONCATENATE($AK$5,$B30,$C30),'ESP3'!$A$6:$N$133,14,FALSE),0)</f>
        <v>0</v>
      </c>
      <c r="AM30" s="76">
        <f>_xlfn.IFNA(VLOOKUP(CONCATENATE($AQ$5,$B30,$C30),'BUS4'!$A$6:$N$250,14,FALSE),0)</f>
        <v>0</v>
      </c>
      <c r="AN30" s="76">
        <f>_xlfn.IFNA(VLOOKUP(CONCATENATE($AK$5,$B30,$C30),'BUN3'!$A$6:$N$133,14,FALSE),0)</f>
        <v>0</v>
      </c>
      <c r="AO30" s="76">
        <f>_xlfn.IFNA(VLOOKUP(CONCATENATE($AO$5,$B30,$C30),'ESP4'!$A$6:$N$135,14,FALSE),0)</f>
        <v>0</v>
      </c>
      <c r="AP30" s="76">
        <f>_xlfn.IFNA(VLOOKUP(CONCATENATE($AP$5,$B30,$C30),'MR3'!$A$6:$N$77,14,FALSE),0)</f>
        <v>0</v>
      </c>
      <c r="AQ30" s="76">
        <f>_xlfn.IFNA(VLOOKUP(CONCATENATE($AQ$5,$B30,$C30),'WAL1'!$A$6:$N$233,14,FALSE),0)</f>
        <v>0</v>
      </c>
      <c r="AR30" s="76">
        <f>_xlfn.IFNA(VLOOKUP(CONCATENATE($AR$5,$B30,$C30),LOG!$A$6:$N$77,14,FALSE),0)</f>
        <v>0</v>
      </c>
      <c r="AS30" s="76"/>
      <c r="AT30" s="76"/>
      <c r="AU30" s="76"/>
      <c r="AV30" s="76"/>
      <c r="AW30" s="76"/>
      <c r="AX30" s="400"/>
      <c r="AY30" s="77"/>
      <c r="AZ30" s="40"/>
    </row>
    <row r="31" spans="1:52" x14ac:dyDescent="0.3">
      <c r="A31" s="860"/>
      <c r="B31" s="311"/>
      <c r="C31" s="312"/>
      <c r="D31" s="312"/>
      <c r="E31" s="313"/>
      <c r="F31" s="314"/>
      <c r="G31" s="70"/>
      <c r="H31" s="71"/>
      <c r="I31" s="74"/>
      <c r="J31" s="75">
        <f>_xlfn.IFNA(VLOOKUP(CONCATENATE($J$5,$B31,$C31),'BUS1'!$A$6:$N$107,14,FALSE),0)</f>
        <v>0</v>
      </c>
      <c r="K31" s="75">
        <f>_xlfn.IFNA(VLOOKUP(CONCATENATE($K$5,$B31,$C31),'ESP1'!$A$6:$N$135,14,FALSE),0)</f>
        <v>0</v>
      </c>
      <c r="L31" s="75">
        <f>_xlfn.IFNA(VLOOKUP(CONCATENATE($L$5,$B31,$C31),'KR1'!$A$6:$N$95,14,FALSE),0)</f>
        <v>0</v>
      </c>
      <c r="M31" s="75">
        <f>_xlfn.IFNA(VLOOKUP(CONCATENATE($AN$5,$B31,$C31),'ESP3'!$A$6:$N$133,14,FALSE),0)</f>
        <v>0</v>
      </c>
      <c r="N31" s="75">
        <f>_xlfn.IFNA(VLOOKUP(CONCATENATE($N$5,$B31,$C31),MUR!$A$6:$L$131,14,FALSE),0)</f>
        <v>0</v>
      </c>
      <c r="O31" s="75">
        <f>_xlfn.IFNA(VLOOKUP(CONCATENATE($O$5,$B31,$C31),'SER1'!$A$6:$N$110,14,FALSE),0)</f>
        <v>0</v>
      </c>
      <c r="P31" s="75">
        <f>_xlfn.IFNA(VLOOKUP(CONCATENATE($P$5,$B31,$C31),'MR1'!$A$6:$N$135,14,FALSE),0)</f>
        <v>0</v>
      </c>
      <c r="Q31" s="75">
        <f>_xlfn.IFNA(VLOOKUP(CONCATENATE($Q$5,$B31,$C31),'GOS1'!$A$6:$N$133,14,FALSE),0)</f>
        <v>0</v>
      </c>
      <c r="R31" s="75">
        <f>_xlfn.IFNA(VLOOKUP(CONCATENATE($R$5,$B31,$C31),'BUS2'!$A$6:$N$133,14,FALSE),0)</f>
        <v>0</v>
      </c>
      <c r="S31" s="75">
        <f>_xlfn.IFNA(VLOOKUP(CONCATENATE($S$5,$B31,$C31),'OG1'!$A$6:$N$56,14,FALSE),0)</f>
        <v>0</v>
      </c>
      <c r="T31" s="75">
        <f>_xlfn.IFNA(VLOOKUP(CONCATENATE($T$5,$B31,$C31),'DRY1'!$A$6:$N$135,14,FALSE),0)</f>
        <v>0</v>
      </c>
      <c r="U31" s="75">
        <f>_xlfn.IFNA(VLOOKUP(CONCATENATE($U$5,$B31,$C31),'HO1'!$A$8:$N$131,14,FALSE),0)</f>
        <v>0</v>
      </c>
      <c r="V31" s="75">
        <f>_xlfn.IFNA(VLOOKUP(CONCATENATE($V$5,$B31,$C31),'BUS3'!$A$8:$N$135,14,FALSE),0)</f>
        <v>0</v>
      </c>
      <c r="W31" s="75">
        <f>_xlfn.IFNA(VLOOKUP(CONCATENATE($W$5,$B31,$C31),'DRY2'!$A$6:$M$169,14,FALSE),0)</f>
        <v>0</v>
      </c>
      <c r="X31" s="75">
        <f>_xlfn.IFNA(VLOOKUP(CONCATENATE($AK$5,$B31,$C31),'ESP3'!$A$6:$N$133,14,FALSE),0)</f>
        <v>0</v>
      </c>
      <c r="Y31" s="75">
        <f>_xlfn.IFNA(VLOOKUP(CONCATENATE($Y$5,$B31,$C31),'OG3'!$A$6:$N$133,14,FALSE),0)</f>
        <v>0</v>
      </c>
      <c r="Z31" s="75">
        <f>_xlfn.IFNA(VLOOKUP(CONCATENATE($Z$5,$B31,$C31),'MR2'!$A$6:$N$133,14,FALSE),0)</f>
        <v>0</v>
      </c>
      <c r="AA31" s="75">
        <f>_xlfn.IFNA(VLOOKUP(CONCATENATE($AA$5,$B31,$C31),'DRY3'!$A$6:$N$124,14,FALSE),0)</f>
        <v>0</v>
      </c>
      <c r="AB31" s="75">
        <f>_xlfn.IFNA(VLOOKUP(CONCATENATE($AB$5,$B31,$C31),'SER2'!$A$6:$N$135,14,FALSE),0)</f>
        <v>0</v>
      </c>
      <c r="AC31" s="75">
        <f>_xlfn.IFNA(VLOOKUP(CONCATENATE($AC$5,$B31,$C31),'KR2'!$A$6:$O$129,14,FALSE),0)</f>
        <v>0</v>
      </c>
      <c r="AD31" s="75" cm="1">
        <f t="array" ref="AD31">_xlfn.IFNA(VLOOKUP(CONCATENATE($AD$5,$B31,$C31),BUR26,AD32:AE43,FALSE),0)</f>
        <v>0</v>
      </c>
      <c r="AE31" s="75">
        <f>_xlfn.IFNA(VLOOKUP(CONCATENATE($AE$5,$B31,$C31),LOG!$A$6:$N$135,14,FALSE),0)</f>
        <v>0</v>
      </c>
      <c r="AF31" s="75">
        <f>_xlfn.IFNA(VLOOKUP(CONCATENATE($AF$5,$B31,$C31),FEST!$A$6:$N$125,14,FALSE),0)</f>
        <v>0</v>
      </c>
      <c r="AG31" s="76">
        <f>_xlfn.IFNA(VLOOKUP(CONCATENATE($AG$5,$B31,$C31),'ESP2'!$A$6:$N$131,14,FALSE),0)</f>
        <v>0</v>
      </c>
      <c r="AH31" s="76">
        <f>_xlfn.IFNA(VLOOKUP(CONCATENATE($AG$5,$B31,$C31),'OG3'!$A$6:$N$131,14,FALSE),0)</f>
        <v>0</v>
      </c>
      <c r="AI31" s="75">
        <f>_xlfn.IFNA(VLOOKUP(CONCATENATE($AI$5,$B31,$C31),'BUN2'!$A$6:$N$135,14,FALSE),0)</f>
        <v>0</v>
      </c>
      <c r="AJ31" s="75">
        <f>_xlfn.IFNA(VLOOKUP(CONCATENATE($AJ$5,$B31,$C31),SC!$A$6:$M$135,14,FALSE),0)</f>
        <v>0</v>
      </c>
      <c r="AK31" s="75">
        <f>_xlfn.IFNA(VLOOKUP(CONCATENATE($AK$5,$B31,$C31),'ESP3'!$A$6:$N$133,14,FALSE),0)</f>
        <v>0</v>
      </c>
      <c r="AL31" s="75">
        <f>_xlfn.IFNA(VLOOKUP(CONCATENATE($AK$5,$B31,$C31),'ESP3'!$A$6:$N$133,14,FALSE),0)</f>
        <v>0</v>
      </c>
      <c r="AM31" s="76">
        <f>_xlfn.IFNA(VLOOKUP(CONCATENATE($AQ$5,$B31,$C31),'BUS4'!$A$6:$N$250,14,FALSE),0)</f>
        <v>0</v>
      </c>
      <c r="AN31" s="76">
        <f>_xlfn.IFNA(VLOOKUP(CONCATENATE($AK$5,$B31,$C31),'BUN3'!$A$6:$N$133,14,FALSE),0)</f>
        <v>0</v>
      </c>
      <c r="AO31" s="76">
        <f>_xlfn.IFNA(VLOOKUP(CONCATENATE($AO$5,$B31,$C31),'ESP4'!$A$6:$N$135,14,FALSE),0)</f>
        <v>0</v>
      </c>
      <c r="AP31" s="76">
        <f>_xlfn.IFNA(VLOOKUP(CONCATENATE($AP$5,$B31,$C31),'MR3'!$A$6:$N$77,14,FALSE),0)</f>
        <v>0</v>
      </c>
      <c r="AQ31" s="76">
        <f>_xlfn.IFNA(VLOOKUP(CONCATENATE($AQ$5,$B31,$C31),'WAL1'!$A$6:$N$233,14,FALSE),0)</f>
        <v>0</v>
      </c>
      <c r="AR31" s="76">
        <f>_xlfn.IFNA(VLOOKUP(CONCATENATE($AR$5,$B31,$C31),LOG!$A$6:$N$77,14,FALSE),0)</f>
        <v>0</v>
      </c>
      <c r="AS31" s="76"/>
      <c r="AT31" s="76"/>
      <c r="AU31" s="76"/>
      <c r="AV31" s="76"/>
      <c r="AW31" s="76"/>
      <c r="AX31" s="400"/>
      <c r="AY31" s="77"/>
      <c r="AZ31" s="40"/>
    </row>
    <row r="32" spans="1:52" x14ac:dyDescent="0.3">
      <c r="A32" s="860"/>
      <c r="B32" s="311"/>
      <c r="C32" s="312"/>
      <c r="D32" s="312"/>
      <c r="E32" s="313"/>
      <c r="F32" s="314"/>
      <c r="G32" s="70"/>
      <c r="H32" s="71"/>
      <c r="I32" s="74"/>
      <c r="J32" s="75">
        <f>_xlfn.IFNA(VLOOKUP(CONCATENATE($J$5,$B32,$C32),'BUS1'!$A$6:$N$107,14,FALSE),0)</f>
        <v>0</v>
      </c>
      <c r="K32" s="75">
        <f>_xlfn.IFNA(VLOOKUP(CONCATENATE($K$5,$B32,$C32),'ESP1'!$A$6:$N$135,14,FALSE),0)</f>
        <v>0</v>
      </c>
      <c r="L32" s="75">
        <f>_xlfn.IFNA(VLOOKUP(CONCATENATE($L$5,$B32,$C32),'KR1'!$A$6:$N$95,14,FALSE),0)</f>
        <v>0</v>
      </c>
      <c r="M32" s="75">
        <f>_xlfn.IFNA(VLOOKUP(CONCATENATE($AN$5,$B32,$C32),'ESP3'!$A$6:$N$133,14,FALSE),0)</f>
        <v>0</v>
      </c>
      <c r="N32" s="75">
        <f>_xlfn.IFNA(VLOOKUP(CONCATENATE($N$5,$B32,$C32),MUR!$A$6:$L$131,14,FALSE),0)</f>
        <v>0</v>
      </c>
      <c r="O32" s="75">
        <f>_xlfn.IFNA(VLOOKUP(CONCATENATE($O$5,$B32,$C32),'SER1'!$A$6:$N$110,14,FALSE),0)</f>
        <v>0</v>
      </c>
      <c r="P32" s="75">
        <f>_xlfn.IFNA(VLOOKUP(CONCATENATE($P$5,$B32,$C32),'MR1'!$A$6:$N$135,14,FALSE),0)</f>
        <v>0</v>
      </c>
      <c r="Q32" s="75">
        <f>_xlfn.IFNA(VLOOKUP(CONCATENATE($Q$5,$B32,$C32),'GOS1'!$A$6:$N$133,14,FALSE),0)</f>
        <v>0</v>
      </c>
      <c r="R32" s="75">
        <f>_xlfn.IFNA(VLOOKUP(CONCATENATE($R$5,$B32,$C32),'BUS2'!$A$6:$N$133,14,FALSE),0)</f>
        <v>0</v>
      </c>
      <c r="S32" s="75">
        <f>_xlfn.IFNA(VLOOKUP(CONCATENATE($S$5,$B32,$C32),'OG1'!$A$6:$N$56,14,FALSE),0)</f>
        <v>0</v>
      </c>
      <c r="T32" s="75">
        <f>_xlfn.IFNA(VLOOKUP(CONCATENATE($T$5,$B32,$C32),'DRY1'!$A$6:$N$135,14,FALSE),0)</f>
        <v>0</v>
      </c>
      <c r="U32" s="75">
        <f>_xlfn.IFNA(VLOOKUP(CONCATENATE($U$5,$B32,$C32),'HO1'!$A$8:$N$131,14,FALSE),0)</f>
        <v>0</v>
      </c>
      <c r="V32" s="75">
        <f>_xlfn.IFNA(VLOOKUP(CONCATENATE($V$5,$B32,$C32),'BUS3'!$A$8:$N$135,14,FALSE),0)</f>
        <v>0</v>
      </c>
      <c r="W32" s="75">
        <f>_xlfn.IFNA(VLOOKUP(CONCATENATE($W$5,$B32,$C32),'DRY2'!$A$6:$M$169,14,FALSE),0)</f>
        <v>0</v>
      </c>
      <c r="X32" s="75">
        <f>_xlfn.IFNA(VLOOKUP(CONCATENATE($AK$5,$B32,$C32),'ESP3'!$A$6:$N$133,14,FALSE),0)</f>
        <v>0</v>
      </c>
      <c r="Y32" s="75">
        <f>_xlfn.IFNA(VLOOKUP(CONCATENATE($Y$5,$B32,$C32),'OG3'!$A$6:$N$133,14,FALSE),0)</f>
        <v>0</v>
      </c>
      <c r="Z32" s="75">
        <f>_xlfn.IFNA(VLOOKUP(CONCATENATE($Z$5,$B32,$C32),'MR2'!$A$6:$N$133,14,FALSE),0)</f>
        <v>0</v>
      </c>
      <c r="AA32" s="75">
        <f>_xlfn.IFNA(VLOOKUP(CONCATENATE($AA$5,$B32,$C32),'DRY3'!$A$6:$N$124,14,FALSE),0)</f>
        <v>0</v>
      </c>
      <c r="AB32" s="75">
        <f>_xlfn.IFNA(VLOOKUP(CONCATENATE($AB$5,$B32,$C32),'SER2'!$A$6:$N$135,14,FALSE),0)</f>
        <v>0</v>
      </c>
      <c r="AC32" s="75">
        <f>_xlfn.IFNA(VLOOKUP(CONCATENATE($AC$5,$B32,$C32),'KR2'!$A$6:$O$129,14,FALSE),0)</f>
        <v>0</v>
      </c>
      <c r="AD32" s="75" cm="1">
        <f t="array" ref="AD32">_xlfn.IFNA(VLOOKUP(CONCATENATE($AD$5,$B32,$C32),BUR27,AD33:AE44,FALSE),0)</f>
        <v>0</v>
      </c>
      <c r="AE32" s="75">
        <f>_xlfn.IFNA(VLOOKUP(CONCATENATE($AE$5,$B32,$C32),LOG!$A$6:$N$135,14,FALSE),0)</f>
        <v>0</v>
      </c>
      <c r="AF32" s="75">
        <f>_xlfn.IFNA(VLOOKUP(CONCATENATE($AF$5,$B32,$C32),FEST!$A$6:$N$125,14,FALSE),0)</f>
        <v>0</v>
      </c>
      <c r="AG32" s="76">
        <f>_xlfn.IFNA(VLOOKUP(CONCATENATE($AG$5,$B32,$C32),'ESP2'!$A$6:$N$131,14,FALSE),0)</f>
        <v>0</v>
      </c>
      <c r="AH32" s="76">
        <f>_xlfn.IFNA(VLOOKUP(CONCATENATE($AG$5,$B32,$C32),'OG3'!$A$6:$N$131,14,FALSE),0)</f>
        <v>0</v>
      </c>
      <c r="AI32" s="75">
        <f>_xlfn.IFNA(VLOOKUP(CONCATENATE($AI$5,$B32,$C32),'BUN2'!$A$6:$N$135,14,FALSE),0)</f>
        <v>0</v>
      </c>
      <c r="AJ32" s="75">
        <f>_xlfn.IFNA(VLOOKUP(CONCATENATE($AJ$5,$B32,$C32),SC!$A$6:$M$135,14,FALSE),0)</f>
        <v>0</v>
      </c>
      <c r="AK32" s="75">
        <f>_xlfn.IFNA(VLOOKUP(CONCATENATE($AK$5,$B32,$C32),'ESP3'!$A$6:$N$133,14,FALSE),0)</f>
        <v>0</v>
      </c>
      <c r="AL32" s="75">
        <f>_xlfn.IFNA(VLOOKUP(CONCATENATE($AK$5,$B32,$C32),'ESP3'!$A$6:$N$133,14,FALSE),0)</f>
        <v>0</v>
      </c>
      <c r="AM32" s="76">
        <f>_xlfn.IFNA(VLOOKUP(CONCATENATE($AQ$5,$B32,$C32),'BUS4'!$A$6:$N$250,14,FALSE),0)</f>
        <v>0</v>
      </c>
      <c r="AN32" s="76">
        <f>_xlfn.IFNA(VLOOKUP(CONCATENATE($AK$5,$B32,$C32),'BUN3'!$A$6:$N$133,14,FALSE),0)</f>
        <v>0</v>
      </c>
      <c r="AO32" s="76">
        <f>_xlfn.IFNA(VLOOKUP(CONCATENATE($AO$5,$B32,$C32),'ESP4'!$A$6:$N$135,14,FALSE),0)</f>
        <v>0</v>
      </c>
      <c r="AP32" s="76">
        <f>_xlfn.IFNA(VLOOKUP(CONCATENATE($AP$5,$B32,$C32),'MR3'!$A$6:$N$77,14,FALSE),0)</f>
        <v>0</v>
      </c>
      <c r="AQ32" s="76">
        <f>_xlfn.IFNA(VLOOKUP(CONCATENATE($AQ$5,$B32,$C32),'WAL1'!$A$6:$N$233,14,FALSE),0)</f>
        <v>0</v>
      </c>
      <c r="AR32" s="76">
        <f>_xlfn.IFNA(VLOOKUP(CONCATENATE($AR$5,$B32,$C32),LOG!$A$6:$N$77,14,FALSE),0)</f>
        <v>0</v>
      </c>
      <c r="AS32" s="76"/>
      <c r="AT32" s="76"/>
      <c r="AU32" s="76"/>
      <c r="AV32" s="76"/>
      <c r="AW32" s="76"/>
      <c r="AX32" s="400"/>
      <c r="AY32" s="77"/>
      <c r="AZ32" s="40"/>
    </row>
    <row r="33" spans="1:52" x14ac:dyDescent="0.3">
      <c r="A33" s="860"/>
      <c r="B33" s="311"/>
      <c r="C33" s="312"/>
      <c r="D33" s="312"/>
      <c r="E33" s="313"/>
      <c r="F33" s="314"/>
      <c r="G33" s="70"/>
      <c r="H33" s="71"/>
      <c r="I33" s="74"/>
      <c r="J33" s="75">
        <f>_xlfn.IFNA(VLOOKUP(CONCATENATE($J$5,$B33,$C33),'BUS1'!$A$6:$N$107,14,FALSE),0)</f>
        <v>0</v>
      </c>
      <c r="K33" s="75">
        <f>_xlfn.IFNA(VLOOKUP(CONCATENATE($K$5,$B33,$C33),'ESP1'!$A$6:$N$135,14,FALSE),0)</f>
        <v>0</v>
      </c>
      <c r="L33" s="75">
        <f>_xlfn.IFNA(VLOOKUP(CONCATENATE($L$5,$B33,$C33),'KR1'!$A$6:$N$95,14,FALSE),0)</f>
        <v>0</v>
      </c>
      <c r="M33" s="75">
        <f>_xlfn.IFNA(VLOOKUP(CONCATENATE($AN$5,$B33,$C33),'ESP3'!$A$6:$N$133,14,FALSE),0)</f>
        <v>0</v>
      </c>
      <c r="N33" s="75">
        <f>_xlfn.IFNA(VLOOKUP(CONCATENATE($N$5,$B33,$C33),MUR!$A$6:$L$131,14,FALSE),0)</f>
        <v>0</v>
      </c>
      <c r="O33" s="75">
        <f>_xlfn.IFNA(VLOOKUP(CONCATENATE($O$5,$B33,$C33),'SER1'!$A$6:$N$110,14,FALSE),0)</f>
        <v>0</v>
      </c>
      <c r="P33" s="75">
        <f>_xlfn.IFNA(VLOOKUP(CONCATENATE($P$5,$B33,$C33),'MR1'!$A$6:$N$135,14,FALSE),0)</f>
        <v>0</v>
      </c>
      <c r="Q33" s="75">
        <f>_xlfn.IFNA(VLOOKUP(CONCATENATE($Q$5,$B33,$C33),'GOS1'!$A$6:$N$133,14,FALSE),0)</f>
        <v>0</v>
      </c>
      <c r="R33" s="75">
        <f>_xlfn.IFNA(VLOOKUP(CONCATENATE($R$5,$B33,$C33),'BUS2'!$A$6:$N$133,14,FALSE),0)</f>
        <v>0</v>
      </c>
      <c r="S33" s="75">
        <f>_xlfn.IFNA(VLOOKUP(CONCATENATE($S$5,$B33,$C33),'OG1'!$A$6:$N$56,14,FALSE),0)</f>
        <v>0</v>
      </c>
      <c r="T33" s="75">
        <f>_xlfn.IFNA(VLOOKUP(CONCATENATE($T$5,$B33,$C33),'DRY1'!$A$6:$N$135,14,FALSE),0)</f>
        <v>0</v>
      </c>
      <c r="U33" s="75">
        <f>_xlfn.IFNA(VLOOKUP(CONCATENATE($U$5,$B33,$C33),'HO1'!$A$8:$N$131,14,FALSE),0)</f>
        <v>0</v>
      </c>
      <c r="V33" s="75">
        <f>_xlfn.IFNA(VLOOKUP(CONCATENATE($V$5,$B33,$C33),'BUS3'!$A$8:$N$135,14,FALSE),0)</f>
        <v>0</v>
      </c>
      <c r="W33" s="75">
        <f>_xlfn.IFNA(VLOOKUP(CONCATENATE($W$5,$B33,$C33),'DRY2'!$A$6:$M$169,14,FALSE),0)</f>
        <v>0</v>
      </c>
      <c r="X33" s="75">
        <f>_xlfn.IFNA(VLOOKUP(CONCATENATE($AK$5,$B33,$C33),'ESP3'!$A$6:$N$133,14,FALSE),0)</f>
        <v>0</v>
      </c>
      <c r="Y33" s="75">
        <f>_xlfn.IFNA(VLOOKUP(CONCATENATE($Y$5,$B33,$C33),'OG3'!$A$6:$N$133,14,FALSE),0)</f>
        <v>0</v>
      </c>
      <c r="Z33" s="75">
        <f>_xlfn.IFNA(VLOOKUP(CONCATENATE($Z$5,$B33,$C33),'MR2'!$A$6:$N$133,14,FALSE),0)</f>
        <v>0</v>
      </c>
      <c r="AA33" s="75">
        <f>_xlfn.IFNA(VLOOKUP(CONCATENATE($AA$5,$B33,$C33),'DRY3'!$A$6:$N$124,14,FALSE),0)</f>
        <v>0</v>
      </c>
      <c r="AB33" s="75">
        <f>_xlfn.IFNA(VLOOKUP(CONCATENATE($AB$5,$B33,$C33),'SER2'!$A$6:$N$135,14,FALSE),0)</f>
        <v>0</v>
      </c>
      <c r="AC33" s="75">
        <f>_xlfn.IFNA(VLOOKUP(CONCATENATE($AC$5,$B33,$C33),'KR2'!$A$6:$O$129,14,FALSE),0)</f>
        <v>0</v>
      </c>
      <c r="AD33" s="75" cm="1">
        <f t="array" ref="AD33">_xlfn.IFNA(VLOOKUP(CONCATENATE($AD$5,$B33,$C33),BUR28,AD34:AE45,FALSE),0)</f>
        <v>0</v>
      </c>
      <c r="AE33" s="75">
        <f>_xlfn.IFNA(VLOOKUP(CONCATENATE($AE$5,$B33,$C33),LOG!$A$6:$N$135,14,FALSE),0)</f>
        <v>0</v>
      </c>
      <c r="AF33" s="75">
        <f>_xlfn.IFNA(VLOOKUP(CONCATENATE($AF$5,$B33,$C33),FEST!$A$6:$N$125,14,FALSE),0)</f>
        <v>0</v>
      </c>
      <c r="AG33" s="76">
        <f>_xlfn.IFNA(VLOOKUP(CONCATENATE($AG$5,$B33,$C33),'ESP2'!$A$6:$N$131,14,FALSE),0)</f>
        <v>0</v>
      </c>
      <c r="AH33" s="76">
        <f>_xlfn.IFNA(VLOOKUP(CONCATENATE($AG$5,$B33,$C33),'OG3'!$A$6:$N$131,14,FALSE),0)</f>
        <v>0</v>
      </c>
      <c r="AI33" s="75">
        <f>_xlfn.IFNA(VLOOKUP(CONCATENATE($AI$5,$B33,$C33),'BUN2'!$A$6:$N$135,14,FALSE),0)</f>
        <v>0</v>
      </c>
      <c r="AJ33" s="75">
        <f>_xlfn.IFNA(VLOOKUP(CONCATENATE($AJ$5,$B33,$C33),SC!$A$6:$M$135,14,FALSE),0)</f>
        <v>0</v>
      </c>
      <c r="AK33" s="75">
        <f>_xlfn.IFNA(VLOOKUP(CONCATENATE($AK$5,$B33,$C33),'ESP3'!$A$6:$N$133,14,FALSE),0)</f>
        <v>0</v>
      </c>
      <c r="AL33" s="75">
        <f>_xlfn.IFNA(VLOOKUP(CONCATENATE($AK$5,$B33,$C33),'ESP3'!$A$6:$N$133,14,FALSE),0)</f>
        <v>0</v>
      </c>
      <c r="AM33" s="76">
        <f>_xlfn.IFNA(VLOOKUP(CONCATENATE($AQ$5,$B33,$C33),'BUS4'!$A$6:$N$250,14,FALSE),0)</f>
        <v>0</v>
      </c>
      <c r="AN33" s="76">
        <f>_xlfn.IFNA(VLOOKUP(CONCATENATE($AK$5,$B33,$C33),'BUN3'!$A$6:$N$133,14,FALSE),0)</f>
        <v>0</v>
      </c>
      <c r="AO33" s="76">
        <f>_xlfn.IFNA(VLOOKUP(CONCATENATE($AO$5,$B33,$C33),'ESP4'!$A$6:$N$135,14,FALSE),0)</f>
        <v>0</v>
      </c>
      <c r="AP33" s="76">
        <f>_xlfn.IFNA(VLOOKUP(CONCATENATE($AP$5,$B33,$C33),'MR3'!$A$6:$N$77,14,FALSE),0)</f>
        <v>0</v>
      </c>
      <c r="AQ33" s="76">
        <f>_xlfn.IFNA(VLOOKUP(CONCATENATE($AQ$5,$B33,$C33),'WAL1'!$A$6:$N$233,14,FALSE),0)</f>
        <v>0</v>
      </c>
      <c r="AR33" s="76">
        <f>_xlfn.IFNA(VLOOKUP(CONCATENATE($AR$5,$B33,$C33),LOG!$A$6:$N$77,14,FALSE),0)</f>
        <v>0</v>
      </c>
      <c r="AS33" s="76"/>
      <c r="AT33" s="76"/>
      <c r="AU33" s="76"/>
      <c r="AV33" s="76"/>
      <c r="AW33" s="76"/>
      <c r="AX33" s="400"/>
      <c r="AY33" s="77"/>
      <c r="AZ33" s="40"/>
    </row>
    <row r="34" spans="1:52" x14ac:dyDescent="0.3">
      <c r="A34" s="860"/>
      <c r="B34" s="311"/>
      <c r="C34" s="312"/>
      <c r="D34" s="312"/>
      <c r="E34" s="313"/>
      <c r="F34" s="314"/>
      <c r="G34" s="70"/>
      <c r="H34" s="71"/>
      <c r="I34" s="74"/>
      <c r="J34" s="75">
        <f>_xlfn.IFNA(VLOOKUP(CONCATENATE($J$5,$B34,$C34),'BUS1'!$A$6:$N$107,14,FALSE),0)</f>
        <v>0</v>
      </c>
      <c r="K34" s="75">
        <f>_xlfn.IFNA(VLOOKUP(CONCATENATE($K$5,$B34,$C34),'ESP1'!$A$6:$N$135,14,FALSE),0)</f>
        <v>0</v>
      </c>
      <c r="L34" s="75">
        <f>_xlfn.IFNA(VLOOKUP(CONCATENATE($L$5,$B34,$C34),'KR1'!$A$6:$N$95,14,FALSE),0)</f>
        <v>0</v>
      </c>
      <c r="M34" s="75">
        <f>_xlfn.IFNA(VLOOKUP(CONCATENATE($AN$5,$B34,$C34),'ESP3'!$A$6:$N$133,14,FALSE),0)</f>
        <v>0</v>
      </c>
      <c r="N34" s="75">
        <f>_xlfn.IFNA(VLOOKUP(CONCATENATE($N$5,$B34,$C34),MUR!$A$6:$L$131,14,FALSE),0)</f>
        <v>0</v>
      </c>
      <c r="O34" s="75">
        <f>_xlfn.IFNA(VLOOKUP(CONCATENATE($O$5,$B34,$C34),'SER1'!$A$6:$N$110,14,FALSE),0)</f>
        <v>0</v>
      </c>
      <c r="P34" s="75">
        <f>_xlfn.IFNA(VLOOKUP(CONCATENATE($P$5,$B34,$C34),'MR1'!$A$6:$N$135,14,FALSE),0)</f>
        <v>0</v>
      </c>
      <c r="Q34" s="75">
        <f>_xlfn.IFNA(VLOOKUP(CONCATENATE($Q$5,$B34,$C34),'GOS1'!$A$6:$N$133,14,FALSE),0)</f>
        <v>0</v>
      </c>
      <c r="R34" s="75">
        <f>_xlfn.IFNA(VLOOKUP(CONCATENATE($R$5,$B34,$C34),'BUS2'!$A$6:$N$133,14,FALSE),0)</f>
        <v>0</v>
      </c>
      <c r="S34" s="75">
        <f>_xlfn.IFNA(VLOOKUP(CONCATENATE($S$5,$B34,$C34),'OG1'!$A$6:$N$56,14,FALSE),0)</f>
        <v>0</v>
      </c>
      <c r="T34" s="75">
        <f>_xlfn.IFNA(VLOOKUP(CONCATENATE($T$5,$B34,$C34),'DRY1'!$A$6:$N$135,14,FALSE),0)</f>
        <v>0</v>
      </c>
      <c r="U34" s="75">
        <f>_xlfn.IFNA(VLOOKUP(CONCATENATE($U$5,$B34,$C34),'HO1'!$A$8:$N$131,14,FALSE),0)</f>
        <v>0</v>
      </c>
      <c r="V34" s="75">
        <f>_xlfn.IFNA(VLOOKUP(CONCATENATE($V$5,$B34,$C34),'BUS3'!$A$8:$N$135,14,FALSE),0)</f>
        <v>0</v>
      </c>
      <c r="W34" s="75">
        <f>_xlfn.IFNA(VLOOKUP(CONCATENATE($W$5,$B34,$C34),'DRY2'!$A$6:$M$169,14,FALSE),0)</f>
        <v>0</v>
      </c>
      <c r="X34" s="75">
        <f>_xlfn.IFNA(VLOOKUP(CONCATENATE($AK$5,$B34,$C34),'ESP3'!$A$6:$N$133,14,FALSE),0)</f>
        <v>0</v>
      </c>
      <c r="Y34" s="75">
        <f>_xlfn.IFNA(VLOOKUP(CONCATENATE($Y$5,$B34,$C34),'OG3'!$A$6:$N$133,14,FALSE),0)</f>
        <v>0</v>
      </c>
      <c r="Z34" s="75">
        <f>_xlfn.IFNA(VLOOKUP(CONCATENATE($Z$5,$B34,$C34),'MR2'!$A$6:$N$133,14,FALSE),0)</f>
        <v>0</v>
      </c>
      <c r="AA34" s="75">
        <f>_xlfn.IFNA(VLOOKUP(CONCATENATE($AA$5,$B34,$C34),'DRY3'!$A$6:$N$124,14,FALSE),0)</f>
        <v>0</v>
      </c>
      <c r="AB34" s="75">
        <f>_xlfn.IFNA(VLOOKUP(CONCATENATE($AB$5,$B34,$C34),'SER2'!$A$6:$N$135,14,FALSE),0)</f>
        <v>0</v>
      </c>
      <c r="AC34" s="75">
        <f>_xlfn.IFNA(VLOOKUP(CONCATENATE($AC$5,$B34,$C34),'KR2'!$A$6:$O$129,14,FALSE),0)</f>
        <v>0</v>
      </c>
      <c r="AD34" s="75" cm="1">
        <f t="array" ref="AD34">_xlfn.IFNA(VLOOKUP(CONCATENATE($AD$5,$B34,$C34),BUR29,AD35:AE46,FALSE),0)</f>
        <v>0</v>
      </c>
      <c r="AE34" s="75">
        <f>_xlfn.IFNA(VLOOKUP(CONCATENATE($AE$5,$B34,$C34),LOG!$A$6:$N$135,14,FALSE),0)</f>
        <v>0</v>
      </c>
      <c r="AF34" s="75">
        <f>_xlfn.IFNA(VLOOKUP(CONCATENATE($AF$5,$B34,$C34),FEST!$A$6:$N$125,14,FALSE),0)</f>
        <v>0</v>
      </c>
      <c r="AG34" s="76">
        <f>_xlfn.IFNA(VLOOKUP(CONCATENATE($AG$5,$B34,$C34),'ESP2'!$A$6:$N$131,14,FALSE),0)</f>
        <v>0</v>
      </c>
      <c r="AH34" s="76">
        <f>_xlfn.IFNA(VLOOKUP(CONCATENATE($AG$5,$B34,$C34),'OG3'!$A$6:$N$131,14,FALSE),0)</f>
        <v>0</v>
      </c>
      <c r="AI34" s="75">
        <f>_xlfn.IFNA(VLOOKUP(CONCATENATE($AI$5,$B34,$C34),'BUN2'!$A$6:$N$135,14,FALSE),0)</f>
        <v>0</v>
      </c>
      <c r="AJ34" s="75">
        <f>_xlfn.IFNA(VLOOKUP(CONCATENATE($AJ$5,$B34,$C34),SC!$A$6:$M$135,14,FALSE),0)</f>
        <v>0</v>
      </c>
      <c r="AK34" s="75">
        <f>_xlfn.IFNA(VLOOKUP(CONCATENATE($AK$5,$B34,$C34),'ESP3'!$A$6:$N$133,14,FALSE),0)</f>
        <v>0</v>
      </c>
      <c r="AL34" s="75">
        <f>_xlfn.IFNA(VLOOKUP(CONCATENATE($AK$5,$B34,$C34),'ESP3'!$A$6:$N$133,14,FALSE),0)</f>
        <v>0</v>
      </c>
      <c r="AM34" s="76">
        <f>_xlfn.IFNA(VLOOKUP(CONCATENATE($AQ$5,$B34,$C34),'BUS4'!$A$6:$N$250,14,FALSE),0)</f>
        <v>0</v>
      </c>
      <c r="AN34" s="76">
        <f>_xlfn.IFNA(VLOOKUP(CONCATENATE($AK$5,$B34,$C34),'BUN3'!$A$6:$N$133,14,FALSE),0)</f>
        <v>0</v>
      </c>
      <c r="AO34" s="76">
        <f>_xlfn.IFNA(VLOOKUP(CONCATENATE($AO$5,$B34,$C34),'ESP4'!$A$6:$N$135,14,FALSE),0)</f>
        <v>0</v>
      </c>
      <c r="AP34" s="76">
        <f>_xlfn.IFNA(VLOOKUP(CONCATENATE($AP$5,$B34,$C34),'MR3'!$A$6:$N$77,14,FALSE),0)</f>
        <v>0</v>
      </c>
      <c r="AQ34" s="76">
        <f>_xlfn.IFNA(VLOOKUP(CONCATENATE($AQ$5,$B34,$C34),'WAL1'!$A$6:$N$233,14,FALSE),0)</f>
        <v>0</v>
      </c>
      <c r="AR34" s="76">
        <f>_xlfn.IFNA(VLOOKUP(CONCATENATE($AR$5,$B34,$C34),LOG!$A$6:$N$77,14,FALSE),0)</f>
        <v>0</v>
      </c>
      <c r="AS34" s="76"/>
      <c r="AT34" s="76"/>
      <c r="AU34" s="76"/>
      <c r="AV34" s="76"/>
      <c r="AW34" s="76"/>
      <c r="AX34" s="400"/>
      <c r="AY34" s="77"/>
      <c r="AZ34" s="40"/>
    </row>
    <row r="35" spans="1:52" x14ac:dyDescent="0.3">
      <c r="A35" s="860"/>
      <c r="B35" s="311"/>
      <c r="C35" s="312"/>
      <c r="D35" s="312"/>
      <c r="E35" s="313"/>
      <c r="F35" s="314"/>
      <c r="G35" s="70"/>
      <c r="H35" s="71"/>
      <c r="I35" s="74"/>
      <c r="J35" s="75">
        <f>_xlfn.IFNA(VLOOKUP(CONCATENATE($J$5,$B35,$C35),'BUS1'!$A$6:$N$107,14,FALSE),0)</f>
        <v>0</v>
      </c>
      <c r="K35" s="75">
        <f>_xlfn.IFNA(VLOOKUP(CONCATENATE($K$5,$B35,$C35),'ESP1'!$A$6:$N$135,14,FALSE),0)</f>
        <v>0</v>
      </c>
      <c r="L35" s="75">
        <f>_xlfn.IFNA(VLOOKUP(CONCATENATE($L$5,$B35,$C35),'KR1'!$A$6:$N$95,14,FALSE),0)</f>
        <v>0</v>
      </c>
      <c r="M35" s="75">
        <f>_xlfn.IFNA(VLOOKUP(CONCATENATE($AN$5,$B35,$C35),'ESP3'!$A$6:$N$133,14,FALSE),0)</f>
        <v>0</v>
      </c>
      <c r="N35" s="75">
        <f>_xlfn.IFNA(VLOOKUP(CONCATENATE($N$5,$B35,$C35),MUR!$A$6:$L$131,14,FALSE),0)</f>
        <v>0</v>
      </c>
      <c r="O35" s="75">
        <f>_xlfn.IFNA(VLOOKUP(CONCATENATE($O$5,$B35,$C35),'SER1'!$A$6:$N$110,14,FALSE),0)</f>
        <v>0</v>
      </c>
      <c r="P35" s="75">
        <f>_xlfn.IFNA(VLOOKUP(CONCATENATE($P$5,$B35,$C35),'MR1'!$A$6:$N$135,14,FALSE),0)</f>
        <v>0</v>
      </c>
      <c r="Q35" s="75">
        <f>_xlfn.IFNA(VLOOKUP(CONCATENATE($Q$5,$B35,$C35),'GOS1'!$A$6:$N$133,14,FALSE),0)</f>
        <v>0</v>
      </c>
      <c r="R35" s="75">
        <f>_xlfn.IFNA(VLOOKUP(CONCATENATE($R$5,$B35,$C35),'BUS2'!$A$6:$N$133,14,FALSE),0)</f>
        <v>0</v>
      </c>
      <c r="S35" s="75">
        <f>_xlfn.IFNA(VLOOKUP(CONCATENATE($S$5,$B35,$C35),'OG1'!$A$6:$N$56,14,FALSE),0)</f>
        <v>0</v>
      </c>
      <c r="T35" s="75">
        <f>_xlfn.IFNA(VLOOKUP(CONCATENATE($T$5,$B35,$C35),'DRY1'!$A$6:$N$135,14,FALSE),0)</f>
        <v>0</v>
      </c>
      <c r="U35" s="75">
        <f>_xlfn.IFNA(VLOOKUP(CONCATENATE($U$5,$B35,$C35),'HO1'!$A$8:$N$131,14,FALSE),0)</f>
        <v>0</v>
      </c>
      <c r="V35" s="75">
        <f>_xlfn.IFNA(VLOOKUP(CONCATENATE($V$5,$B35,$C35),'BUS3'!$A$8:$N$135,14,FALSE),0)</f>
        <v>0</v>
      </c>
      <c r="W35" s="75">
        <f>_xlfn.IFNA(VLOOKUP(CONCATENATE($W$5,$B35,$C35),'DRY2'!$A$6:$M$169,14,FALSE),0)</f>
        <v>0</v>
      </c>
      <c r="X35" s="75">
        <f>_xlfn.IFNA(VLOOKUP(CONCATENATE($AK$5,$B35,$C35),'ESP3'!$A$6:$N$133,14,FALSE),0)</f>
        <v>0</v>
      </c>
      <c r="Y35" s="75">
        <f>_xlfn.IFNA(VLOOKUP(CONCATENATE($Y$5,$B35,$C35),'OG3'!$A$6:$N$133,14,FALSE),0)</f>
        <v>0</v>
      </c>
      <c r="Z35" s="75">
        <f>_xlfn.IFNA(VLOOKUP(CONCATENATE($Z$5,$B35,$C35),'MR2'!$A$6:$N$133,14,FALSE),0)</f>
        <v>0</v>
      </c>
      <c r="AA35" s="75">
        <f>_xlfn.IFNA(VLOOKUP(CONCATENATE($AA$5,$B35,$C35),'DRY3'!$A$6:$N$124,14,FALSE),0)</f>
        <v>0</v>
      </c>
      <c r="AB35" s="75">
        <f>_xlfn.IFNA(VLOOKUP(CONCATENATE($AB$5,$B35,$C35),'SER2'!$A$6:$N$135,14,FALSE),0)</f>
        <v>0</v>
      </c>
      <c r="AC35" s="75">
        <f>_xlfn.IFNA(VLOOKUP(CONCATENATE($AC$5,$B35,$C35),'KR2'!$A$6:$O$129,14,FALSE),0)</f>
        <v>0</v>
      </c>
      <c r="AD35" s="75" cm="1">
        <f t="array" ref="AD35">_xlfn.IFNA(VLOOKUP(CONCATENATE($AD$5,$B35,$C35),BUR30,AD36:AE47,FALSE),0)</f>
        <v>0</v>
      </c>
      <c r="AE35" s="75">
        <f>_xlfn.IFNA(VLOOKUP(CONCATENATE($AE$5,$B35,$C35),LOG!$A$6:$N$135,14,FALSE),0)</f>
        <v>0</v>
      </c>
      <c r="AF35" s="75">
        <f>_xlfn.IFNA(VLOOKUP(CONCATENATE($AF$5,$B35,$C35),FEST!$A$6:$N$125,14,FALSE),0)</f>
        <v>0</v>
      </c>
      <c r="AG35" s="76">
        <f>_xlfn.IFNA(VLOOKUP(CONCATENATE($AG$5,$B35,$C35),'ESP2'!$A$6:$N$131,14,FALSE),0)</f>
        <v>0</v>
      </c>
      <c r="AH35" s="76">
        <f>_xlfn.IFNA(VLOOKUP(CONCATENATE($AG$5,$B35,$C35),'OG3'!$A$6:$N$131,14,FALSE),0)</f>
        <v>0</v>
      </c>
      <c r="AI35" s="75">
        <f>_xlfn.IFNA(VLOOKUP(CONCATENATE($AI$5,$B35,$C35),'BUN2'!$A$6:$N$135,14,FALSE),0)</f>
        <v>0</v>
      </c>
      <c r="AJ35" s="75">
        <f>_xlfn.IFNA(VLOOKUP(CONCATENATE($AJ$5,$B35,$C35),SC!$A$6:$M$135,14,FALSE),0)</f>
        <v>0</v>
      </c>
      <c r="AK35" s="75">
        <f>_xlfn.IFNA(VLOOKUP(CONCATENATE($AK$5,$B35,$C35),'ESP3'!$A$6:$N$133,14,FALSE),0)</f>
        <v>0</v>
      </c>
      <c r="AL35" s="75">
        <f>_xlfn.IFNA(VLOOKUP(CONCATENATE($AK$5,$B35,$C35),'ESP3'!$A$6:$N$133,14,FALSE),0)</f>
        <v>0</v>
      </c>
      <c r="AM35" s="76">
        <f>_xlfn.IFNA(VLOOKUP(CONCATENATE($AQ$5,$B35,$C35),'BUS4'!$A$6:$N$250,14,FALSE),0)</f>
        <v>0</v>
      </c>
      <c r="AN35" s="76">
        <f>_xlfn.IFNA(VLOOKUP(CONCATENATE($AK$5,$B35,$C35),'BUN3'!$A$6:$N$133,14,FALSE),0)</f>
        <v>0</v>
      </c>
      <c r="AO35" s="76">
        <f>_xlfn.IFNA(VLOOKUP(CONCATENATE($AO$5,$B35,$C35),'ESP4'!$A$6:$N$135,14,FALSE),0)</f>
        <v>0</v>
      </c>
      <c r="AP35" s="76">
        <f>_xlfn.IFNA(VLOOKUP(CONCATENATE($AP$5,$B35,$C35),'MR3'!$A$6:$N$77,14,FALSE),0)</f>
        <v>0</v>
      </c>
      <c r="AQ35" s="76">
        <f>_xlfn.IFNA(VLOOKUP(CONCATENATE($AQ$5,$B35,$C35),'WAL1'!$A$6:$N$233,14,FALSE),0)</f>
        <v>0</v>
      </c>
      <c r="AR35" s="76">
        <f>_xlfn.IFNA(VLOOKUP(CONCATENATE($AR$5,$B35,$C35),LOG!$A$6:$N$77,14,FALSE),0)</f>
        <v>0</v>
      </c>
      <c r="AS35" s="76"/>
      <c r="AT35" s="76"/>
      <c r="AU35" s="76"/>
      <c r="AV35" s="76"/>
      <c r="AW35" s="76"/>
      <c r="AX35" s="400"/>
      <c r="AY35" s="77"/>
      <c r="AZ35" s="40"/>
    </row>
    <row r="36" spans="1:52" x14ac:dyDescent="0.3">
      <c r="A36" s="860"/>
      <c r="B36" s="311"/>
      <c r="C36" s="312"/>
      <c r="D36" s="312"/>
      <c r="E36" s="313"/>
      <c r="F36" s="314"/>
      <c r="G36" s="70"/>
      <c r="H36" s="71"/>
      <c r="I36" s="74"/>
      <c r="J36" s="75">
        <f>_xlfn.IFNA(VLOOKUP(CONCATENATE($J$5,$B36,$C36),'BUS1'!$A$6:$N$107,14,FALSE),0)</f>
        <v>0</v>
      </c>
      <c r="K36" s="75">
        <f>_xlfn.IFNA(VLOOKUP(CONCATENATE($K$5,$B36,$C36),'ESP1'!$A$6:$N$135,14,FALSE),0)</f>
        <v>0</v>
      </c>
      <c r="L36" s="75">
        <f>_xlfn.IFNA(VLOOKUP(CONCATENATE($L$5,$B36,$C36),'KR1'!$A$6:$N$95,14,FALSE),0)</f>
        <v>0</v>
      </c>
      <c r="M36" s="75">
        <f>_xlfn.IFNA(VLOOKUP(CONCATENATE($AN$5,$B36,$C36),'ESP3'!$A$6:$N$133,14,FALSE),0)</f>
        <v>0</v>
      </c>
      <c r="N36" s="75">
        <f>_xlfn.IFNA(VLOOKUP(CONCATENATE($N$5,$B36,$C36),MUR!$A$6:$L$131,14,FALSE),0)</f>
        <v>0</v>
      </c>
      <c r="O36" s="75">
        <f>_xlfn.IFNA(VLOOKUP(CONCATENATE($O$5,$B36,$C36),'SER1'!$A$6:$N$110,14,FALSE),0)</f>
        <v>0</v>
      </c>
      <c r="P36" s="75">
        <f>_xlfn.IFNA(VLOOKUP(CONCATENATE($P$5,$B36,$C36),'MR1'!$A$6:$N$135,14,FALSE),0)</f>
        <v>0</v>
      </c>
      <c r="Q36" s="75">
        <f>_xlfn.IFNA(VLOOKUP(CONCATENATE($Q$5,$B36,$C36),'GOS1'!$A$6:$N$133,14,FALSE),0)</f>
        <v>0</v>
      </c>
      <c r="R36" s="75">
        <f>_xlfn.IFNA(VLOOKUP(CONCATENATE($R$5,$B36,$C36),'BUS2'!$A$6:$N$133,14,FALSE),0)</f>
        <v>0</v>
      </c>
      <c r="S36" s="75">
        <f>_xlfn.IFNA(VLOOKUP(CONCATENATE($S$5,$B36,$C36),'OG1'!$A$6:$N$56,14,FALSE),0)</f>
        <v>0</v>
      </c>
      <c r="T36" s="75">
        <f>_xlfn.IFNA(VLOOKUP(CONCATENATE($T$5,$B36,$C36),'DRY1'!$A$6:$N$135,14,FALSE),0)</f>
        <v>0</v>
      </c>
      <c r="U36" s="75">
        <f>_xlfn.IFNA(VLOOKUP(CONCATENATE($U$5,$B36,$C36),'HO1'!$A$8:$N$131,14,FALSE),0)</f>
        <v>0</v>
      </c>
      <c r="V36" s="75">
        <f>_xlfn.IFNA(VLOOKUP(CONCATENATE($V$5,$B36,$C36),'BUS3'!$A$8:$N$135,14,FALSE),0)</f>
        <v>0</v>
      </c>
      <c r="W36" s="75">
        <f>_xlfn.IFNA(VLOOKUP(CONCATENATE($W$5,$B36,$C36),'DRY2'!$A$6:$M$169,14,FALSE),0)</f>
        <v>0</v>
      </c>
      <c r="X36" s="75">
        <f>_xlfn.IFNA(VLOOKUP(CONCATENATE($AK$5,$B36,$C36),'ESP3'!$A$6:$N$133,14,FALSE),0)</f>
        <v>0</v>
      </c>
      <c r="Y36" s="75">
        <f>_xlfn.IFNA(VLOOKUP(CONCATENATE($Y$5,$B36,$C36),'OG3'!$A$6:$N$133,14,FALSE),0)</f>
        <v>0</v>
      </c>
      <c r="Z36" s="75">
        <f>_xlfn.IFNA(VLOOKUP(CONCATENATE($Z$5,$B36,$C36),'MR2'!$A$6:$N$133,14,FALSE),0)</f>
        <v>0</v>
      </c>
      <c r="AA36" s="75">
        <f>_xlfn.IFNA(VLOOKUP(CONCATENATE($AA$5,$B36,$C36),'DRY3'!$A$6:$N$124,14,FALSE),0)</f>
        <v>0</v>
      </c>
      <c r="AB36" s="75">
        <f>_xlfn.IFNA(VLOOKUP(CONCATENATE($AB$5,$B36,$C36),'SER2'!$A$6:$N$135,14,FALSE),0)</f>
        <v>0</v>
      </c>
      <c r="AC36" s="75">
        <f>_xlfn.IFNA(VLOOKUP(CONCATENATE($AC$5,$B36,$C36),'KR2'!$A$6:$O$129,14,FALSE),0)</f>
        <v>0</v>
      </c>
      <c r="AD36" s="75" cm="1">
        <f t="array" ref="AD36">_xlfn.IFNA(VLOOKUP(CONCATENATE($AD$5,$B36,$C36),BUR31,AD37:AE48,FALSE),0)</f>
        <v>0</v>
      </c>
      <c r="AE36" s="75">
        <f>_xlfn.IFNA(VLOOKUP(CONCATENATE($AE$5,$B36,$C36),LOG!$A$6:$N$135,14,FALSE),0)</f>
        <v>0</v>
      </c>
      <c r="AF36" s="75">
        <f>_xlfn.IFNA(VLOOKUP(CONCATENATE($AF$5,$B36,$C36),FEST!$A$6:$N$125,14,FALSE),0)</f>
        <v>0</v>
      </c>
      <c r="AG36" s="76">
        <f>_xlfn.IFNA(VLOOKUP(CONCATENATE($AG$5,$B36,$C36),'ESP2'!$A$6:$N$131,14,FALSE),0)</f>
        <v>0</v>
      </c>
      <c r="AH36" s="76">
        <f>_xlfn.IFNA(VLOOKUP(CONCATENATE($AG$5,$B36,$C36),'OG3'!$A$6:$N$131,14,FALSE),0)</f>
        <v>0</v>
      </c>
      <c r="AI36" s="75">
        <f>_xlfn.IFNA(VLOOKUP(CONCATENATE($AI$5,$B36,$C36),'BUN2'!$A$6:$N$135,14,FALSE),0)</f>
        <v>0</v>
      </c>
      <c r="AJ36" s="75">
        <f>_xlfn.IFNA(VLOOKUP(CONCATENATE($AJ$5,$B36,$C36),SC!$A$6:$M$135,14,FALSE),0)</f>
        <v>0</v>
      </c>
      <c r="AK36" s="75">
        <f>_xlfn.IFNA(VLOOKUP(CONCATENATE($AK$5,$B36,$C36),'ESP3'!$A$6:$N$133,14,FALSE),0)</f>
        <v>0</v>
      </c>
      <c r="AL36" s="75">
        <f>_xlfn.IFNA(VLOOKUP(CONCATENATE($AK$5,$B36,$C36),'ESP3'!$A$6:$N$133,14,FALSE),0)</f>
        <v>0</v>
      </c>
      <c r="AM36" s="76">
        <f>_xlfn.IFNA(VLOOKUP(CONCATENATE($AQ$5,$B36,$C36),'BUS4'!$A$6:$N$250,14,FALSE),0)</f>
        <v>0</v>
      </c>
      <c r="AN36" s="76">
        <f>_xlfn.IFNA(VLOOKUP(CONCATENATE($AK$5,$B36,$C36),'BUN3'!$A$6:$N$133,14,FALSE),0)</f>
        <v>0</v>
      </c>
      <c r="AO36" s="76">
        <f>_xlfn.IFNA(VLOOKUP(CONCATENATE($AO$5,$B36,$C36),'ESP4'!$A$6:$N$135,14,FALSE),0)</f>
        <v>0</v>
      </c>
      <c r="AP36" s="76">
        <f>_xlfn.IFNA(VLOOKUP(CONCATENATE($AP$5,$B36,$C36),'MR3'!$A$6:$N$77,14,FALSE),0)</f>
        <v>0</v>
      </c>
      <c r="AQ36" s="76">
        <f>_xlfn.IFNA(VLOOKUP(CONCATENATE($AQ$5,$B36,$C36),'WAL1'!$A$6:$N$233,14,FALSE),0)</f>
        <v>0</v>
      </c>
      <c r="AR36" s="76">
        <f>_xlfn.IFNA(VLOOKUP(CONCATENATE($AR$5,$B36,$C36),LOG!$A$6:$N$77,14,FALSE),0)</f>
        <v>0</v>
      </c>
      <c r="AS36" s="76"/>
      <c r="AT36" s="76"/>
      <c r="AU36" s="76"/>
      <c r="AV36" s="76"/>
      <c r="AW36" s="76"/>
      <c r="AX36" s="400"/>
      <c r="AY36" s="77"/>
      <c r="AZ36" s="40"/>
    </row>
    <row r="37" spans="1:52" x14ac:dyDescent="0.3">
      <c r="A37" s="860"/>
      <c r="B37" s="311"/>
      <c r="C37" s="312"/>
      <c r="D37" s="312"/>
      <c r="E37" s="313"/>
      <c r="F37" s="314"/>
      <c r="G37" s="70"/>
      <c r="H37" s="71"/>
      <c r="I37" s="74"/>
      <c r="J37" s="75">
        <f>_xlfn.IFNA(VLOOKUP(CONCATENATE($J$5,$B37,$C37),'BUS1'!$A$6:$N$107,14,FALSE),0)</f>
        <v>0</v>
      </c>
      <c r="K37" s="75">
        <f>_xlfn.IFNA(VLOOKUP(CONCATENATE($K$5,$B37,$C37),'ESP1'!$A$6:$N$135,14,FALSE),0)</f>
        <v>0</v>
      </c>
      <c r="L37" s="75">
        <f>_xlfn.IFNA(VLOOKUP(CONCATENATE($L$5,$B37,$C37),'KR1'!$A$6:$N$95,14,FALSE),0)</f>
        <v>0</v>
      </c>
      <c r="M37" s="75">
        <f>_xlfn.IFNA(VLOOKUP(CONCATENATE($AN$5,$B37,$C37),'ESP3'!$A$6:$N$133,14,FALSE),0)</f>
        <v>0</v>
      </c>
      <c r="N37" s="75">
        <f>_xlfn.IFNA(VLOOKUP(CONCATENATE($N$5,$B37,$C37),MUR!$A$6:$L$131,14,FALSE),0)</f>
        <v>0</v>
      </c>
      <c r="O37" s="75">
        <f>_xlfn.IFNA(VLOOKUP(CONCATENATE($O$5,$B37,$C37),'SER1'!$A$6:$N$110,14,FALSE),0)</f>
        <v>0</v>
      </c>
      <c r="P37" s="75">
        <f>_xlfn.IFNA(VLOOKUP(CONCATENATE($P$5,$B37,$C37),'MR1'!$A$6:$N$135,14,FALSE),0)</f>
        <v>0</v>
      </c>
      <c r="Q37" s="75">
        <f>_xlfn.IFNA(VLOOKUP(CONCATENATE($Q$5,$B37,$C37),'GOS1'!$A$6:$N$133,14,FALSE),0)</f>
        <v>0</v>
      </c>
      <c r="R37" s="75">
        <f>_xlfn.IFNA(VLOOKUP(CONCATENATE($R$5,$B37,$C37),'BUS2'!$A$6:$N$133,14,FALSE),0)</f>
        <v>0</v>
      </c>
      <c r="S37" s="75">
        <f>_xlfn.IFNA(VLOOKUP(CONCATENATE($S$5,$B37,$C37),'OG1'!$A$6:$N$56,14,FALSE),0)</f>
        <v>0</v>
      </c>
      <c r="T37" s="75">
        <f>_xlfn.IFNA(VLOOKUP(CONCATENATE($T$5,$B37,$C37),'DRY1'!$A$6:$N$135,14,FALSE),0)</f>
        <v>0</v>
      </c>
      <c r="U37" s="75">
        <f>_xlfn.IFNA(VLOOKUP(CONCATENATE($U$5,$B37,$C37),'HO1'!$A$8:$N$131,14,FALSE),0)</f>
        <v>0</v>
      </c>
      <c r="V37" s="75">
        <f>_xlfn.IFNA(VLOOKUP(CONCATENATE($V$5,$B37,$C37),'BUS3'!$A$8:$N$135,14,FALSE),0)</f>
        <v>0</v>
      </c>
      <c r="W37" s="75">
        <f>_xlfn.IFNA(VLOOKUP(CONCATENATE($W$5,$B37,$C37),'DRY2'!$A$6:$M$169,14,FALSE),0)</f>
        <v>0</v>
      </c>
      <c r="X37" s="75">
        <f>_xlfn.IFNA(VLOOKUP(CONCATENATE($AK$5,$B37,$C37),'ESP3'!$A$6:$N$133,14,FALSE),0)</f>
        <v>0</v>
      </c>
      <c r="Y37" s="75">
        <f>_xlfn.IFNA(VLOOKUP(CONCATENATE($Y$5,$B37,$C37),'OG3'!$A$6:$N$133,14,FALSE),0)</f>
        <v>0</v>
      </c>
      <c r="Z37" s="75">
        <f>_xlfn.IFNA(VLOOKUP(CONCATENATE($Z$5,$B37,$C37),'MR2'!$A$6:$N$133,14,FALSE),0)</f>
        <v>0</v>
      </c>
      <c r="AA37" s="75">
        <f>_xlfn.IFNA(VLOOKUP(CONCATENATE($AA$5,$B37,$C37),'DRY3'!$A$6:$N$124,14,FALSE),0)</f>
        <v>0</v>
      </c>
      <c r="AB37" s="75">
        <f>_xlfn.IFNA(VLOOKUP(CONCATENATE($AB$5,$B37,$C37),'SER2'!$A$6:$N$135,14,FALSE),0)</f>
        <v>0</v>
      </c>
      <c r="AC37" s="75">
        <f>_xlfn.IFNA(VLOOKUP(CONCATENATE($AC$5,$B37,$C37),'KR2'!$A$6:$O$129,14,FALSE),0)</f>
        <v>0</v>
      </c>
      <c r="AD37" s="75" cm="1">
        <f t="array" ref="AD37">_xlfn.IFNA(VLOOKUP(CONCATENATE($AD$5,$B37,$C37),BUR32,AD38:AE49,FALSE),0)</f>
        <v>0</v>
      </c>
      <c r="AE37" s="75">
        <f>_xlfn.IFNA(VLOOKUP(CONCATENATE($AE$5,$B37,$C37),LOG!$A$6:$N$135,14,FALSE),0)</f>
        <v>0</v>
      </c>
      <c r="AF37" s="75">
        <f>_xlfn.IFNA(VLOOKUP(CONCATENATE($AF$5,$B37,$C37),FEST!$A$6:$N$125,14,FALSE),0)</f>
        <v>0</v>
      </c>
      <c r="AG37" s="76">
        <f>_xlfn.IFNA(VLOOKUP(CONCATENATE($AG$5,$B37,$C37),'ESP2'!$A$6:$N$131,14,FALSE),0)</f>
        <v>0</v>
      </c>
      <c r="AH37" s="76">
        <f>_xlfn.IFNA(VLOOKUP(CONCATENATE($AG$5,$B37,$C37),'OG3'!$A$6:$N$131,14,FALSE),0)</f>
        <v>0</v>
      </c>
      <c r="AI37" s="75">
        <f>_xlfn.IFNA(VLOOKUP(CONCATENATE($AI$5,$B37,$C37),'BUN2'!$A$6:$N$135,14,FALSE),0)</f>
        <v>0</v>
      </c>
      <c r="AJ37" s="75">
        <f>_xlfn.IFNA(VLOOKUP(CONCATENATE($AJ$5,$B37,$C37),SC!$A$6:$M$135,14,FALSE),0)</f>
        <v>0</v>
      </c>
      <c r="AK37" s="75">
        <f>_xlfn.IFNA(VLOOKUP(CONCATENATE($AK$5,$B37,$C37),'ESP3'!$A$6:$N$133,14,FALSE),0)</f>
        <v>0</v>
      </c>
      <c r="AL37" s="75">
        <f>_xlfn.IFNA(VLOOKUP(CONCATENATE($AK$5,$B37,$C37),'ESP3'!$A$6:$N$133,14,FALSE),0)</f>
        <v>0</v>
      </c>
      <c r="AM37" s="76">
        <f>_xlfn.IFNA(VLOOKUP(CONCATENATE($AQ$5,$B37,$C37),'BUS4'!$A$6:$N$250,14,FALSE),0)</f>
        <v>0</v>
      </c>
      <c r="AN37" s="76">
        <f>_xlfn.IFNA(VLOOKUP(CONCATENATE($AK$5,$B37,$C37),'BUN3'!$A$6:$N$133,14,FALSE),0)</f>
        <v>0</v>
      </c>
      <c r="AO37" s="76">
        <f>_xlfn.IFNA(VLOOKUP(CONCATENATE($AO$5,$B37,$C37),'ESP4'!$A$6:$N$135,14,FALSE),0)</f>
        <v>0</v>
      </c>
      <c r="AP37" s="76">
        <f>_xlfn.IFNA(VLOOKUP(CONCATENATE($AP$5,$B37,$C37),'MR3'!$A$6:$N$77,14,FALSE),0)</f>
        <v>0</v>
      </c>
      <c r="AQ37" s="76">
        <f>_xlfn.IFNA(VLOOKUP(CONCATENATE($AQ$5,$B37,$C37),'WAL1'!$A$6:$N$233,14,FALSE),0)</f>
        <v>0</v>
      </c>
      <c r="AR37" s="76">
        <f>_xlfn.IFNA(VLOOKUP(CONCATENATE($AR$5,$B37,$C37),LOG!$A$6:$N$77,14,FALSE),0)</f>
        <v>0</v>
      </c>
      <c r="AS37" s="76"/>
      <c r="AT37" s="76"/>
      <c r="AU37" s="76"/>
      <c r="AV37" s="76"/>
      <c r="AW37" s="76"/>
      <c r="AX37" s="400"/>
      <c r="AY37" s="77"/>
      <c r="AZ37" s="40"/>
    </row>
    <row r="38" spans="1:52" x14ac:dyDescent="0.3">
      <c r="A38" s="860"/>
      <c r="B38" s="311"/>
      <c r="C38" s="312"/>
      <c r="D38" s="312"/>
      <c r="E38" s="313"/>
      <c r="F38" s="314"/>
      <c r="G38" s="70"/>
      <c r="H38" s="71"/>
      <c r="I38" s="74"/>
      <c r="J38" s="75">
        <f>_xlfn.IFNA(VLOOKUP(CONCATENATE($J$5,$B38,$C38),'BUS1'!$A$6:$N$107,14,FALSE),0)</f>
        <v>0</v>
      </c>
      <c r="K38" s="75">
        <f>_xlfn.IFNA(VLOOKUP(CONCATENATE($K$5,$B38,$C38),'ESP1'!$A$6:$N$135,14,FALSE),0)</f>
        <v>0</v>
      </c>
      <c r="L38" s="75">
        <f>_xlfn.IFNA(VLOOKUP(CONCATENATE($L$5,$B38,$C38),'KR1'!$A$6:$N$95,14,FALSE),0)</f>
        <v>0</v>
      </c>
      <c r="M38" s="75">
        <f>_xlfn.IFNA(VLOOKUP(CONCATENATE($AN$5,$B38,$C38),'ESP3'!$A$6:$N$133,14,FALSE),0)</f>
        <v>0</v>
      </c>
      <c r="N38" s="75">
        <f>_xlfn.IFNA(VLOOKUP(CONCATENATE($N$5,$B38,$C38),MUR!$A$6:$L$131,14,FALSE),0)</f>
        <v>0</v>
      </c>
      <c r="O38" s="75">
        <f>_xlfn.IFNA(VLOOKUP(CONCATENATE($O$5,$B38,$C38),'SER1'!$A$6:$N$110,14,FALSE),0)</f>
        <v>0</v>
      </c>
      <c r="P38" s="75">
        <f>_xlfn.IFNA(VLOOKUP(CONCATENATE($P$5,$B38,$C38),'MR1'!$A$6:$N$135,14,FALSE),0)</f>
        <v>0</v>
      </c>
      <c r="Q38" s="75">
        <f>_xlfn.IFNA(VLOOKUP(CONCATENATE($Q$5,$B38,$C38),'GOS1'!$A$6:$N$133,14,FALSE),0)</f>
        <v>0</v>
      </c>
      <c r="R38" s="75">
        <f>_xlfn.IFNA(VLOOKUP(CONCATENATE($R$5,$B38,$C38),'BUS2'!$A$6:$N$133,14,FALSE),0)</f>
        <v>0</v>
      </c>
      <c r="S38" s="75">
        <f>_xlfn.IFNA(VLOOKUP(CONCATENATE($S$5,$B38,$C38),'OG1'!$A$6:$N$56,14,FALSE),0)</f>
        <v>0</v>
      </c>
      <c r="T38" s="75">
        <f>_xlfn.IFNA(VLOOKUP(CONCATENATE($T$5,$B38,$C38),'DRY1'!$A$6:$N$135,14,FALSE),0)</f>
        <v>0</v>
      </c>
      <c r="U38" s="75">
        <f>_xlfn.IFNA(VLOOKUP(CONCATENATE($U$5,$B38,$C38),'HO1'!$A$8:$N$131,14,FALSE),0)</f>
        <v>0</v>
      </c>
      <c r="V38" s="75">
        <f>_xlfn.IFNA(VLOOKUP(CONCATENATE($V$5,$B38,$C38),'BUS3'!$A$8:$N$135,14,FALSE),0)</f>
        <v>0</v>
      </c>
      <c r="W38" s="75">
        <f>_xlfn.IFNA(VLOOKUP(CONCATENATE($W$5,$B38,$C38),'DRY2'!$A$6:$M$169,14,FALSE),0)</f>
        <v>0</v>
      </c>
      <c r="X38" s="75">
        <f>_xlfn.IFNA(VLOOKUP(CONCATENATE($AK$5,$B38,$C38),'ESP3'!$A$6:$N$133,14,FALSE),0)</f>
        <v>0</v>
      </c>
      <c r="Y38" s="75">
        <f>_xlfn.IFNA(VLOOKUP(CONCATENATE($Y$5,$B38,$C38),'OG3'!$A$6:$N$133,14,FALSE),0)</f>
        <v>0</v>
      </c>
      <c r="Z38" s="75">
        <f>_xlfn.IFNA(VLOOKUP(CONCATENATE($Z$5,$B38,$C38),'MR2'!$A$6:$N$133,14,FALSE),0)</f>
        <v>0</v>
      </c>
      <c r="AA38" s="75">
        <f>_xlfn.IFNA(VLOOKUP(CONCATENATE($AA$5,$B38,$C38),'DRY3'!$A$6:$N$124,14,FALSE),0)</f>
        <v>0</v>
      </c>
      <c r="AB38" s="75">
        <f>_xlfn.IFNA(VLOOKUP(CONCATENATE($AB$5,$B38,$C38),'SER2'!$A$6:$N$135,14,FALSE),0)</f>
        <v>0</v>
      </c>
      <c r="AC38" s="75">
        <f>_xlfn.IFNA(VLOOKUP(CONCATENATE($AC$5,$B38,$C38),'KR2'!$A$6:$O$129,14,FALSE),0)</f>
        <v>0</v>
      </c>
      <c r="AD38" s="75" cm="1">
        <f t="array" ref="AD38">_xlfn.IFNA(VLOOKUP(CONCATENATE($AD$5,$B38,$C38),BUR33,AD39:AE50,FALSE),0)</f>
        <v>0</v>
      </c>
      <c r="AE38" s="75">
        <f>_xlfn.IFNA(VLOOKUP(CONCATENATE($AE$5,$B38,$C38),LOG!$A$6:$N$135,14,FALSE),0)</f>
        <v>0</v>
      </c>
      <c r="AF38" s="75">
        <f>_xlfn.IFNA(VLOOKUP(CONCATENATE($AF$5,$B38,$C38),FEST!$A$6:$N$125,14,FALSE),0)</f>
        <v>0</v>
      </c>
      <c r="AG38" s="76">
        <f>_xlfn.IFNA(VLOOKUP(CONCATENATE($AG$5,$B38,$C38),'ESP2'!$A$6:$N$131,14,FALSE),0)</f>
        <v>0</v>
      </c>
      <c r="AH38" s="76">
        <f>_xlfn.IFNA(VLOOKUP(CONCATENATE($AG$5,$B38,$C38),'OG3'!$A$6:$N$131,14,FALSE),0)</f>
        <v>0</v>
      </c>
      <c r="AI38" s="75">
        <f>_xlfn.IFNA(VLOOKUP(CONCATENATE($AI$5,$B38,$C38),'BUN2'!$A$6:$N$135,14,FALSE),0)</f>
        <v>0</v>
      </c>
      <c r="AJ38" s="75">
        <f>_xlfn.IFNA(VLOOKUP(CONCATENATE($AJ$5,$B38,$C38),SC!$A$6:$M$135,14,FALSE),0)</f>
        <v>0</v>
      </c>
      <c r="AK38" s="75">
        <f>_xlfn.IFNA(VLOOKUP(CONCATENATE($AK$5,$B38,$C38),'ESP3'!$A$6:$N$133,14,FALSE),0)</f>
        <v>0</v>
      </c>
      <c r="AL38" s="75">
        <f>_xlfn.IFNA(VLOOKUP(CONCATENATE($AK$5,$B38,$C38),'ESP3'!$A$6:$N$133,14,FALSE),0)</f>
        <v>0</v>
      </c>
      <c r="AM38" s="76">
        <f>_xlfn.IFNA(VLOOKUP(CONCATENATE($AQ$5,$B38,$C38),'BUS4'!$A$6:$N$250,14,FALSE),0)</f>
        <v>0</v>
      </c>
      <c r="AN38" s="76">
        <f>_xlfn.IFNA(VLOOKUP(CONCATENATE($AK$5,$B38,$C38),'BUN3'!$A$6:$N$133,14,FALSE),0)</f>
        <v>0</v>
      </c>
      <c r="AO38" s="76">
        <f>_xlfn.IFNA(VLOOKUP(CONCATENATE($AO$5,$B38,$C38),'ESP4'!$A$6:$N$135,14,FALSE),0)</f>
        <v>0</v>
      </c>
      <c r="AP38" s="76">
        <f>_xlfn.IFNA(VLOOKUP(CONCATENATE($AP$5,$B38,$C38),'MR3'!$A$6:$N$77,14,FALSE),0)</f>
        <v>0</v>
      </c>
      <c r="AQ38" s="76">
        <f>_xlfn.IFNA(VLOOKUP(CONCATENATE($AQ$5,$B38,$C38),'WAL1'!$A$6:$N$233,14,FALSE),0)</f>
        <v>0</v>
      </c>
      <c r="AR38" s="76">
        <f>_xlfn.IFNA(VLOOKUP(CONCATENATE($AR$5,$B38,$C38),LOG!$A$6:$N$77,14,FALSE),0)</f>
        <v>0</v>
      </c>
      <c r="AS38" s="76"/>
      <c r="AT38" s="76"/>
      <c r="AU38" s="76"/>
      <c r="AV38" s="76"/>
      <c r="AW38" s="76"/>
      <c r="AX38" s="400"/>
      <c r="AY38" s="77"/>
      <c r="AZ38" s="40"/>
    </row>
    <row r="39" spans="1:52" x14ac:dyDescent="0.3">
      <c r="A39" s="860"/>
      <c r="B39" s="311"/>
      <c r="C39" s="312"/>
      <c r="D39" s="312"/>
      <c r="E39" s="313"/>
      <c r="F39" s="314"/>
      <c r="G39" s="70"/>
      <c r="H39" s="71"/>
      <c r="I39" s="74"/>
      <c r="J39" s="75">
        <f>_xlfn.IFNA(VLOOKUP(CONCATENATE($J$5,$B39,$C39),'BUS1'!$A$6:$N$107,14,FALSE),0)</f>
        <v>0</v>
      </c>
      <c r="K39" s="75">
        <f>_xlfn.IFNA(VLOOKUP(CONCATENATE($K$5,$B39,$C39),'ESP1'!$A$6:$N$135,14,FALSE),0)</f>
        <v>0</v>
      </c>
      <c r="L39" s="75">
        <f>_xlfn.IFNA(VLOOKUP(CONCATENATE($L$5,$B39,$C39),'KR1'!$A$6:$N$95,14,FALSE),0)</f>
        <v>0</v>
      </c>
      <c r="M39" s="75">
        <f>_xlfn.IFNA(VLOOKUP(CONCATENATE($AN$5,$B39,$C39),'ESP3'!$A$6:$N$133,14,FALSE),0)</f>
        <v>0</v>
      </c>
      <c r="N39" s="75">
        <f>_xlfn.IFNA(VLOOKUP(CONCATENATE($N$5,$B39,$C39),MUR!$A$6:$L$131,14,FALSE),0)</f>
        <v>0</v>
      </c>
      <c r="O39" s="75">
        <f>_xlfn.IFNA(VLOOKUP(CONCATENATE($O$5,$B39,$C39),'SER1'!$A$6:$N$110,14,FALSE),0)</f>
        <v>0</v>
      </c>
      <c r="P39" s="75">
        <f>_xlfn.IFNA(VLOOKUP(CONCATENATE($P$5,$B39,$C39),'MR1'!$A$6:$N$135,14,FALSE),0)</f>
        <v>0</v>
      </c>
      <c r="Q39" s="75">
        <f>_xlfn.IFNA(VLOOKUP(CONCATENATE($Q$5,$B39,$C39),'GOS1'!$A$6:$N$133,14,FALSE),0)</f>
        <v>0</v>
      </c>
      <c r="R39" s="75">
        <f>_xlfn.IFNA(VLOOKUP(CONCATENATE($R$5,$B39,$C39),'BUS2'!$A$6:$N$133,14,FALSE),0)</f>
        <v>0</v>
      </c>
      <c r="S39" s="75">
        <f>_xlfn.IFNA(VLOOKUP(CONCATENATE($S$5,$B39,$C39),'OG1'!$A$6:$N$56,14,FALSE),0)</f>
        <v>0</v>
      </c>
      <c r="T39" s="75">
        <f>_xlfn.IFNA(VLOOKUP(CONCATENATE($T$5,$B39,$C39),'DRY1'!$A$6:$N$135,14,FALSE),0)</f>
        <v>0</v>
      </c>
      <c r="U39" s="75">
        <f>_xlfn.IFNA(VLOOKUP(CONCATENATE($U$5,$B39,$C39),'HO1'!$A$8:$N$131,14,FALSE),0)</f>
        <v>0</v>
      </c>
      <c r="V39" s="75">
        <f>_xlfn.IFNA(VLOOKUP(CONCATENATE($V$5,$B39,$C39),'BUS3'!$A$8:$N$135,14,FALSE),0)</f>
        <v>0</v>
      </c>
      <c r="W39" s="75">
        <f>_xlfn.IFNA(VLOOKUP(CONCATENATE($W$5,$B39,$C39),'DRY2'!$A$6:$M$169,14,FALSE),0)</f>
        <v>0</v>
      </c>
      <c r="X39" s="75">
        <f>_xlfn.IFNA(VLOOKUP(CONCATENATE($AK$5,$B39,$C39),'ESP3'!$A$6:$N$133,14,FALSE),0)</f>
        <v>0</v>
      </c>
      <c r="Y39" s="75">
        <f>_xlfn.IFNA(VLOOKUP(CONCATENATE($Y$5,$B39,$C39),'OG3'!$A$6:$N$133,14,FALSE),0)</f>
        <v>0</v>
      </c>
      <c r="Z39" s="75">
        <f>_xlfn.IFNA(VLOOKUP(CONCATENATE($Z$5,$B39,$C39),'MR2'!$A$6:$N$133,14,FALSE),0)</f>
        <v>0</v>
      </c>
      <c r="AA39" s="75">
        <f>_xlfn.IFNA(VLOOKUP(CONCATENATE($AA$5,$B39,$C39),'DRY3'!$A$6:$N$124,14,FALSE),0)</f>
        <v>0</v>
      </c>
      <c r="AB39" s="75">
        <f>_xlfn.IFNA(VLOOKUP(CONCATENATE($AB$5,$B39,$C39),'SER2'!$A$6:$N$135,14,FALSE),0)</f>
        <v>0</v>
      </c>
      <c r="AC39" s="75">
        <f>_xlfn.IFNA(VLOOKUP(CONCATENATE($AC$5,$B39,$C39),'KR2'!$A$6:$O$129,14,FALSE),0)</f>
        <v>0</v>
      </c>
      <c r="AD39" s="75" cm="1">
        <f t="array" ref="AD39">_xlfn.IFNA(VLOOKUP(CONCATENATE($AD$5,$B39,$C39),BUR34,AD40:AE51,FALSE),0)</f>
        <v>0</v>
      </c>
      <c r="AE39" s="75">
        <f>_xlfn.IFNA(VLOOKUP(CONCATENATE($AE$5,$B39,$C39),LOG!$A$6:$N$135,14,FALSE),0)</f>
        <v>0</v>
      </c>
      <c r="AF39" s="75">
        <f>_xlfn.IFNA(VLOOKUP(CONCATENATE($AF$5,$B39,$C39),FEST!$A$6:$N$125,14,FALSE),0)</f>
        <v>0</v>
      </c>
      <c r="AG39" s="76">
        <f>_xlfn.IFNA(VLOOKUP(CONCATENATE($AG$5,$B39,$C39),'ESP2'!$A$6:$N$131,14,FALSE),0)</f>
        <v>0</v>
      </c>
      <c r="AH39" s="76">
        <f>_xlfn.IFNA(VLOOKUP(CONCATENATE($AG$5,$B39,$C39),'OG3'!$A$6:$N$131,14,FALSE),0)</f>
        <v>0</v>
      </c>
      <c r="AI39" s="75">
        <f>_xlfn.IFNA(VLOOKUP(CONCATENATE($AI$5,$B39,$C39),'BUN2'!$A$6:$N$135,14,FALSE),0)</f>
        <v>0</v>
      </c>
      <c r="AJ39" s="75">
        <f>_xlfn.IFNA(VLOOKUP(CONCATENATE($AJ$5,$B39,$C39),SC!$A$6:$M$135,14,FALSE),0)</f>
        <v>0</v>
      </c>
      <c r="AK39" s="75">
        <f>_xlfn.IFNA(VLOOKUP(CONCATENATE($AK$5,$B39,$C39),'ESP3'!$A$6:$N$133,14,FALSE),0)</f>
        <v>0</v>
      </c>
      <c r="AL39" s="75">
        <f>_xlfn.IFNA(VLOOKUP(CONCATENATE($AK$5,$B39,$C39),'ESP3'!$A$6:$N$133,14,FALSE),0)</f>
        <v>0</v>
      </c>
      <c r="AM39" s="76">
        <f>_xlfn.IFNA(VLOOKUP(CONCATENATE($AQ$5,$B39,$C39),'BUS4'!$A$6:$N$250,14,FALSE),0)</f>
        <v>0</v>
      </c>
      <c r="AN39" s="76">
        <f>_xlfn.IFNA(VLOOKUP(CONCATENATE($AK$5,$B39,$C39),'BUN3'!$A$6:$N$133,14,FALSE),0)</f>
        <v>0</v>
      </c>
      <c r="AO39" s="76">
        <f>_xlfn.IFNA(VLOOKUP(CONCATENATE($AO$5,$B39,$C39),'ESP4'!$A$6:$N$135,14,FALSE),0)</f>
        <v>0</v>
      </c>
      <c r="AP39" s="76">
        <f>_xlfn.IFNA(VLOOKUP(CONCATENATE($AP$5,$B39,$C39),'MR3'!$A$6:$N$77,14,FALSE),0)</f>
        <v>0</v>
      </c>
      <c r="AQ39" s="76">
        <f>_xlfn.IFNA(VLOOKUP(CONCATENATE($AQ$5,$B39,$C39),'WAL1'!$A$6:$N$233,14,FALSE),0)</f>
        <v>0</v>
      </c>
      <c r="AR39" s="76">
        <f>_xlfn.IFNA(VLOOKUP(CONCATENATE($AR$5,$B39,$C39),LOG!$A$6:$N$77,14,FALSE),0)</f>
        <v>0</v>
      </c>
      <c r="AS39" s="76"/>
      <c r="AT39" s="76"/>
      <c r="AU39" s="76"/>
      <c r="AV39" s="76"/>
      <c r="AW39" s="76"/>
      <c r="AX39" s="400"/>
      <c r="AY39" s="77"/>
      <c r="AZ39" s="40"/>
    </row>
    <row r="40" spans="1:52" x14ac:dyDescent="0.3">
      <c r="A40" s="860"/>
      <c r="B40" s="311"/>
      <c r="C40" s="312"/>
      <c r="D40" s="312"/>
      <c r="E40" s="313"/>
      <c r="F40" s="314"/>
      <c r="G40" s="70"/>
      <c r="H40" s="71"/>
      <c r="I40" s="74"/>
      <c r="J40" s="75">
        <f>_xlfn.IFNA(VLOOKUP(CONCATENATE($J$5,$B40,$C40),'BUS1'!$A$6:$N$107,14,FALSE),0)</f>
        <v>0</v>
      </c>
      <c r="K40" s="75">
        <f>_xlfn.IFNA(VLOOKUP(CONCATENATE($K$5,$B40,$C40),'ESP1'!$A$6:$N$135,14,FALSE),0)</f>
        <v>0</v>
      </c>
      <c r="L40" s="75">
        <f>_xlfn.IFNA(VLOOKUP(CONCATENATE($L$5,$B40,$C40),'KR1'!$A$6:$N$95,14,FALSE),0)</f>
        <v>0</v>
      </c>
      <c r="M40" s="75">
        <f>_xlfn.IFNA(VLOOKUP(CONCATENATE($AN$5,$B40,$C40),'ESP3'!$A$6:$N$133,14,FALSE),0)</f>
        <v>0</v>
      </c>
      <c r="N40" s="75">
        <f>_xlfn.IFNA(VLOOKUP(CONCATENATE($N$5,$B40,$C40),MUR!$A$6:$L$131,14,FALSE),0)</f>
        <v>0</v>
      </c>
      <c r="O40" s="75">
        <f>_xlfn.IFNA(VLOOKUP(CONCATENATE($O$5,$B40,$C40),'SER1'!$A$6:$N$110,14,FALSE),0)</f>
        <v>0</v>
      </c>
      <c r="P40" s="75">
        <f>_xlfn.IFNA(VLOOKUP(CONCATENATE($P$5,$B40,$C40),'MR1'!$A$6:$N$135,14,FALSE),0)</f>
        <v>0</v>
      </c>
      <c r="Q40" s="75">
        <f>_xlfn.IFNA(VLOOKUP(CONCATENATE($Q$5,$B40,$C40),'GOS1'!$A$6:$N$133,14,FALSE),0)</f>
        <v>0</v>
      </c>
      <c r="R40" s="75">
        <f>_xlfn.IFNA(VLOOKUP(CONCATENATE($R$5,$B40,$C40),'BUS2'!$A$6:$N$133,14,FALSE),0)</f>
        <v>0</v>
      </c>
      <c r="S40" s="75">
        <f>_xlfn.IFNA(VLOOKUP(CONCATENATE($S$5,$B40,$C40),'OG1'!$A$6:$N$56,14,FALSE),0)</f>
        <v>0</v>
      </c>
      <c r="T40" s="75">
        <f>_xlfn.IFNA(VLOOKUP(CONCATENATE($T$5,$B40,$C40),'DRY1'!$A$6:$N$135,14,FALSE),0)</f>
        <v>0</v>
      </c>
      <c r="U40" s="75">
        <f>_xlfn.IFNA(VLOOKUP(CONCATENATE($U$5,$B40,$C40),'HO1'!$A$8:$N$131,14,FALSE),0)</f>
        <v>0</v>
      </c>
      <c r="V40" s="75">
        <f>_xlfn.IFNA(VLOOKUP(CONCATENATE($V$5,$B40,$C40),'BUS3'!$A$8:$N$135,14,FALSE),0)</f>
        <v>0</v>
      </c>
      <c r="W40" s="75">
        <f>_xlfn.IFNA(VLOOKUP(CONCATENATE($W$5,$B40,$C40),'DRY2'!$A$6:$M$169,14,FALSE),0)</f>
        <v>0</v>
      </c>
      <c r="X40" s="75">
        <f>_xlfn.IFNA(VLOOKUP(CONCATENATE($AK$5,$B40,$C40),'ESP3'!$A$6:$N$133,14,FALSE),0)</f>
        <v>0</v>
      </c>
      <c r="Y40" s="75">
        <f>_xlfn.IFNA(VLOOKUP(CONCATENATE($Y$5,$B40,$C40),'OG3'!$A$6:$N$133,14,FALSE),0)</f>
        <v>0</v>
      </c>
      <c r="Z40" s="75">
        <f>_xlfn.IFNA(VLOOKUP(CONCATENATE($Z$5,$B40,$C40),'MR2'!$A$6:$N$133,14,FALSE),0)</f>
        <v>0</v>
      </c>
      <c r="AA40" s="75">
        <f>_xlfn.IFNA(VLOOKUP(CONCATENATE($AA$5,$B40,$C40),'DRY3'!$A$6:$N$124,14,FALSE),0)</f>
        <v>0</v>
      </c>
      <c r="AB40" s="75">
        <f>_xlfn.IFNA(VLOOKUP(CONCATENATE($AB$5,$B40,$C40),'SER2'!$A$6:$N$135,14,FALSE),0)</f>
        <v>0</v>
      </c>
      <c r="AC40" s="75">
        <f>_xlfn.IFNA(VLOOKUP(CONCATENATE($AC$5,$B40,$C40),'KR2'!$A$6:$O$129,14,FALSE),0)</f>
        <v>0</v>
      </c>
      <c r="AD40" s="75" cm="1">
        <f t="array" ref="AD40">_xlfn.IFNA(VLOOKUP(CONCATENATE($AD$5,$B40,$C40),BUR35,AD41:AE52,FALSE),0)</f>
        <v>0</v>
      </c>
      <c r="AE40" s="75">
        <f>_xlfn.IFNA(VLOOKUP(CONCATENATE($AE$5,$B40,$C40),LOG!$A$6:$N$135,14,FALSE),0)</f>
        <v>0</v>
      </c>
      <c r="AF40" s="75">
        <f>_xlfn.IFNA(VLOOKUP(CONCATENATE($AF$5,$B40,$C40),FEST!$A$6:$N$125,14,FALSE),0)</f>
        <v>0</v>
      </c>
      <c r="AG40" s="76">
        <f>_xlfn.IFNA(VLOOKUP(CONCATENATE($AG$5,$B40,$C40),'ESP2'!$A$6:$N$131,14,FALSE),0)</f>
        <v>0</v>
      </c>
      <c r="AH40" s="76">
        <f>_xlfn.IFNA(VLOOKUP(CONCATENATE($AG$5,$B40,$C40),'OG3'!$A$6:$N$131,14,FALSE),0)</f>
        <v>0</v>
      </c>
      <c r="AI40" s="75">
        <f>_xlfn.IFNA(VLOOKUP(CONCATENATE($AI$5,$B40,$C40),'BUN2'!$A$6:$N$135,14,FALSE),0)</f>
        <v>0</v>
      </c>
      <c r="AJ40" s="75">
        <f>_xlfn.IFNA(VLOOKUP(CONCATENATE($AJ$5,$B40,$C40),SC!$A$6:$M$135,14,FALSE),0)</f>
        <v>0</v>
      </c>
      <c r="AK40" s="75">
        <f>_xlfn.IFNA(VLOOKUP(CONCATENATE($AK$5,$B40,$C40),'ESP3'!$A$6:$N$133,14,FALSE),0)</f>
        <v>0</v>
      </c>
      <c r="AL40" s="75">
        <f>_xlfn.IFNA(VLOOKUP(CONCATENATE($AK$5,$B40,$C40),'ESP3'!$A$6:$N$133,14,FALSE),0)</f>
        <v>0</v>
      </c>
      <c r="AM40" s="76">
        <f>_xlfn.IFNA(VLOOKUP(CONCATENATE($AQ$5,$B40,$C40),'BUS4'!$A$6:$N$250,14,FALSE),0)</f>
        <v>0</v>
      </c>
      <c r="AN40" s="76">
        <f>_xlfn.IFNA(VLOOKUP(CONCATENATE($AK$5,$B40,$C40),'BUN3'!$A$6:$N$133,14,FALSE),0)</f>
        <v>0</v>
      </c>
      <c r="AO40" s="76">
        <f>_xlfn.IFNA(VLOOKUP(CONCATENATE($AO$5,$B40,$C40),'ESP4'!$A$6:$N$135,14,FALSE),0)</f>
        <v>0</v>
      </c>
      <c r="AP40" s="76">
        <f>_xlfn.IFNA(VLOOKUP(CONCATENATE($AP$5,$B40,$C40),'MR3'!$A$6:$N$77,14,FALSE),0)</f>
        <v>0</v>
      </c>
      <c r="AQ40" s="76">
        <f>_xlfn.IFNA(VLOOKUP(CONCATENATE($AQ$5,$B40,$C40),'WAL1'!$A$6:$N$233,14,FALSE),0)</f>
        <v>0</v>
      </c>
      <c r="AR40" s="76">
        <f>_xlfn.IFNA(VLOOKUP(CONCATENATE($AR$5,$B40,$C40),LOG!$A$6:$N$77,14,FALSE),0)</f>
        <v>0</v>
      </c>
      <c r="AS40" s="537"/>
      <c r="AT40" s="76"/>
      <c r="AU40" s="76"/>
      <c r="AV40" s="76"/>
      <c r="AW40" s="76"/>
      <c r="AX40" s="400"/>
      <c r="AY40" s="77"/>
      <c r="AZ40" s="40"/>
    </row>
    <row r="41" spans="1:52" x14ac:dyDescent="0.3">
      <c r="A41" s="860"/>
      <c r="B41" s="311"/>
      <c r="C41" s="312"/>
      <c r="D41" s="312"/>
      <c r="E41" s="313"/>
      <c r="F41" s="314"/>
      <c r="G41" s="70"/>
      <c r="H41" s="71"/>
      <c r="I41" s="74"/>
      <c r="J41" s="75">
        <f>_xlfn.IFNA(VLOOKUP(CONCATENATE($J$5,$B41,$C41),'BUS1'!$A$6:$N$107,14,FALSE),0)</f>
        <v>0</v>
      </c>
      <c r="K41" s="75">
        <f>_xlfn.IFNA(VLOOKUP(CONCATENATE($K$5,$B41,$C41),'ESP1'!$A$6:$N$135,14,FALSE),0)</f>
        <v>0</v>
      </c>
      <c r="L41" s="75">
        <f>_xlfn.IFNA(VLOOKUP(CONCATENATE($L$5,$B41,$C41),'KR1'!$A$6:$N$95,14,FALSE),0)</f>
        <v>0</v>
      </c>
      <c r="M41" s="75">
        <f>_xlfn.IFNA(VLOOKUP(CONCATENATE($AN$5,$B41,$C41),'ESP3'!$A$6:$N$133,14,FALSE),0)</f>
        <v>0</v>
      </c>
      <c r="N41" s="75">
        <f>_xlfn.IFNA(VLOOKUP(CONCATENATE($N$5,$B41,$C41),MUR!$A$6:$L$131,14,FALSE),0)</f>
        <v>0</v>
      </c>
      <c r="O41" s="75">
        <f>_xlfn.IFNA(VLOOKUP(CONCATENATE($O$5,$B41,$C41),'SER1'!$A$6:$N$110,14,FALSE),0)</f>
        <v>0</v>
      </c>
      <c r="P41" s="75">
        <f>_xlfn.IFNA(VLOOKUP(CONCATENATE($P$5,$B41,$C41),'MR1'!$A$6:$N$135,14,FALSE),0)</f>
        <v>0</v>
      </c>
      <c r="Q41" s="75">
        <f>_xlfn.IFNA(VLOOKUP(CONCATENATE($Q$5,$B41,$C41),'GOS1'!$A$6:$N$133,14,FALSE),0)</f>
        <v>0</v>
      </c>
      <c r="R41" s="75">
        <f>_xlfn.IFNA(VLOOKUP(CONCATENATE($R$5,$B41,$C41),'BUS2'!$A$6:$N$133,14,FALSE),0)</f>
        <v>0</v>
      </c>
      <c r="S41" s="75">
        <f>_xlfn.IFNA(VLOOKUP(CONCATENATE($S$5,$B41,$C41),'OG1'!$A$6:$N$56,14,FALSE),0)</f>
        <v>0</v>
      </c>
      <c r="T41" s="75">
        <f>_xlfn.IFNA(VLOOKUP(CONCATENATE($T$5,$B41,$C41),'DRY1'!$A$6:$N$135,14,FALSE),0)</f>
        <v>0</v>
      </c>
      <c r="U41" s="75">
        <f>_xlfn.IFNA(VLOOKUP(CONCATENATE($U$5,$B41,$C41),'HO1'!$A$8:$N$131,14,FALSE),0)</f>
        <v>0</v>
      </c>
      <c r="V41" s="75">
        <f>_xlfn.IFNA(VLOOKUP(CONCATENATE($V$5,$B41,$C41),'BUS3'!$A$8:$N$135,14,FALSE),0)</f>
        <v>0</v>
      </c>
      <c r="W41" s="75">
        <f>_xlfn.IFNA(VLOOKUP(CONCATENATE($W$5,$B41,$C41),'DRY2'!$A$6:$M$169,14,FALSE),0)</f>
        <v>0</v>
      </c>
      <c r="X41" s="75">
        <f>_xlfn.IFNA(VLOOKUP(CONCATENATE($AK$5,$B41,$C41),'ESP3'!$A$6:$N$133,14,FALSE),0)</f>
        <v>0</v>
      </c>
      <c r="Y41" s="75">
        <f>_xlfn.IFNA(VLOOKUP(CONCATENATE($Y$5,$B41,$C41),'OG3'!$A$6:$N$133,14,FALSE),0)</f>
        <v>0</v>
      </c>
      <c r="Z41" s="75">
        <f>_xlfn.IFNA(VLOOKUP(CONCATENATE($Z$5,$B41,$C41),'MR2'!$A$6:$N$133,14,FALSE),0)</f>
        <v>0</v>
      </c>
      <c r="AA41" s="75">
        <f>_xlfn.IFNA(VLOOKUP(CONCATENATE($AA$5,$B41,$C41),'DRY3'!$A$6:$N$124,14,FALSE),0)</f>
        <v>0</v>
      </c>
      <c r="AB41" s="75">
        <f>_xlfn.IFNA(VLOOKUP(CONCATENATE($AB$5,$B41,$C41),'SER2'!$A$6:$N$135,14,FALSE),0)</f>
        <v>0</v>
      </c>
      <c r="AC41" s="75">
        <f>_xlfn.IFNA(VLOOKUP(CONCATENATE($AC$5,$B41,$C41),'KR2'!$A$6:$O$129,14,FALSE),0)</f>
        <v>0</v>
      </c>
      <c r="AD41" s="75" cm="1">
        <f t="array" ref="AD41">_xlfn.IFNA(VLOOKUP(CONCATENATE($AD$5,$B41,$C41),BUR36,AD42:AE53,FALSE),0)</f>
        <v>0</v>
      </c>
      <c r="AE41" s="75">
        <f>_xlfn.IFNA(VLOOKUP(CONCATENATE($AE$5,$B41,$C41),LOG!$A$6:$N$135,14,FALSE),0)</f>
        <v>0</v>
      </c>
      <c r="AF41" s="75">
        <f>_xlfn.IFNA(VLOOKUP(CONCATENATE($AF$5,$B41,$C41),FEST!$A$6:$N$125,14,FALSE),0)</f>
        <v>0</v>
      </c>
      <c r="AG41" s="76">
        <f>_xlfn.IFNA(VLOOKUP(CONCATENATE($AG$5,$B41,$C41),'ESP2'!$A$6:$N$131,14,FALSE),0)</f>
        <v>0</v>
      </c>
      <c r="AH41" s="76">
        <f>_xlfn.IFNA(VLOOKUP(CONCATENATE($AG$5,$B41,$C41),'OG3'!$A$6:$N$131,14,FALSE),0)</f>
        <v>0</v>
      </c>
      <c r="AI41" s="75">
        <f>_xlfn.IFNA(VLOOKUP(CONCATENATE($AI$5,$B41,$C41),'BUN2'!$A$6:$N$135,14,FALSE),0)</f>
        <v>0</v>
      </c>
      <c r="AJ41" s="75">
        <f>_xlfn.IFNA(VLOOKUP(CONCATENATE($AJ$5,$B41,$C41),SC!$A$6:$M$135,14,FALSE),0)</f>
        <v>0</v>
      </c>
      <c r="AK41" s="75">
        <f>_xlfn.IFNA(VLOOKUP(CONCATENATE($AK$5,$B41,$C41),'ESP3'!$A$6:$N$133,14,FALSE),0)</f>
        <v>0</v>
      </c>
      <c r="AL41" s="75">
        <f>_xlfn.IFNA(VLOOKUP(CONCATENATE($AK$5,$B41,$C41),'ESP3'!$A$6:$N$133,14,FALSE),0)</f>
        <v>0</v>
      </c>
      <c r="AM41" s="76">
        <f>_xlfn.IFNA(VLOOKUP(CONCATENATE($AQ$5,$B41,$C41),'BUS4'!$A$6:$N$250,14,FALSE),0)</f>
        <v>0</v>
      </c>
      <c r="AN41" s="76">
        <f>_xlfn.IFNA(VLOOKUP(CONCATENATE($AK$5,$B41,$C41),'BUN3'!$A$6:$N$133,14,FALSE),0)</f>
        <v>0</v>
      </c>
      <c r="AO41" s="76">
        <f>_xlfn.IFNA(VLOOKUP(CONCATENATE($AO$5,$B41,$C41),'ESP4'!$A$6:$N$135,14,FALSE),0)</f>
        <v>0</v>
      </c>
      <c r="AP41" s="76">
        <f>_xlfn.IFNA(VLOOKUP(CONCATENATE($AP$5,$B41,$C41),'MR3'!$A$6:$N$77,14,FALSE),0)</f>
        <v>0</v>
      </c>
      <c r="AQ41" s="76">
        <f>_xlfn.IFNA(VLOOKUP(CONCATENATE($AQ$5,$B41,$C41),'WAL1'!$A$6:$N$233,14,FALSE),0)</f>
        <v>0</v>
      </c>
      <c r="AR41" s="76">
        <f>_xlfn.IFNA(VLOOKUP(CONCATENATE($AR$5,$B41,$C41),LOG!$A$6:$N$77,14,FALSE),0)</f>
        <v>0</v>
      </c>
      <c r="AS41" s="76"/>
      <c r="AT41" s="76"/>
      <c r="AU41" s="76"/>
      <c r="AV41" s="76"/>
      <c r="AW41" s="76"/>
      <c r="AX41" s="400"/>
      <c r="AY41" s="77"/>
      <c r="AZ41" s="40"/>
    </row>
    <row r="42" spans="1:52" x14ac:dyDescent="0.3">
      <c r="A42" s="860"/>
      <c r="B42" s="311"/>
      <c r="C42" s="312"/>
      <c r="D42" s="312"/>
      <c r="E42" s="313"/>
      <c r="F42" s="314"/>
      <c r="G42" s="70"/>
      <c r="H42" s="71"/>
      <c r="I42" s="74"/>
      <c r="J42" s="75">
        <f>_xlfn.IFNA(VLOOKUP(CONCATENATE($J$5,$B42,$C42),'BUS1'!$A$6:$N$107,14,FALSE),0)</f>
        <v>0</v>
      </c>
      <c r="K42" s="75">
        <f>_xlfn.IFNA(VLOOKUP(CONCATENATE($K$5,$B42,$C42),'ESP1'!$A$6:$N$135,14,FALSE),0)</f>
        <v>0</v>
      </c>
      <c r="L42" s="75">
        <f>_xlfn.IFNA(VLOOKUP(CONCATENATE($L$5,$B42,$C42),'KR1'!$A$6:$N$95,14,FALSE),0)</f>
        <v>0</v>
      </c>
      <c r="M42" s="75">
        <f>_xlfn.IFNA(VLOOKUP(CONCATENATE($AN$5,$B42,$C42),'ESP3'!$A$6:$N$133,14,FALSE),0)</f>
        <v>0</v>
      </c>
      <c r="N42" s="75">
        <f>_xlfn.IFNA(VLOOKUP(CONCATENATE($N$5,$B42,$C42),MUR!$A$6:$L$131,14,FALSE),0)</f>
        <v>0</v>
      </c>
      <c r="O42" s="75">
        <f>_xlfn.IFNA(VLOOKUP(CONCATENATE($O$5,$B42,$C42),'SER1'!$A$6:$N$110,14,FALSE),0)</f>
        <v>0</v>
      </c>
      <c r="P42" s="75">
        <f>_xlfn.IFNA(VLOOKUP(CONCATENATE($P$5,$B42,$C42),'MR1'!$A$6:$N$135,14,FALSE),0)</f>
        <v>0</v>
      </c>
      <c r="Q42" s="75">
        <f>_xlfn.IFNA(VLOOKUP(CONCATENATE($Q$5,$B42,$C42),'GOS1'!$A$6:$N$133,14,FALSE),0)</f>
        <v>0</v>
      </c>
      <c r="R42" s="75">
        <f>_xlfn.IFNA(VLOOKUP(CONCATENATE($R$5,$B42,$C42),'BUS2'!$A$6:$N$133,14,FALSE),0)</f>
        <v>0</v>
      </c>
      <c r="S42" s="75">
        <f>_xlfn.IFNA(VLOOKUP(CONCATENATE($S$5,$B42,$C42),'OG1'!$A$6:$N$56,14,FALSE),0)</f>
        <v>0</v>
      </c>
      <c r="T42" s="75">
        <f>_xlfn.IFNA(VLOOKUP(CONCATENATE($T$5,$B42,$C42),'DRY1'!$A$6:$N$135,14,FALSE),0)</f>
        <v>0</v>
      </c>
      <c r="U42" s="75">
        <f>_xlfn.IFNA(VLOOKUP(CONCATENATE($U$5,$B42,$C42),'HO1'!$A$8:$N$131,14,FALSE),0)</f>
        <v>0</v>
      </c>
      <c r="V42" s="75">
        <f>_xlfn.IFNA(VLOOKUP(CONCATENATE($V$5,$B42,$C42),'BUS3'!$A$8:$N$135,14,FALSE),0)</f>
        <v>0</v>
      </c>
      <c r="W42" s="75">
        <f>_xlfn.IFNA(VLOOKUP(CONCATENATE($W$5,$B42,$C42),'DRY2'!$A$6:$M$169,14,FALSE),0)</f>
        <v>0</v>
      </c>
      <c r="X42" s="75">
        <f>_xlfn.IFNA(VLOOKUP(CONCATENATE($AK$5,$B42,$C42),'ESP3'!$A$6:$N$133,14,FALSE),0)</f>
        <v>0</v>
      </c>
      <c r="Y42" s="75">
        <f>_xlfn.IFNA(VLOOKUP(CONCATENATE($Y$5,$B42,$C42),'OG3'!$A$6:$N$133,14,FALSE),0)</f>
        <v>0</v>
      </c>
      <c r="Z42" s="75">
        <f>_xlfn.IFNA(VLOOKUP(CONCATENATE($Z$5,$B42,$C42),'MR2'!$A$6:$N$133,14,FALSE),0)</f>
        <v>0</v>
      </c>
      <c r="AA42" s="75">
        <f>_xlfn.IFNA(VLOOKUP(CONCATENATE($AA$5,$B42,$C42),'DRY3'!$A$6:$N$124,14,FALSE),0)</f>
        <v>0</v>
      </c>
      <c r="AB42" s="75">
        <f>_xlfn.IFNA(VLOOKUP(CONCATENATE($AB$5,$B42,$C42),'SER2'!$A$6:$N$135,14,FALSE),0)</f>
        <v>0</v>
      </c>
      <c r="AC42" s="75">
        <f>_xlfn.IFNA(VLOOKUP(CONCATENATE($AC$5,$B42,$C42),'KR2'!$A$6:$O$129,14,FALSE),0)</f>
        <v>0</v>
      </c>
      <c r="AD42" s="75" cm="1">
        <f t="array" ref="AD42">_xlfn.IFNA(VLOOKUP(CONCATENATE($AD$5,$B42,$C42),BUR37,AD43:AE54,FALSE),0)</f>
        <v>0</v>
      </c>
      <c r="AE42" s="75">
        <f>_xlfn.IFNA(VLOOKUP(CONCATENATE($AE$5,$B42,$C42),LOG!$A$6:$N$135,14,FALSE),0)</f>
        <v>0</v>
      </c>
      <c r="AF42" s="75">
        <f>_xlfn.IFNA(VLOOKUP(CONCATENATE($AF$5,$B42,$C42),FEST!$A$6:$N$125,14,FALSE),0)</f>
        <v>0</v>
      </c>
      <c r="AG42" s="76">
        <f>_xlfn.IFNA(VLOOKUP(CONCATENATE($AG$5,$B42,$C42),'ESP2'!$A$6:$N$131,14,FALSE),0)</f>
        <v>0</v>
      </c>
      <c r="AH42" s="76">
        <f>_xlfn.IFNA(VLOOKUP(CONCATENATE($AG$5,$B42,$C42),'OG3'!$A$6:$N$131,14,FALSE),0)</f>
        <v>0</v>
      </c>
      <c r="AI42" s="75">
        <f>_xlfn.IFNA(VLOOKUP(CONCATENATE($AI$5,$B42,$C42),'BUN2'!$A$6:$N$135,14,FALSE),0)</f>
        <v>0</v>
      </c>
      <c r="AJ42" s="75">
        <f>_xlfn.IFNA(VLOOKUP(CONCATENATE($AJ$5,$B42,$C42),SC!$A$6:$M$135,14,FALSE),0)</f>
        <v>0</v>
      </c>
      <c r="AK42" s="75">
        <f>_xlfn.IFNA(VLOOKUP(CONCATENATE($AK$5,$B42,$C42),'ESP3'!$A$6:$N$133,14,FALSE),0)</f>
        <v>0</v>
      </c>
      <c r="AL42" s="75">
        <f>_xlfn.IFNA(VLOOKUP(CONCATENATE($AK$5,$B42,$C42),'ESP3'!$A$6:$N$133,14,FALSE),0)</f>
        <v>0</v>
      </c>
      <c r="AM42" s="76">
        <f>_xlfn.IFNA(VLOOKUP(CONCATENATE($AQ$5,$B42,$C42),'BUS4'!$A$6:$N$250,14,FALSE),0)</f>
        <v>0</v>
      </c>
      <c r="AN42" s="76">
        <f>_xlfn.IFNA(VLOOKUP(CONCATENATE($AK$5,$B42,$C42),'BUN3'!$A$6:$N$133,14,FALSE),0)</f>
        <v>0</v>
      </c>
      <c r="AO42" s="76">
        <f>_xlfn.IFNA(VLOOKUP(CONCATENATE($AO$5,$B42,$C42),'ESP4'!$A$6:$N$135,14,FALSE),0)</f>
        <v>0</v>
      </c>
      <c r="AP42" s="76">
        <f>_xlfn.IFNA(VLOOKUP(CONCATENATE($AP$5,$B42,$C42),'MR3'!$A$6:$N$77,14,FALSE),0)</f>
        <v>0</v>
      </c>
      <c r="AQ42" s="76">
        <f>_xlfn.IFNA(VLOOKUP(CONCATENATE($AQ$5,$B42,$C42),'WAL1'!$A$6:$N$233,14,FALSE),0)</f>
        <v>0</v>
      </c>
      <c r="AR42" s="76">
        <f>_xlfn.IFNA(VLOOKUP(CONCATENATE($AR$5,$B42,$C42),LOG!$A$6:$N$77,14,FALSE),0)</f>
        <v>0</v>
      </c>
      <c r="AS42" s="76"/>
      <c r="AT42" s="76"/>
      <c r="AU42" s="76"/>
      <c r="AV42" s="76"/>
      <c r="AW42" s="76"/>
      <c r="AX42" s="400"/>
      <c r="AY42" s="77"/>
      <c r="AZ42" s="40"/>
    </row>
    <row r="43" spans="1:52" x14ac:dyDescent="0.3">
      <c r="A43" s="860"/>
      <c r="B43" s="311"/>
      <c r="C43" s="312"/>
      <c r="D43" s="312"/>
      <c r="E43" s="313"/>
      <c r="F43" s="314"/>
      <c r="G43" s="70"/>
      <c r="H43" s="71"/>
      <c r="I43" s="74"/>
      <c r="J43" s="75">
        <f>_xlfn.IFNA(VLOOKUP(CONCATENATE($J$5,$B43,$C43),'BUS1'!$A$6:$N$107,14,FALSE),0)</f>
        <v>0</v>
      </c>
      <c r="K43" s="75">
        <f>_xlfn.IFNA(VLOOKUP(CONCATENATE($K$5,$B43,$C43),'ESP1'!$A$6:$N$135,14,FALSE),0)</f>
        <v>0</v>
      </c>
      <c r="L43" s="75">
        <f>_xlfn.IFNA(VLOOKUP(CONCATENATE($L$5,$B43,$C43),'KR1'!$A$6:$N$95,14,FALSE),0)</f>
        <v>0</v>
      </c>
      <c r="M43" s="75">
        <f>_xlfn.IFNA(VLOOKUP(CONCATENATE($AN$5,$B43,$C43),'ESP3'!$A$6:$N$133,14,FALSE),0)</f>
        <v>0</v>
      </c>
      <c r="N43" s="75">
        <f>_xlfn.IFNA(VLOOKUP(CONCATENATE($N$5,$B43,$C43),MUR!$A$6:$L$131,14,FALSE),0)</f>
        <v>0</v>
      </c>
      <c r="O43" s="75">
        <f>_xlfn.IFNA(VLOOKUP(CONCATENATE($O$5,$B43,$C43),'SER1'!$A$6:$N$110,14,FALSE),0)</f>
        <v>0</v>
      </c>
      <c r="P43" s="75">
        <f>_xlfn.IFNA(VLOOKUP(CONCATENATE($P$5,$B43,$C43),'MR1'!$A$6:$N$135,14,FALSE),0)</f>
        <v>0</v>
      </c>
      <c r="Q43" s="75">
        <f>_xlfn.IFNA(VLOOKUP(CONCATENATE($Q$5,$B43,$C43),'GOS1'!$A$6:$N$133,14,FALSE),0)</f>
        <v>0</v>
      </c>
      <c r="R43" s="75">
        <f>_xlfn.IFNA(VLOOKUP(CONCATENATE($R$5,$B43,$C43),'BUS2'!F44,FALSE),0)</f>
        <v>0</v>
      </c>
      <c r="S43" s="75">
        <f>_xlfn.IFNA(VLOOKUP(CONCATENATE($S$5,$B43,$C43),'OG1'!$A$6:$N$56,14,FALSE),0)</f>
        <v>0</v>
      </c>
      <c r="T43" s="75">
        <f>_xlfn.IFNA(VLOOKUP(CONCATENATE($T$5,$B43,$C43),'DRY1'!$A$6:$N$135,14,FALSE),0)</f>
        <v>0</v>
      </c>
      <c r="U43" s="75">
        <f>_xlfn.IFNA(VLOOKUP(CONCATENATE($U$5,$B43,$C43),'HO1'!$A$8:$N$131,14,FALSE),0)</f>
        <v>0</v>
      </c>
      <c r="V43" s="75">
        <f>_xlfn.IFNA(VLOOKUP(CONCATENATE($V$5,$B43,$C43),'BUS3'!$A$8:$N$135,14,FALSE),0)</f>
        <v>0</v>
      </c>
      <c r="W43" s="75">
        <f>_xlfn.IFNA(VLOOKUP(CONCATENATE($W$5,$B43,$C43),'DRY2'!$A$6:$M$169,14,FALSE),0)</f>
        <v>0</v>
      </c>
      <c r="X43" s="75">
        <f>_xlfn.IFNA(VLOOKUP(CONCATENATE($AK$5,$B43,$C43),'ESP3'!$A$6:$N$133,14,FALSE),0)</f>
        <v>0</v>
      </c>
      <c r="Y43" s="75">
        <f>_xlfn.IFNA(VLOOKUP(CONCATENATE($Y$5,$B43,$C43),'OG3'!$A$6:$N$133,14,FALSE),0)</f>
        <v>0</v>
      </c>
      <c r="Z43" s="75">
        <f>_xlfn.IFNA(VLOOKUP(CONCATENATE($Z$5,$B43,$C43),'MR2'!$A$6:$N$133,14,FALSE),0)</f>
        <v>0</v>
      </c>
      <c r="AA43" s="75">
        <f>_xlfn.IFNA(VLOOKUP(CONCATENATE($AA$5,$B43,$C43),'DRY3'!$A$6:$N$124,14,FALSE),0)</f>
        <v>0</v>
      </c>
      <c r="AB43" s="75">
        <f>_xlfn.IFNA(VLOOKUP(CONCATENATE($AB$5,$B43,$C43),'SER2'!$A$6:$N$135,14,FALSE),0)</f>
        <v>0</v>
      </c>
      <c r="AC43" s="75">
        <f>_xlfn.IFNA(VLOOKUP(CONCATENATE($AC$5,$B43,$C43),'KR2'!$A$6:$O$129,14,FALSE),0)</f>
        <v>0</v>
      </c>
      <c r="AD43" s="75" cm="1">
        <f t="array" ref="AD43">_xlfn.IFNA(VLOOKUP(CONCATENATE($AD$5,$B43,$C43),BUR38,AD44:AE55,FALSE),0)</f>
        <v>0</v>
      </c>
      <c r="AE43" s="75">
        <f>_xlfn.IFNA(VLOOKUP(CONCATENATE($AE$5,$B43,$C43),LOG!$A$6:$N$135,14,FALSE),0)</f>
        <v>0</v>
      </c>
      <c r="AF43" s="75">
        <f>_xlfn.IFNA(VLOOKUP(CONCATENATE($AF$5,$B43,$C43),FEST!$A$6:$N$125,14,FALSE),0)</f>
        <v>0</v>
      </c>
      <c r="AG43" s="76">
        <f>_xlfn.IFNA(VLOOKUP(CONCATENATE($AG$5,$B43,$C43),'ESP2'!$A$6:$N$131,14,FALSE),0)</f>
        <v>0</v>
      </c>
      <c r="AH43" s="76">
        <f>_xlfn.IFNA(VLOOKUP(CONCATENATE($AG$5,$B43,$C43),'OG3'!$A$6:$N$131,14,FALSE),0)</f>
        <v>0</v>
      </c>
      <c r="AI43" s="75">
        <f>_xlfn.IFNA(VLOOKUP(CONCATENATE($AI$5,$B43,$C43),'BUN2'!$A$6:$N$135,14,FALSE),0)</f>
        <v>0</v>
      </c>
      <c r="AJ43" s="75">
        <f>_xlfn.IFNA(VLOOKUP(CONCATENATE($AJ$5,$B43,$C43),SC!$A$6:$M$135,14,FALSE),0)</f>
        <v>0</v>
      </c>
      <c r="AK43" s="75">
        <f>_xlfn.IFNA(VLOOKUP(CONCATENATE($AK$5,$B43,$C43),'ESP3'!$A$6:$N$133,14,FALSE),0)</f>
        <v>0</v>
      </c>
      <c r="AL43" s="75">
        <f>_xlfn.IFNA(VLOOKUP(CONCATENATE($AK$5,$B43,$C43),'ESP3'!$A$6:$N$133,14,FALSE),0)</f>
        <v>0</v>
      </c>
      <c r="AM43" s="76">
        <f>_xlfn.IFNA(VLOOKUP(CONCATENATE($AQ$5,$B43,$C43),'BUS4'!$A$6:$N$250,14,FALSE),0)</f>
        <v>0</v>
      </c>
      <c r="AN43" s="76">
        <f>_xlfn.IFNA(VLOOKUP(CONCATENATE($AK$5,$B43,$C43),'BUN3'!$A$6:$N$133,14,FALSE),0)</f>
        <v>0</v>
      </c>
      <c r="AO43" s="76">
        <f>_xlfn.IFNA(VLOOKUP(CONCATENATE($AO$5,$B43,$C43),'ESP4'!$A$6:$N$135,14,FALSE),0)</f>
        <v>0</v>
      </c>
      <c r="AP43" s="76">
        <f>_xlfn.IFNA(VLOOKUP(CONCATENATE($AP$5,$B43,$C43),'MR3'!$A$6:$N$77,14,FALSE),0)</f>
        <v>0</v>
      </c>
      <c r="AQ43" s="76">
        <f>_xlfn.IFNA(VLOOKUP(CONCATENATE($AQ$5,$B43,$C43),'WAL1'!$A$6:$N$233,14,FALSE),0)</f>
        <v>0</v>
      </c>
      <c r="AR43" s="76">
        <f>_xlfn.IFNA(VLOOKUP(CONCATENATE($AR$5,$B43,$C43),LOG!$A$6:$N$77,14,FALSE),0)</f>
        <v>0</v>
      </c>
      <c r="AS43" s="76"/>
      <c r="AT43" s="76"/>
      <c r="AU43" s="76"/>
      <c r="AV43" s="76"/>
      <c r="AW43" s="76"/>
      <c r="AX43" s="400"/>
      <c r="AY43" s="77"/>
      <c r="AZ43" s="40"/>
    </row>
    <row r="44" spans="1:52" x14ac:dyDescent="0.3">
      <c r="A44" s="860"/>
      <c r="B44" s="311"/>
      <c r="C44" s="312"/>
      <c r="D44" s="312"/>
      <c r="E44" s="313"/>
      <c r="F44" s="314"/>
      <c r="G44" s="70"/>
      <c r="H44" s="71"/>
      <c r="I44" s="74"/>
      <c r="J44" s="75">
        <f>_xlfn.IFNA(VLOOKUP(CONCATENATE($J$5,$B44,$C44),'BUS1'!$A$6:$N$107,14,FALSE),0)</f>
        <v>0</v>
      </c>
      <c r="K44" s="75">
        <f>_xlfn.IFNA(VLOOKUP(CONCATENATE($K$5,$B44,$C44),'ESP1'!$A$6:$N$135,14,FALSE),0)</f>
        <v>0</v>
      </c>
      <c r="L44" s="75">
        <f>_xlfn.IFNA(VLOOKUP(CONCATENATE($L$5,$B44,$C44),'KR1'!$A$6:$N$95,14,FALSE),0)</f>
        <v>0</v>
      </c>
      <c r="M44" s="75">
        <f>_xlfn.IFNA(VLOOKUP(CONCATENATE($AN$5,$B44,$C44),'ESP3'!$A$6:$N$133,14,FALSE),0)</f>
        <v>0</v>
      </c>
      <c r="N44" s="75">
        <f>_xlfn.IFNA(VLOOKUP(CONCATENATE($N$5,$B44,$C44),MUR!$A$6:$L$131,14,FALSE),0)</f>
        <v>0</v>
      </c>
      <c r="O44" s="75">
        <f>_xlfn.IFNA(VLOOKUP(CONCATENATE($O$5,$B44,$C44),'SER1'!$A$6:$N$110,14,FALSE),0)</f>
        <v>0</v>
      </c>
      <c r="P44" s="75">
        <f>_xlfn.IFNA(VLOOKUP(CONCATENATE($P$5,$B44,$C44),'MR1'!$A$6:$N$135,14,FALSE),0)</f>
        <v>0</v>
      </c>
      <c r="Q44" s="75">
        <f>_xlfn.IFNA(VLOOKUP(CONCATENATE($Q$5,$B44,$C44),'GOS1'!$A$6:$N$133,14,FALSE),0)</f>
        <v>0</v>
      </c>
      <c r="R44" s="75">
        <f>_xlfn.IFNA(VLOOKUP(CONCATENATE($R$5,$B44,$C44),'BUS2'!F45,FALSE),0)</f>
        <v>0</v>
      </c>
      <c r="S44" s="75">
        <f>_xlfn.IFNA(VLOOKUP(CONCATENATE($S$5,$B44,$C44),'OG1'!$A$6:$N$56,14,FALSE),0)</f>
        <v>0</v>
      </c>
      <c r="T44" s="75">
        <f>_xlfn.IFNA(VLOOKUP(CONCATENATE($T$5,$B44,$C44),'DRY1'!$A$6:$N$135,14,FALSE),0)</f>
        <v>0</v>
      </c>
      <c r="U44" s="75">
        <f>_xlfn.IFNA(VLOOKUP(CONCATENATE($U$5,$B44,$C44),'HO1'!$A$8:$N$131,14,FALSE),0)</f>
        <v>0</v>
      </c>
      <c r="V44" s="75">
        <f>_xlfn.IFNA(VLOOKUP(CONCATENATE($V$5,$B44,$C44),'BUS3'!$A$8:$N$135,14,FALSE),0)</f>
        <v>0</v>
      </c>
      <c r="W44" s="75">
        <f>_xlfn.IFNA(VLOOKUP(CONCATENATE($W$5,$B44,$C44),'DRY2'!$A$6:$M$169,14,FALSE),0)</f>
        <v>0</v>
      </c>
      <c r="X44" s="75">
        <f>_xlfn.IFNA(VLOOKUP(CONCATENATE($AK$5,$B44,$C44),'ESP3'!$A$6:$N$133,14,FALSE),0)</f>
        <v>0</v>
      </c>
      <c r="Y44" s="75">
        <f>_xlfn.IFNA(VLOOKUP(CONCATENATE($Y$5,$B44,$C44),'OG3'!$A$6:$N$133,14,FALSE),0)</f>
        <v>0</v>
      </c>
      <c r="Z44" s="75">
        <f>_xlfn.IFNA(VLOOKUP(CONCATENATE($Z$5,$B44,$C44),'MR2'!$A$6:$N$133,14,FALSE),0)</f>
        <v>0</v>
      </c>
      <c r="AA44" s="75">
        <f>_xlfn.IFNA(VLOOKUP(CONCATENATE($AA$5,$B44,$C44),'DRY3'!$A$6:$N$124,14,FALSE),0)</f>
        <v>0</v>
      </c>
      <c r="AB44" s="75">
        <f>_xlfn.IFNA(VLOOKUP(CONCATENATE($AB$5,$B44,$C44),'SER2'!$A$6:$N$135,14,FALSE),0)</f>
        <v>0</v>
      </c>
      <c r="AC44" s="75">
        <f>_xlfn.IFNA(VLOOKUP(CONCATENATE($AC$5,$B44,$C44),'KR2'!$A$6:$O$129,14,FALSE),0)</f>
        <v>0</v>
      </c>
      <c r="AD44" s="75" cm="1">
        <f t="array" ref="AD44">_xlfn.IFNA(VLOOKUP(CONCATENATE($AD$5,$B44,$C44),BUR39,AD45:AE56,FALSE),0)</f>
        <v>0</v>
      </c>
      <c r="AE44" s="75">
        <f>_xlfn.IFNA(VLOOKUP(CONCATENATE($AE$5,$B44,$C44),LOG!$A$6:$N$135,14,FALSE),0)</f>
        <v>0</v>
      </c>
      <c r="AF44" s="75">
        <f>_xlfn.IFNA(VLOOKUP(CONCATENATE($AF$5,$B44,$C44),FEST!$A$6:$N$125,14,FALSE),0)</f>
        <v>0</v>
      </c>
      <c r="AG44" s="76">
        <f>_xlfn.IFNA(VLOOKUP(CONCATENATE($AG$5,$B44,$C44),'ESP2'!$A$6:$N$131,14,FALSE),0)</f>
        <v>0</v>
      </c>
      <c r="AH44" s="76">
        <f>_xlfn.IFNA(VLOOKUP(CONCATENATE($AG$5,$B44,$C44),'OG3'!$A$6:$N$131,14,FALSE),0)</f>
        <v>0</v>
      </c>
      <c r="AI44" s="75">
        <f>_xlfn.IFNA(VLOOKUP(CONCATENATE($AI$5,$B44,$C44),'BUN2'!$A$6:$N$135,14,FALSE),0)</f>
        <v>0</v>
      </c>
      <c r="AJ44" s="75">
        <f>_xlfn.IFNA(VLOOKUP(CONCATENATE($AJ$5,$B44,$C44),SC!$A$6:$M$135,14,FALSE),0)</f>
        <v>0</v>
      </c>
      <c r="AK44" s="75">
        <f>_xlfn.IFNA(VLOOKUP(CONCATENATE($AK$5,$B44,$C44),'ESP3'!$A$6:$N$133,14,FALSE),0)</f>
        <v>0</v>
      </c>
      <c r="AL44" s="75">
        <f>_xlfn.IFNA(VLOOKUP(CONCATENATE($AK$5,$B44,$C44),'ESP3'!$A$6:$N$133,14,FALSE),0)</f>
        <v>0</v>
      </c>
      <c r="AM44" s="76">
        <f>_xlfn.IFNA(VLOOKUP(CONCATENATE($AQ$5,$B44,$C44),'BUS4'!$A$6:$N$250,14,FALSE),0)</f>
        <v>0</v>
      </c>
      <c r="AN44" s="76">
        <f>_xlfn.IFNA(VLOOKUP(CONCATENATE($AK$5,$B44,$C44),'BUN3'!$A$6:$N$133,14,FALSE),0)</f>
        <v>0</v>
      </c>
      <c r="AO44" s="76">
        <f>_xlfn.IFNA(VLOOKUP(CONCATENATE($AO$5,$B44,$C44),'ESP4'!$A$6:$N$135,14,FALSE),0)</f>
        <v>0</v>
      </c>
      <c r="AP44" s="76">
        <f>_xlfn.IFNA(VLOOKUP(CONCATENATE($AP$5,$B44,$C44),'MR3'!$A$6:$N$77,14,FALSE),0)</f>
        <v>0</v>
      </c>
      <c r="AQ44" s="76">
        <f>_xlfn.IFNA(VLOOKUP(CONCATENATE($AQ$5,$B44,$C44),'WAL1'!$A$6:$N$233,14,FALSE),0)</f>
        <v>0</v>
      </c>
      <c r="AR44" s="76">
        <f>_xlfn.IFNA(VLOOKUP(CONCATENATE($AR$5,$B44,$C44),LOG!$A$6:$N$77,14,FALSE),0)</f>
        <v>0</v>
      </c>
      <c r="AS44" s="76"/>
      <c r="AT44" s="76"/>
      <c r="AU44" s="76"/>
      <c r="AV44" s="76"/>
      <c r="AW44" s="76"/>
      <c r="AX44" s="400"/>
      <c r="AY44" s="77"/>
      <c r="AZ44" s="40"/>
    </row>
    <row r="45" spans="1:52" ht="14.4" thickBot="1" x14ac:dyDescent="0.35">
      <c r="A45" s="860"/>
      <c r="B45" s="234"/>
      <c r="C45" s="235"/>
      <c r="D45" s="235"/>
      <c r="E45" s="236"/>
      <c r="F45" s="237"/>
      <c r="G45" s="238"/>
      <c r="H45" s="239"/>
      <c r="I45" s="237"/>
      <c r="J45" s="75">
        <f>_xlfn.IFNA(VLOOKUP(CONCATENATE($J$5,$B45,$C45),'BUS1'!$A$6:$N$107,14,FALSE),0)</f>
        <v>0</v>
      </c>
      <c r="K45" s="75">
        <f>_xlfn.IFNA(VLOOKUP(CONCATENATE($K$5,$B45,$C45),'ESP1'!$A$6:$N$135,14,FALSE),0)</f>
        <v>0</v>
      </c>
      <c r="L45" s="75">
        <f>_xlfn.IFNA(VLOOKUP(CONCATENATE($L$5,$B45,$C45),'KR1'!$A$6:$N$95,14,FALSE),0)</f>
        <v>0</v>
      </c>
      <c r="M45" s="75">
        <f>_xlfn.IFNA(VLOOKUP(CONCATENATE($AN$5,$B45,$C45),'ESP3'!$A$6:$N$133,14,FALSE),0)</f>
        <v>0</v>
      </c>
      <c r="N45" s="75">
        <f>_xlfn.IFNA(VLOOKUP(CONCATENATE($N$5,$B45,$C45),MUR!$A$6:$L$131,14,FALSE),0)</f>
        <v>0</v>
      </c>
      <c r="O45" s="75">
        <f>_xlfn.IFNA(VLOOKUP(CONCATENATE($O$5,$B45,$C45),'SER1'!$A$6:$N$110,14,FALSE),0)</f>
        <v>0</v>
      </c>
      <c r="P45" s="75">
        <f>_xlfn.IFNA(VLOOKUP(CONCATENATE($P$5,$B45,$C45),'MR1'!$A$6:$N$135,14,FALSE),0)</f>
        <v>0</v>
      </c>
      <c r="Q45" s="75">
        <f>_xlfn.IFNA(VLOOKUP(CONCATENATE($Q$5,$B45,$C45),'GOS1'!$A$6:$N$133,14,FALSE),0)</f>
        <v>0</v>
      </c>
      <c r="R45" s="75">
        <f>_xlfn.IFNA(VLOOKUP(CONCATENATE($R$5,$B45,$C45),'BUS2'!F46,FALSE),0)</f>
        <v>0</v>
      </c>
      <c r="S45" s="75">
        <f>_xlfn.IFNA(VLOOKUP(CONCATENATE($S$5,$B45,$C45),'OG1'!$A$6:$N$56,14,FALSE),0)</f>
        <v>0</v>
      </c>
      <c r="T45" s="75">
        <f>_xlfn.IFNA(VLOOKUP(CONCATENATE($T$5,$B45,$C45),'DRY1'!$A$6:$N$135,14,FALSE),0)</f>
        <v>0</v>
      </c>
      <c r="U45" s="75">
        <f>_xlfn.IFNA(VLOOKUP(CONCATENATE($U$5,$B45,$C45),'HO1'!$A$8:$N$131,14,FALSE),0)</f>
        <v>0</v>
      </c>
      <c r="V45" s="75">
        <f>_xlfn.IFNA(VLOOKUP(CONCATENATE($V$5,$B45,$C45),'BUS3'!$A$8:$N$135,14,FALSE),0)</f>
        <v>0</v>
      </c>
      <c r="W45" s="75">
        <f>_xlfn.IFNA(VLOOKUP(CONCATENATE($W$5,$B45,$C45),'DRY2'!$A$6:$M$169,14,FALSE),0)</f>
        <v>0</v>
      </c>
      <c r="X45" s="75">
        <f>_xlfn.IFNA(VLOOKUP(CONCATENATE($AK$5,$B45,$C45),'ESP3'!$A$6:$N$133,14,FALSE),0)</f>
        <v>0</v>
      </c>
      <c r="Y45" s="75">
        <f>_xlfn.IFNA(VLOOKUP(CONCATENATE($Y$5,$B45,$C45),'OG3'!$A$6:$N$133,14,FALSE),0)</f>
        <v>0</v>
      </c>
      <c r="Z45" s="75">
        <f>_xlfn.IFNA(VLOOKUP(CONCATENATE($Z$5,$B45,$C45),'MR2'!$A$6:$N$133,14,FALSE),0)</f>
        <v>0</v>
      </c>
      <c r="AA45" s="75">
        <f>_xlfn.IFNA(VLOOKUP(CONCATENATE($AA$5,$B45,$C45),'DRY3'!$A$6:$N$124,14,FALSE),0)</f>
        <v>0</v>
      </c>
      <c r="AB45" s="75">
        <f>_xlfn.IFNA(VLOOKUP(CONCATENATE($AB$5,$B45,$C45),'SER2'!$A$6:$N$135,14,FALSE),0)</f>
        <v>0</v>
      </c>
      <c r="AC45" s="75">
        <f>_xlfn.IFNA(VLOOKUP(CONCATENATE($AC$5,$B45,$C45),'KR2'!$A$6:$O$129,14,FALSE),0)</f>
        <v>0</v>
      </c>
      <c r="AD45" s="75" cm="1">
        <f t="array" ref="AD45">_xlfn.IFNA(VLOOKUP(CONCATENATE($AD$5,$B45,$C45),BUR40,AD46:AE57,FALSE),0)</f>
        <v>0</v>
      </c>
      <c r="AE45" s="75">
        <f>_xlfn.IFNA(VLOOKUP(CONCATENATE($AE$5,$B45,$C45),LOG!$A$6:$N$135,14,FALSE),0)</f>
        <v>0</v>
      </c>
      <c r="AF45" s="75">
        <f>_xlfn.IFNA(VLOOKUP(CONCATENATE($AF$5,$B45,$C45),FEST!$A$6:$N$125,14,FALSE),0)</f>
        <v>0</v>
      </c>
      <c r="AG45" s="76">
        <f>_xlfn.IFNA(VLOOKUP(CONCATENATE($AG$5,$B45,$C45),'ESP2'!$A$6:$N$131,14,FALSE),0)</f>
        <v>0</v>
      </c>
      <c r="AH45" s="76">
        <f>_xlfn.IFNA(VLOOKUP(CONCATENATE($AG$5,$B45,$C45),'OG3'!$A$6:$N$131,14,FALSE),0)</f>
        <v>0</v>
      </c>
      <c r="AI45" s="75">
        <f>_xlfn.IFNA(VLOOKUP(CONCATENATE($AI$5,$B45,$C45),'BUN2'!$A$6:$N$135,14,FALSE),0)</f>
        <v>0</v>
      </c>
      <c r="AJ45" s="75">
        <f>_xlfn.IFNA(VLOOKUP(CONCATENATE($AJ$5,$B45,$C45),SC!$A$6:$M$135,14,FALSE),0)</f>
        <v>0</v>
      </c>
      <c r="AK45" s="75">
        <f>_xlfn.IFNA(VLOOKUP(CONCATENATE($AK$5,$B45,$C45),'ESP3'!$A$6:$N$133,14,FALSE),0)</f>
        <v>0</v>
      </c>
      <c r="AL45" s="75">
        <f>_xlfn.IFNA(VLOOKUP(CONCATENATE($AK$5,$B45,$C45),'ESP3'!$A$6:$N$133,14,FALSE),0)</f>
        <v>0</v>
      </c>
      <c r="AM45" s="76">
        <f>_xlfn.IFNA(VLOOKUP(CONCATENATE($AQ$5,$B45,$C45),'WAL1'!$A$6:$N$233,14,FALSE),0)</f>
        <v>0</v>
      </c>
      <c r="AN45" s="76">
        <f>_xlfn.IFNA(VLOOKUP(CONCATENATE($AK$5,$B45,$C45),'BUN3'!$A$6:$N$133,14,FALSE),0)</f>
        <v>0</v>
      </c>
      <c r="AO45" s="76">
        <f>_xlfn.IFNA(VLOOKUP(CONCATENATE($AO$5,$B45,$C45),'ESP4'!$A$6:$N$135,14,FALSE),0)</f>
        <v>0</v>
      </c>
      <c r="AP45" s="76">
        <f>_xlfn.IFNA(VLOOKUP(CONCATENATE($AP$5,$B45,$C45),'MR3'!$A$6:$N$77,14,FALSE),0)</f>
        <v>0</v>
      </c>
      <c r="AQ45" s="76">
        <f>_xlfn.IFNA(VLOOKUP(CONCATENATE($AQ$5,$B45,$C45),'WAL1'!$A$6:$N$233,14,FALSE),0)</f>
        <v>0</v>
      </c>
      <c r="AR45" s="76">
        <f>_xlfn.IFNA(VLOOKUP(CONCATENATE($AR$5,$B45,$C45),LOG!$A$6:$N$77,14,FALSE),0)</f>
        <v>0</v>
      </c>
      <c r="AS45" s="76"/>
      <c r="AT45" s="76"/>
      <c r="AU45" s="76"/>
      <c r="AV45" s="76"/>
      <c r="AW45" s="76"/>
      <c r="AX45" s="400"/>
      <c r="AY45" s="77"/>
      <c r="AZ45" s="40"/>
    </row>
    <row r="46" spans="1:52" x14ac:dyDescent="0.3">
      <c r="A46" s="860"/>
      <c r="B46" s="14" t="s">
        <v>37</v>
      </c>
      <c r="C46" s="14" t="s">
        <v>37</v>
      </c>
      <c r="D46" s="14" t="s">
        <v>37</v>
      </c>
      <c r="E46" s="15"/>
      <c r="F46" s="13"/>
      <c r="G46" s="13"/>
      <c r="H46" s="13"/>
      <c r="I46" s="13"/>
      <c r="J46" s="13"/>
      <c r="K46" s="13"/>
      <c r="L46" s="13"/>
      <c r="M46" s="75">
        <f>_xlfn.IFNA(VLOOKUP(CONCATENATE($AN$5,$B46,$C46),'ESP3'!$A$6:$N$133,14,FALSE),0)</f>
        <v>0</v>
      </c>
      <c r="N46" s="13"/>
      <c r="O46" s="13"/>
      <c r="P46" s="13"/>
      <c r="Q46" s="13"/>
      <c r="R46" s="13"/>
      <c r="S46" s="13"/>
      <c r="T46" s="13"/>
      <c r="U46" s="13"/>
      <c r="V46" s="13"/>
      <c r="W46" s="13"/>
      <c r="X46" s="13"/>
      <c r="Y46" s="13"/>
      <c r="Z46" s="13"/>
      <c r="AA46" s="13"/>
      <c r="AB46" s="13"/>
      <c r="AC46" s="13"/>
      <c r="AD46" s="13"/>
      <c r="AE46" s="13"/>
      <c r="AF46" s="13"/>
      <c r="AG46" s="13"/>
      <c r="AH46" s="13"/>
      <c r="AI46" s="13"/>
      <c r="AJ46" s="13">
        <f>_xlfn.IFNA(VLOOKUP(CONCATENATE($AJ$5,$B46,$C46),SC!$A$6:$M$135,14,FALSE),0)</f>
        <v>0</v>
      </c>
      <c r="AK46" s="573"/>
      <c r="AL46" s="13"/>
      <c r="AM46" s="13"/>
      <c r="AN46" s="13"/>
      <c r="AO46" s="13"/>
      <c r="AP46" s="13"/>
      <c r="AQ46" s="13"/>
      <c r="AR46" s="13">
        <f>_xlfn.IFNA(VLOOKUP(CONCATENATE($AR$5,$B46,$C46),LOG!$A$6:$N$77,14,FALSE),0)</f>
        <v>0</v>
      </c>
      <c r="AS46" s="13"/>
      <c r="AT46" s="13"/>
      <c r="AU46" s="13"/>
      <c r="AV46" s="13"/>
      <c r="AW46" s="13"/>
      <c r="AX46" s="13"/>
      <c r="AY46" s="13"/>
      <c r="AZ46" s="40"/>
    </row>
    <row r="47" spans="1:52" x14ac:dyDescent="0.3">
      <c r="H47" s="7"/>
      <c r="I47" s="7"/>
      <c r="J47" s="7"/>
      <c r="K47" s="7"/>
      <c r="L47" s="7"/>
      <c r="M47" s="75">
        <f>_xlfn.IFNA(VLOOKUP(CONCATENATE($AN$5,$B47,$C47),'ESP3'!$A$6:$N$133,14,FALSE),0)</f>
        <v>0</v>
      </c>
      <c r="N47" s="7"/>
      <c r="O47" s="7"/>
      <c r="P47" s="7"/>
      <c r="Q47" s="7"/>
      <c r="R47" s="7"/>
      <c r="S47" s="7"/>
      <c r="T47" s="7"/>
      <c r="U47" s="7"/>
      <c r="V47" s="7"/>
      <c r="W47" s="7"/>
      <c r="X47" s="43">
        <f>_xlfn.IFNA(VLOOKUP(CONCATENATE($AK$5,$B47,$C47),'ESP3'!$A$6:$N$133,14,FALSE),0)</f>
        <v>0</v>
      </c>
      <c r="Y47" s="7"/>
      <c r="Z47" s="7"/>
      <c r="AA47" s="7"/>
      <c r="AB47" s="7"/>
      <c r="AC47" s="7"/>
      <c r="AD47" s="7"/>
      <c r="AE47" s="7"/>
      <c r="AF47" s="7"/>
      <c r="AG47" s="7"/>
      <c r="AH47" s="7"/>
      <c r="AI47" s="7"/>
      <c r="AJ47" s="7">
        <f>_xlfn.IFNA(VLOOKUP(CONCATENATE($AJ$5,$B47,$C47),SC!$A$6:$M$135,14,FALSE),0)</f>
        <v>0</v>
      </c>
      <c r="AK47" s="2"/>
      <c r="AL47" s="43">
        <f>_xlfn.IFNA(VLOOKUP(CONCATENATE($AK$5,$B47,$C47),'ESP3'!$A$6:$N$133,14,FALSE),0)</f>
        <v>0</v>
      </c>
      <c r="AM47" s="7"/>
      <c r="AN47" s="7"/>
      <c r="AO47" s="7"/>
      <c r="AP47" s="7"/>
      <c r="AQ47" s="7"/>
      <c r="AR47" s="7">
        <f>_xlfn.IFNA(VLOOKUP(CONCATENATE($AR$5,$B47,$C47),LOG!$A$6:$N$77,14,FALSE),0)</f>
        <v>0</v>
      </c>
      <c r="AS47" s="7"/>
      <c r="AT47" s="7"/>
      <c r="AU47" s="7"/>
      <c r="AV47" s="7"/>
      <c r="AW47" s="7"/>
      <c r="AX47" s="7"/>
      <c r="AY47" s="7"/>
      <c r="AZ47" s="40"/>
    </row>
    <row r="48" spans="1:52" x14ac:dyDescent="0.3">
      <c r="H48" s="7"/>
      <c r="I48" s="7"/>
      <c r="J48" s="7"/>
      <c r="K48" s="7"/>
      <c r="L48" s="7"/>
      <c r="M48" s="75">
        <f>_xlfn.IFNA(VLOOKUP(CONCATENATE($AN$5,$B48,$C48),'ESP3'!$A$6:$N$133,14,FALSE),0)</f>
        <v>0</v>
      </c>
      <c r="N48" s="7"/>
      <c r="O48" s="7"/>
      <c r="P48" s="7"/>
      <c r="Q48" s="7"/>
      <c r="R48" s="7"/>
      <c r="S48" s="7"/>
      <c r="T48" s="7"/>
      <c r="U48" s="7"/>
      <c r="V48" s="7"/>
      <c r="W48" s="7"/>
      <c r="X48" s="43">
        <f>_xlfn.IFNA(VLOOKUP(CONCATENATE($AK$5,$B48,$C48),'ESP3'!$A$6:$N$133,14,FALSE),0)</f>
        <v>0</v>
      </c>
      <c r="Y48" s="7"/>
      <c r="Z48" s="7"/>
      <c r="AA48" s="7"/>
      <c r="AB48" s="7"/>
      <c r="AC48" s="7"/>
      <c r="AD48" s="7"/>
      <c r="AE48" s="7"/>
      <c r="AF48" s="7"/>
      <c r="AG48" s="7"/>
      <c r="AH48" s="7"/>
      <c r="AI48" s="7"/>
      <c r="AJ48" s="7">
        <f>_xlfn.IFNA(VLOOKUP(CONCATENATE($AJ$5,$B48,$C48),SC!$A$6:$M$135,14,FALSE),0)</f>
        <v>0</v>
      </c>
      <c r="AK48" s="2"/>
      <c r="AL48" s="43">
        <f>_xlfn.IFNA(VLOOKUP(CONCATENATE($AK$5,$B48,$C48),'ESP3'!$A$6:$N$133,14,FALSE),0)</f>
        <v>0</v>
      </c>
      <c r="AM48" s="7"/>
      <c r="AN48" s="7"/>
      <c r="AO48" s="7"/>
      <c r="AP48" s="7"/>
      <c r="AQ48" s="7"/>
      <c r="AR48" s="7">
        <f>_xlfn.IFNA(VLOOKUP(CONCATENATE($AR$5,$B48,$C48),LOG!$A$6:$N$77,14,FALSE),0)</f>
        <v>0</v>
      </c>
      <c r="AS48" s="7"/>
      <c r="AT48" s="7"/>
      <c r="AU48" s="7"/>
      <c r="AV48" s="7"/>
      <c r="AW48" s="7"/>
      <c r="AX48" s="7"/>
      <c r="AY48" s="7"/>
      <c r="AZ48" s="13"/>
    </row>
    <row r="49" spans="8:52" x14ac:dyDescent="0.3">
      <c r="H49" s="7"/>
      <c r="I49" s="7"/>
      <c r="J49" s="7"/>
      <c r="K49" s="7"/>
      <c r="L49" s="7"/>
      <c r="M49" s="13"/>
      <c r="N49" s="7"/>
      <c r="O49" s="7"/>
      <c r="P49" s="7"/>
      <c r="Q49" s="7"/>
      <c r="R49" s="7"/>
      <c r="S49" s="7"/>
      <c r="T49" s="7"/>
      <c r="U49" s="7"/>
      <c r="V49" s="7"/>
      <c r="W49" s="7"/>
      <c r="Y49" s="7"/>
      <c r="Z49" s="7"/>
      <c r="AA49" s="7"/>
      <c r="AB49" s="7"/>
      <c r="AC49" s="7"/>
      <c r="AD49" s="7"/>
      <c r="AE49" s="7"/>
      <c r="AF49" s="7"/>
      <c r="AG49" s="7"/>
      <c r="AH49" s="7"/>
      <c r="AI49" s="7"/>
      <c r="AJ49" s="7"/>
      <c r="AK49" s="2"/>
      <c r="AM49" s="7"/>
      <c r="AN49" s="7"/>
      <c r="AO49" s="7"/>
      <c r="AP49" s="7"/>
      <c r="AQ49" s="7"/>
      <c r="AR49" s="7"/>
      <c r="AS49" s="7"/>
      <c r="AT49" s="7"/>
      <c r="AU49" s="7"/>
      <c r="AV49" s="7"/>
      <c r="AW49" s="7"/>
      <c r="AX49" s="7"/>
      <c r="AY49" s="7"/>
      <c r="AZ49" s="7"/>
    </row>
    <row r="50" spans="8:52" x14ac:dyDescent="0.3">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2"/>
      <c r="AL50" s="7"/>
      <c r="AM50" s="7"/>
      <c r="AN50" s="7"/>
      <c r="AO50" s="7"/>
      <c r="AP50" s="7"/>
      <c r="AQ50" s="7"/>
      <c r="AR50" s="7"/>
      <c r="AS50" s="7"/>
      <c r="AT50" s="7"/>
      <c r="AU50" s="7"/>
      <c r="AV50" s="7"/>
      <c r="AW50" s="7"/>
      <c r="AX50" s="7"/>
      <c r="AY50" s="7"/>
      <c r="AZ50" s="7"/>
    </row>
    <row r="51" spans="8:52" x14ac:dyDescent="0.3">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2"/>
      <c r="AL51" s="7"/>
      <c r="AM51" s="7"/>
      <c r="AN51" s="7"/>
      <c r="AO51" s="7"/>
      <c r="AP51" s="7"/>
      <c r="AQ51" s="7"/>
      <c r="AR51" s="7"/>
      <c r="AS51" s="7"/>
      <c r="AT51" s="7"/>
      <c r="AU51" s="7"/>
      <c r="AV51" s="7"/>
      <c r="AW51" s="7"/>
      <c r="AX51" s="7"/>
      <c r="AY51" s="7"/>
      <c r="AZ51" s="7"/>
    </row>
    <row r="52" spans="8:52" x14ac:dyDescent="0.3">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2"/>
      <c r="AL52" s="7"/>
      <c r="AM52" s="7"/>
      <c r="AN52" s="7"/>
      <c r="AO52" s="7"/>
      <c r="AP52" s="7"/>
      <c r="AQ52" s="7"/>
      <c r="AR52" s="7"/>
      <c r="AS52" s="7"/>
      <c r="AT52" s="7"/>
      <c r="AU52" s="7"/>
      <c r="AV52" s="7"/>
      <c r="AW52" s="7"/>
      <c r="AX52" s="7"/>
      <c r="AY52" s="7"/>
      <c r="AZ52" s="7"/>
    </row>
    <row r="53" spans="8:52" x14ac:dyDescent="0.3">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2"/>
      <c r="AL53" s="7"/>
      <c r="AM53" s="7"/>
      <c r="AN53" s="7"/>
      <c r="AO53" s="7"/>
      <c r="AP53" s="7"/>
      <c r="AQ53" s="7"/>
      <c r="AR53" s="7"/>
      <c r="AS53" s="7"/>
      <c r="AT53" s="7"/>
      <c r="AU53" s="7"/>
      <c r="AV53" s="7"/>
      <c r="AW53" s="7"/>
      <c r="AX53" s="7"/>
      <c r="AY53" s="7"/>
      <c r="AZ53" s="7"/>
    </row>
    <row r="54" spans="8:52" x14ac:dyDescent="0.3">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2"/>
      <c r="AL54" s="7"/>
      <c r="AM54" s="7"/>
      <c r="AN54" s="7"/>
      <c r="AO54" s="7"/>
      <c r="AP54" s="7"/>
      <c r="AQ54" s="7"/>
      <c r="AR54" s="7"/>
      <c r="AS54" s="7"/>
      <c r="AT54" s="7"/>
      <c r="AU54" s="7"/>
      <c r="AV54" s="7"/>
      <c r="AW54" s="7"/>
      <c r="AX54" s="7"/>
      <c r="AY54" s="7"/>
      <c r="AZ54" s="7"/>
    </row>
    <row r="55" spans="8:52" x14ac:dyDescent="0.3">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2"/>
      <c r="AL55" s="7"/>
      <c r="AM55" s="7"/>
      <c r="AN55" s="7"/>
      <c r="AO55" s="7"/>
      <c r="AP55" s="7"/>
      <c r="AQ55" s="7"/>
      <c r="AR55" s="7"/>
      <c r="AS55" s="7"/>
      <c r="AT55" s="7"/>
      <c r="AU55" s="7"/>
      <c r="AV55" s="7"/>
      <c r="AW55" s="7"/>
      <c r="AX55" s="7"/>
      <c r="AY55" s="7"/>
      <c r="AZ55" s="7"/>
    </row>
    <row r="56" spans="8:52" x14ac:dyDescent="0.3">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2"/>
      <c r="AL56" s="7"/>
      <c r="AM56" s="7"/>
      <c r="AN56" s="7"/>
      <c r="AO56" s="7"/>
      <c r="AP56" s="7"/>
      <c r="AQ56" s="7"/>
      <c r="AR56" s="7"/>
      <c r="AS56" s="7"/>
      <c r="AT56" s="7"/>
      <c r="AU56" s="7"/>
      <c r="AV56" s="7"/>
      <c r="AW56" s="7"/>
      <c r="AX56" s="7"/>
      <c r="AY56" s="7"/>
      <c r="AZ56" s="7"/>
    </row>
    <row r="57" spans="8:52" x14ac:dyDescent="0.3">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2"/>
      <c r="AL57" s="7"/>
      <c r="AM57" s="7"/>
      <c r="AN57" s="7"/>
      <c r="AO57" s="7"/>
      <c r="AP57" s="7"/>
      <c r="AQ57" s="7"/>
      <c r="AR57" s="7"/>
      <c r="AS57" s="7"/>
      <c r="AT57" s="7"/>
      <c r="AU57" s="7"/>
      <c r="AV57" s="7"/>
      <c r="AW57" s="7"/>
      <c r="AX57" s="7"/>
      <c r="AY57" s="7"/>
      <c r="AZ57" s="7"/>
    </row>
    <row r="58" spans="8:52" x14ac:dyDescent="0.3">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2"/>
      <c r="AL58" s="7"/>
      <c r="AM58" s="7"/>
      <c r="AN58" s="7"/>
      <c r="AO58" s="7"/>
      <c r="AP58" s="7"/>
      <c r="AQ58" s="7"/>
      <c r="AR58" s="7"/>
      <c r="AS58" s="7"/>
      <c r="AT58" s="7"/>
      <c r="AU58" s="7"/>
      <c r="AV58" s="7"/>
      <c r="AW58" s="7"/>
      <c r="AX58" s="7"/>
      <c r="AY58" s="7"/>
      <c r="AZ58" s="7"/>
    </row>
    <row r="59" spans="8:52" x14ac:dyDescent="0.3">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2"/>
      <c r="AL59" s="7"/>
      <c r="AM59" s="7"/>
      <c r="AN59" s="7"/>
      <c r="AO59" s="7"/>
      <c r="AP59" s="7"/>
      <c r="AQ59" s="7"/>
      <c r="AR59" s="7"/>
      <c r="AS59" s="7"/>
      <c r="AT59" s="7"/>
      <c r="AU59" s="7"/>
      <c r="AV59" s="7"/>
      <c r="AW59" s="7"/>
      <c r="AX59" s="7"/>
      <c r="AY59" s="7"/>
      <c r="AZ59" s="7"/>
    </row>
    <row r="60" spans="8:52" x14ac:dyDescent="0.3">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2"/>
      <c r="AL60" s="7"/>
      <c r="AM60" s="7"/>
      <c r="AN60" s="7"/>
      <c r="AO60" s="7"/>
      <c r="AP60" s="7"/>
      <c r="AQ60" s="7"/>
      <c r="AR60" s="7"/>
      <c r="AS60" s="7"/>
      <c r="AT60" s="7"/>
      <c r="AU60" s="7"/>
      <c r="AV60" s="7"/>
      <c r="AW60" s="7"/>
      <c r="AX60" s="7"/>
      <c r="AY60" s="7"/>
      <c r="AZ60" s="7"/>
    </row>
    <row r="61" spans="8:52" x14ac:dyDescent="0.3">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2"/>
      <c r="AL61" s="7"/>
      <c r="AM61" s="7"/>
      <c r="AN61" s="7"/>
      <c r="AO61" s="7"/>
      <c r="AP61" s="7"/>
      <c r="AQ61" s="7"/>
      <c r="AR61" s="7"/>
      <c r="AS61" s="7"/>
      <c r="AT61" s="7"/>
      <c r="AU61" s="7"/>
      <c r="AV61" s="7"/>
      <c r="AW61" s="7"/>
      <c r="AX61" s="7"/>
      <c r="AY61" s="7"/>
      <c r="AZ61" s="7"/>
    </row>
    <row r="62" spans="8:52" x14ac:dyDescent="0.3">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2"/>
      <c r="AL62" s="7"/>
      <c r="AM62" s="7"/>
      <c r="AN62" s="7"/>
      <c r="AO62" s="7"/>
      <c r="AP62" s="7"/>
      <c r="AQ62" s="7"/>
      <c r="AR62" s="7"/>
      <c r="AS62" s="7"/>
      <c r="AT62" s="7"/>
      <c r="AU62" s="7"/>
      <c r="AV62" s="7"/>
      <c r="AW62" s="7"/>
      <c r="AX62" s="7"/>
      <c r="AY62" s="7"/>
      <c r="AZ62" s="7"/>
    </row>
    <row r="63" spans="8:52" x14ac:dyDescent="0.3">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2"/>
      <c r="AL63" s="7"/>
      <c r="AM63" s="7"/>
      <c r="AN63" s="7"/>
      <c r="AO63" s="7"/>
      <c r="AP63" s="7"/>
      <c r="AQ63" s="7"/>
      <c r="AR63" s="7"/>
      <c r="AS63" s="7"/>
      <c r="AT63" s="7"/>
      <c r="AU63" s="7"/>
      <c r="AV63" s="7"/>
      <c r="AW63" s="7"/>
      <c r="AX63" s="7"/>
      <c r="AY63" s="7"/>
      <c r="AZ63" s="7"/>
    </row>
    <row r="64" spans="8:52" x14ac:dyDescent="0.3">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L64" s="7"/>
      <c r="AM64" s="7"/>
      <c r="AN64" s="7"/>
      <c r="AO64" s="7"/>
      <c r="AP64" s="7"/>
      <c r="AQ64" s="7"/>
      <c r="AR64" s="7"/>
      <c r="AS64" s="7"/>
      <c r="AT64" s="7"/>
      <c r="AU64" s="7"/>
      <c r="AV64" s="7"/>
      <c r="AW64" s="7"/>
      <c r="AX64" s="7"/>
      <c r="AY64" s="7"/>
      <c r="AZ64" s="7"/>
    </row>
    <row r="65" spans="8:52" x14ac:dyDescent="0.3">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L65" s="7"/>
      <c r="AM65" s="7"/>
      <c r="AN65" s="7"/>
      <c r="AO65" s="7"/>
      <c r="AP65" s="7"/>
      <c r="AQ65" s="7"/>
      <c r="AR65" s="7"/>
      <c r="AS65" s="7"/>
      <c r="AT65" s="7"/>
      <c r="AU65" s="7"/>
      <c r="AV65" s="7"/>
      <c r="AW65" s="7"/>
      <c r="AX65" s="7"/>
      <c r="AY65" s="7"/>
      <c r="AZ65" s="7"/>
    </row>
    <row r="66" spans="8:52" x14ac:dyDescent="0.3">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L66" s="7"/>
      <c r="AM66" s="7"/>
      <c r="AN66" s="7"/>
      <c r="AO66" s="7"/>
      <c r="AP66" s="7"/>
      <c r="AQ66" s="7"/>
      <c r="AR66" s="7"/>
      <c r="AS66" s="7"/>
      <c r="AT66" s="7"/>
      <c r="AU66" s="7"/>
      <c r="AV66" s="7"/>
      <c r="AW66" s="7"/>
      <c r="AX66" s="7"/>
      <c r="AY66" s="7"/>
      <c r="AZ66" s="7"/>
    </row>
    <row r="67" spans="8:52" x14ac:dyDescent="0.3">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L67" s="7"/>
      <c r="AM67" s="7"/>
      <c r="AN67" s="7"/>
      <c r="AO67" s="7"/>
      <c r="AP67" s="7"/>
      <c r="AQ67" s="7"/>
      <c r="AR67" s="7"/>
      <c r="AS67" s="7"/>
      <c r="AT67" s="7"/>
      <c r="AU67" s="7"/>
      <c r="AV67" s="7"/>
      <c r="AW67" s="7"/>
      <c r="AX67" s="7"/>
      <c r="AY67" s="7"/>
      <c r="AZ67" s="7"/>
    </row>
    <row r="68" spans="8:52" x14ac:dyDescent="0.3">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L68" s="7"/>
      <c r="AM68" s="7"/>
      <c r="AN68" s="7"/>
      <c r="AO68" s="7"/>
      <c r="AP68" s="7"/>
      <c r="AQ68" s="7"/>
      <c r="AR68" s="7"/>
      <c r="AS68" s="7"/>
      <c r="AT68" s="7"/>
      <c r="AU68" s="7"/>
      <c r="AV68" s="7"/>
      <c r="AW68" s="7"/>
      <c r="AX68" s="7"/>
      <c r="AY68" s="7"/>
      <c r="AZ68" s="7"/>
    </row>
    <row r="69" spans="8:52" x14ac:dyDescent="0.3">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L69" s="7"/>
      <c r="AM69" s="7"/>
      <c r="AN69" s="7"/>
      <c r="AO69" s="7"/>
      <c r="AP69" s="7"/>
      <c r="AQ69" s="7"/>
      <c r="AR69" s="7"/>
      <c r="AS69" s="7"/>
      <c r="AT69" s="7"/>
      <c r="AU69" s="7"/>
      <c r="AV69" s="7"/>
      <c r="AW69" s="7"/>
      <c r="AX69" s="7"/>
      <c r="AY69" s="7"/>
      <c r="AZ69" s="7"/>
    </row>
    <row r="70" spans="8:52" x14ac:dyDescent="0.3">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L70" s="7"/>
      <c r="AM70" s="7"/>
      <c r="AN70" s="7"/>
      <c r="AO70" s="7"/>
      <c r="AP70" s="7"/>
      <c r="AQ70" s="7"/>
      <c r="AR70" s="7"/>
      <c r="AS70" s="7"/>
      <c r="AT70" s="7"/>
      <c r="AU70" s="7"/>
      <c r="AV70" s="7"/>
      <c r="AW70" s="7"/>
      <c r="AX70" s="7"/>
      <c r="AY70" s="7"/>
      <c r="AZ70" s="7"/>
    </row>
    <row r="71" spans="8:52" x14ac:dyDescent="0.3">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L71" s="7"/>
      <c r="AM71" s="7"/>
      <c r="AN71" s="7"/>
      <c r="AO71" s="7"/>
      <c r="AP71" s="7"/>
      <c r="AQ71" s="7"/>
      <c r="AR71" s="7"/>
      <c r="AS71" s="7"/>
      <c r="AT71" s="7"/>
      <c r="AU71" s="7"/>
      <c r="AV71" s="7"/>
      <c r="AW71" s="7"/>
      <c r="AX71" s="7"/>
      <c r="AY71" s="7"/>
      <c r="AZ71" s="7"/>
    </row>
    <row r="72" spans="8:52" x14ac:dyDescent="0.3">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L72" s="7"/>
      <c r="AM72" s="7"/>
      <c r="AN72" s="7"/>
      <c r="AO72" s="7"/>
      <c r="AP72" s="7"/>
      <c r="AQ72" s="7"/>
      <c r="AR72" s="7"/>
      <c r="AS72" s="7"/>
      <c r="AT72" s="7"/>
      <c r="AU72" s="7"/>
      <c r="AV72" s="7"/>
      <c r="AW72" s="7"/>
      <c r="AX72" s="7"/>
      <c r="AY72" s="7"/>
      <c r="AZ72" s="7"/>
    </row>
    <row r="73" spans="8:52" x14ac:dyDescent="0.3">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L73" s="7"/>
      <c r="AM73" s="7"/>
      <c r="AN73" s="7"/>
      <c r="AO73" s="7"/>
      <c r="AP73" s="7"/>
      <c r="AQ73" s="7"/>
      <c r="AR73" s="7"/>
      <c r="AS73" s="7"/>
      <c r="AT73" s="7"/>
      <c r="AU73" s="7"/>
      <c r="AV73" s="7"/>
      <c r="AW73" s="7"/>
      <c r="AX73" s="7"/>
      <c r="AY73" s="7"/>
      <c r="AZ73" s="7"/>
    </row>
    <row r="74" spans="8:52" x14ac:dyDescent="0.3">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L74" s="7"/>
      <c r="AM74" s="7"/>
      <c r="AN74" s="7"/>
      <c r="AO74" s="7"/>
      <c r="AP74" s="7"/>
      <c r="AQ74" s="7"/>
      <c r="AR74" s="7"/>
      <c r="AS74" s="7"/>
      <c r="AT74" s="7"/>
      <c r="AU74" s="7"/>
      <c r="AV74" s="7"/>
      <c r="AW74" s="7"/>
      <c r="AX74" s="7"/>
      <c r="AY74" s="7"/>
      <c r="AZ74" s="7"/>
    </row>
    <row r="75" spans="8:52" x14ac:dyDescent="0.3">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L75" s="7"/>
      <c r="AM75" s="7"/>
      <c r="AN75" s="7"/>
      <c r="AO75" s="7"/>
      <c r="AP75" s="7"/>
      <c r="AQ75" s="7"/>
      <c r="AR75" s="7"/>
      <c r="AS75" s="7"/>
      <c r="AT75" s="7"/>
      <c r="AU75" s="7"/>
      <c r="AV75" s="7"/>
      <c r="AW75" s="7"/>
      <c r="AX75" s="7"/>
      <c r="AY75" s="7"/>
      <c r="AZ75" s="7"/>
    </row>
    <row r="76" spans="8:52" x14ac:dyDescent="0.3">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L76" s="7"/>
      <c r="AM76" s="7"/>
      <c r="AN76" s="7"/>
      <c r="AO76" s="7"/>
      <c r="AP76" s="7"/>
      <c r="AQ76" s="7"/>
      <c r="AR76" s="7"/>
      <c r="AS76" s="7"/>
      <c r="AT76" s="7"/>
      <c r="AU76" s="7"/>
      <c r="AV76" s="7"/>
      <c r="AW76" s="7"/>
      <c r="AX76" s="7"/>
      <c r="AY76" s="7"/>
      <c r="AZ76" s="7"/>
    </row>
    <row r="77" spans="8:52" x14ac:dyDescent="0.3">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L77" s="7"/>
      <c r="AM77" s="7"/>
      <c r="AN77" s="7"/>
      <c r="AO77" s="7"/>
      <c r="AP77" s="7"/>
      <c r="AQ77" s="7"/>
      <c r="AR77" s="7"/>
      <c r="AS77" s="7"/>
      <c r="AT77" s="7"/>
      <c r="AU77" s="7"/>
      <c r="AV77" s="7"/>
      <c r="AW77" s="7"/>
      <c r="AX77" s="7"/>
      <c r="AY77" s="7"/>
      <c r="AZ77" s="7"/>
    </row>
    <row r="78" spans="8:52" x14ac:dyDescent="0.3">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L78" s="7"/>
      <c r="AM78" s="7"/>
      <c r="AN78" s="7"/>
      <c r="AO78" s="7"/>
      <c r="AP78" s="7"/>
      <c r="AQ78" s="7"/>
      <c r="AR78" s="7"/>
      <c r="AS78" s="7"/>
      <c r="AT78" s="7"/>
      <c r="AU78" s="7"/>
      <c r="AV78" s="7"/>
      <c r="AW78" s="7"/>
      <c r="AX78" s="7"/>
      <c r="AY78" s="7"/>
      <c r="AZ78" s="7"/>
    </row>
    <row r="79" spans="8:52" x14ac:dyDescent="0.3">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L79" s="7"/>
      <c r="AM79" s="7"/>
      <c r="AN79" s="7"/>
      <c r="AO79" s="7"/>
      <c r="AP79" s="7"/>
      <c r="AQ79" s="7"/>
      <c r="AR79" s="7"/>
      <c r="AS79" s="7"/>
      <c r="AT79" s="7"/>
      <c r="AU79" s="7"/>
      <c r="AV79" s="7"/>
      <c r="AW79" s="7"/>
      <c r="AX79" s="7"/>
      <c r="AY79" s="7"/>
      <c r="AZ79" s="7"/>
    </row>
    <row r="80" spans="8:52" x14ac:dyDescent="0.3">
      <c r="H80" s="7"/>
      <c r="I80" s="7"/>
      <c r="M80" s="7"/>
      <c r="X80" s="7"/>
      <c r="AL80" s="7"/>
      <c r="AM80" s="7"/>
      <c r="AP80" s="7"/>
      <c r="AQ80" s="7"/>
      <c r="AZ80" s="7"/>
    </row>
    <row r="81" spans="8:52" x14ac:dyDescent="0.3">
      <c r="H81" s="7"/>
      <c r="I81" s="7"/>
      <c r="M81" s="7"/>
      <c r="X81" s="7"/>
      <c r="AL81" s="7"/>
      <c r="AM81" s="7"/>
      <c r="AP81" s="7"/>
      <c r="AQ81" s="7"/>
      <c r="AZ81" s="7"/>
    </row>
    <row r="82" spans="8:52" x14ac:dyDescent="0.3">
      <c r="H82" s="7"/>
      <c r="I82" s="7"/>
      <c r="M82" s="7"/>
      <c r="X82" s="7"/>
      <c r="AL82" s="7"/>
    </row>
    <row r="83" spans="8:52" x14ac:dyDescent="0.3">
      <c r="H83" s="7"/>
      <c r="I83" s="7"/>
    </row>
    <row r="84" spans="8:52" x14ac:dyDescent="0.3">
      <c r="H84" s="7"/>
      <c r="I84" s="7"/>
    </row>
    <row r="85" spans="8:52" x14ac:dyDescent="0.3">
      <c r="H85" s="7"/>
      <c r="I85" s="7"/>
    </row>
    <row r="86" spans="8:52" x14ac:dyDescent="0.3">
      <c r="H86" s="7"/>
      <c r="I86" s="7"/>
    </row>
    <row r="87" spans="8:52" x14ac:dyDescent="0.3">
      <c r="H87" s="7"/>
      <c r="I87" s="7"/>
    </row>
    <row r="88" spans="8:52" x14ac:dyDescent="0.3">
      <c r="H88" s="7"/>
      <c r="I88" s="7"/>
    </row>
  </sheetData>
  <sortState xmlns:xlrd2="http://schemas.microsoft.com/office/spreadsheetml/2017/richdata2" ref="B5:AY21">
    <sortCondition descending="1" ref="H5:H21"/>
    <sortCondition ref="I5:I21"/>
  </sortState>
  <mergeCells count="100">
    <mergeCell ref="AS1:AS2"/>
    <mergeCell ref="AT1:AT2"/>
    <mergeCell ref="AQ1:AQ2"/>
    <mergeCell ref="AQ3:AQ4"/>
    <mergeCell ref="AK1:AK2"/>
    <mergeCell ref="AK3:AK4"/>
    <mergeCell ref="AP1:AP2"/>
    <mergeCell ref="AP3:AP4"/>
    <mergeCell ref="AM1:AM2"/>
    <mergeCell ref="AM3:AM4"/>
    <mergeCell ref="AL1:AL2"/>
    <mergeCell ref="AL3:AL4"/>
    <mergeCell ref="AX3:AX4"/>
    <mergeCell ref="AY3:AY4"/>
    <mergeCell ref="AU1:AU2"/>
    <mergeCell ref="AV1:AV2"/>
    <mergeCell ref="AW1:AW2"/>
    <mergeCell ref="AX1:AX2"/>
    <mergeCell ref="AY1:AY2"/>
    <mergeCell ref="AV3:AV4"/>
    <mergeCell ref="AW3:AW4"/>
    <mergeCell ref="AU3:AU4"/>
    <mergeCell ref="AB1:AB2"/>
    <mergeCell ref="AB3:AB4"/>
    <mergeCell ref="AS3:AS4"/>
    <mergeCell ref="AT3:AT4"/>
    <mergeCell ref="AH3:AH4"/>
    <mergeCell ref="AI3:AI4"/>
    <mergeCell ref="AJ3:AJ4"/>
    <mergeCell ref="AN3:AN4"/>
    <mergeCell ref="AO3:AO4"/>
    <mergeCell ref="AD3:AD4"/>
    <mergeCell ref="AE3:AE4"/>
    <mergeCell ref="AF3:AF4"/>
    <mergeCell ref="AG3:AG4"/>
    <mergeCell ref="AR3:AR4"/>
    <mergeCell ref="AR1:AR2"/>
    <mergeCell ref="AD1:AD2"/>
    <mergeCell ref="V3:V4"/>
    <mergeCell ref="W3:W4"/>
    <mergeCell ref="Z3:Z4"/>
    <mergeCell ref="AA3:AA4"/>
    <mergeCell ref="AC3:AC4"/>
    <mergeCell ref="Y3:Y4"/>
    <mergeCell ref="X3:X4"/>
    <mergeCell ref="P3:P4"/>
    <mergeCell ref="Q3:Q4"/>
    <mergeCell ref="R3:R4"/>
    <mergeCell ref="S3:S4"/>
    <mergeCell ref="U3:U4"/>
    <mergeCell ref="T3:T4"/>
    <mergeCell ref="J3:J4"/>
    <mergeCell ref="K3:K4"/>
    <mergeCell ref="L3:L4"/>
    <mergeCell ref="N3:N4"/>
    <mergeCell ref="O3:O4"/>
    <mergeCell ref="M3:M4"/>
    <mergeCell ref="AE1:AE2"/>
    <mergeCell ref="AF1:AF2"/>
    <mergeCell ref="AG1:AG2"/>
    <mergeCell ref="AH1:AH2"/>
    <mergeCell ref="AI1:AI2"/>
    <mergeCell ref="H1:H2"/>
    <mergeCell ref="J1:J2"/>
    <mergeCell ref="AA1:AA2"/>
    <mergeCell ref="Z1:Z2"/>
    <mergeCell ref="Q1:Q2"/>
    <mergeCell ref="S1:S2"/>
    <mergeCell ref="K1:K2"/>
    <mergeCell ref="N1:N2"/>
    <mergeCell ref="O1:O2"/>
    <mergeCell ref="W1:W2"/>
    <mergeCell ref="L1:L2"/>
    <mergeCell ref="U1:U2"/>
    <mergeCell ref="T1:T2"/>
    <mergeCell ref="Y1:Y2"/>
    <mergeCell ref="M1:M2"/>
    <mergeCell ref="X1:X2"/>
    <mergeCell ref="E1:E2"/>
    <mergeCell ref="F1:F4"/>
    <mergeCell ref="B3:B4"/>
    <mergeCell ref="C3:C4"/>
    <mergeCell ref="D3:D4"/>
    <mergeCell ref="E3:E4"/>
    <mergeCell ref="A1:A46"/>
    <mergeCell ref="AJ1:AJ2"/>
    <mergeCell ref="AN1:AN2"/>
    <mergeCell ref="AO1:AO2"/>
    <mergeCell ref="G1:G2"/>
    <mergeCell ref="I3:I4"/>
    <mergeCell ref="I1:I2"/>
    <mergeCell ref="V1:V2"/>
    <mergeCell ref="AC1:AC2"/>
    <mergeCell ref="G3:G4"/>
    <mergeCell ref="H3:H4"/>
    <mergeCell ref="P1:P2"/>
    <mergeCell ref="R1:R2"/>
    <mergeCell ref="B1:B2"/>
    <mergeCell ref="C1:C2"/>
    <mergeCell ref="D1:D2"/>
  </mergeCells>
  <conditionalFormatting sqref="B46">
    <cfRule type="duplicateValues" dxfId="170" priority="37"/>
  </conditionalFormatting>
  <conditionalFormatting sqref="B47:B1048576 B1:B2">
    <cfRule type="duplicateValues" dxfId="169" priority="388"/>
  </conditionalFormatting>
  <conditionalFormatting sqref="C1:C1048576">
    <cfRule type="duplicateValues" dxfId="168" priority="18"/>
  </conditionalFormatting>
  <conditionalFormatting sqref="G6:I44 I45">
    <cfRule type="containsText" dxfId="167" priority="20" operator="containsText" text="10">
      <formula>NOT(ISERROR(SEARCH("10",G6)))</formula>
    </cfRule>
  </conditionalFormatting>
  <conditionalFormatting sqref="J6:L45 N6:W45 Y6:AJ45">
    <cfRule type="cellIs" dxfId="166" priority="6" operator="lessThan">
      <formula>1</formula>
    </cfRule>
  </conditionalFormatting>
  <conditionalFormatting sqref="M6:M48">
    <cfRule type="cellIs" dxfId="165" priority="4" operator="lessThan">
      <formula>1</formula>
    </cfRule>
  </conditionalFormatting>
  <conditionalFormatting sqref="X6:X48">
    <cfRule type="cellIs" dxfId="164" priority="3" operator="lessThan">
      <formula>1</formula>
    </cfRule>
  </conditionalFormatting>
  <conditionalFormatting sqref="AK6:AK45">
    <cfRule type="cellIs" dxfId="163" priority="5" operator="lessThan">
      <formula>1</formula>
    </cfRule>
  </conditionalFormatting>
  <conditionalFormatting sqref="AL6:AL48">
    <cfRule type="cellIs" dxfId="162" priority="1" operator="lessThan">
      <formula>1</formula>
    </cfRule>
  </conditionalFormatting>
  <conditionalFormatting sqref="AM6:AY45">
    <cfRule type="cellIs" dxfId="161" priority="2"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078E-AB71-4DA2-9391-946700E4B4E0}">
  <sheetPr codeName="Sheet5">
    <tabColor rgb="FFFFF2CC"/>
    <pageSetUpPr fitToPage="1"/>
  </sheetPr>
  <dimension ref="A1:CP82"/>
  <sheetViews>
    <sheetView zoomScale="90" zoomScaleNormal="90" zoomScaleSheetLayoutView="90" workbookViewId="0">
      <pane xSplit="8" ySplit="5" topLeftCell="I6" activePane="bottomRight" state="frozen"/>
      <selection pane="topRight" activeCell="I1" sqref="I1"/>
      <selection pane="bottomLeft" activeCell="A6" sqref="A6"/>
      <selection pane="bottomRight" activeCell="B6" sqref="B6:D6"/>
    </sheetView>
  </sheetViews>
  <sheetFormatPr defaultColWidth="26.88671875" defaultRowHeight="13.8" x14ac:dyDescent="0.3"/>
  <cols>
    <col min="1" max="1" width="4.44140625" style="11" bestFit="1" customWidth="1"/>
    <col min="2" max="2" width="21.33203125" style="6" bestFit="1" customWidth="1"/>
    <col min="3" max="3" width="25.44140625" style="6" bestFit="1" customWidth="1"/>
    <col min="4" max="4" width="20.109375" style="6" bestFit="1" customWidth="1"/>
    <col min="5" max="5" width="14.109375" style="11" bestFit="1" customWidth="1"/>
    <col min="6" max="6" width="6.33203125" style="7" bestFit="1" customWidth="1"/>
    <col min="7" max="7" width="14.44140625" style="7" bestFit="1" customWidth="1"/>
    <col min="8" max="8" width="9" style="5" bestFit="1" customWidth="1"/>
    <col min="9" max="9" width="11.109375" style="2" bestFit="1" customWidth="1"/>
    <col min="10" max="10" width="9.33203125" style="4" bestFit="1" customWidth="1"/>
    <col min="11" max="11" width="8.6640625" style="4" bestFit="1" customWidth="1"/>
    <col min="12" max="12" width="9.88671875" style="4" bestFit="1" customWidth="1"/>
    <col min="13" max="13" width="9.33203125" style="4" customWidth="1"/>
    <col min="14" max="15" width="9.33203125" style="4" bestFit="1" customWidth="1"/>
    <col min="16" max="16" width="9.88671875" style="4" bestFit="1" customWidth="1"/>
    <col min="17" max="17" width="9.5546875" style="4" bestFit="1" customWidth="1"/>
    <col min="18" max="19" width="9.33203125" style="4" bestFit="1" customWidth="1"/>
    <col min="20" max="21" width="10" style="4" bestFit="1" customWidth="1"/>
    <col min="22" max="22" width="9" style="4" bestFit="1" customWidth="1"/>
    <col min="23" max="23" width="9.33203125" style="4" bestFit="1" customWidth="1"/>
    <col min="24" max="24" width="12.5546875" style="4" bestFit="1" customWidth="1"/>
    <col min="25" max="25" width="12.6640625" style="4" bestFit="1" customWidth="1"/>
    <col min="26" max="26" width="9.88671875" style="4" bestFit="1" customWidth="1"/>
    <col min="27" max="30" width="9.6640625" style="4" bestFit="1" customWidth="1"/>
    <col min="31" max="32" width="10.33203125" style="4" bestFit="1" customWidth="1"/>
    <col min="33" max="33" width="10.5546875" style="4" bestFit="1" customWidth="1"/>
    <col min="34" max="34" width="10.6640625" style="4" bestFit="1" customWidth="1"/>
    <col min="35" max="35" width="8.88671875" style="4" bestFit="1" customWidth="1"/>
    <col min="36" max="36" width="9.33203125" style="4" bestFit="1" customWidth="1"/>
    <col min="37" max="38" width="9.109375" style="4" customWidth="1"/>
    <col min="39" max="39" width="8.88671875" style="43" bestFit="1" customWidth="1"/>
    <col min="40" max="40" width="9.33203125" style="4" bestFit="1" customWidth="1"/>
    <col min="41" max="42" width="8.88671875" style="4" bestFit="1" customWidth="1"/>
    <col min="43" max="43" width="8.88671875" style="43" bestFit="1" customWidth="1"/>
    <col min="44" max="44" width="9.5546875" style="43" bestFit="1" customWidth="1"/>
    <col min="45" max="45" width="10.5546875" style="4" bestFit="1" customWidth="1"/>
    <col min="46" max="47" width="8" style="43" bestFit="1" customWidth="1"/>
    <col min="48" max="48" width="9.6640625" style="43" bestFit="1" customWidth="1"/>
    <col min="49" max="50" width="9.109375" style="43" bestFit="1" customWidth="1"/>
    <col min="51" max="51" width="13.33203125" style="41" bestFit="1" customWidth="1"/>
    <col min="52" max="52" width="25.44140625" style="11" bestFit="1" customWidth="1"/>
    <col min="53" max="53" width="13.6640625" style="11" bestFit="1" customWidth="1"/>
    <col min="54" max="54" width="13.44140625" style="11" bestFit="1" customWidth="1"/>
    <col min="55" max="55" width="18" style="11" bestFit="1" customWidth="1"/>
    <col min="56" max="16384" width="26.88671875" style="11"/>
  </cols>
  <sheetData>
    <row r="1" spans="1:94" s="9" customFormat="1" x14ac:dyDescent="0.25">
      <c r="A1" s="860" t="s">
        <v>185</v>
      </c>
      <c r="B1" s="867" t="s">
        <v>0</v>
      </c>
      <c r="C1" s="867" t="s">
        <v>17</v>
      </c>
      <c r="D1" s="867" t="s">
        <v>1</v>
      </c>
      <c r="E1" s="867" t="s">
        <v>2</v>
      </c>
      <c r="F1" s="870" t="s">
        <v>3</v>
      </c>
      <c r="G1" s="867" t="s">
        <v>4</v>
      </c>
      <c r="H1" s="867" t="s">
        <v>5</v>
      </c>
      <c r="I1" s="867" t="s">
        <v>42</v>
      </c>
      <c r="J1" s="867" t="s">
        <v>44</v>
      </c>
      <c r="K1" s="867" t="s">
        <v>202</v>
      </c>
      <c r="L1" s="867" t="s">
        <v>147</v>
      </c>
      <c r="M1" s="867" t="s">
        <v>921</v>
      </c>
      <c r="N1" s="867" t="s">
        <v>203</v>
      </c>
      <c r="O1" s="867" t="s">
        <v>146</v>
      </c>
      <c r="P1" s="867" t="s">
        <v>137</v>
      </c>
      <c r="Q1" s="867" t="s">
        <v>204</v>
      </c>
      <c r="R1" s="867" t="s">
        <v>45</v>
      </c>
      <c r="S1" s="867" t="s">
        <v>46</v>
      </c>
      <c r="T1" s="867" t="s">
        <v>148</v>
      </c>
      <c r="U1" s="867" t="s">
        <v>205</v>
      </c>
      <c r="V1" s="867" t="s">
        <v>179</v>
      </c>
      <c r="W1" s="867" t="s">
        <v>150</v>
      </c>
      <c r="X1" s="867" t="s">
        <v>920</v>
      </c>
      <c r="Y1" s="867" t="s">
        <v>48</v>
      </c>
      <c r="Z1" s="867" t="s">
        <v>139</v>
      </c>
      <c r="AA1" s="867" t="s">
        <v>152</v>
      </c>
      <c r="AB1" s="867" t="s">
        <v>51</v>
      </c>
      <c r="AC1" s="867" t="s">
        <v>149</v>
      </c>
      <c r="AD1" s="867" t="s">
        <v>47</v>
      </c>
      <c r="AE1" s="867" t="s">
        <v>1205</v>
      </c>
      <c r="AF1" s="867" t="s">
        <v>151</v>
      </c>
      <c r="AG1" s="867" t="s">
        <v>207</v>
      </c>
      <c r="AH1" s="867" t="s">
        <v>50</v>
      </c>
      <c r="AI1" s="867" t="s">
        <v>49</v>
      </c>
      <c r="AJ1" s="867" t="s">
        <v>53</v>
      </c>
      <c r="AK1" s="867" t="s">
        <v>208</v>
      </c>
      <c r="AL1" s="867" t="s">
        <v>919</v>
      </c>
      <c r="AM1" s="867" t="s">
        <v>210</v>
      </c>
      <c r="AN1" s="867" t="s">
        <v>52</v>
      </c>
      <c r="AO1" s="867" t="s">
        <v>209</v>
      </c>
      <c r="AP1" s="867" t="s">
        <v>176</v>
      </c>
      <c r="AQ1" s="867" t="s">
        <v>1144</v>
      </c>
      <c r="AR1" s="867" t="s">
        <v>1013</v>
      </c>
      <c r="AS1" s="867" t="s">
        <v>1394</v>
      </c>
      <c r="AT1" s="867"/>
      <c r="AU1" s="867"/>
      <c r="AV1" s="867"/>
      <c r="AW1" s="867"/>
      <c r="AX1" s="867"/>
      <c r="AY1" s="39"/>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row>
    <row r="2" spans="1:94" s="9" customFormat="1" x14ac:dyDescent="0.25">
      <c r="A2" s="860"/>
      <c r="B2" s="868"/>
      <c r="C2" s="868"/>
      <c r="D2" s="868"/>
      <c r="E2" s="868"/>
      <c r="F2" s="871"/>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39"/>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row>
    <row r="3" spans="1:94" s="9" customFormat="1" x14ac:dyDescent="0.25">
      <c r="A3" s="860"/>
      <c r="B3" s="868" t="s">
        <v>6</v>
      </c>
      <c r="C3" s="868" t="s">
        <v>7</v>
      </c>
      <c r="D3" s="868" t="s">
        <v>12</v>
      </c>
      <c r="E3" s="868" t="s">
        <v>8</v>
      </c>
      <c r="F3" s="871"/>
      <c r="G3" s="868" t="s">
        <v>9</v>
      </c>
      <c r="H3" s="868" t="s">
        <v>10</v>
      </c>
      <c r="I3" s="868" t="s">
        <v>41</v>
      </c>
      <c r="J3" s="862">
        <v>44870</v>
      </c>
      <c r="K3" s="862">
        <v>44940</v>
      </c>
      <c r="L3" s="862">
        <v>44968</v>
      </c>
      <c r="M3" s="862">
        <v>45151</v>
      </c>
      <c r="N3" s="862">
        <v>44982</v>
      </c>
      <c r="O3" s="862">
        <v>44982</v>
      </c>
      <c r="P3" s="862">
        <v>44990</v>
      </c>
      <c r="Q3" s="862">
        <v>44991</v>
      </c>
      <c r="R3" s="862">
        <v>44997</v>
      </c>
      <c r="S3" s="862">
        <v>44997</v>
      </c>
      <c r="T3" s="862">
        <v>45003</v>
      </c>
      <c r="U3" s="862">
        <v>45004</v>
      </c>
      <c r="V3" s="862">
        <v>45018</v>
      </c>
      <c r="W3" s="862">
        <v>45031</v>
      </c>
      <c r="X3" s="862">
        <v>45039</v>
      </c>
      <c r="Y3" s="862">
        <v>45046</v>
      </c>
      <c r="Z3" s="862">
        <v>45053</v>
      </c>
      <c r="AA3" s="862">
        <v>45059</v>
      </c>
      <c r="AB3" s="862">
        <v>45059</v>
      </c>
      <c r="AC3" s="862">
        <v>45060</v>
      </c>
      <c r="AD3" s="862">
        <v>45073</v>
      </c>
      <c r="AE3" s="862">
        <v>45074</v>
      </c>
      <c r="AF3" s="862">
        <v>45081</v>
      </c>
      <c r="AG3" s="862">
        <v>45081</v>
      </c>
      <c r="AH3" s="862">
        <v>45088</v>
      </c>
      <c r="AI3" s="862">
        <v>45108</v>
      </c>
      <c r="AJ3" s="862">
        <v>45114</v>
      </c>
      <c r="AK3" s="862">
        <v>45129</v>
      </c>
      <c r="AL3" s="862">
        <v>45151</v>
      </c>
      <c r="AM3" s="862">
        <v>45179</v>
      </c>
      <c r="AN3" s="862">
        <v>45130</v>
      </c>
      <c r="AO3" s="862">
        <v>45200</v>
      </c>
      <c r="AP3" s="862">
        <v>45213</v>
      </c>
      <c r="AQ3" s="862" t="s">
        <v>1145</v>
      </c>
      <c r="AR3" s="862">
        <v>44990</v>
      </c>
      <c r="AS3" s="862">
        <v>44983</v>
      </c>
      <c r="AT3" s="868"/>
      <c r="AU3" s="869"/>
      <c r="AV3" s="868"/>
      <c r="AW3" s="868"/>
      <c r="AX3" s="869"/>
      <c r="AY3" s="39"/>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row>
    <row r="4" spans="1:94" s="10" customFormat="1" x14ac:dyDescent="0.25">
      <c r="A4" s="860"/>
      <c r="B4" s="868" t="s">
        <v>6</v>
      </c>
      <c r="C4" s="868" t="s">
        <v>7</v>
      </c>
      <c r="D4" s="868" t="s">
        <v>12</v>
      </c>
      <c r="E4" s="868" t="s">
        <v>8</v>
      </c>
      <c r="F4" s="871"/>
      <c r="G4" s="868" t="s">
        <v>9</v>
      </c>
      <c r="H4" s="868" t="s">
        <v>10</v>
      </c>
      <c r="I4" s="868"/>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862"/>
      <c r="AM4" s="862"/>
      <c r="AN4" s="862"/>
      <c r="AO4" s="862"/>
      <c r="AP4" s="862"/>
      <c r="AQ4" s="862"/>
      <c r="AR4" s="862"/>
      <c r="AS4" s="862"/>
      <c r="AT4" s="868"/>
      <c r="AU4" s="868"/>
      <c r="AV4" s="868"/>
      <c r="AW4" s="868"/>
      <c r="AX4" s="868"/>
      <c r="AY4" s="40"/>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row>
    <row r="5" spans="1:94" s="10" customFormat="1" ht="14.4" thickBot="1" x14ac:dyDescent="0.3">
      <c r="A5" s="860"/>
      <c r="B5" s="39"/>
      <c r="C5" s="39"/>
      <c r="D5" s="39"/>
      <c r="E5" s="39"/>
      <c r="F5" s="40"/>
      <c r="G5" s="20" t="s">
        <v>9</v>
      </c>
      <c r="H5" s="20" t="s">
        <v>10</v>
      </c>
      <c r="I5" s="20" t="s">
        <v>11</v>
      </c>
      <c r="J5" s="39" t="s">
        <v>16</v>
      </c>
      <c r="K5" s="39" t="s">
        <v>16</v>
      </c>
      <c r="L5" s="39" t="s">
        <v>16</v>
      </c>
      <c r="M5" s="39" t="s">
        <v>16</v>
      </c>
      <c r="N5" s="39" t="s">
        <v>16</v>
      </c>
      <c r="O5" s="39" t="s">
        <v>16</v>
      </c>
      <c r="P5" s="39" t="s">
        <v>16</v>
      </c>
      <c r="Q5" s="39" t="s">
        <v>16</v>
      </c>
      <c r="R5" s="39" t="s">
        <v>16</v>
      </c>
      <c r="S5" s="39" t="s">
        <v>16</v>
      </c>
      <c r="T5" s="39" t="s">
        <v>16</v>
      </c>
      <c r="U5" s="39" t="s">
        <v>16</v>
      </c>
      <c r="V5" s="39" t="s">
        <v>16</v>
      </c>
      <c r="W5" s="39" t="s">
        <v>16</v>
      </c>
      <c r="X5" s="39" t="s">
        <v>16</v>
      </c>
      <c r="Y5" s="39" t="s">
        <v>16</v>
      </c>
      <c r="Z5" s="39" t="s">
        <v>16</v>
      </c>
      <c r="AA5" s="39" t="s">
        <v>16</v>
      </c>
      <c r="AB5" s="39" t="s">
        <v>16</v>
      </c>
      <c r="AC5" s="39" t="s">
        <v>16</v>
      </c>
      <c r="AD5" s="39" t="s">
        <v>16</v>
      </c>
      <c r="AE5" s="39" t="s">
        <v>16</v>
      </c>
      <c r="AF5" s="39" t="s">
        <v>16</v>
      </c>
      <c r="AG5" s="39" t="s">
        <v>16</v>
      </c>
      <c r="AH5" s="39" t="s">
        <v>16</v>
      </c>
      <c r="AI5" s="39" t="s">
        <v>16</v>
      </c>
      <c r="AJ5" s="39" t="s">
        <v>16</v>
      </c>
      <c r="AK5" s="39" t="s">
        <v>16</v>
      </c>
      <c r="AL5" s="39" t="s">
        <v>16</v>
      </c>
      <c r="AM5" s="39" t="s">
        <v>16</v>
      </c>
      <c r="AN5" s="39" t="s">
        <v>16</v>
      </c>
      <c r="AO5" s="39" t="s">
        <v>16</v>
      </c>
      <c r="AP5" s="39" t="s">
        <v>16</v>
      </c>
      <c r="AQ5" s="39" t="s">
        <v>16</v>
      </c>
      <c r="AR5" s="39" t="s">
        <v>16</v>
      </c>
      <c r="AS5" s="39" t="s">
        <v>16</v>
      </c>
      <c r="AT5" s="39" t="s">
        <v>16</v>
      </c>
      <c r="AU5" s="39" t="s">
        <v>16</v>
      </c>
      <c r="AV5" s="20" t="s">
        <v>16</v>
      </c>
      <c r="AW5" s="20" t="s">
        <v>16</v>
      </c>
      <c r="AX5" s="20" t="s">
        <v>16</v>
      </c>
      <c r="AY5" s="40"/>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row>
    <row r="6" spans="1:94" s="1" customFormat="1" x14ac:dyDescent="0.3">
      <c r="A6" s="860"/>
      <c r="B6" s="764" t="s">
        <v>340</v>
      </c>
      <c r="C6" s="765" t="s">
        <v>462</v>
      </c>
      <c r="D6" s="765" t="s">
        <v>364</v>
      </c>
      <c r="E6" s="766">
        <v>45028</v>
      </c>
      <c r="F6" s="767">
        <v>15</v>
      </c>
      <c r="G6" s="777">
        <f t="shared" ref="G6:G14" si="0">COUNTIF(J6:AY6,"&gt;0")</f>
        <v>7</v>
      </c>
      <c r="H6" s="770">
        <f t="shared" ref="H6:H14" si="1">SUM(J6:AY6)</f>
        <v>55</v>
      </c>
      <c r="I6" s="770">
        <f t="shared" ref="I6:I14" si="2">RANK(H6,$H$6:$H$75)</f>
        <v>1</v>
      </c>
      <c r="J6" s="75">
        <f>_xlfn.IFNA(VLOOKUP(CONCATENATE($J$5,$B6,$C6),'BUS1'!$A$6:$N$107,14,FALSE),0)</f>
        <v>0</v>
      </c>
      <c r="K6" s="75">
        <f>_xlfn.IFNA(VLOOKUP(CONCATENATE($K$5,$B6,$C6),'ESP1'!$A$6:$N$135,14,FALSE),0)</f>
        <v>0</v>
      </c>
      <c r="L6" s="75">
        <f>_xlfn.IFNA(VLOOKUP(CONCATENATE($L$5,$B6,$C6),'KR1'!$A$6:$N$95,14,FALSE),0)</f>
        <v>0</v>
      </c>
      <c r="M6" s="75">
        <f>_xlfn.IFNA(VLOOKUP(CONCATENATE($M$5,$B6,$C6),'BAL1'!$A$6:$N$133,14,FALSE),0)</f>
        <v>0</v>
      </c>
      <c r="N6" s="75">
        <f>_xlfn.IFNA(VLOOKUP(CONCATENATE($N$5,$B6,$C6),MUR!$A$6:$N$131,14,FALSE),0)</f>
        <v>0</v>
      </c>
      <c r="O6" s="75">
        <f>_xlfn.IFNA(VLOOKUP(CONCATENATE($O$5,$B6,$C6),'SER1'!$A$6:$N$110,14,FALSE),0)</f>
        <v>0</v>
      </c>
      <c r="P6" s="75">
        <f>_xlfn.IFNA(VLOOKUP(CONCATENATE($P$5,$B6,$C6),'MR1'!$A$6:$N$135,14,FALSE),0)</f>
        <v>8</v>
      </c>
      <c r="Q6" s="75">
        <f>_xlfn.IFNA(VLOOKUP(CONCATENATE($Q$5,$B6,$C6),'GOS1'!$A$6:$N$133,14,FALSE),0)</f>
        <v>0</v>
      </c>
      <c r="R6" s="75">
        <f>_xlfn.IFNA(VLOOKUP(CONCATENATE($R$5,$B6,$C6),'BUS2'!$A$6:$N$133,14,FALSE),0)</f>
        <v>7</v>
      </c>
      <c r="S6" s="75">
        <f>_xlfn.IFNA(VLOOKUP(CONCATENATE($S$5,$B6,$C6),'OG1'!$A$6:$N$56,14,FALSE),0)</f>
        <v>0</v>
      </c>
      <c r="T6" s="75">
        <f>_xlfn.IFNA(VLOOKUP(CONCATENATE($T$5,$B6,$C6),'DRY1'!$A$6:$N$135,14,FALSE),0)</f>
        <v>0</v>
      </c>
      <c r="U6" s="75">
        <f>_xlfn.IFNA(VLOOKUP(CONCATENATE($U$5,$B6,$C6),'HO1'!$A$8:$N$131,14,FALSE),0)</f>
        <v>0</v>
      </c>
      <c r="V6" s="75">
        <f>_xlfn.IFNA(VLOOKUP(CONCATENATE($V$5,$B6,$C6),'BUS3'!$A$8:$N$135,14,FALSE),0)</f>
        <v>7</v>
      </c>
      <c r="W6" s="75">
        <f>_xlfn.IFNA(VLOOKUP(CONCATENATE($W$5,$B6,$C6),'DRY2'!$A$6:$N$133,14,FALSE),0)</f>
        <v>0</v>
      </c>
      <c r="X6" s="75">
        <f>_xlfn.IFNA(VLOOKUP(CONCATENATE($AL$5,$B6,$C6),'BAL2'!$A$6:$N$133,14,FALSE),0)</f>
        <v>0</v>
      </c>
      <c r="Y6" s="75">
        <f>_xlfn.IFNA(VLOOKUP(CONCATENATE($Y$5,$B6,$C6),'OG2'!$A$6:$N$133,14,FALSE),0)</f>
        <v>0</v>
      </c>
      <c r="Z6" s="75">
        <f>_xlfn.IFNA(VLOOKUP(CONCATENATE($Z$5,$B6,$C6),'MR2'!$A$6:$N$133,14,FALSE),0)</f>
        <v>9</v>
      </c>
      <c r="AA6" s="75">
        <f>_xlfn.IFNA(VLOOKUP(CONCATENATE($AA$5,$B6,$C6),'DRY3'!$A$6:$N$124,14,FALSE),0)</f>
        <v>0</v>
      </c>
      <c r="AB6" s="75">
        <f>_xlfn.IFNA(VLOOKUP(CONCATENATE($AB$5,$B6,$C6),'SER2'!$A$6:$N$135,14,FALSE),0)</f>
        <v>0</v>
      </c>
      <c r="AC6" s="75">
        <f>_xlfn.IFNA(VLOOKUP(CONCATENATE($AC$5,$B6,$C6),'KR2'!$A$6:$O$129,14,FALSE),0)</f>
        <v>0</v>
      </c>
      <c r="AD6" s="75">
        <f>_xlfn.IFNA(VLOOKUP(CONCATENATE($AD$5,$B6,$C6),'BUN1'!$A$6:$O$129,14,FALSE),0)</f>
        <v>6</v>
      </c>
      <c r="AE6" s="75">
        <f>_xlfn.IFNA(VLOOKUP(CONCATENATE($AE$5,$B6,$C6),LOG!$A$6:$N$135,14,FALSE),0)</f>
        <v>0</v>
      </c>
      <c r="AF6" s="75">
        <f>_xlfn.IFNA(VLOOKUP(CONCATENATE($AF$5,$B6,$C6),FEST!$A$6:$N$125,14,FALSE),0)</f>
        <v>0</v>
      </c>
      <c r="AG6" s="75">
        <f>_xlfn.IFNA(VLOOKUP(CONCATENATE($AG$5,$B6,$C6),'ESP2'!$A$6:$N$131,14,FALSE),0)</f>
        <v>0</v>
      </c>
      <c r="AH6" s="75">
        <f>_xlfn.IFNA(VLOOKUP(CONCATENATE($AH$5,$B6,$C6),'OG3'!$A$6:$N$131,14,FALSE),0)</f>
        <v>0</v>
      </c>
      <c r="AI6" s="75">
        <f>_xlfn.IFNA(VLOOKUP(CONCATENATE($AI$5,$B6,$C6),'BUN2'!$A$6:$N$135,14,FALSE),0)</f>
        <v>0</v>
      </c>
      <c r="AJ6" s="75">
        <f>_xlfn.IFNA(VLOOKUP(CONCATENATE($AJ$5,$B6,$C6),SC!$A$6:$N$250,14,FALSE),0)</f>
        <v>10</v>
      </c>
      <c r="AK6" s="75">
        <f>_xlfn.IFNA(VLOOKUP(CONCATENATE($AK$5,$B6,$C6),'ESP3'!$A$6:$N$133,14,FALSE),0)</f>
        <v>0</v>
      </c>
      <c r="AL6" s="75">
        <f>_xlfn.IFNA(VLOOKUP(CONCATENATE($AL$5,$B6,$C6),'BAL3'!$A$6:$N$133,14,FALSE),0)</f>
        <v>0</v>
      </c>
      <c r="AM6" s="76">
        <f>_xlfn.IFNA(VLOOKUP(CONCATENATE($AM$5,$B6,$C6),'BUS4'!$A$6:$N$250,14,FALSE),0)</f>
        <v>8</v>
      </c>
      <c r="AN6" s="76">
        <f>_xlfn.IFNA(VLOOKUP(CONCATENATE($AK$5,$B6,$C6),'BUN3'!$A$6:$N$133,14,FALSE),0)</f>
        <v>0</v>
      </c>
      <c r="AO6" s="76">
        <f>_xlfn.IFNA(VLOOKUP(CONCATENATE($AO$5,$B6,$C6),'ESP4'!$A$6:$N$135,14,FALSE),0)</f>
        <v>0</v>
      </c>
      <c r="AP6" s="76">
        <f>_xlfn.IFNA(VLOOKUP(CONCATENATE($AP$5,$B6,$C6),'MR3'!$A$6:$N$77,14,FALSE),0)</f>
        <v>0</v>
      </c>
      <c r="AQ6" s="76">
        <f>_xlfn.IFNA(VLOOKUP(CONCATENATE($AQ$5,$B6,$C6),'WAL1'!$A$6:$N$233,14,FALSE),0)</f>
        <v>0</v>
      </c>
      <c r="AR6" s="453">
        <f>_xlfn.IFNA(VLOOKUP(CONCATENATE($AR$5,$B6,$C6),'SM1'!$A$6:$N$250,14,FALSE),0)</f>
        <v>0</v>
      </c>
      <c r="AS6" s="76">
        <f>_xlfn.IFNA(VLOOKUP(CONCATENATE($AS$5,$B6,$C6),WP!$A$6:$N$253,14,FALSE),0)</f>
        <v>0</v>
      </c>
      <c r="AT6" s="453">
        <f>_xlfn.IFNA(VLOOKUP(CONCATENATE($AT$5,$B6,$C6),'BUN3'!$A$6:$N$134,14,FALSE),0)</f>
        <v>0</v>
      </c>
      <c r="AU6" s="453">
        <f>_xlfn.IFNA(VLOOKUP(CONCATENATE($AU$5,$B6,$C6),'MR3'!$A$6:$N$124,14,FALSE),0)</f>
        <v>0</v>
      </c>
      <c r="AV6" s="232"/>
      <c r="AW6" s="399"/>
      <c r="AX6" s="430">
        <f>_xlfn.IFNA(VLOOKUP(CONCATENATE($AX$5,$B6,$C6),'WAL1'!$A$6:$N$118,14,FALSE),0)</f>
        <v>0</v>
      </c>
      <c r="AY6" s="39"/>
    </row>
    <row r="7" spans="1:94" s="1" customFormat="1" x14ac:dyDescent="0.3">
      <c r="A7" s="860"/>
      <c r="B7" s="778" t="s">
        <v>354</v>
      </c>
      <c r="C7" s="779" t="s">
        <v>463</v>
      </c>
      <c r="D7" s="779" t="s">
        <v>458</v>
      </c>
      <c r="E7" s="780">
        <v>45055</v>
      </c>
      <c r="F7" s="781">
        <v>15</v>
      </c>
      <c r="G7" s="768">
        <f t="shared" si="0"/>
        <v>6</v>
      </c>
      <c r="H7" s="782">
        <f t="shared" si="1"/>
        <v>49</v>
      </c>
      <c r="I7" s="782">
        <f t="shared" si="2"/>
        <v>2</v>
      </c>
      <c r="J7" s="75">
        <f>_xlfn.IFNA(VLOOKUP(CONCATENATE($J$5,$B7,$C7),'BUS1'!$A$6:$N$107,14,FALSE),0)</f>
        <v>0</v>
      </c>
      <c r="K7" s="75">
        <f>_xlfn.IFNA(VLOOKUP(CONCATENATE($K$5,$B7,$C7),'ESP1'!$A$6:$N$135,14,FALSE),0)</f>
        <v>0</v>
      </c>
      <c r="L7" s="75">
        <f>_xlfn.IFNA(VLOOKUP(CONCATENATE($L$5,$B7,$C7),'KR1'!$A$6:$N$95,14,FALSE),0)</f>
        <v>8</v>
      </c>
      <c r="M7" s="75">
        <f>_xlfn.IFNA(VLOOKUP(CONCATENATE($M$5,$B7,$C7),'BAL1'!$A$6:$N$133,14,FALSE),0)</f>
        <v>0</v>
      </c>
      <c r="N7" s="75">
        <f>_xlfn.IFNA(VLOOKUP(CONCATENATE($N$5,$B7,$C7),MUR!$A$6:$N$131,14,FALSE),0)</f>
        <v>0</v>
      </c>
      <c r="O7" s="75">
        <f>_xlfn.IFNA(VLOOKUP(CONCATENATE($O$5,$B7,$C7),'SER1'!$A$6:$N$110,14,FALSE),0)</f>
        <v>0</v>
      </c>
      <c r="P7" s="75">
        <f>_xlfn.IFNA(VLOOKUP(CONCATENATE($P$5,$B7,$C7),'MR1'!$A$6:$N$135,14,FALSE),0)</f>
        <v>0</v>
      </c>
      <c r="Q7" s="75">
        <f>_xlfn.IFNA(VLOOKUP(CONCATENATE($Q$5,$B7,$C7),'GOS1'!$A$6:$N$133,14,FALSE),0)</f>
        <v>0</v>
      </c>
      <c r="R7" s="75">
        <f>_xlfn.IFNA(VLOOKUP(CONCATENATE($R$5,$B7,$C7),'BUS2'!$A$6:$N$133,14,FALSE),0)</f>
        <v>0</v>
      </c>
      <c r="S7" s="75">
        <f>_xlfn.IFNA(VLOOKUP(CONCATENATE($S$5,$B7,$C7),'OG1'!$A$6:$N$56,14,FALSE),0)</f>
        <v>0</v>
      </c>
      <c r="T7" s="75">
        <f>_xlfn.IFNA(VLOOKUP(CONCATENATE($T$5,$B7,$C7),'DRY1'!$A$6:$N$135,14,FALSE),0)</f>
        <v>8</v>
      </c>
      <c r="U7" s="75">
        <f>_xlfn.IFNA(VLOOKUP(CONCATENATE($U$5,$B7,$C7),'HO1'!$A$8:$N$131,14,FALSE),0)</f>
        <v>0</v>
      </c>
      <c r="V7" s="75">
        <f>_xlfn.IFNA(VLOOKUP(CONCATENATE($V$5,$B7,$C7),'BUS3'!$A$8:$N$135,14,FALSE),0)</f>
        <v>0</v>
      </c>
      <c r="W7" s="75">
        <f>_xlfn.IFNA(VLOOKUP(CONCATENATE($W$5,$B7,$C7),'DRY2'!$A$6:$N$133,14,FALSE),0)</f>
        <v>8</v>
      </c>
      <c r="X7" s="75">
        <f>_xlfn.IFNA(VLOOKUP(CONCATENATE($AL$5,$B7,$C7),'BAL2'!$A$6:$N$133,14,FALSE),0)</f>
        <v>0</v>
      </c>
      <c r="Y7" s="75">
        <f>_xlfn.IFNA(VLOOKUP(CONCATENATE($Y$5,$B7,$C7),'OG2'!$A$6:$N$133,14,FALSE),0)</f>
        <v>0</v>
      </c>
      <c r="Z7" s="75">
        <f>_xlfn.IFNA(VLOOKUP(CONCATENATE($Z$5,$B7,$C7),'MR2'!$A$6:$N$133,14,FALSE),0)</f>
        <v>0</v>
      </c>
      <c r="AA7" s="75">
        <f>_xlfn.IFNA(VLOOKUP(CONCATENATE($AA$5,$B7,$C7),'DRY3'!$A$6:$N$124,14,FALSE),0)</f>
        <v>8</v>
      </c>
      <c r="AB7" s="75">
        <f>_xlfn.IFNA(VLOOKUP(CONCATENATE($AB$5,$B7,$C7),'SER2'!$A$6:$N$135,14,FALSE),0)</f>
        <v>0</v>
      </c>
      <c r="AC7" s="75">
        <f>_xlfn.IFNA(VLOOKUP(CONCATENATE($AC$5,$B7,$C7),'KR2'!$A$6:$O$129,14,FALSE),0)</f>
        <v>9</v>
      </c>
      <c r="AD7" s="75">
        <f>_xlfn.IFNA(VLOOKUP(CONCATENATE($AD$5,$B7,$C7),'BUN1'!$A$6:$O$129,14,FALSE),0)</f>
        <v>0</v>
      </c>
      <c r="AE7" s="75">
        <f>_xlfn.IFNA(VLOOKUP(CONCATENATE($AE$5,$B7,$C7),LOG!$A$6:$N$135,14,FALSE),0)</f>
        <v>0</v>
      </c>
      <c r="AF7" s="75">
        <f>_xlfn.IFNA(VLOOKUP(CONCATENATE($AF$5,$B7,$C7),FEST!$A$6:$N$125,14,FALSE),0)</f>
        <v>0</v>
      </c>
      <c r="AG7" s="75">
        <f>_xlfn.IFNA(VLOOKUP(CONCATENATE($AG$5,$B7,$C7),'ESP2'!$A$6:$N$131,14,FALSE),0)</f>
        <v>0</v>
      </c>
      <c r="AH7" s="75">
        <f>_xlfn.IFNA(VLOOKUP(CONCATENATE($AH$5,$B7,$C7),'OG3'!$A$6:$N$131,14,FALSE),0)</f>
        <v>0</v>
      </c>
      <c r="AI7" s="75">
        <f>_xlfn.IFNA(VLOOKUP(CONCATENATE($AI$5,$B7,$C7),'BUN2'!$A$6:$N$135,14,FALSE),0)</f>
        <v>0</v>
      </c>
      <c r="AJ7" s="75">
        <f>_xlfn.IFNA(VLOOKUP(CONCATENATE($AJ$5,$B7,$C7),SC!$A$6:$N$250,14,FALSE),0)</f>
        <v>0</v>
      </c>
      <c r="AK7" s="75">
        <f>_xlfn.IFNA(VLOOKUP(CONCATENATE($AK$5,$B7,$C7),'ESP3'!$A$6:$N$133,14,FALSE),0)</f>
        <v>0</v>
      </c>
      <c r="AL7" s="75">
        <f>_xlfn.IFNA(VLOOKUP(CONCATENATE($AL$5,$B7,$C7),'BAL3'!$A$6:$N$133,14,FALSE),0)</f>
        <v>0</v>
      </c>
      <c r="AM7" s="76">
        <f>_xlfn.IFNA(VLOOKUP(CONCATENATE($AM$5,$B7,$C7),'BUS4'!$A$6:$N$250,14,FALSE),0)</f>
        <v>0</v>
      </c>
      <c r="AN7" s="76">
        <f>_xlfn.IFNA(VLOOKUP(CONCATENATE($AK$5,$B7,$C7),'BUN3'!$A$6:$N$133,14,FALSE),0)</f>
        <v>0</v>
      </c>
      <c r="AO7" s="76">
        <f>_xlfn.IFNA(VLOOKUP(CONCATENATE($AO$5,$B7,$C7),'ESP4'!$A$6:$N$135,14,FALSE),0)</f>
        <v>0</v>
      </c>
      <c r="AP7" s="76">
        <f>_xlfn.IFNA(VLOOKUP(CONCATENATE($AP$5,$B7,$C7),'MR3'!$A$6:$N$77,14,FALSE),0)</f>
        <v>0</v>
      </c>
      <c r="AQ7" s="76">
        <f>_xlfn.IFNA(VLOOKUP(CONCATENATE($AQ$5,$B7,$C7),'WAL1'!$A$6:$N$233,14,FALSE),0)</f>
        <v>0</v>
      </c>
      <c r="AR7" s="76">
        <f>_xlfn.IFNA(VLOOKUP(CONCATENATE($AR$5,$B7,$C7),'SM1'!$A$6:$N$250,14,FALSE),0)</f>
        <v>0</v>
      </c>
      <c r="AS7" s="76">
        <f>_xlfn.IFNA(VLOOKUP(CONCATENATE($AS$5,$B7,$C7),WP!$A$6:$N$253,14,FALSE),0)</f>
        <v>8</v>
      </c>
      <c r="AT7" s="76">
        <f>_xlfn.IFNA(VLOOKUP(CONCATENATE($AT$5,$B7,$C7),'BUN3'!$A$6:$N$134,14,FALSE),0)</f>
        <v>0</v>
      </c>
      <c r="AU7" s="76">
        <f>_xlfn.IFNA(VLOOKUP(CONCATENATE($AU$5,$B7,$C7),'MR3'!$A$6:$N$124,14,FALSE),0)</f>
        <v>0</v>
      </c>
      <c r="AV7" s="76"/>
      <c r="AW7" s="400"/>
      <c r="AX7" s="77">
        <f>_xlfn.IFNA(VLOOKUP(CONCATENATE($AW$5,$B7,$C7),'WAL1'!$A$6:$N$118,14,FALSE),0)</f>
        <v>0</v>
      </c>
      <c r="AY7" s="40"/>
    </row>
    <row r="8" spans="1:94" x14ac:dyDescent="0.3">
      <c r="A8" s="860"/>
      <c r="B8" s="778" t="s">
        <v>607</v>
      </c>
      <c r="C8" s="784" t="s">
        <v>659</v>
      </c>
      <c r="D8" s="784" t="s">
        <v>886</v>
      </c>
      <c r="E8" s="785">
        <v>45160</v>
      </c>
      <c r="F8" s="783">
        <v>14</v>
      </c>
      <c r="G8" s="768">
        <f t="shared" si="0"/>
        <v>6</v>
      </c>
      <c r="H8" s="782">
        <f t="shared" si="1"/>
        <v>46</v>
      </c>
      <c r="I8" s="782">
        <f t="shared" si="2"/>
        <v>3</v>
      </c>
      <c r="J8" s="75">
        <f>_xlfn.IFNA(VLOOKUP(CONCATENATE($J$5,$B8,$C8),'BUS1'!$A$6:$N$107,14,FALSE),0)</f>
        <v>0</v>
      </c>
      <c r="K8" s="75">
        <f>_xlfn.IFNA(VLOOKUP(CONCATENATE($K$5,$B8,$C8),'ESP1'!$A$6:$N$135,14,FALSE),0)</f>
        <v>0</v>
      </c>
      <c r="L8" s="75">
        <f>_xlfn.IFNA(VLOOKUP(CONCATENATE($L$5,$B8,$C8),'KR1'!$A$6:$N$95,14,FALSE),0)</f>
        <v>0</v>
      </c>
      <c r="M8" s="75">
        <f>_xlfn.IFNA(VLOOKUP(CONCATENATE($M$5,$B8,$C8),'BAL1'!$A$6:$N$133,14,FALSE),0)</f>
        <v>0</v>
      </c>
      <c r="N8" s="75">
        <f>_xlfn.IFNA(VLOOKUP(CONCATENATE($N$5,$B8,$C8),MUR!$A$6:$N$131,14,FALSE),0)</f>
        <v>8</v>
      </c>
      <c r="O8" s="75">
        <f>_xlfn.IFNA(VLOOKUP(CONCATENATE($O$5,$B8,$C8),'SER1'!$A$6:$N$110,14,FALSE),0)</f>
        <v>0</v>
      </c>
      <c r="P8" s="75">
        <f>_xlfn.IFNA(VLOOKUP(CONCATENATE($P$5,$B8,$C8),'MR1'!$A$6:$N$135,14,FALSE),0)</f>
        <v>0</v>
      </c>
      <c r="Q8" s="75">
        <f>_xlfn.IFNA(VLOOKUP(CONCATENATE($Q$5,$B8,$C8),'GOS1'!$A$6:$N$133,14,FALSE),0)</f>
        <v>0</v>
      </c>
      <c r="R8" s="75">
        <f>_xlfn.IFNA(VLOOKUP(CONCATENATE($R$5,$B8,$C8),'BUS2'!$A$6:$N$133,14,FALSE),0)</f>
        <v>8</v>
      </c>
      <c r="S8" s="75">
        <f>_xlfn.IFNA(VLOOKUP(CONCATENATE($S$5,$B8,$C8),'OG1'!$A$6:$N$56,14,FALSE),0)</f>
        <v>0</v>
      </c>
      <c r="T8" s="75">
        <f>_xlfn.IFNA(VLOOKUP(CONCATENATE($T$5,$B8,$C8),'DRY1'!$A$6:$N$135,14,FALSE),0)</f>
        <v>0</v>
      </c>
      <c r="U8" s="75">
        <f>_xlfn.IFNA(VLOOKUP(CONCATENATE($U$5,$B8,$C8),'HO1'!$A$8:$N$131,14,FALSE),0)</f>
        <v>0</v>
      </c>
      <c r="V8" s="75">
        <f>_xlfn.IFNA(VLOOKUP(CONCATENATE($V$5,$B8,$C8),'BUS3'!$A$8:$N$135,14,FALSE),0)</f>
        <v>0</v>
      </c>
      <c r="W8" s="75">
        <f>_xlfn.IFNA(VLOOKUP(CONCATENATE($W$5,$B8,$C8),'DRY2'!$A$6:$N$133,14,FALSE),0)</f>
        <v>0</v>
      </c>
      <c r="X8" s="75">
        <f>_xlfn.IFNA(VLOOKUP(CONCATENATE($AL$5,$B8,$C8),'BAL2'!$A$6:$N$133,14,FALSE),0)</f>
        <v>0</v>
      </c>
      <c r="Y8" s="75">
        <f>_xlfn.IFNA(VLOOKUP(CONCATENATE($Y$5,$B8,$C8),'OG2'!$A$6:$N$133,14,FALSE),0)</f>
        <v>0</v>
      </c>
      <c r="Z8" s="75">
        <f>_xlfn.IFNA(VLOOKUP(CONCATENATE($Z$5,$B8,$C8),'MR2'!$A$6:$N$133,14,FALSE),0)</f>
        <v>0</v>
      </c>
      <c r="AA8" s="75">
        <f>_xlfn.IFNA(VLOOKUP(CONCATENATE($AA$5,$B8,$C8),'DRY3'!$A$6:$N$124,14,FALSE),0)</f>
        <v>0</v>
      </c>
      <c r="AB8" s="75">
        <f>_xlfn.IFNA(VLOOKUP(CONCATENATE($AB$5,$B8,$C8),'SER2'!$A$6:$N$135,14,FALSE),0)</f>
        <v>0</v>
      </c>
      <c r="AC8" s="75">
        <f>_xlfn.IFNA(VLOOKUP(CONCATENATE($AC$5,$B8,$C8),'KR2'!$A$6:$O$129,14,FALSE),0)</f>
        <v>0</v>
      </c>
      <c r="AD8" s="75">
        <f>_xlfn.IFNA(VLOOKUP(CONCATENATE($AD$5,$B8,$C8),'BUN1'!$A$6:$O$129,14,FALSE),0)</f>
        <v>8</v>
      </c>
      <c r="AE8" s="75">
        <f>_xlfn.IFNA(VLOOKUP(CONCATENATE($AE$5,$B8,$C8),LOG!$A$6:$N$135,14,FALSE),0)</f>
        <v>0</v>
      </c>
      <c r="AF8" s="75">
        <f>_xlfn.IFNA(VLOOKUP(CONCATENATE($AF$5,$B8,$C8),FEST!$A$6:$N$125,14,FALSE),0)</f>
        <v>0</v>
      </c>
      <c r="AG8" s="75">
        <f>_xlfn.IFNA(VLOOKUP(CONCATENATE($AG$5,$B8,$C8),'ESP2'!$A$6:$N$131,14,FALSE),0)</f>
        <v>0</v>
      </c>
      <c r="AH8" s="75">
        <f>_xlfn.IFNA(VLOOKUP(CONCATENATE($AH$5,$B8,$C8),'OG3'!$A$6:$N$131,14,FALSE),0)</f>
        <v>0</v>
      </c>
      <c r="AI8" s="75">
        <f>_xlfn.IFNA(VLOOKUP(CONCATENATE($AI$5,$B8,$C8),'BUN2'!$A$6:$N$135,14,FALSE),0)</f>
        <v>8</v>
      </c>
      <c r="AJ8" s="75">
        <f>_xlfn.IFNA(VLOOKUP(CONCATENATE($AJ$5,$B8,$C8),SC!$A$6:$N$250,14,FALSE),0)</f>
        <v>8</v>
      </c>
      <c r="AK8" s="75">
        <f>_xlfn.IFNA(VLOOKUP(CONCATENATE($AK$5,$B8,$C8),'ESP3'!$A$6:$N$133,14,FALSE),0)</f>
        <v>0</v>
      </c>
      <c r="AL8" s="75">
        <f>_xlfn.IFNA(VLOOKUP(CONCATENATE($AL$5,$B8,$C8),'BAL3'!$A$6:$N$133,14,FALSE),0)</f>
        <v>0</v>
      </c>
      <c r="AM8" s="76">
        <f>_xlfn.IFNA(VLOOKUP(CONCATENATE($AM$5,$B8,$C8),'BUS4'!$A$6:$N$250,14,FALSE),0)</f>
        <v>6</v>
      </c>
      <c r="AN8" s="76">
        <f>_xlfn.IFNA(VLOOKUP(CONCATENATE($AK$5,$B8,$C8),'BUN3'!$A$6:$N$133,14,FALSE),0)</f>
        <v>0</v>
      </c>
      <c r="AO8" s="76">
        <f>_xlfn.IFNA(VLOOKUP(CONCATENATE($AO$5,$B8,$C8),'ESP4'!$A$6:$N$135,14,FALSE),0)</f>
        <v>0</v>
      </c>
      <c r="AP8" s="76">
        <f>_xlfn.IFNA(VLOOKUP(CONCATENATE($AP$5,$B8,$C8),'MR3'!$A$6:$N$77,14,FALSE),0)</f>
        <v>0</v>
      </c>
      <c r="AQ8" s="76">
        <f>_xlfn.IFNA(VLOOKUP(CONCATENATE($AQ$5,$B8,$C8),'WAL1'!$A$6:$N$233,14,FALSE),0)</f>
        <v>0</v>
      </c>
      <c r="AR8" s="76">
        <f>_xlfn.IFNA(VLOOKUP(CONCATENATE($AR$5,$B8,$C8),'SM1'!$A$6:$N$250,14,FALSE),0)</f>
        <v>0</v>
      </c>
      <c r="AS8" s="76">
        <f>_xlfn.IFNA(VLOOKUP(CONCATENATE($AS$5,$B8,$C8),WP!$A$6:$N$253,14,FALSE),0)</f>
        <v>0</v>
      </c>
      <c r="AT8" s="76">
        <f>_xlfn.IFNA(VLOOKUP(CONCATENATE($AT$5,$B8,$C8),'BUN3'!$A$6:$N$134,14,FALSE),0)</f>
        <v>0</v>
      </c>
      <c r="AU8" s="76">
        <f>_xlfn.IFNA(VLOOKUP(CONCATENATE($AU$5,$B8,$C8),'MR3'!$A$6:$N$124,14,FALSE),0)</f>
        <v>0</v>
      </c>
      <c r="AV8" s="76"/>
      <c r="AW8" s="400"/>
      <c r="AX8" s="77">
        <f>_xlfn.IFNA(VLOOKUP(CONCATENATE($AW$5,$B8,$C8),'WAL1'!$A$6:$N$118,14,FALSE),0)</f>
        <v>0</v>
      </c>
      <c r="AY8" s="39"/>
    </row>
    <row r="9" spans="1:94" s="1" customFormat="1" x14ac:dyDescent="0.3">
      <c r="A9" s="860"/>
      <c r="B9" s="778" t="s">
        <v>354</v>
      </c>
      <c r="C9" s="779" t="s">
        <v>477</v>
      </c>
      <c r="D9" s="779" t="s">
        <v>458</v>
      </c>
      <c r="E9" s="780">
        <v>45055</v>
      </c>
      <c r="F9" s="781">
        <v>15</v>
      </c>
      <c r="G9" s="768">
        <f t="shared" si="0"/>
        <v>4</v>
      </c>
      <c r="H9" s="782">
        <f t="shared" si="1"/>
        <v>31</v>
      </c>
      <c r="I9" s="782">
        <f t="shared" si="2"/>
        <v>4</v>
      </c>
      <c r="J9" s="75">
        <f>_xlfn.IFNA(VLOOKUP(CONCATENATE($J$5,$B9,$C9),'BUS1'!$A$6:$N$107,14,FALSE),0)</f>
        <v>0</v>
      </c>
      <c r="K9" s="75">
        <f>_xlfn.IFNA(VLOOKUP(CONCATENATE($K$5,$B9,$C9),'ESP1'!$A$6:$N$135,14,FALSE),0)</f>
        <v>0</v>
      </c>
      <c r="L9" s="75">
        <f>_xlfn.IFNA(VLOOKUP(CONCATENATE($L$5,$B9,$C9),'KR1'!$A$6:$N$95,14,FALSE),0)</f>
        <v>9</v>
      </c>
      <c r="M9" s="75">
        <f>_xlfn.IFNA(VLOOKUP(CONCATENATE($M$5,$B9,$C9),'BAL1'!$A$6:$N$133,14,FALSE),0)</f>
        <v>0</v>
      </c>
      <c r="N9" s="75">
        <f>_xlfn.IFNA(VLOOKUP(CONCATENATE($N$5,$B9,$C9),MUR!$A$6:$N$131,14,FALSE),0)</f>
        <v>0</v>
      </c>
      <c r="O9" s="75">
        <f>_xlfn.IFNA(VLOOKUP(CONCATENATE($O$5,$B9,$C9),'SER1'!$A$6:$N$110,14,FALSE),0)</f>
        <v>0</v>
      </c>
      <c r="P9" s="75">
        <f>_xlfn.IFNA(VLOOKUP(CONCATENATE($P$5,$B9,$C9),'MR1'!$A$6:$N$135,14,FALSE),0)</f>
        <v>0</v>
      </c>
      <c r="Q9" s="75">
        <f>_xlfn.IFNA(VLOOKUP(CONCATENATE($Q$5,$B9,$C9),'GOS1'!$A$6:$N$133,14,FALSE),0)</f>
        <v>0</v>
      </c>
      <c r="R9" s="75">
        <f>_xlfn.IFNA(VLOOKUP(CONCATENATE($R$5,$B9,$C9),'BUS2'!$A$6:$N$133,14,FALSE),0)</f>
        <v>0</v>
      </c>
      <c r="S9" s="75">
        <f>_xlfn.IFNA(VLOOKUP(CONCATENATE($S$5,$B9,$C9),'OG1'!$A$6:$N$56,14,FALSE),0)</f>
        <v>0</v>
      </c>
      <c r="T9" s="75">
        <f>_xlfn.IFNA(VLOOKUP(CONCATENATE($T$5,$B9,$C9),'DRY1'!$A$6:$N$135,14,FALSE),0)</f>
        <v>0</v>
      </c>
      <c r="U9" s="75">
        <f>_xlfn.IFNA(VLOOKUP(CONCATENATE($U$5,$B9,$C9),'HO1'!$A$8:$N$131,14,FALSE),0)</f>
        <v>0</v>
      </c>
      <c r="V9" s="75">
        <f>_xlfn.IFNA(VLOOKUP(CONCATENATE($V$5,$B9,$C9),'BUS3'!$A$8:$N$135,14,FALSE),0)</f>
        <v>0</v>
      </c>
      <c r="W9" s="75">
        <f>_xlfn.IFNA(VLOOKUP(CONCATENATE($W$5,$B9,$C9),'DRY2'!$A$6:$N$133,14,FALSE),0)</f>
        <v>0</v>
      </c>
      <c r="X9" s="75">
        <f>_xlfn.IFNA(VLOOKUP(CONCATENATE($AL$5,$B9,$C9),'BAL2'!$A$6:$N$133,14,FALSE),0)</f>
        <v>0</v>
      </c>
      <c r="Y9" s="75">
        <f>_xlfn.IFNA(VLOOKUP(CONCATENATE($Y$5,$B9,$C9),'OG2'!$A$6:$N$133,14,FALSE),0)</f>
        <v>0</v>
      </c>
      <c r="Z9" s="75">
        <f>_xlfn.IFNA(VLOOKUP(CONCATENATE($Z$5,$B9,$C9),'MR2'!$A$6:$N$133,14,FALSE),0)</f>
        <v>0</v>
      </c>
      <c r="AA9" s="75">
        <f>_xlfn.IFNA(VLOOKUP(CONCATENATE($AA$5,$B9,$C9),'DRY3'!$A$6:$N$124,14,FALSE),0)</f>
        <v>0</v>
      </c>
      <c r="AB9" s="75">
        <f>_xlfn.IFNA(VLOOKUP(CONCATENATE($AB$5,$B9,$C9),'SER2'!$A$6:$N$135,14,FALSE),0)</f>
        <v>0</v>
      </c>
      <c r="AC9" s="75">
        <f>_xlfn.IFNA(VLOOKUP(CONCATENATE($AC$5,$B9,$C9),'KR2'!$A$6:$O$129,14,FALSE),0)</f>
        <v>9</v>
      </c>
      <c r="AD9" s="75">
        <f>_xlfn.IFNA(VLOOKUP(CONCATENATE($AD$5,$B9,$C9),'BUN1'!$A$6:$O$129,14,FALSE),0)</f>
        <v>0</v>
      </c>
      <c r="AE9" s="75">
        <f>_xlfn.IFNA(VLOOKUP(CONCATENATE($AE$5,$B9,$C9),LOG!$A$6:$N$135,14,FALSE),0)</f>
        <v>0</v>
      </c>
      <c r="AF9" s="75">
        <f>_xlfn.IFNA(VLOOKUP(CONCATENATE($AF$5,$B9,$C9),FEST!$A$6:$N$125,14,FALSE),0)</f>
        <v>0</v>
      </c>
      <c r="AG9" s="75">
        <f>_xlfn.IFNA(VLOOKUP(CONCATENATE($AG$5,$B9,$C9),'ESP2'!$A$6:$N$131,14,FALSE),0)</f>
        <v>0</v>
      </c>
      <c r="AH9" s="75">
        <f>_xlfn.IFNA(VLOOKUP(CONCATENATE($AH$5,$B9,$C9),'OG3'!$A$6:$N$131,14,FALSE),0)</f>
        <v>0</v>
      </c>
      <c r="AI9" s="75">
        <f>_xlfn.IFNA(VLOOKUP(CONCATENATE($AI$5,$B9,$C9),'BUN2'!$A$6:$N$135,14,FALSE),0)</f>
        <v>0</v>
      </c>
      <c r="AJ9" s="75">
        <f>_xlfn.IFNA(VLOOKUP(CONCATENATE($AJ$5,$B9,$C9),SC!$A$6:$N$250,14,FALSE),0)</f>
        <v>4</v>
      </c>
      <c r="AK9" s="75">
        <f>_xlfn.IFNA(VLOOKUP(CONCATENATE($AK$5,$B9,$C9),'ESP3'!$A$6:$N$133,14,FALSE),0)</f>
        <v>0</v>
      </c>
      <c r="AL9" s="75">
        <f>_xlfn.IFNA(VLOOKUP(CONCATENATE($AL$5,$B9,$C9),'BAL3'!$A$6:$N$133,14,FALSE),0)</f>
        <v>0</v>
      </c>
      <c r="AM9" s="76">
        <f>_xlfn.IFNA(VLOOKUP(CONCATENATE($AM$5,$B9,$C9),'BUS4'!$A$6:$N$250,14,FALSE),0)</f>
        <v>0</v>
      </c>
      <c r="AN9" s="76">
        <f>_xlfn.IFNA(VLOOKUP(CONCATENATE($AK$5,$B9,$C9),'BUN3'!$A$6:$N$133,14,FALSE),0)</f>
        <v>0</v>
      </c>
      <c r="AO9" s="76">
        <f>_xlfn.IFNA(VLOOKUP(CONCATENATE($AO$5,$B9,$C9),'ESP4'!$A$6:$N$135,14,FALSE),0)</f>
        <v>0</v>
      </c>
      <c r="AP9" s="76">
        <f>_xlfn.IFNA(VLOOKUP(CONCATENATE($AP$5,$B9,$C9),'MR3'!$A$6:$N$77,14,FALSE),0)</f>
        <v>0</v>
      </c>
      <c r="AQ9" s="76">
        <f>_xlfn.IFNA(VLOOKUP(CONCATENATE($AQ$5,$B9,$C9),'WAL1'!$A$6:$N$233,14,FALSE),0)</f>
        <v>0</v>
      </c>
      <c r="AR9" s="76">
        <f>_xlfn.IFNA(VLOOKUP(CONCATENATE($AR$5,$B9,$C9),'SM1'!$A$6:$N$250,14,FALSE),0)</f>
        <v>0</v>
      </c>
      <c r="AS9" s="76">
        <f>_xlfn.IFNA(VLOOKUP(CONCATENATE($AS$5,$B9,$C9),WP!$A$6:$N$253,14,FALSE),0)</f>
        <v>9</v>
      </c>
      <c r="AT9" s="76">
        <f>_xlfn.IFNA(VLOOKUP(CONCATENATE($AT$5,$B9,$C9),'BUN3'!$A$6:$N$134,14,FALSE),0)</f>
        <v>0</v>
      </c>
      <c r="AU9" s="76">
        <f>_xlfn.IFNA(VLOOKUP(CONCATENATE($AU$5,$B9,$C9),'MR3'!$A$6:$N$124,14,FALSE),0)</f>
        <v>0</v>
      </c>
      <c r="AV9" s="76"/>
      <c r="AW9" s="400"/>
      <c r="AX9" s="77">
        <f>_xlfn.IFNA(VLOOKUP(CONCATENATE($AW$5,$B9,$C9),'WAL1'!$A$6:$N$118,14,FALSE),0)</f>
        <v>0</v>
      </c>
      <c r="AY9" s="40"/>
    </row>
    <row r="10" spans="1:94" x14ac:dyDescent="0.3">
      <c r="A10" s="860"/>
      <c r="B10" s="778" t="s">
        <v>482</v>
      </c>
      <c r="C10" s="784" t="s">
        <v>484</v>
      </c>
      <c r="D10" s="784" t="s">
        <v>476</v>
      </c>
      <c r="E10" s="785">
        <v>45121</v>
      </c>
      <c r="F10" s="783">
        <v>15</v>
      </c>
      <c r="G10" s="768">
        <f t="shared" si="0"/>
        <v>3</v>
      </c>
      <c r="H10" s="782">
        <f t="shared" si="1"/>
        <v>28</v>
      </c>
      <c r="I10" s="782">
        <f t="shared" si="2"/>
        <v>5</v>
      </c>
      <c r="J10" s="75">
        <f>_xlfn.IFNA(VLOOKUP(CONCATENATE($J$5,$B10,$C10),'BUS1'!$A$6:$N$107,14,FALSE),0)</f>
        <v>0</v>
      </c>
      <c r="K10" s="75">
        <f>_xlfn.IFNA(VLOOKUP(CONCATENATE($K$5,$B10,$C10),'ESP1'!$A$6:$N$135,14,FALSE),0)</f>
        <v>0</v>
      </c>
      <c r="L10" s="75">
        <f>_xlfn.IFNA(VLOOKUP(CONCATENATE($L$5,$B10,$C10),'KR1'!$A$6:$N$95,14,FALSE),0)</f>
        <v>0</v>
      </c>
      <c r="M10" s="75">
        <f>_xlfn.IFNA(VLOOKUP(CONCATENATE($M$5,$B10,$C10),'BAL1'!$A$6:$N$133,14,FALSE),0)</f>
        <v>0</v>
      </c>
      <c r="N10" s="75">
        <f>_xlfn.IFNA(VLOOKUP(CONCATENATE($N$5,$B10,$C10),MUR!$A$6:$N$131,14,FALSE),0)</f>
        <v>0</v>
      </c>
      <c r="O10" s="75">
        <f>_xlfn.IFNA(VLOOKUP(CONCATENATE($O$5,$B10,$C10),'SER1'!$A$6:$N$110,14,FALSE),0)</f>
        <v>7</v>
      </c>
      <c r="P10" s="75">
        <f>_xlfn.IFNA(VLOOKUP(CONCATENATE($P$5,$B10,$C10),'MR1'!$A$6:$N$135,14,FALSE),0)</f>
        <v>0</v>
      </c>
      <c r="Q10" s="75">
        <f>_xlfn.IFNA(VLOOKUP(CONCATENATE($Q$5,$B10,$C10),'GOS1'!$A$6:$N$133,14,FALSE),0)</f>
        <v>0</v>
      </c>
      <c r="R10" s="75">
        <f>_xlfn.IFNA(VLOOKUP(CONCATENATE($R$5,$B10,$C10),'BUS2'!$A$6:$N$133,14,FALSE),0)</f>
        <v>0</v>
      </c>
      <c r="S10" s="75">
        <f>_xlfn.IFNA(VLOOKUP(CONCATENATE($S$5,$B10,$C10),'OG1'!$A$6:$N$56,14,FALSE),0)</f>
        <v>0</v>
      </c>
      <c r="T10" s="75">
        <f>_xlfn.IFNA(VLOOKUP(CONCATENATE($T$5,$B10,$C10),'DRY1'!$A$6:$N$135,14,FALSE),0)</f>
        <v>0</v>
      </c>
      <c r="U10" s="75">
        <f>_xlfn.IFNA(VLOOKUP(CONCATENATE($U$5,$B10,$C10),'HO1'!$A$8:$N$131,14,FALSE),0)</f>
        <v>0</v>
      </c>
      <c r="V10" s="75">
        <f>_xlfn.IFNA(VLOOKUP(CONCATENATE($V$5,$B10,$C10),'BUS3'!$A$8:$N$135,14,FALSE),0)</f>
        <v>0</v>
      </c>
      <c r="W10" s="75">
        <f>_xlfn.IFNA(VLOOKUP(CONCATENATE($W$5,$B10,$C10),'DRY2'!$A$6:$N$133,14,FALSE),0)</f>
        <v>0</v>
      </c>
      <c r="X10" s="75">
        <f>_xlfn.IFNA(VLOOKUP(CONCATENATE($AL$5,$B10,$C10),'BAL2'!$A$6:$N$133,14,FALSE),0)</f>
        <v>0</v>
      </c>
      <c r="Y10" s="75">
        <f>_xlfn.IFNA(VLOOKUP(CONCATENATE($Y$5,$B10,$C10),'OG2'!$A$6:$N$133,14,FALSE),0)</f>
        <v>0</v>
      </c>
      <c r="Z10" s="75">
        <f>_xlfn.IFNA(VLOOKUP(CONCATENATE($Z$5,$B10,$C10),'MR2'!$A$6:$N$133,14,FALSE),0)</f>
        <v>0</v>
      </c>
      <c r="AA10" s="75">
        <f>_xlfn.IFNA(VLOOKUP(CONCATENATE($AA$5,$B10,$C10),'DRY3'!$A$6:$N$124,14,FALSE),0)</f>
        <v>0</v>
      </c>
      <c r="AB10" s="75">
        <f>_xlfn.IFNA(VLOOKUP(CONCATENATE($AB$5,$B10,$C10),'SER2'!$A$6:$N$135,14,FALSE),0)</f>
        <v>0</v>
      </c>
      <c r="AC10" s="75">
        <f>_xlfn.IFNA(VLOOKUP(CONCATENATE($AC$5,$B10,$C10),'KR2'!$A$6:$O$129,14,FALSE),0)</f>
        <v>0</v>
      </c>
      <c r="AD10" s="75">
        <f>_xlfn.IFNA(VLOOKUP(CONCATENATE($AD$5,$B10,$C10),'BUN1'!$A$6:$O$129,14,FALSE),0)</f>
        <v>0</v>
      </c>
      <c r="AE10" s="75">
        <f>_xlfn.IFNA(VLOOKUP(CONCATENATE($AE$5,$B10,$C10),LOG!$A$6:$N$135,14,FALSE),0)</f>
        <v>0</v>
      </c>
      <c r="AF10" s="75">
        <f>_xlfn.IFNA(VLOOKUP(CONCATENATE($AF$5,$B10,$C10),FEST!$A$6:$N$125,14,FALSE),0)</f>
        <v>0</v>
      </c>
      <c r="AG10" s="75">
        <f>_xlfn.IFNA(VLOOKUP(CONCATENATE($AG$5,$B10,$C10),'ESP2'!$A$6:$N$131,14,FALSE),0)</f>
        <v>0</v>
      </c>
      <c r="AH10" s="75">
        <f>_xlfn.IFNA(VLOOKUP(CONCATENATE($AH$5,$B10,$C10),'OG3'!$A$6:$N$131,14,FALSE),0)</f>
        <v>0</v>
      </c>
      <c r="AI10" s="75">
        <f>_xlfn.IFNA(VLOOKUP(CONCATENATE($AI$5,$B10,$C10),'BUN2'!$A$6:$N$135,14,FALSE),0)</f>
        <v>0</v>
      </c>
      <c r="AJ10" s="75">
        <f>_xlfn.IFNA(VLOOKUP(CONCATENATE($AJ$5,$B10,$C10),SC!$A$6:$N$250,14,FALSE),0)</f>
        <v>14</v>
      </c>
      <c r="AK10" s="75">
        <f>_xlfn.IFNA(VLOOKUP(CONCATENATE($AK$5,$B10,$C10),'ESP3'!$A$6:$N$133,14,FALSE),0)</f>
        <v>0</v>
      </c>
      <c r="AL10" s="75">
        <f>_xlfn.IFNA(VLOOKUP(CONCATENATE($AL$5,$B10,$C10),'BAL3'!$A$6:$N$133,14,FALSE),0)</f>
        <v>0</v>
      </c>
      <c r="AM10" s="76">
        <f>_xlfn.IFNA(VLOOKUP(CONCATENATE($AM$5,$B10,$C10),'BUS4'!$A$6:$N$250,14,FALSE),0)</f>
        <v>7</v>
      </c>
      <c r="AN10" s="76">
        <f>_xlfn.IFNA(VLOOKUP(CONCATENATE($AK$5,$B10,$C10),'BUN3'!$A$6:$N$133,14,FALSE),0)</f>
        <v>0</v>
      </c>
      <c r="AO10" s="76">
        <f>_xlfn.IFNA(VLOOKUP(CONCATENATE($AO$5,$B10,$C10),'ESP4'!$A$6:$N$135,14,FALSE),0)</f>
        <v>0</v>
      </c>
      <c r="AP10" s="76">
        <f>_xlfn.IFNA(VLOOKUP(CONCATENATE($AP$5,$B10,$C10),'MR3'!$A$6:$N$77,14,FALSE),0)</f>
        <v>0</v>
      </c>
      <c r="AQ10" s="76">
        <f>_xlfn.IFNA(VLOOKUP(CONCATENATE($AQ$5,$B10,$C10),'WAL1'!$A$6:$N$233,14,FALSE),0)</f>
        <v>0</v>
      </c>
      <c r="AR10" s="76">
        <f>_xlfn.IFNA(VLOOKUP(CONCATENATE($AR$5,$B10,$C10),'SM1'!$A$6:$N$250,14,FALSE),0)</f>
        <v>0</v>
      </c>
      <c r="AS10" s="76">
        <f>_xlfn.IFNA(VLOOKUP(CONCATENATE($AS$5,$B10,$C10),WP!$A$6:$N$253,14,FALSE),0)</f>
        <v>0</v>
      </c>
      <c r="AT10" s="76">
        <f>_xlfn.IFNA(VLOOKUP(CONCATENATE($AT$5,$B10,$C10),'BUN3'!$A$6:$N$134,14,FALSE),0)</f>
        <v>0</v>
      </c>
      <c r="AU10" s="76">
        <f>_xlfn.IFNA(VLOOKUP(CONCATENATE($AU$5,$B10,$C10),'MR3'!$A$6:$N$124,14,FALSE),0)</f>
        <v>0</v>
      </c>
      <c r="AV10" s="76"/>
      <c r="AW10" s="400"/>
      <c r="AX10" s="77">
        <f>_xlfn.IFNA(VLOOKUP(CONCATENATE($AW$5,$B10,$C10),'WAL1'!$A$6:$N$118,14,FALSE),0)</f>
        <v>0</v>
      </c>
      <c r="AY10" s="39"/>
    </row>
    <row r="11" spans="1:94" ht="14.4" thickBot="1" x14ac:dyDescent="0.35">
      <c r="A11" s="860"/>
      <c r="B11" s="771" t="s">
        <v>464</v>
      </c>
      <c r="C11" s="772" t="s">
        <v>513</v>
      </c>
      <c r="D11" s="772" t="s">
        <v>369</v>
      </c>
      <c r="E11" s="773">
        <v>45101</v>
      </c>
      <c r="F11" s="774">
        <v>15</v>
      </c>
      <c r="G11" s="775">
        <f t="shared" si="0"/>
        <v>4</v>
      </c>
      <c r="H11" s="776">
        <f t="shared" si="1"/>
        <v>22</v>
      </c>
      <c r="I11" s="776">
        <f t="shared" si="2"/>
        <v>6</v>
      </c>
      <c r="J11" s="75">
        <f>_xlfn.IFNA(VLOOKUP(CONCATENATE($J$5,$B11,$C11),'BUS1'!$A$6:$N$107,14,FALSE),0)</f>
        <v>0</v>
      </c>
      <c r="K11" s="75">
        <f>_xlfn.IFNA(VLOOKUP(CONCATENATE($K$5,$B11,$C11),'ESP1'!$A$6:$N$135,14,FALSE),0)</f>
        <v>0</v>
      </c>
      <c r="L11" s="75">
        <f>_xlfn.IFNA(VLOOKUP(CONCATENATE($L$5,$B11,$C11),'KR1'!$A$6:$N$95,14,FALSE),0)</f>
        <v>0</v>
      </c>
      <c r="M11" s="75">
        <f>_xlfn.IFNA(VLOOKUP(CONCATENATE($M$5,$B11,$C11),'BAL1'!$A$6:$N$133,14,FALSE),0)</f>
        <v>0</v>
      </c>
      <c r="N11" s="75">
        <f>_xlfn.IFNA(VLOOKUP(CONCATENATE($N$5,$B11,$C11),MUR!$A$6:$N$131,14,FALSE),0)</f>
        <v>0</v>
      </c>
      <c r="O11" s="75">
        <f>_xlfn.IFNA(VLOOKUP(CONCATENATE($O$5,$B11,$C11),'SER1'!$A$6:$N$110,14,FALSE),0)</f>
        <v>0</v>
      </c>
      <c r="P11" s="75">
        <f>_xlfn.IFNA(VLOOKUP(CONCATENATE($P$5,$B11,$C11),'MR1'!$A$6:$N$135,14,FALSE),0)</f>
        <v>0</v>
      </c>
      <c r="Q11" s="75">
        <f>_xlfn.IFNA(VLOOKUP(CONCATENATE($Q$5,$B11,$C11),'GOS1'!$A$6:$N$133,14,FALSE),0)</f>
        <v>0</v>
      </c>
      <c r="R11" s="75">
        <f>_xlfn.IFNA(VLOOKUP(CONCATENATE($R$5,$B11,$C11),'BUS2'!$A$6:$N$133,14,FALSE),0)</f>
        <v>0</v>
      </c>
      <c r="S11" s="75">
        <f>_xlfn.IFNA(VLOOKUP(CONCATENATE($S$5,$B11,$C11),'OG1'!$A$6:$N$56,14,FALSE),0)</f>
        <v>7</v>
      </c>
      <c r="T11" s="75">
        <f>_xlfn.IFNA(VLOOKUP(CONCATENATE($T$5,$B11,$C11),'DRY1'!$A$6:$N$135,14,FALSE),0)</f>
        <v>0</v>
      </c>
      <c r="U11" s="75">
        <f>_xlfn.IFNA(VLOOKUP(CONCATENATE($U$5,$B11,$C11),'HO1'!$A$8:$N$131,14,FALSE),0)</f>
        <v>0</v>
      </c>
      <c r="V11" s="75">
        <f>_xlfn.IFNA(VLOOKUP(CONCATENATE($V$5,$B11,$C11),'BUS3'!$A$8:$N$135,14,FALSE),0)</f>
        <v>0</v>
      </c>
      <c r="W11" s="75">
        <f>_xlfn.IFNA(VLOOKUP(CONCATENATE($W$5,$B11,$C11),'DRY2'!$A$6:$N$133,14,FALSE),0)</f>
        <v>0</v>
      </c>
      <c r="X11" s="75">
        <f>_xlfn.IFNA(VLOOKUP(CONCATENATE($AL$5,$B11,$C11),'BAL2'!$A$6:$N$133,14,FALSE),0)</f>
        <v>0</v>
      </c>
      <c r="Y11" s="75">
        <f>_xlfn.IFNA(VLOOKUP(CONCATENATE($Y$5,$B11,$C11),'OG2'!$A$6:$N$133,14,FALSE),0)</f>
        <v>7</v>
      </c>
      <c r="Z11" s="75">
        <f>_xlfn.IFNA(VLOOKUP(CONCATENATE($Z$5,$B11,$C11),'MR2'!$A$6:$N$133,14,FALSE),0)</f>
        <v>0</v>
      </c>
      <c r="AA11" s="75">
        <f>_xlfn.IFNA(VLOOKUP(CONCATENATE($AA$5,$B11,$C11),'DRY3'!$A$6:$N$124,14,FALSE),0)</f>
        <v>0</v>
      </c>
      <c r="AB11" s="75">
        <f>_xlfn.IFNA(VLOOKUP(CONCATENATE($AB$5,$B11,$C11),'SER2'!$A$6:$N$135,14,FALSE),0)</f>
        <v>6</v>
      </c>
      <c r="AC11" s="75">
        <f>_xlfn.IFNA(VLOOKUP(CONCATENATE($AC$5,$B11,$C11),'KR2'!$A$6:$O$129,14,FALSE),0)</f>
        <v>0</v>
      </c>
      <c r="AD11" s="75">
        <f>_xlfn.IFNA(VLOOKUP(CONCATENATE($AD$5,$B11,$C11),'BUN1'!$A$6:$O$129,14,FALSE),0)</f>
        <v>0</v>
      </c>
      <c r="AE11" s="75">
        <f>_xlfn.IFNA(VLOOKUP(CONCATENATE($AE$5,$B11,$C11),LOG!$A$6:$N$135,14,FALSE),0)</f>
        <v>0</v>
      </c>
      <c r="AF11" s="75">
        <f>_xlfn.IFNA(VLOOKUP(CONCATENATE($AF$5,$B11,$C11),FEST!$A$6:$N$125,14,FALSE),0)</f>
        <v>0</v>
      </c>
      <c r="AG11" s="75">
        <f>_xlfn.IFNA(VLOOKUP(CONCATENATE($AG$5,$B11,$C11),'ESP2'!$A$6:$N$131,14,FALSE),0)</f>
        <v>0</v>
      </c>
      <c r="AH11" s="75">
        <f>_xlfn.IFNA(VLOOKUP(CONCATENATE($AH$5,$B11,$C11),'OG3'!$A$6:$N$131,14,FALSE),0)</f>
        <v>0</v>
      </c>
      <c r="AI11" s="75">
        <f>_xlfn.IFNA(VLOOKUP(CONCATENATE($AI$5,$B11,$C11),'BUN2'!$A$6:$N$135,14,FALSE),0)</f>
        <v>0</v>
      </c>
      <c r="AJ11" s="75">
        <f>_xlfn.IFNA(VLOOKUP(CONCATENATE($AJ$5,$B11,$C11),SC!$A$6:$N$250,14,FALSE),0)</f>
        <v>2</v>
      </c>
      <c r="AK11" s="75">
        <f>_xlfn.IFNA(VLOOKUP(CONCATENATE($AK$5,$B11,$C11),'ESP3'!$A$6:$N$133,14,FALSE),0)</f>
        <v>0</v>
      </c>
      <c r="AL11" s="75">
        <f>_xlfn.IFNA(VLOOKUP(CONCATENATE($AL$5,$B11,$C11),'BAL3'!$A$6:$N$133,14,FALSE),0)</f>
        <v>0</v>
      </c>
      <c r="AM11" s="76">
        <f>_xlfn.IFNA(VLOOKUP(CONCATENATE($AM$5,$B11,$C11),'BUS4'!$A$6:$N$250,14,FALSE),0)</f>
        <v>0</v>
      </c>
      <c r="AN11" s="76">
        <f>_xlfn.IFNA(VLOOKUP(CONCATENATE($AK$5,$B11,$C11),'BUN3'!$A$6:$N$133,14,FALSE),0)</f>
        <v>0</v>
      </c>
      <c r="AO11" s="76">
        <f>_xlfn.IFNA(VLOOKUP(CONCATENATE($AO$5,$B11,$C11),'ESP4'!$A$6:$N$135,14,FALSE),0)</f>
        <v>0</v>
      </c>
      <c r="AP11" s="76">
        <f>_xlfn.IFNA(VLOOKUP(CONCATENATE($AP$5,$B11,$C11),'MR3'!$A$6:$N$77,14,FALSE),0)</f>
        <v>0</v>
      </c>
      <c r="AQ11" s="76">
        <f>_xlfn.IFNA(VLOOKUP(CONCATENATE($AQ$5,$B11,$C11),'WAL1'!$A$6:$N$233,14,FALSE),0)</f>
        <v>0</v>
      </c>
      <c r="AR11" s="76">
        <f>_xlfn.IFNA(VLOOKUP(CONCATENATE($AR$5,$B11,$C11),'SM1'!$A$6:$N$250,14,FALSE),0)</f>
        <v>0</v>
      </c>
      <c r="AS11" s="76">
        <f>_xlfn.IFNA(VLOOKUP(CONCATENATE($AS$5,$B11,$C11),WP!$A$6:$N$253,14,FALSE),0)</f>
        <v>0</v>
      </c>
      <c r="AT11" s="76">
        <f>_xlfn.IFNA(VLOOKUP(CONCATENATE($AT$5,$B11,$C11),'BUN3'!$A$6:$N$134,14,FALSE),0)</f>
        <v>0</v>
      </c>
      <c r="AU11" s="76">
        <f>_xlfn.IFNA(VLOOKUP(CONCATENATE($AU$5,$B11,$C11),'MR3'!$A$6:$N$124,14,FALSE),0)</f>
        <v>0</v>
      </c>
      <c r="AV11" s="76"/>
      <c r="AW11" s="400"/>
      <c r="AX11" s="77">
        <f>_xlfn.IFNA(VLOOKUP(CONCATENATE($AW$5,$B11,$C11),'WAL1'!$A$6:$N$118,14,FALSE),0)</f>
        <v>0</v>
      </c>
      <c r="AY11" s="40"/>
    </row>
    <row r="12" spans="1:94" x14ac:dyDescent="0.3">
      <c r="A12" s="860"/>
      <c r="B12" s="762" t="s">
        <v>455</v>
      </c>
      <c r="C12" s="487" t="s">
        <v>485</v>
      </c>
      <c r="D12" s="487" t="s">
        <v>174</v>
      </c>
      <c r="E12" s="488">
        <v>45030</v>
      </c>
      <c r="F12" s="489">
        <v>14</v>
      </c>
      <c r="G12" s="763">
        <f t="shared" si="0"/>
        <v>2</v>
      </c>
      <c r="H12" s="448">
        <f t="shared" si="1"/>
        <v>12</v>
      </c>
      <c r="I12" s="489">
        <f t="shared" si="2"/>
        <v>7</v>
      </c>
      <c r="J12" s="75">
        <f>_xlfn.IFNA(VLOOKUP(CONCATENATE($J$5,$B12,$C12),'BUS1'!$A$6:$N$107,14,FALSE),0)</f>
        <v>0</v>
      </c>
      <c r="K12" s="75">
        <f>_xlfn.IFNA(VLOOKUP(CONCATENATE($K$5,$B12,$C12),'ESP1'!$A$6:$N$135,14,FALSE),0)</f>
        <v>0</v>
      </c>
      <c r="L12" s="75">
        <f>_xlfn.IFNA(VLOOKUP(CONCATENATE($L$5,$B12,$C12),'KR1'!$A$6:$N$95,14,FALSE),0)</f>
        <v>0</v>
      </c>
      <c r="M12" s="75">
        <f>_xlfn.IFNA(VLOOKUP(CONCATENATE($M$5,$B12,$C12),'BAL1'!$A$6:$N$133,14,FALSE),0)</f>
        <v>7</v>
      </c>
      <c r="N12" s="75">
        <f>_xlfn.IFNA(VLOOKUP(CONCATENATE($N$5,$B12,$C12),MUR!$A$6:$N$131,14,FALSE),0)</f>
        <v>0</v>
      </c>
      <c r="O12" s="75">
        <f>_xlfn.IFNA(VLOOKUP(CONCATENATE($O$5,$B12,$C12),'SER1'!$A$6:$N$110,14,FALSE),0)</f>
        <v>0</v>
      </c>
      <c r="P12" s="75">
        <f>_xlfn.IFNA(VLOOKUP(CONCATENATE($P$5,$B12,$C12),'MR1'!$A$6:$N$135,14,FALSE),0)</f>
        <v>0</v>
      </c>
      <c r="Q12" s="75">
        <f>_xlfn.IFNA(VLOOKUP(CONCATENATE($Q$5,$B12,$C12),'GOS1'!$A$6:$N$133,14,FALSE),0)</f>
        <v>0</v>
      </c>
      <c r="R12" s="75">
        <f>_xlfn.IFNA(VLOOKUP(CONCATENATE($R$5,$B12,$C12),'BUS2'!$A$6:$N$133,14,FALSE),0)</f>
        <v>0</v>
      </c>
      <c r="S12" s="75">
        <f>_xlfn.IFNA(VLOOKUP(CONCATENATE($S$5,$B12,$C12),'OG1'!$A$6:$N$56,14,FALSE),0)</f>
        <v>0</v>
      </c>
      <c r="T12" s="75">
        <f>_xlfn.IFNA(VLOOKUP(CONCATENATE($T$5,$B12,$C12),'DRY1'!$A$6:$N$135,14,FALSE),0)</f>
        <v>0</v>
      </c>
      <c r="U12" s="75">
        <f>_xlfn.IFNA(VLOOKUP(CONCATENATE($U$5,$B12,$C12),'HO1'!$A$8:$N$131,14,FALSE),0)</f>
        <v>0</v>
      </c>
      <c r="V12" s="75">
        <f>_xlfn.IFNA(VLOOKUP(CONCATENATE($V$5,$B12,$C12),'BUS3'!$A$8:$N$135,14,FALSE),0)</f>
        <v>0</v>
      </c>
      <c r="W12" s="75">
        <f>_xlfn.IFNA(VLOOKUP(CONCATENATE($W$5,$B12,$C12),'DRY2'!$A$6:$N$133,14,FALSE),0)</f>
        <v>0</v>
      </c>
      <c r="X12" s="75">
        <f>_xlfn.IFNA(VLOOKUP(CONCATENATE($AL$5,$B12,$C12),'BAL2'!$A$6:$N$133,14,FALSE),0)</f>
        <v>0</v>
      </c>
      <c r="Y12" s="75">
        <f>_xlfn.IFNA(VLOOKUP(CONCATENATE($Y$5,$B12,$C12),'OG2'!$A$6:$N$133,14,FALSE),0)</f>
        <v>0</v>
      </c>
      <c r="Z12" s="75">
        <f>_xlfn.IFNA(VLOOKUP(CONCATENATE($Z$5,$B12,$C12),'MR2'!$A$6:$N$133,14,FALSE),0)</f>
        <v>0</v>
      </c>
      <c r="AA12" s="75">
        <f>_xlfn.IFNA(VLOOKUP(CONCATENATE($AA$5,$B12,$C12),'DRY3'!$A$6:$N$124,14,FALSE),0)</f>
        <v>0</v>
      </c>
      <c r="AB12" s="75">
        <f>_xlfn.IFNA(VLOOKUP(CONCATENATE($AB$5,$B12,$C12),'SER2'!$A$6:$N$135,14,FALSE),0)</f>
        <v>5</v>
      </c>
      <c r="AC12" s="75">
        <f>_xlfn.IFNA(VLOOKUP(CONCATENATE($AC$5,$B12,$C12),'KR2'!$A$6:$O$129,14,FALSE),0)</f>
        <v>0</v>
      </c>
      <c r="AD12" s="75">
        <f>_xlfn.IFNA(VLOOKUP(CONCATENATE($AD$5,$B12,$C12),'BUN1'!$A$6:$O$129,14,FALSE),0)</f>
        <v>0</v>
      </c>
      <c r="AE12" s="75">
        <f>_xlfn.IFNA(VLOOKUP(CONCATENATE($AE$5,$B12,$C12),LOG!$A$6:$N$135,14,FALSE),0)</f>
        <v>0</v>
      </c>
      <c r="AF12" s="75">
        <f>_xlfn.IFNA(VLOOKUP(CONCATENATE($AF$5,$B12,$C12),FEST!$A$6:$N$125,14,FALSE),0)</f>
        <v>0</v>
      </c>
      <c r="AG12" s="75">
        <f>_xlfn.IFNA(VLOOKUP(CONCATENATE($AG$5,$B12,$C12),'ESP2'!$A$6:$N$131,14,FALSE),0)</f>
        <v>0</v>
      </c>
      <c r="AH12" s="75">
        <f>_xlfn.IFNA(VLOOKUP(CONCATENATE($AH$5,$B12,$C12),'OG3'!$A$6:$N$131,14,FALSE),0)</f>
        <v>0</v>
      </c>
      <c r="AI12" s="75">
        <f>_xlfn.IFNA(VLOOKUP(CONCATENATE($AI$5,$B12,$C12),'BUN2'!$A$6:$N$135,14,FALSE),0)</f>
        <v>0</v>
      </c>
      <c r="AJ12" s="75">
        <f>_xlfn.IFNA(VLOOKUP(CONCATENATE($AJ$5,$B12,$C12),SC!$A$6:$N$250,14,FALSE),0)</f>
        <v>0</v>
      </c>
      <c r="AK12" s="75">
        <f>_xlfn.IFNA(VLOOKUP(CONCATENATE($AK$5,$B12,$C12),'ESP3'!$A$6:$N$133,14,FALSE),0)</f>
        <v>0</v>
      </c>
      <c r="AL12" s="75">
        <f>_xlfn.IFNA(VLOOKUP(CONCATENATE($AL$5,$B12,$C12),'BAL3'!$A$6:$N$133,14,FALSE),0)</f>
        <v>0</v>
      </c>
      <c r="AM12" s="76">
        <f>_xlfn.IFNA(VLOOKUP(CONCATENATE($AM$5,$B12,$C12),'BUS4'!$A$6:$N$250,14,FALSE),0)</f>
        <v>0</v>
      </c>
      <c r="AN12" s="76">
        <f>_xlfn.IFNA(VLOOKUP(CONCATENATE($AK$5,$B12,$C12),'BUN3'!$A$6:$N$133,14,FALSE),0)</f>
        <v>0</v>
      </c>
      <c r="AO12" s="76">
        <f>_xlfn.IFNA(VLOOKUP(CONCATENATE($AO$5,$B12,$C12),'ESP4'!$A$6:$N$135,14,FALSE),0)</f>
        <v>0</v>
      </c>
      <c r="AP12" s="76">
        <f>_xlfn.IFNA(VLOOKUP(CONCATENATE($AP$5,$B12,$C12),'MR3'!$A$6:$N$77,14,FALSE),0)</f>
        <v>0</v>
      </c>
      <c r="AQ12" s="76">
        <f>_xlfn.IFNA(VLOOKUP(CONCATENATE($AQ$5,$B12,$C12),'WAL1'!$A$6:$N$233,14,FALSE),0)</f>
        <v>0</v>
      </c>
      <c r="AR12" s="76">
        <f>_xlfn.IFNA(VLOOKUP(CONCATENATE($AR$5,$B12,$C12),'SM1'!$A$6:$N$250,14,FALSE),0)</f>
        <v>0</v>
      </c>
      <c r="AS12" s="76">
        <f>_xlfn.IFNA(VLOOKUP(CONCATENATE($AS$5,$B12,$C12),WP!$A$6:$N$253,14,FALSE),0)</f>
        <v>0</v>
      </c>
      <c r="AT12" s="76">
        <f>_xlfn.IFNA(VLOOKUP(CONCATENATE($AT$5,$B12,$C12),'BUN3'!$A$6:$N$134,14,FALSE),0)</f>
        <v>0</v>
      </c>
      <c r="AU12" s="76">
        <f>_xlfn.IFNA(VLOOKUP(CONCATENATE($AU$5,$B12,$C12),'MR3'!$A$6:$N$124,14,FALSE),0)</f>
        <v>0</v>
      </c>
      <c r="AV12" s="76"/>
      <c r="AW12" s="400"/>
      <c r="AX12" s="77"/>
      <c r="AY12" s="40"/>
    </row>
    <row r="13" spans="1:94" x14ac:dyDescent="0.3">
      <c r="A13" s="860"/>
      <c r="B13" s="233" t="s">
        <v>453</v>
      </c>
      <c r="C13" s="72" t="s">
        <v>452</v>
      </c>
      <c r="D13" s="72" t="s">
        <v>431</v>
      </c>
      <c r="E13" s="73">
        <v>45131</v>
      </c>
      <c r="F13" s="74">
        <v>11</v>
      </c>
      <c r="G13" s="70">
        <f t="shared" si="0"/>
        <v>1</v>
      </c>
      <c r="H13" s="71">
        <f t="shared" si="1"/>
        <v>6</v>
      </c>
      <c r="I13" s="74">
        <f t="shared" si="2"/>
        <v>8</v>
      </c>
      <c r="J13" s="75">
        <f>_xlfn.IFNA(VLOOKUP(CONCATENATE($J$5,$B13,$C13),'BUS1'!$A$6:$N$107,14,FALSE),0)</f>
        <v>0</v>
      </c>
      <c r="K13" s="75">
        <f>_xlfn.IFNA(VLOOKUP(CONCATENATE($K$5,$B13,$C13),'ESP1'!$A$6:$N$135,14,FALSE),0)</f>
        <v>0</v>
      </c>
      <c r="L13" s="75">
        <f>_xlfn.IFNA(VLOOKUP(CONCATENATE($L$5,$B13,$C13),'KR1'!$A$6:$N$95,14,FALSE),0)</f>
        <v>0</v>
      </c>
      <c r="M13" s="75">
        <f>_xlfn.IFNA(VLOOKUP(CONCATENATE($M$5,$B13,$C13),'BAL1'!$A$6:$N$133,14,FALSE),0)</f>
        <v>0</v>
      </c>
      <c r="N13" s="75">
        <f>_xlfn.IFNA(VLOOKUP(CONCATENATE($N$5,$B13,$C13),MUR!$A$6:$N$131,14,FALSE),0)</f>
        <v>0</v>
      </c>
      <c r="O13" s="75">
        <f>_xlfn.IFNA(VLOOKUP(CONCATENATE($O$5,$B13,$C13),'SER1'!$A$6:$N$110,14,FALSE),0)</f>
        <v>0</v>
      </c>
      <c r="P13" s="75">
        <f>_xlfn.IFNA(VLOOKUP(CONCATENATE($P$5,$B13,$C13),'MR1'!$A$6:$N$135,14,FALSE),0)</f>
        <v>0</v>
      </c>
      <c r="Q13" s="75">
        <f>_xlfn.IFNA(VLOOKUP(CONCATENATE($Q$5,$B13,$C13),'GOS1'!$A$6:$N$133,14,FALSE),0)</f>
        <v>0</v>
      </c>
      <c r="R13" s="75">
        <f>_xlfn.IFNA(VLOOKUP(CONCATENATE($R$5,$B13,$C13),'BUS2'!$A$6:$N$133,14,FALSE),0)</f>
        <v>0</v>
      </c>
      <c r="S13" s="75">
        <f>_xlfn.IFNA(VLOOKUP(CONCATENATE($S$5,$B13,$C13),'OG1'!$A$6:$N$56,14,FALSE),0)</f>
        <v>6</v>
      </c>
      <c r="T13" s="75">
        <f>_xlfn.IFNA(VLOOKUP(CONCATENATE($T$5,$B13,$C13),'DRY1'!$A$6:$N$135,14,FALSE),0)</f>
        <v>0</v>
      </c>
      <c r="U13" s="75">
        <f>_xlfn.IFNA(VLOOKUP(CONCATENATE($U$5,$B13,$C13),'HO1'!$A$8:$N$131,14,FALSE),0)</f>
        <v>0</v>
      </c>
      <c r="V13" s="75">
        <f>_xlfn.IFNA(VLOOKUP(CONCATENATE($V$5,$B13,$C13),'BUS3'!$A$8:$N$135,14,FALSE),0)</f>
        <v>0</v>
      </c>
      <c r="W13" s="75">
        <f>_xlfn.IFNA(VLOOKUP(CONCATENATE($W$5,$B13,$C13),'DRY2'!$A$6:$N$133,14,FALSE),0)</f>
        <v>0</v>
      </c>
      <c r="X13" s="75">
        <f>_xlfn.IFNA(VLOOKUP(CONCATENATE($AL$5,$B13,$C13),'BAL2'!$A$6:$N$133,14,FALSE),0)</f>
        <v>0</v>
      </c>
      <c r="Y13" s="75">
        <f>_xlfn.IFNA(VLOOKUP(CONCATENATE($Y$5,$B13,$C13),'OG2'!$A$6:$N$133,14,FALSE),0)</f>
        <v>0</v>
      </c>
      <c r="Z13" s="75">
        <f>_xlfn.IFNA(VLOOKUP(CONCATENATE($Z$5,$B13,$C13),'MR2'!$A$6:$N$133,14,FALSE),0)</f>
        <v>0</v>
      </c>
      <c r="AA13" s="75">
        <f>_xlfn.IFNA(VLOOKUP(CONCATENATE($AA$5,$B13,$C13),'DRY3'!$A$6:$N$124,14,FALSE),0)</f>
        <v>0</v>
      </c>
      <c r="AB13" s="75">
        <f>_xlfn.IFNA(VLOOKUP(CONCATENATE($AB$5,$B13,$C13),'SER2'!$A$6:$N$135,14,FALSE),0)</f>
        <v>0</v>
      </c>
      <c r="AC13" s="75">
        <f>_xlfn.IFNA(VLOOKUP(CONCATENATE($AC$5,$B13,$C13),'KR2'!$A$6:$O$129,14,FALSE),0)</f>
        <v>0</v>
      </c>
      <c r="AD13" s="75">
        <f>_xlfn.IFNA(VLOOKUP(CONCATENATE($AD$5,$B13,$C13),'BUN1'!$A$6:$O$129,14,FALSE),0)</f>
        <v>0</v>
      </c>
      <c r="AE13" s="75">
        <f>_xlfn.IFNA(VLOOKUP(CONCATENATE($AE$5,$B13,$C13),LOG!$A$6:$N$135,14,FALSE),0)</f>
        <v>0</v>
      </c>
      <c r="AF13" s="75">
        <f>_xlfn.IFNA(VLOOKUP(CONCATENATE($AF$5,$B13,$C13),FEST!$A$6:$N$125,14,FALSE),0)</f>
        <v>0</v>
      </c>
      <c r="AG13" s="75">
        <f>_xlfn.IFNA(VLOOKUP(CONCATENATE($AG$5,$B13,$C13),'ESP2'!$A$6:$N$131,14,FALSE),0)</f>
        <v>0</v>
      </c>
      <c r="AH13" s="75">
        <f>_xlfn.IFNA(VLOOKUP(CONCATENATE($AH$5,$B13,$C13),'OG3'!$A$6:$N$131,14,FALSE),0)</f>
        <v>0</v>
      </c>
      <c r="AI13" s="75">
        <f>_xlfn.IFNA(VLOOKUP(CONCATENATE($AI$5,$B13,$C13),'BUN2'!$A$6:$N$135,14,FALSE),0)</f>
        <v>0</v>
      </c>
      <c r="AJ13" s="75">
        <f>_xlfn.IFNA(VLOOKUP(CONCATENATE($AJ$5,$B13,$C13),SC!$A$6:$N$250,14,FALSE),0)</f>
        <v>0</v>
      </c>
      <c r="AK13" s="75">
        <f>_xlfn.IFNA(VLOOKUP(CONCATENATE($AK$5,$B13,$C13),'ESP3'!$A$6:$N$133,14,FALSE),0)</f>
        <v>0</v>
      </c>
      <c r="AL13" s="75">
        <f>_xlfn.IFNA(VLOOKUP(CONCATENATE($AL$5,$B13,$C13),'BAL3'!$A$6:$N$133,14,FALSE),0)</f>
        <v>0</v>
      </c>
      <c r="AM13" s="76">
        <f>_xlfn.IFNA(VLOOKUP(CONCATENATE($AM$5,$B13,$C13),'BUS4'!$A$6:$N$250,14,FALSE),0)</f>
        <v>0</v>
      </c>
      <c r="AN13" s="76">
        <f>_xlfn.IFNA(VLOOKUP(CONCATENATE($AK$5,$B13,$C13),'BUN3'!$A$6:$N$133,14,FALSE),0)</f>
        <v>0</v>
      </c>
      <c r="AO13" s="76">
        <f>_xlfn.IFNA(VLOOKUP(CONCATENATE($AO$5,$B13,$C13),'ESP4'!$A$6:$N$135,14,FALSE),0)</f>
        <v>0</v>
      </c>
      <c r="AP13" s="76">
        <f>_xlfn.IFNA(VLOOKUP(CONCATENATE($AP$5,$B13,$C13),'MR3'!$A$6:$N$77,14,FALSE),0)</f>
        <v>0</v>
      </c>
      <c r="AQ13" s="76">
        <f>_xlfn.IFNA(VLOOKUP(CONCATENATE($AQ$5,$B13,$C13),'WAL1'!$A$6:$N$233,14,FALSE),0)</f>
        <v>0</v>
      </c>
      <c r="AR13" s="76">
        <f>_xlfn.IFNA(VLOOKUP(CONCATENATE($AR$5,$B13,$C13),'SM1'!$A$6:$N$250,14,FALSE),0)</f>
        <v>0</v>
      </c>
      <c r="AS13" s="76">
        <f>_xlfn.IFNA(VLOOKUP(CONCATENATE($AS$5,$B13,$C13),WP!$A$6:$N$253,14,FALSE),0)</f>
        <v>0</v>
      </c>
      <c r="AT13" s="76">
        <f>_xlfn.IFNA(VLOOKUP(CONCATENATE($AT$5,$B13,$C13),'BUN3'!$A$6:$N$134,14,FALSE),0)</f>
        <v>0</v>
      </c>
      <c r="AU13" s="76">
        <f>_xlfn.IFNA(VLOOKUP(CONCATENATE($AU$5,$B13,$C13),'MR3'!$A$6:$N$124,14,FALSE),0)</f>
        <v>0</v>
      </c>
      <c r="AV13" s="76"/>
      <c r="AW13" s="400"/>
      <c r="AX13" s="77">
        <f>_xlfn.IFNA(VLOOKUP(CONCATENATE($AW$5,$B13,$C13),'WAL1'!$A$6:$N$118,14,FALSE),0)</f>
        <v>0</v>
      </c>
      <c r="AY13" s="40"/>
    </row>
    <row r="14" spans="1:94" x14ac:dyDescent="0.3">
      <c r="A14" s="860"/>
      <c r="B14" s="233" t="s">
        <v>161</v>
      </c>
      <c r="C14" s="72" t="s">
        <v>167</v>
      </c>
      <c r="D14" s="72" t="s">
        <v>475</v>
      </c>
      <c r="E14" s="73">
        <v>45045</v>
      </c>
      <c r="F14" s="74">
        <v>14</v>
      </c>
      <c r="G14" s="70">
        <f t="shared" si="0"/>
        <v>0</v>
      </c>
      <c r="H14" s="71">
        <f t="shared" si="1"/>
        <v>0</v>
      </c>
      <c r="I14" s="74">
        <f t="shared" si="2"/>
        <v>9</v>
      </c>
      <c r="J14" s="75">
        <f>_xlfn.IFNA(VLOOKUP(CONCATENATE($J$5,$B14,$C14),'BUS1'!$A$6:$N$107,14,FALSE),0)</f>
        <v>0</v>
      </c>
      <c r="K14" s="75">
        <f>_xlfn.IFNA(VLOOKUP(CONCATENATE($K$5,$B14,$C14),'ESP1'!$A$6:$N$135,14,FALSE),0)</f>
        <v>0</v>
      </c>
      <c r="L14" s="75">
        <f>_xlfn.IFNA(VLOOKUP(CONCATENATE($L$5,$B14,$C14),'KR1'!$A$6:$N$95,14,FALSE),0)</f>
        <v>0</v>
      </c>
      <c r="M14" s="75">
        <f>_xlfn.IFNA(VLOOKUP(CONCATENATE($M$5,$B14,$C14),'BAL1'!$A$6:$N$133,14,FALSE),0)</f>
        <v>0</v>
      </c>
      <c r="N14" s="75">
        <f>_xlfn.IFNA(VLOOKUP(CONCATENATE($N$5,$B14,$C14),MUR!$A$6:$N$131,14,FALSE),0)</f>
        <v>0</v>
      </c>
      <c r="O14" s="75">
        <f>_xlfn.IFNA(VLOOKUP(CONCATENATE($O$5,$B14,$C14),'SER1'!$A$6:$N$110,14,FALSE),0)</f>
        <v>0</v>
      </c>
      <c r="P14" s="75">
        <f>_xlfn.IFNA(VLOOKUP(CONCATENATE($P$5,$B14,$C14),'MR1'!$A$6:$N$135,14,FALSE),0)</f>
        <v>0</v>
      </c>
      <c r="Q14" s="75">
        <f>_xlfn.IFNA(VLOOKUP(CONCATENATE($Q$5,$B14,$C14),'GOS1'!$A$6:$N$133,14,FALSE),0)</f>
        <v>0</v>
      </c>
      <c r="R14" s="75">
        <f>_xlfn.IFNA(VLOOKUP(CONCATENATE($R$5,$B14,$C14),'BUS2'!$A$6:$N$133,14,FALSE),0)</f>
        <v>0</v>
      </c>
      <c r="S14" s="75">
        <f>_xlfn.IFNA(VLOOKUP(CONCATENATE($S$5,$B14,$C14),'OG1'!$A$6:$N$56,14,FALSE),0)</f>
        <v>0</v>
      </c>
      <c r="T14" s="75">
        <f>_xlfn.IFNA(VLOOKUP(CONCATENATE($T$5,$B14,$C14),'DRY1'!$A$6:$N$135,14,FALSE),0)</f>
        <v>0</v>
      </c>
      <c r="U14" s="75">
        <f>_xlfn.IFNA(VLOOKUP(CONCATENATE($U$5,$B14,$C14),'HO1'!$A$8:$N$131,14,FALSE),0)</f>
        <v>0</v>
      </c>
      <c r="V14" s="75">
        <f>_xlfn.IFNA(VLOOKUP(CONCATENATE($V$5,$B14,$C14),'BUS3'!$A$8:$N$135,14,FALSE),0)</f>
        <v>0</v>
      </c>
      <c r="W14" s="75">
        <f>_xlfn.IFNA(VLOOKUP(CONCATENATE($W$5,$B14,$C14),'DRY2'!$A$6:$N$133,14,FALSE),0)</f>
        <v>0</v>
      </c>
      <c r="X14" s="75">
        <f>_xlfn.IFNA(VLOOKUP(CONCATENATE($AL$5,$B14,$C14),'BAL2'!$A$6:$N$133,14,FALSE),0)</f>
        <v>0</v>
      </c>
      <c r="Y14" s="75">
        <f>_xlfn.IFNA(VLOOKUP(CONCATENATE($Y$5,$B14,$C14),'OG2'!$A$6:$N$133,14,FALSE),0)</f>
        <v>0</v>
      </c>
      <c r="Z14" s="75">
        <f>_xlfn.IFNA(VLOOKUP(CONCATENATE($Z$5,$B14,$C14),'MR2'!$A$6:$N$133,14,FALSE),0)</f>
        <v>0</v>
      </c>
      <c r="AA14" s="75">
        <f>_xlfn.IFNA(VLOOKUP(CONCATENATE($AA$5,$B14,$C14),'DRY3'!$A$6:$N$124,14,FALSE),0)</f>
        <v>0</v>
      </c>
      <c r="AB14" s="75">
        <f>_xlfn.IFNA(VLOOKUP(CONCATENATE($AB$5,$B14,$C14),'SER2'!$A$6:$N$135,14,FALSE),0)</f>
        <v>0</v>
      </c>
      <c r="AC14" s="75">
        <f>_xlfn.IFNA(VLOOKUP(CONCATENATE($AC$5,$B14,$C14),'KR2'!$A$6:$O$129,14,FALSE),0)</f>
        <v>0</v>
      </c>
      <c r="AD14" s="75">
        <f>_xlfn.IFNA(VLOOKUP(CONCATENATE($AD$5,$B14,$C14),'BUN1'!$A$6:$O$129,14,FALSE),0)</f>
        <v>0</v>
      </c>
      <c r="AE14" s="75">
        <f>_xlfn.IFNA(VLOOKUP(CONCATENATE($AE$5,$B14,$C14),LOG!$A$6:$N$135,14,FALSE),0)</f>
        <v>0</v>
      </c>
      <c r="AF14" s="75">
        <f>_xlfn.IFNA(VLOOKUP(CONCATENATE($AF$5,$B14,$C14),FEST!$A$6:$N$125,14,FALSE),0)</f>
        <v>0</v>
      </c>
      <c r="AG14" s="75">
        <f>_xlfn.IFNA(VLOOKUP(CONCATENATE($AG$5,$B14,$C14),'ESP2'!$A$6:$N$131,14,FALSE),0)</f>
        <v>0</v>
      </c>
      <c r="AH14" s="75">
        <f>_xlfn.IFNA(VLOOKUP(CONCATENATE($AH$5,$B14,$C14),'OG3'!$A$6:$N$131,14,FALSE),0)</f>
        <v>0</v>
      </c>
      <c r="AI14" s="75">
        <f>_xlfn.IFNA(VLOOKUP(CONCATENATE($AI$5,$B14,$C14),'BUN2'!$A$6:$N$135,14,FALSE),0)</f>
        <v>0</v>
      </c>
      <c r="AJ14" s="75">
        <f>_xlfn.IFNA(VLOOKUP(CONCATENATE($AJ$5,$B14,$C14),SC!$A$6:$N$250,14,FALSE),0)</f>
        <v>0</v>
      </c>
      <c r="AK14" s="75">
        <f>_xlfn.IFNA(VLOOKUP(CONCATENATE($AK$5,$B14,$C14),'ESP3'!$A$6:$N$133,14,FALSE),0)</f>
        <v>0</v>
      </c>
      <c r="AL14" s="75">
        <f>_xlfn.IFNA(VLOOKUP(CONCATENATE($AL$5,$B14,$C14),'BAL3'!$A$6:$N$133,14,FALSE),0)</f>
        <v>0</v>
      </c>
      <c r="AM14" s="76">
        <f>_xlfn.IFNA(VLOOKUP(CONCATENATE($AM$5,$B14,$C14),'BUS4'!$A$6:$N$250,14,FALSE),0)</f>
        <v>0</v>
      </c>
      <c r="AN14" s="76">
        <f>_xlfn.IFNA(VLOOKUP(CONCATENATE($AK$5,$B14,$C14),'BUN3'!$A$6:$N$133,14,FALSE),0)</f>
        <v>0</v>
      </c>
      <c r="AO14" s="76">
        <f>_xlfn.IFNA(VLOOKUP(CONCATENATE($AO$5,$B14,$C14),'ESP4'!$A$6:$N$135,14,FALSE),0)</f>
        <v>0</v>
      </c>
      <c r="AP14" s="76">
        <f>_xlfn.IFNA(VLOOKUP(CONCATENATE($AP$5,$B14,$C14),'MR3'!$A$6:$N$77,14,FALSE),0)</f>
        <v>0</v>
      </c>
      <c r="AQ14" s="76">
        <f>_xlfn.IFNA(VLOOKUP(CONCATENATE($AQ$5,$B14,$C14),'WAL1'!$A$6:$N$233,14,FALSE),0)</f>
        <v>0</v>
      </c>
      <c r="AR14" s="76">
        <f>_xlfn.IFNA(VLOOKUP(CONCATENATE($AR$5,$B14,$C14),'SM1'!$A$6:$N$250,14,FALSE),0)</f>
        <v>0</v>
      </c>
      <c r="AS14" s="76">
        <f>_xlfn.IFNA(VLOOKUP(CONCATENATE($AS$5,$B14,$C14),WP!$A$6:$N$253,14,FALSE),0)</f>
        <v>0</v>
      </c>
      <c r="AT14" s="76">
        <f>_xlfn.IFNA(VLOOKUP(CONCATENATE($AT$5,$B14,$C14),'BUN3'!$A$6:$N$134,14,FALSE),0)</f>
        <v>0</v>
      </c>
      <c r="AU14" s="76">
        <f>_xlfn.IFNA(VLOOKUP(CONCATENATE($AU$5,$B14,$C14),'MR3'!$A$6:$N$124,14,FALSE),0)</f>
        <v>0</v>
      </c>
      <c r="AV14" s="76"/>
      <c r="AW14" s="400"/>
      <c r="AX14" s="77">
        <f>_xlfn.IFNA(VLOOKUP(CONCATENATE($AW$5,$B14,$C14),'WAL1'!$A$6:$N$118,14,FALSE),0)</f>
        <v>0</v>
      </c>
      <c r="AY14" s="39"/>
    </row>
    <row r="15" spans="1:94" x14ac:dyDescent="0.3">
      <c r="A15" s="860"/>
      <c r="B15" s="233"/>
      <c r="C15" s="72"/>
      <c r="D15" s="72"/>
      <c r="E15" s="73"/>
      <c r="F15" s="74"/>
      <c r="G15" s="70">
        <f t="shared" ref="G15:G21" si="3">COUNTIF(J15:AY15,"&gt;0")</f>
        <v>0</v>
      </c>
      <c r="H15" s="71">
        <f t="shared" ref="H15:H21" si="4">SUM(J15:AY15)</f>
        <v>0</v>
      </c>
      <c r="I15" s="74"/>
      <c r="J15" s="75">
        <f>_xlfn.IFNA(VLOOKUP(CONCATENATE($J$5,$B15,$C15),'BUS1'!$A$6:$N$107,14,FALSE),0)</f>
        <v>0</v>
      </c>
      <c r="K15" s="75">
        <f>_xlfn.IFNA(VLOOKUP(CONCATENATE($K$5,$B15,$C15),'ESP1'!$A$6:$N$135,14,FALSE),0)</f>
        <v>0</v>
      </c>
      <c r="L15" s="75">
        <f>_xlfn.IFNA(VLOOKUP(CONCATENATE($L$5,$B15,$C15),'KR1'!$A$6:$N$95,14,FALSE),0)</f>
        <v>0</v>
      </c>
      <c r="M15" s="75">
        <f>_xlfn.IFNA(VLOOKUP(CONCATENATE($M$5,$B15,$C15),'BAL1'!$A$6:$N$133,14,FALSE),0)</f>
        <v>0</v>
      </c>
      <c r="N15" s="75">
        <f>_xlfn.IFNA(VLOOKUP(CONCATENATE($N$5,$B15,$C15),MUR!$A$6:$N$131,14,FALSE),0)</f>
        <v>0</v>
      </c>
      <c r="O15" s="75">
        <f>_xlfn.IFNA(VLOOKUP(CONCATENATE($O$5,$B15,$C15),'SER1'!$A$6:$N$110,14,FALSE),0)</f>
        <v>0</v>
      </c>
      <c r="P15" s="75">
        <f>_xlfn.IFNA(VLOOKUP(CONCATENATE($P$5,$B15,$C15),'MR1'!$A$6:$N$135,14,FALSE),0)</f>
        <v>0</v>
      </c>
      <c r="Q15" s="75">
        <f>_xlfn.IFNA(VLOOKUP(CONCATENATE($Q$5,$B15,$C15),'GOS1'!$A$6:$N$133,14,FALSE),0)</f>
        <v>0</v>
      </c>
      <c r="R15" s="75">
        <f>_xlfn.IFNA(VLOOKUP(CONCATENATE($R$5,$B15,$C15),'BUS2'!$A$6:$N$133,14,FALSE),0)</f>
        <v>0</v>
      </c>
      <c r="S15" s="75">
        <f>_xlfn.IFNA(VLOOKUP(CONCATENATE($S$5,$B15,$C15),'OG1'!$A$6:$N$56,14,FALSE),0)</f>
        <v>0</v>
      </c>
      <c r="T15" s="75">
        <f>_xlfn.IFNA(VLOOKUP(CONCATENATE($T$5,$B15,$C15),'DRY1'!$A$6:$N$135,14,FALSE),0)</f>
        <v>0</v>
      </c>
      <c r="U15" s="75">
        <f>_xlfn.IFNA(VLOOKUP(CONCATENATE($U$5,$B15,$C15),'HO1'!$A$8:$N$131,14,FALSE),0)</f>
        <v>0</v>
      </c>
      <c r="V15" s="75">
        <f>_xlfn.IFNA(VLOOKUP(CONCATENATE($V$5,$B15,$C15),'BUS3'!$A$8:$N$135,14,FALSE),0)</f>
        <v>0</v>
      </c>
      <c r="W15" s="75">
        <f>_xlfn.IFNA(VLOOKUP(CONCATENATE($W$5,$B15,$C15),'DRY2'!$A$6:$N$133,14,FALSE),0)</f>
        <v>0</v>
      </c>
      <c r="X15" s="75">
        <f>_xlfn.IFNA(VLOOKUP(CONCATENATE($AL$5,$B15,$C15),'BAL2'!$A$6:$N$133,14,FALSE),0)</f>
        <v>0</v>
      </c>
      <c r="Y15" s="75">
        <f>_xlfn.IFNA(VLOOKUP(CONCATENATE($Y$5,$B15,$C15),'OG2'!$A$6:$N$133,14,FALSE),0)</f>
        <v>0</v>
      </c>
      <c r="Z15" s="75">
        <f>_xlfn.IFNA(VLOOKUP(CONCATENATE($Z$5,$B15,$C15),'MR2'!$A$6:$N$133,14,FALSE),0)</f>
        <v>0</v>
      </c>
      <c r="AA15" s="75">
        <f>_xlfn.IFNA(VLOOKUP(CONCATENATE($AA$5,$B15,$C15),'DRY3'!$A$6:$N$124,14,FALSE),0)</f>
        <v>0</v>
      </c>
      <c r="AB15" s="75">
        <f>_xlfn.IFNA(VLOOKUP(CONCATENATE($AB$5,$B15,$C15),'SER2'!$A$6:$N$135,14,FALSE),0)</f>
        <v>0</v>
      </c>
      <c r="AC15" s="75">
        <f>_xlfn.IFNA(VLOOKUP(CONCATENATE($AC$5,$B15,$C15),'KR2'!$A$6:$O$129,14,FALSE),0)</f>
        <v>0</v>
      </c>
      <c r="AD15" s="75">
        <f>_xlfn.IFNA(VLOOKUP(CONCATENATE($AD$5,$B15,$C15),'BUN1'!$A$6:$O$129,14,FALSE),0)</f>
        <v>0</v>
      </c>
      <c r="AE15" s="75">
        <f>_xlfn.IFNA(VLOOKUP(CONCATENATE($AE$5,$B15,$C15),LOG!$A$6:$N$135,14,FALSE),0)</f>
        <v>0</v>
      </c>
      <c r="AF15" s="75">
        <f>_xlfn.IFNA(VLOOKUP(CONCATENATE($AF$5,$B15,$C15),FEST!$A$6:$N$125,14,FALSE),0)</f>
        <v>0</v>
      </c>
      <c r="AG15" s="75">
        <f>_xlfn.IFNA(VLOOKUP(CONCATENATE($AG$5,$B15,$C15),'ESP2'!$A$6:$N$131,14,FALSE),0)</f>
        <v>0</v>
      </c>
      <c r="AH15" s="75">
        <f>_xlfn.IFNA(VLOOKUP(CONCATENATE($AH$5,$B15,$C15),'OG3'!$A$6:$N$131,14,FALSE),0)</f>
        <v>0</v>
      </c>
      <c r="AI15" s="75">
        <f>_xlfn.IFNA(VLOOKUP(CONCATENATE($AI$5,$B15,$C15),'BUN2'!$A$6:$N$135,14,FALSE),0)</f>
        <v>0</v>
      </c>
      <c r="AJ15" s="75">
        <f>_xlfn.IFNA(VLOOKUP(CONCATENATE($AJ$5,$B15,$C15),SC!$A$6:$N$250,14,FALSE),0)</f>
        <v>0</v>
      </c>
      <c r="AK15" s="75">
        <f>_xlfn.IFNA(VLOOKUP(CONCATENATE($AK$5,$B15,$C15),'ESP3'!$A$6:$N$133,14,FALSE),0)</f>
        <v>0</v>
      </c>
      <c r="AL15" s="75">
        <f>_xlfn.IFNA(VLOOKUP(CONCATENATE($AL$5,$B15,$C15),'BAL3'!$A$6:$N$133,14,FALSE),0)</f>
        <v>0</v>
      </c>
      <c r="AM15" s="76">
        <f>_xlfn.IFNA(VLOOKUP(CONCATENATE($AM$5,$B15,$C15),'BUS4'!$A$6:$N$250,14,FALSE),0)</f>
        <v>0</v>
      </c>
      <c r="AN15" s="76">
        <f>_xlfn.IFNA(VLOOKUP(CONCATENATE($AK$5,$B15,$C15),'BUN3'!$A$6:$N$133,14,FALSE),0)</f>
        <v>0</v>
      </c>
      <c r="AO15" s="76">
        <f>_xlfn.IFNA(VLOOKUP(CONCATENATE($AO$5,$B15,$C15),'ESP4'!$A$6:$N$135,14,FALSE),0)</f>
        <v>0</v>
      </c>
      <c r="AP15" s="76">
        <f>_xlfn.IFNA(VLOOKUP(CONCATENATE($AP$5,$B15,$C15),'MR3'!$A$6:$N$77,14,FALSE),0)</f>
        <v>0</v>
      </c>
      <c r="AQ15" s="76">
        <f>_xlfn.IFNA(VLOOKUP(CONCATENATE($AQ$5,$B15,$C15),'WAL1'!$A$6:$N$233,14,FALSE),0)</f>
        <v>0</v>
      </c>
      <c r="AR15" s="76">
        <f>_xlfn.IFNA(VLOOKUP(CONCATENATE($AR$5,$B15,$C15),'SM1'!$A$6:$N$250,14,FALSE),0)</f>
        <v>0</v>
      </c>
      <c r="AS15" s="76">
        <f>_xlfn.IFNA(VLOOKUP(CONCATENATE($AS$5,$B15,$C15),WP!$A$6:$N$253,14,FALSE),0)</f>
        <v>0</v>
      </c>
      <c r="AT15" s="76">
        <f>_xlfn.IFNA(VLOOKUP(CONCATENATE($AT$5,$B15,$C15),'BUN3'!$A$6:$N$134,14,FALSE),0)</f>
        <v>0</v>
      </c>
      <c r="AU15" s="76">
        <f>_xlfn.IFNA(VLOOKUP(CONCATENATE($AU$5,$B15,$C15),'MR3'!$A$6:$N$124,14,FALSE),0)</f>
        <v>0</v>
      </c>
      <c r="AV15" s="76"/>
      <c r="AW15" s="400"/>
      <c r="AX15" s="77">
        <f>_xlfn.IFNA(VLOOKUP(CONCATENATE($AW$5,$B15,$C15),'WAL1'!$A$6:$N$118,14,FALSE),0)</f>
        <v>0</v>
      </c>
      <c r="AY15" s="40"/>
    </row>
    <row r="16" spans="1:94" x14ac:dyDescent="0.3">
      <c r="A16" s="860"/>
      <c r="B16" s="233"/>
      <c r="C16" s="72"/>
      <c r="D16" s="72"/>
      <c r="E16" s="73"/>
      <c r="F16" s="74"/>
      <c r="G16" s="70">
        <f t="shared" si="3"/>
        <v>0</v>
      </c>
      <c r="H16" s="71">
        <f t="shared" si="4"/>
        <v>0</v>
      </c>
      <c r="I16" s="74"/>
      <c r="J16" s="75">
        <f>_xlfn.IFNA(VLOOKUP(CONCATENATE($J$5,$B16,$C16),'BUS1'!$A$6:$N$107,14,FALSE),0)</f>
        <v>0</v>
      </c>
      <c r="K16" s="75">
        <f>_xlfn.IFNA(VLOOKUP(CONCATENATE($K$5,$B16,$C16),'ESP1'!$A$6:$N$135,14,FALSE),0)</f>
        <v>0</v>
      </c>
      <c r="L16" s="75">
        <f>_xlfn.IFNA(VLOOKUP(CONCATENATE($L$5,$B16,$C16),'KR1'!$A$6:$N$95,14,FALSE),0)</f>
        <v>0</v>
      </c>
      <c r="M16" s="75">
        <f>_xlfn.IFNA(VLOOKUP(CONCATENATE($M$5,$B16,$C16),'BAL1'!$A$6:$N$133,14,FALSE),0)</f>
        <v>0</v>
      </c>
      <c r="N16" s="75">
        <f>_xlfn.IFNA(VLOOKUP(CONCATENATE($N$5,$B16,$C16),MUR!$A$6:$N$131,14,FALSE),0)</f>
        <v>0</v>
      </c>
      <c r="O16" s="75">
        <f>_xlfn.IFNA(VLOOKUP(CONCATENATE($O$5,$B16,$C16),'SER1'!$A$6:$N$110,14,FALSE),0)</f>
        <v>0</v>
      </c>
      <c r="P16" s="75">
        <f>_xlfn.IFNA(VLOOKUP(CONCATENATE($P$5,$B16,$C16),'MR1'!$A$6:$N$135,14,FALSE),0)</f>
        <v>0</v>
      </c>
      <c r="Q16" s="75">
        <f>_xlfn.IFNA(VLOOKUP(CONCATENATE($Q$5,$B16,$C16),'GOS1'!$A$6:$N$133,14,FALSE),0)</f>
        <v>0</v>
      </c>
      <c r="R16" s="75">
        <f>_xlfn.IFNA(VLOOKUP(CONCATENATE($R$5,$B16,$C16),'BUS2'!$A$6:$N$133,14,FALSE),0)</f>
        <v>0</v>
      </c>
      <c r="S16" s="75">
        <f>_xlfn.IFNA(VLOOKUP(CONCATENATE($S$5,$B16,$C16),'OG1'!$A$6:$N$56,14,FALSE),0)</f>
        <v>0</v>
      </c>
      <c r="T16" s="75">
        <f>_xlfn.IFNA(VLOOKUP(CONCATENATE($T$5,$B16,$C16),'DRY1'!$A$6:$N$135,14,FALSE),0)</f>
        <v>0</v>
      </c>
      <c r="U16" s="75">
        <f>_xlfn.IFNA(VLOOKUP(CONCATENATE($U$5,$B16,$C16),'HO1'!$A$8:$N$131,14,FALSE),0)</f>
        <v>0</v>
      </c>
      <c r="V16" s="75">
        <f>_xlfn.IFNA(VLOOKUP(CONCATENATE($V$5,$B16,$C16),'BUS3'!$A$8:$N$135,14,FALSE),0)</f>
        <v>0</v>
      </c>
      <c r="W16" s="75">
        <f>_xlfn.IFNA(VLOOKUP(CONCATENATE($W$5,$B16,$C16),'DRY2'!$A$6:$N$133,14,FALSE),0)</f>
        <v>0</v>
      </c>
      <c r="X16" s="75">
        <f>_xlfn.IFNA(VLOOKUP(CONCATENATE($AL$5,$B16,$C16),'BAL2'!$A$6:$N$133,14,FALSE),0)</f>
        <v>0</v>
      </c>
      <c r="Y16" s="75">
        <f>_xlfn.IFNA(VLOOKUP(CONCATENATE($Y$5,$B16,$C16),'OG2'!$A$6:$N$133,14,FALSE),0)</f>
        <v>0</v>
      </c>
      <c r="Z16" s="75">
        <f>_xlfn.IFNA(VLOOKUP(CONCATENATE($Z$5,$B16,$C16),'MR2'!$A$6:$N$133,14,FALSE),0)</f>
        <v>0</v>
      </c>
      <c r="AA16" s="75">
        <f>_xlfn.IFNA(VLOOKUP(CONCATENATE($AA$5,$B16,$C16),'DRY3'!$A$6:$N$124,14,FALSE),0)</f>
        <v>0</v>
      </c>
      <c r="AB16" s="75">
        <f>_xlfn.IFNA(VLOOKUP(CONCATENATE($AB$5,$B16,$C16),'SER2'!$A$6:$N$135,14,FALSE),0)</f>
        <v>0</v>
      </c>
      <c r="AC16" s="75">
        <f>_xlfn.IFNA(VLOOKUP(CONCATENATE($AC$5,$B16,$C16),'KR2'!$A$6:$O$129,14,FALSE),0)</f>
        <v>0</v>
      </c>
      <c r="AD16" s="75">
        <f>_xlfn.IFNA(VLOOKUP(CONCATENATE($AD$5,$B16,$C16),'BUN1'!$A$6:$O$129,14,FALSE),0)</f>
        <v>0</v>
      </c>
      <c r="AE16" s="75">
        <f>_xlfn.IFNA(VLOOKUP(CONCATENATE($AE$5,$B16,$C16),LOG!$A$6:$N$135,14,FALSE),0)</f>
        <v>0</v>
      </c>
      <c r="AF16" s="75">
        <f>_xlfn.IFNA(VLOOKUP(CONCATENATE($AF$5,$B16,$C16),FEST!$A$6:$N$125,14,FALSE),0)</f>
        <v>0</v>
      </c>
      <c r="AG16" s="75">
        <f>_xlfn.IFNA(VLOOKUP(CONCATENATE($AG$5,$B16,$C16),'ESP2'!$A$6:$N$131,14,FALSE),0)</f>
        <v>0</v>
      </c>
      <c r="AH16" s="75">
        <f>_xlfn.IFNA(VLOOKUP(CONCATENATE($AH$5,$B16,$C16),'OG3'!$A$6:$N$131,14,FALSE),0)</f>
        <v>0</v>
      </c>
      <c r="AI16" s="75">
        <f>_xlfn.IFNA(VLOOKUP(CONCATENATE($AI$5,$B16,$C16),'BUN2'!$A$6:$N$135,14,FALSE),0)</f>
        <v>0</v>
      </c>
      <c r="AJ16" s="75">
        <f>_xlfn.IFNA(VLOOKUP(CONCATENATE($AJ$5,$B16,$C16),SC!$A$6:$N$250,14,FALSE),0)</f>
        <v>0</v>
      </c>
      <c r="AK16" s="75">
        <f>_xlfn.IFNA(VLOOKUP(CONCATENATE($AK$5,$B16,$C16),'ESP3'!$A$6:$N$133,14,FALSE),0)</f>
        <v>0</v>
      </c>
      <c r="AL16" s="75">
        <f>_xlfn.IFNA(VLOOKUP(CONCATENATE($AL$5,$B16,$C16),'BAL3'!$A$6:$N$133,14,FALSE),0)</f>
        <v>0</v>
      </c>
      <c r="AM16" s="76">
        <f>_xlfn.IFNA(VLOOKUP(CONCATENATE($AM$5,$B16,$C16),'BUS4'!$A$6:$N$250,14,FALSE),0)</f>
        <v>0</v>
      </c>
      <c r="AN16" s="76">
        <f>_xlfn.IFNA(VLOOKUP(CONCATENATE($AK$5,$B16,$C16),'BUN3'!$A$6:$N$133,14,FALSE),0)</f>
        <v>0</v>
      </c>
      <c r="AO16" s="76">
        <f>_xlfn.IFNA(VLOOKUP(CONCATENATE($AO$5,$B16,$C16),'ESP4'!$A$6:$N$135,14,FALSE),0)</f>
        <v>0</v>
      </c>
      <c r="AP16" s="76">
        <f>_xlfn.IFNA(VLOOKUP(CONCATENATE($AP$5,$B16,$C16),'MR3'!$A$6:$N$77,14,FALSE),0)</f>
        <v>0</v>
      </c>
      <c r="AQ16" s="76">
        <f>_xlfn.IFNA(VLOOKUP(CONCATENATE($AQ$5,$B16,$C16),'WAL1'!$A$6:$N$233,14,FALSE),0)</f>
        <v>0</v>
      </c>
      <c r="AR16" s="76">
        <f>_xlfn.IFNA(VLOOKUP(CONCATENATE($AR$5,$B16,$C16),'SM1'!$A$6:$N$250,14,FALSE),0)</f>
        <v>0</v>
      </c>
      <c r="AS16" s="76">
        <f>_xlfn.IFNA(VLOOKUP(CONCATENATE($AS$5,$B16,$C16),WP!$A$6:$N$253,14,FALSE),0)</f>
        <v>0</v>
      </c>
      <c r="AT16" s="76">
        <f>_xlfn.IFNA(VLOOKUP(CONCATENATE($AT$5,$B16,$C16),'BUN3'!$A$6:$N$134,14,FALSE),0)</f>
        <v>0</v>
      </c>
      <c r="AU16" s="76">
        <f>_xlfn.IFNA(VLOOKUP(CONCATENATE($AU$5,$B16,$C16),'MR3'!$A$6:$N$124,14,FALSE),0)</f>
        <v>0</v>
      </c>
      <c r="AV16" s="76"/>
      <c r="AW16" s="400"/>
      <c r="AX16" s="77">
        <f>_xlfn.IFNA(VLOOKUP(CONCATENATE($AW$5,$B16,$C16),'WAL1'!$A$6:$N$118,14,FALSE),0)</f>
        <v>0</v>
      </c>
      <c r="AY16" s="39"/>
    </row>
    <row r="17" spans="1:51" x14ac:dyDescent="0.3">
      <c r="A17" s="860"/>
      <c r="B17" s="311"/>
      <c r="C17" s="312"/>
      <c r="D17" s="312"/>
      <c r="E17" s="313"/>
      <c r="F17" s="314"/>
      <c r="G17" s="70">
        <f t="shared" si="3"/>
        <v>0</v>
      </c>
      <c r="H17" s="71">
        <f t="shared" si="4"/>
        <v>0</v>
      </c>
      <c r="I17" s="74"/>
      <c r="J17" s="75">
        <f>_xlfn.IFNA(VLOOKUP(CONCATENATE($J$5,$B17,$C17),'BUS1'!$A$6:$N$107,14,FALSE),0)</f>
        <v>0</v>
      </c>
      <c r="K17" s="75">
        <f>_xlfn.IFNA(VLOOKUP(CONCATENATE($K$5,$B17,$C17),'ESP1'!$A$6:$N$135,14,FALSE),0)</f>
        <v>0</v>
      </c>
      <c r="L17" s="75">
        <f>_xlfn.IFNA(VLOOKUP(CONCATENATE($L$5,$B17,$C17),'KR1'!$A$6:$N$95,14,FALSE),0)</f>
        <v>0</v>
      </c>
      <c r="M17" s="75">
        <f>_xlfn.IFNA(VLOOKUP(CONCATENATE($M$5,$B17,$C17),'BAL1'!$A$6:$N$133,14,FALSE),0)</f>
        <v>0</v>
      </c>
      <c r="N17" s="75">
        <f>_xlfn.IFNA(VLOOKUP(CONCATENATE($N$5,$B17,$C17),MUR!$A$6:$N$131,14,FALSE),0)</f>
        <v>0</v>
      </c>
      <c r="O17" s="75">
        <f>_xlfn.IFNA(VLOOKUP(CONCATENATE($O$5,$B17,$C17),'SER1'!$A$6:$N$110,14,FALSE),0)</f>
        <v>0</v>
      </c>
      <c r="P17" s="75">
        <f>_xlfn.IFNA(VLOOKUP(CONCATENATE($P$5,$B17,$C17),'MR1'!$A$6:$N$135,14,FALSE),0)</f>
        <v>0</v>
      </c>
      <c r="Q17" s="75">
        <f>_xlfn.IFNA(VLOOKUP(CONCATENATE($Q$5,$B17,$C17),'GOS1'!$A$6:$N$133,14,FALSE),0)</f>
        <v>0</v>
      </c>
      <c r="R17" s="75">
        <f>_xlfn.IFNA(VLOOKUP(CONCATENATE($R$5,$B17,$C17),'BUS2'!$A$6:$N$133,14,FALSE),0)</f>
        <v>0</v>
      </c>
      <c r="S17" s="75">
        <f>_xlfn.IFNA(VLOOKUP(CONCATENATE($S$5,$B17,$C17),'OG1'!$A$6:$N$56,14,FALSE),0)</f>
        <v>0</v>
      </c>
      <c r="T17" s="75">
        <f>_xlfn.IFNA(VLOOKUP(CONCATENATE($T$5,$B17,$C17),'DRY1'!$A$6:$N$135,14,FALSE),0)</f>
        <v>0</v>
      </c>
      <c r="U17" s="75">
        <f>_xlfn.IFNA(VLOOKUP(CONCATENATE($U$5,$B17,$C17),'HO1'!$A$8:$N$131,14,FALSE),0)</f>
        <v>0</v>
      </c>
      <c r="V17" s="75">
        <f>_xlfn.IFNA(VLOOKUP(CONCATENATE($V$5,$B17,$C17),'BUS3'!$A$8:$N$135,14,FALSE),0)</f>
        <v>0</v>
      </c>
      <c r="W17" s="75">
        <f>_xlfn.IFNA(VLOOKUP(CONCATENATE($W$5,$B17,$C17),'DRY2'!$A$6:$N$133,14,FALSE),0)</f>
        <v>0</v>
      </c>
      <c r="X17" s="75">
        <f>_xlfn.IFNA(VLOOKUP(CONCATENATE($AL$5,$B17,$C17),'BAL2'!$A$6:$N$133,14,FALSE),0)</f>
        <v>0</v>
      </c>
      <c r="Y17" s="75">
        <f>_xlfn.IFNA(VLOOKUP(CONCATENATE($Y$5,$B17,$C17),'OG2'!$A$6:$N$133,14,FALSE),0)</f>
        <v>0</v>
      </c>
      <c r="Z17" s="75">
        <f>_xlfn.IFNA(VLOOKUP(CONCATENATE($Z$5,$B17,$C17),'MR2'!$A$6:$N$133,14,FALSE),0)</f>
        <v>0</v>
      </c>
      <c r="AA17" s="75">
        <f>_xlfn.IFNA(VLOOKUP(CONCATENATE($AA$5,$B17,$C17),'DRY3'!$A$6:$N$124,14,FALSE),0)</f>
        <v>0</v>
      </c>
      <c r="AB17" s="75">
        <f>_xlfn.IFNA(VLOOKUP(CONCATENATE($AB$5,$B17,$C17),'SER2'!$A$6:$N$135,14,FALSE),0)</f>
        <v>0</v>
      </c>
      <c r="AC17" s="75">
        <f>_xlfn.IFNA(VLOOKUP(CONCATENATE($AC$5,$B17,$C17),'KR2'!$A$6:$O$129,14,FALSE),0)</f>
        <v>0</v>
      </c>
      <c r="AD17" s="75">
        <f>_xlfn.IFNA(VLOOKUP(CONCATENATE($AD$5,$B17,$C17),'BUN1'!$A$6:$O$129,14,FALSE),0)</f>
        <v>0</v>
      </c>
      <c r="AE17" s="75">
        <f>_xlfn.IFNA(VLOOKUP(CONCATENATE($AE$5,$B17,$C17),LOG!$A$6:$N$135,14,FALSE),0)</f>
        <v>0</v>
      </c>
      <c r="AF17" s="75">
        <f>_xlfn.IFNA(VLOOKUP(CONCATENATE($AF$5,$B17,$C17),FEST!$A$6:$N$125,14,FALSE),0)</f>
        <v>0</v>
      </c>
      <c r="AG17" s="75">
        <f>_xlfn.IFNA(VLOOKUP(CONCATENATE($AG$5,$B17,$C17),'ESP2'!$A$6:$N$131,14,FALSE),0)</f>
        <v>0</v>
      </c>
      <c r="AH17" s="75">
        <f>_xlfn.IFNA(VLOOKUP(CONCATENATE($AH$5,$B17,$C17),'OG3'!$A$6:$N$131,14,FALSE),0)</f>
        <v>0</v>
      </c>
      <c r="AI17" s="75">
        <f>_xlfn.IFNA(VLOOKUP(CONCATENATE($AI$5,$B17,$C17),'BUN2'!$A$6:$N$135,14,FALSE),0)</f>
        <v>0</v>
      </c>
      <c r="AJ17" s="75">
        <f>_xlfn.IFNA(VLOOKUP(CONCATENATE($AJ$5,$B17,$C17),SC!$A$6:$M$135,14,FALSE),0)</f>
        <v>0</v>
      </c>
      <c r="AK17" s="75">
        <f>_xlfn.IFNA(VLOOKUP(CONCATENATE($AK$5,$B17,$C17),'ESP3'!$A$6:$N$133,14,FALSE),0)</f>
        <v>0</v>
      </c>
      <c r="AL17" s="75">
        <f>_xlfn.IFNA(VLOOKUP(CONCATENATE($AL$5,$B17,$C17),'BAL3'!$A$6:$N$133,14,FALSE),0)</f>
        <v>0</v>
      </c>
      <c r="AM17" s="76">
        <f>_xlfn.IFNA(VLOOKUP(CONCATENATE($AM$5,$B17,$C17),'BUS4'!$A$6:$N$250,14,FALSE),0)</f>
        <v>0</v>
      </c>
      <c r="AN17" s="76">
        <f>_xlfn.IFNA(VLOOKUP(CONCATENATE($AK$5,$B17,$C17),'BUN3'!$A$6:$N$133,14,FALSE),0)</f>
        <v>0</v>
      </c>
      <c r="AO17" s="76">
        <f>_xlfn.IFNA(VLOOKUP(CONCATENATE($AO$5,$B17,$C17),'ESP4'!$A$6:$N$135,14,FALSE),0)</f>
        <v>0</v>
      </c>
      <c r="AP17" s="76">
        <f>_xlfn.IFNA(VLOOKUP(CONCATENATE($AP$5,$B17,$C17),'MR3'!$A$6:$N$77,14,FALSE),0)</f>
        <v>0</v>
      </c>
      <c r="AQ17" s="76">
        <f>_xlfn.IFNA(VLOOKUP(CONCATENATE($AQ$5,$B17,$C17),'WAL1'!$A$6:$N$233,14,FALSE),0)</f>
        <v>0</v>
      </c>
      <c r="AR17" s="76">
        <f>_xlfn.IFNA(VLOOKUP(CONCATENATE($AR$5,$B17,$C17),'SM1'!$A$6:$N$250,14,FALSE),0)</f>
        <v>0</v>
      </c>
      <c r="AS17" s="76">
        <f>_xlfn.IFNA(VLOOKUP(CONCATENATE($AS$5,$B17,$C17),SC!$A$6:$N$253,14,FALSE),0)</f>
        <v>0</v>
      </c>
      <c r="AT17" s="76">
        <f>_xlfn.IFNA(VLOOKUP(CONCATENATE($AT$5,$B17,$C17),'BUN3'!$A$6:$N$134,14,FALSE),0)</f>
        <v>0</v>
      </c>
      <c r="AU17" s="76">
        <f>_xlfn.IFNA(VLOOKUP(CONCATENATE($AU$5,$B17,$C17),'MR3'!$A$6:$N$124,14,FALSE),0)</f>
        <v>0</v>
      </c>
      <c r="AV17" s="76"/>
      <c r="AW17" s="400"/>
      <c r="AX17" s="77">
        <f>_xlfn.IFNA(VLOOKUP(CONCATENATE($AW$5,$B17,$C17),'WAL1'!$A$6:$N$118,14,FALSE),0)</f>
        <v>0</v>
      </c>
      <c r="AY17" s="40"/>
    </row>
    <row r="18" spans="1:51" x14ac:dyDescent="0.3">
      <c r="A18" s="860"/>
      <c r="B18" s="311"/>
      <c r="C18" s="312"/>
      <c r="D18" s="312"/>
      <c r="E18" s="313"/>
      <c r="F18" s="314"/>
      <c r="G18" s="70">
        <f t="shared" si="3"/>
        <v>0</v>
      </c>
      <c r="H18" s="71">
        <f t="shared" si="4"/>
        <v>0</v>
      </c>
      <c r="I18" s="74"/>
      <c r="J18" s="75">
        <f>_xlfn.IFNA(VLOOKUP(CONCATENATE($J$5,$B18,$C18),'BUS1'!$A$6:$N$107,14,FALSE),0)</f>
        <v>0</v>
      </c>
      <c r="K18" s="75">
        <f>_xlfn.IFNA(VLOOKUP(CONCATENATE($K$5,$B18,$C18),'ESP1'!$A$6:$N$135,14,FALSE),0)</f>
        <v>0</v>
      </c>
      <c r="L18" s="75">
        <f>_xlfn.IFNA(VLOOKUP(CONCATENATE($L$5,$B18,$C18),'KR1'!$A$6:$N$95,14,FALSE),0)</f>
        <v>0</v>
      </c>
      <c r="M18" s="75">
        <f>_xlfn.IFNA(VLOOKUP(CONCATENATE($M$5,$B18,$C18),'BAL1'!$A$6:$N$133,14,FALSE),0)</f>
        <v>0</v>
      </c>
      <c r="N18" s="75">
        <f>_xlfn.IFNA(VLOOKUP(CONCATENATE($N$5,$B18,$C18),MUR!$A$6:$N$131,14,FALSE),0)</f>
        <v>0</v>
      </c>
      <c r="O18" s="75">
        <f>_xlfn.IFNA(VLOOKUP(CONCATENATE($O$5,$B18,$C18),'SER1'!$A$6:$N$110,14,FALSE),0)</f>
        <v>0</v>
      </c>
      <c r="P18" s="75">
        <f>_xlfn.IFNA(VLOOKUP(CONCATENATE($P$5,$B18,$C18),'MR1'!$A$6:$N$135,14,FALSE),0)</f>
        <v>0</v>
      </c>
      <c r="Q18" s="75">
        <f>_xlfn.IFNA(VLOOKUP(CONCATENATE($Q$5,$B18,$C18),'GOS1'!$A$6:$N$133,14,FALSE),0)</f>
        <v>0</v>
      </c>
      <c r="R18" s="75">
        <f>_xlfn.IFNA(VLOOKUP(CONCATENATE($R$5,$B18,$C18),'BUS2'!$A$6:$N$133,14,FALSE),0)</f>
        <v>0</v>
      </c>
      <c r="S18" s="75">
        <f>_xlfn.IFNA(VLOOKUP(CONCATENATE($S$5,$B18,$C18),'OG1'!$A$6:$N$56,14,FALSE),0)</f>
        <v>0</v>
      </c>
      <c r="T18" s="75">
        <f>_xlfn.IFNA(VLOOKUP(CONCATENATE($T$5,$B18,$C18),'DRY1'!$A$6:$N$135,14,FALSE),0)</f>
        <v>0</v>
      </c>
      <c r="U18" s="75">
        <f>_xlfn.IFNA(VLOOKUP(CONCATENATE($U$5,$B18,$C18),'HO1'!$A$8:$N$131,14,FALSE),0)</f>
        <v>0</v>
      </c>
      <c r="V18" s="75">
        <f>_xlfn.IFNA(VLOOKUP(CONCATENATE($V$5,$B18,$C18),'BUS3'!$A$8:$N$135,14,FALSE),0)</f>
        <v>0</v>
      </c>
      <c r="W18" s="75">
        <f>_xlfn.IFNA(VLOOKUP(CONCATENATE($W$5,$B18,$C18),'DRY2'!$A$6:$M$169,14,FALSE),0)</f>
        <v>0</v>
      </c>
      <c r="X18" s="75">
        <f>_xlfn.IFNA(VLOOKUP(CONCATENATE($AL$5,$B18,$C18),'BAL2'!$A$6:$N$133,14,FALSE),0)</f>
        <v>0</v>
      </c>
      <c r="Y18" s="75">
        <f>_xlfn.IFNA(VLOOKUP(CONCATENATE($Y$5,$B18,$C18),'OG3'!$A$6:$N$133,14,FALSE),0)</f>
        <v>0</v>
      </c>
      <c r="Z18" s="75">
        <f>_xlfn.IFNA(VLOOKUP(CONCATENATE($Z$5,$B18,$C18),'MR2'!$A$6:$N$133,14,FALSE),0)</f>
        <v>0</v>
      </c>
      <c r="AA18" s="75">
        <f>_xlfn.IFNA(VLOOKUP(CONCATENATE($AA$5,$B18,$C18),'DRY3'!$A$6:$N$124,14,FALSE),0)</f>
        <v>0</v>
      </c>
      <c r="AB18" s="75">
        <f>_xlfn.IFNA(VLOOKUP(CONCATENATE($AB$5,$B18,$C18),'SER2'!$A$6:$N$135,14,FALSE),0)</f>
        <v>0</v>
      </c>
      <c r="AC18" s="75">
        <f>_xlfn.IFNA(VLOOKUP(CONCATENATE($AC$5,$B18,$C18),'KR2'!$A$6:$O$129,14,FALSE),0)</f>
        <v>0</v>
      </c>
      <c r="AD18" s="75">
        <f>_xlfn.IFNA(VLOOKUP(CONCATENATE($AD$5,$B18,$C18),'BUN1'!$A$6:$O$129,14,FALSE),0)</f>
        <v>0</v>
      </c>
      <c r="AE18" s="75">
        <f>_xlfn.IFNA(VLOOKUP(CONCATENATE($AE$5,$B18,$C18),LOG!$A$6:$N$135,14,FALSE),0)</f>
        <v>0</v>
      </c>
      <c r="AF18" s="75">
        <f>_xlfn.IFNA(VLOOKUP(CONCATENATE($AF$5,$B18,$C18),FEST!$A$6:$N$125,14,FALSE),0)</f>
        <v>0</v>
      </c>
      <c r="AG18" s="75">
        <f>_xlfn.IFNA(VLOOKUP(CONCATENATE($AG$5,$B18,$C18),'ESP2'!$A$6:$N$131,14,FALSE),0)</f>
        <v>0</v>
      </c>
      <c r="AH18" s="75">
        <f>_xlfn.IFNA(VLOOKUP(CONCATENATE($AH$5,$B18,$C18),'OG3'!$A$6:$N$131,14,FALSE),0)</f>
        <v>0</v>
      </c>
      <c r="AI18" s="75">
        <f>_xlfn.IFNA(VLOOKUP(CONCATENATE($AI$5,$B18,$C18),'BUN2'!$A$6:$N$135,14,FALSE),0)</f>
        <v>0</v>
      </c>
      <c r="AJ18" s="75">
        <f>_xlfn.IFNA(VLOOKUP(CONCATENATE($AJ$5,$B18,$C18),SC!$A$6:$M$135,14,FALSE),0)</f>
        <v>0</v>
      </c>
      <c r="AK18" s="75">
        <f>_xlfn.IFNA(VLOOKUP(CONCATENATE($AK$5,$B18,$C18),'ESP3'!$A$6:$N$133,14,FALSE),0)</f>
        <v>0</v>
      </c>
      <c r="AL18" s="75">
        <f>_xlfn.IFNA(VLOOKUP(CONCATENATE($AL$5,$B18,$C18),'BAL3'!$A$6:$N$133,14,FALSE),0)</f>
        <v>0</v>
      </c>
      <c r="AM18" s="76">
        <f>_xlfn.IFNA(VLOOKUP(CONCATENATE($AM$5,$B18,$C18),'BUS4'!$A$6:$N$250,14,FALSE),0)</f>
        <v>0</v>
      </c>
      <c r="AN18" s="76">
        <f>_xlfn.IFNA(VLOOKUP(CONCATENATE($AK$5,$B18,$C18),'BUN3'!$A$6:$N$133,14,FALSE),0)</f>
        <v>0</v>
      </c>
      <c r="AO18" s="76">
        <f>_xlfn.IFNA(VLOOKUP(CONCATENATE($AO$5,$B18,$C18),'ESP4'!$A$6:$N$135,14,FALSE),0)</f>
        <v>0</v>
      </c>
      <c r="AP18" s="76">
        <f>_xlfn.IFNA(VLOOKUP(CONCATENATE($AP$5,$B18,$C18),'MR3'!$A$6:$N$77,14,FALSE),0)</f>
        <v>0</v>
      </c>
      <c r="AQ18" s="76">
        <f>_xlfn.IFNA(VLOOKUP(CONCATENATE($AQ$5,$B18,$C18),'WAL1'!$A$6:$N$233,14,FALSE),0)</f>
        <v>0</v>
      </c>
      <c r="AR18" s="76">
        <f>_xlfn.IFNA(VLOOKUP(CONCATENATE($AR$5,$B18,$C18),'SM1'!$A$6:$N$250,14,FALSE),0)</f>
        <v>0</v>
      </c>
      <c r="AS18" s="76">
        <f>_xlfn.IFNA(VLOOKUP(CONCATENATE($AS$5,$B18,$C18),SC!$A$6:$N$253,14,FALSE),0)</f>
        <v>0</v>
      </c>
      <c r="AT18" s="76">
        <f>_xlfn.IFNA(VLOOKUP(CONCATENATE($AT$5,$B18,$C18),'BUN3'!$A$6:$N$134,14,FALSE),0)</f>
        <v>0</v>
      </c>
      <c r="AU18" s="76">
        <f>_xlfn.IFNA(VLOOKUP(CONCATENATE($AU$5,$B18,$C18),'MR3'!$A$6:$N$124,14,FALSE),0)</f>
        <v>0</v>
      </c>
      <c r="AV18" s="76"/>
      <c r="AW18" s="400"/>
      <c r="AX18" s="77">
        <f>_xlfn.IFNA(VLOOKUP(CONCATENATE($AW$5,$B18,$C18),'WAL1'!$A$6:$N$118,14,FALSE),0)</f>
        <v>0</v>
      </c>
      <c r="AY18" s="40"/>
    </row>
    <row r="19" spans="1:51" x14ac:dyDescent="0.3">
      <c r="A19" s="860"/>
      <c r="B19" s="311"/>
      <c r="C19" s="312"/>
      <c r="D19" s="312"/>
      <c r="E19" s="313"/>
      <c r="F19" s="314"/>
      <c r="G19" s="70">
        <f t="shared" si="3"/>
        <v>0</v>
      </c>
      <c r="H19" s="71">
        <f t="shared" si="4"/>
        <v>0</v>
      </c>
      <c r="I19" s="74"/>
      <c r="J19" s="75">
        <f>_xlfn.IFNA(VLOOKUP(CONCATENATE($J$5,$B19,$C19),'BUS1'!$A$6:$N$107,14,FALSE),0)</f>
        <v>0</v>
      </c>
      <c r="K19" s="75">
        <f>_xlfn.IFNA(VLOOKUP(CONCATENATE($K$5,$B19,$C19),'ESP1'!$A$6:$N$135,14,FALSE),0)</f>
        <v>0</v>
      </c>
      <c r="L19" s="75">
        <f>_xlfn.IFNA(VLOOKUP(CONCATENATE($L$5,$B19,$C19),'KR1'!$A$6:$N$95,14,FALSE),0)</f>
        <v>0</v>
      </c>
      <c r="M19" s="75">
        <f>_xlfn.IFNA(VLOOKUP(CONCATENATE($M$5,$B19,$C19),'BAL1'!$A$6:$N$133,14,FALSE),0)</f>
        <v>0</v>
      </c>
      <c r="N19" s="75">
        <f>_xlfn.IFNA(VLOOKUP(CONCATENATE($N$5,$B19,$C19),MUR!$A$6:$N$131,14,FALSE),0)</f>
        <v>0</v>
      </c>
      <c r="O19" s="75">
        <f>_xlfn.IFNA(VLOOKUP(CONCATENATE($O$5,$B19,$C19),'SER1'!$A$6:$N$110,14,FALSE),0)</f>
        <v>0</v>
      </c>
      <c r="P19" s="75">
        <f>_xlfn.IFNA(VLOOKUP(CONCATENATE($P$5,$B19,$C19),'MR1'!$A$6:$N$135,14,FALSE),0)</f>
        <v>0</v>
      </c>
      <c r="Q19" s="75">
        <f>_xlfn.IFNA(VLOOKUP(CONCATENATE($Q$5,$B19,$C19),'GOS1'!$A$6:$N$133,14,FALSE),0)</f>
        <v>0</v>
      </c>
      <c r="R19" s="75">
        <f>_xlfn.IFNA(VLOOKUP(CONCATENATE($R$5,$B19,$C19),'BUS2'!$A$6:$N$133,14,FALSE),0)</f>
        <v>0</v>
      </c>
      <c r="S19" s="75">
        <f>_xlfn.IFNA(VLOOKUP(CONCATENATE($S$5,$B19,$C19),'OG1'!$A$6:$N$56,14,FALSE),0)</f>
        <v>0</v>
      </c>
      <c r="T19" s="75">
        <f>_xlfn.IFNA(VLOOKUP(CONCATENATE($T$5,$B19,$C19),'DRY1'!$A$6:$N$135,14,FALSE),0)</f>
        <v>0</v>
      </c>
      <c r="U19" s="75">
        <f>_xlfn.IFNA(VLOOKUP(CONCATENATE($U$5,$B19,$C19),'HO1'!$A$8:$N$131,14,FALSE),0)</f>
        <v>0</v>
      </c>
      <c r="V19" s="75">
        <f>_xlfn.IFNA(VLOOKUP(CONCATENATE($V$5,$B19,$C19),'BUS3'!$A$8:$N$135,14,FALSE),0)</f>
        <v>0</v>
      </c>
      <c r="W19" s="75">
        <f>_xlfn.IFNA(VLOOKUP(CONCATENATE($W$5,$B19,$C19),'DRY2'!$A$6:$M$169,14,FALSE),0)</f>
        <v>0</v>
      </c>
      <c r="X19" s="75">
        <f>_xlfn.IFNA(VLOOKUP(CONCATENATE($AL$5,$B19,$C19),'BAL2'!$A$6:$N$133,14,FALSE),0)</f>
        <v>0</v>
      </c>
      <c r="Y19" s="75">
        <f>_xlfn.IFNA(VLOOKUP(CONCATENATE($Y$5,$B19,$C19),'OG3'!$A$6:$N$133,14,FALSE),0)</f>
        <v>0</v>
      </c>
      <c r="Z19" s="75">
        <f>_xlfn.IFNA(VLOOKUP(CONCATENATE($Z$5,$B19,$C19),'MR2'!$A$6:$N$133,14,FALSE),0)</f>
        <v>0</v>
      </c>
      <c r="AA19" s="75">
        <f>_xlfn.IFNA(VLOOKUP(CONCATENATE($AA$5,$B19,$C19),'DRY3'!$A$6:$N$124,14,FALSE),0)</f>
        <v>0</v>
      </c>
      <c r="AB19" s="75">
        <f>_xlfn.IFNA(VLOOKUP(CONCATENATE($AB$5,$B19,$C19),'SER2'!$A$6:$N$135,14,FALSE),0)</f>
        <v>0</v>
      </c>
      <c r="AC19" s="75">
        <f>_xlfn.IFNA(VLOOKUP(CONCATENATE($AC$5,$B19,$C19),'KR2'!$A$6:$O$129,14,FALSE),0)</f>
        <v>0</v>
      </c>
      <c r="AD19" s="75">
        <f>_xlfn.IFNA(VLOOKUP(CONCATENATE($AD$5,$B19,$C19),'BUN1'!$A$6:$O$129,14,FALSE),0)</f>
        <v>0</v>
      </c>
      <c r="AE19" s="75">
        <f>_xlfn.IFNA(VLOOKUP(CONCATENATE($AE$5,$B19,$C19),LOG!$A$6:$N$135,14,FALSE),0)</f>
        <v>0</v>
      </c>
      <c r="AF19" s="75">
        <f>_xlfn.IFNA(VLOOKUP(CONCATENATE($AF$5,$B19,$C19),FEST!$A$6:$N$125,14,FALSE),0)</f>
        <v>0</v>
      </c>
      <c r="AG19" s="75">
        <f>_xlfn.IFNA(VLOOKUP(CONCATENATE($AG$5,$B19,$C19),'ESP2'!$A$6:$N$131,14,FALSE),0)</f>
        <v>0</v>
      </c>
      <c r="AH19" s="75">
        <f>_xlfn.IFNA(VLOOKUP(CONCATENATE($AH$5,$B19,$C19),'OG3'!$A$6:$N$131,14,FALSE),0)</f>
        <v>0</v>
      </c>
      <c r="AI19" s="75">
        <f>_xlfn.IFNA(VLOOKUP(CONCATENATE($AI$5,$B19,$C19),'BUN2'!$A$6:$N$135,14,FALSE),0)</f>
        <v>0</v>
      </c>
      <c r="AJ19" s="75">
        <f>_xlfn.IFNA(VLOOKUP(CONCATENATE($AJ$5,$B19,$C19),SC!$A$6:$M$135,14,FALSE),0)</f>
        <v>0</v>
      </c>
      <c r="AK19" s="75">
        <f>_xlfn.IFNA(VLOOKUP(CONCATENATE($AK$5,$B19,$C19),'ESP3'!$A$6:$N$133,14,FALSE),0)</f>
        <v>0</v>
      </c>
      <c r="AL19" s="75">
        <f>_xlfn.IFNA(VLOOKUP(CONCATENATE($AL$5,$B19,$C19),'BAL3'!$A$6:$N$133,14,FALSE),0)</f>
        <v>0</v>
      </c>
      <c r="AM19" s="76">
        <f>_xlfn.IFNA(VLOOKUP(CONCATENATE($AM$5,$B19,$C19),'BUS4'!$A$6:$N$250,14,FALSE),0)</f>
        <v>0</v>
      </c>
      <c r="AN19" s="76">
        <f>_xlfn.IFNA(VLOOKUP(CONCATENATE($AK$5,$B19,$C19),'BUN3'!$A$6:$N$133,14,FALSE),0)</f>
        <v>0</v>
      </c>
      <c r="AO19" s="76">
        <f>_xlfn.IFNA(VLOOKUP(CONCATENATE($AO$5,$B19,$C19),'ESP4'!$A$6:$N$135,14,FALSE),0)</f>
        <v>0</v>
      </c>
      <c r="AP19" s="76">
        <f>_xlfn.IFNA(VLOOKUP(CONCATENATE($AP$5,$B19,$C19),'MR3'!$A$6:$N$77,14,FALSE),0)</f>
        <v>0</v>
      </c>
      <c r="AQ19" s="76">
        <f>_xlfn.IFNA(VLOOKUP(CONCATENATE($AQ$5,$B19,$C19),'WAL1'!$A$6:$N$233,14,FALSE),0)</f>
        <v>0</v>
      </c>
      <c r="AR19" s="76">
        <f>_xlfn.IFNA(VLOOKUP(CONCATENATE($AR$5,$B19,$C19),'SM1'!$A$6:$N$250,14,FALSE),0)</f>
        <v>0</v>
      </c>
      <c r="AS19" s="537">
        <f>_xlfn.IFNA(VLOOKUP(CONCATENATE($AS$5,$B19,$C19),SC!$A$6:$N$253,14,FALSE),0)</f>
        <v>0</v>
      </c>
      <c r="AT19" s="76">
        <f>_xlfn.IFNA(VLOOKUP(CONCATENATE($AT$5,$B19,$C19),'BUN3'!$A$6:$N$134,14,FALSE),0)</f>
        <v>0</v>
      </c>
      <c r="AU19" s="76">
        <f>_xlfn.IFNA(VLOOKUP(CONCATENATE($AU$5,$B19,$C19),'MR3'!$A$6:$N$124,14,FALSE),0)</f>
        <v>0</v>
      </c>
      <c r="AV19" s="76"/>
      <c r="AW19" s="400"/>
      <c r="AX19" s="77">
        <f>_xlfn.IFNA(VLOOKUP(CONCATENATE($AW$5,$B19,$C19),'WAL1'!$A$6:$N$118,14,FALSE),0)</f>
        <v>0</v>
      </c>
      <c r="AY19" s="40"/>
    </row>
    <row r="20" spans="1:51" x14ac:dyDescent="0.3">
      <c r="A20" s="860"/>
      <c r="B20" s="311"/>
      <c r="C20" s="312"/>
      <c r="D20" s="312"/>
      <c r="E20" s="313"/>
      <c r="F20" s="314"/>
      <c r="G20" s="70">
        <f t="shared" si="3"/>
        <v>0</v>
      </c>
      <c r="H20" s="71">
        <f t="shared" si="4"/>
        <v>0</v>
      </c>
      <c r="I20" s="74"/>
      <c r="J20" s="75">
        <f>_xlfn.IFNA(VLOOKUP(CONCATENATE($J$5,$B20,$C20),'BUS1'!$A$6:$N$107,14,FALSE),0)</f>
        <v>0</v>
      </c>
      <c r="K20" s="75">
        <f>_xlfn.IFNA(VLOOKUP(CONCATENATE($K$5,$B20,$C20),'ESP1'!$A$6:$N$135,14,FALSE),0)</f>
        <v>0</v>
      </c>
      <c r="L20" s="75">
        <f>_xlfn.IFNA(VLOOKUP(CONCATENATE($L$5,$B20,$C20),'KR1'!$A$6:$N$95,14,FALSE),0)</f>
        <v>0</v>
      </c>
      <c r="M20" s="75">
        <f>_xlfn.IFNA(VLOOKUP(CONCATENATE($M$5,$B20,$C20),'BAL1'!$A$6:$N$133,14,FALSE),0)</f>
        <v>0</v>
      </c>
      <c r="N20" s="75">
        <f>_xlfn.IFNA(VLOOKUP(CONCATENATE($N$5,$B20,$C20),MUR!$A$6:$N$131,14,FALSE),0)</f>
        <v>0</v>
      </c>
      <c r="O20" s="75">
        <f>_xlfn.IFNA(VLOOKUP(CONCATENATE($O$5,$B20,$C20),'SER1'!$A$6:$N$110,14,FALSE),0)</f>
        <v>0</v>
      </c>
      <c r="P20" s="75">
        <f>_xlfn.IFNA(VLOOKUP(CONCATENATE($P$5,$B20,$C20),'MR1'!$A$6:$N$135,14,FALSE),0)</f>
        <v>0</v>
      </c>
      <c r="Q20" s="75">
        <f>_xlfn.IFNA(VLOOKUP(CONCATENATE($Q$5,$B20,$C20),'GOS1'!$A$6:$N$133,14,FALSE),0)</f>
        <v>0</v>
      </c>
      <c r="R20" s="75">
        <f>_xlfn.IFNA(VLOOKUP(CONCATENATE($R$5,$B20,$C20),'BUS2'!$A$6:$N$133,14,FALSE),0)</f>
        <v>0</v>
      </c>
      <c r="S20" s="75">
        <f>_xlfn.IFNA(VLOOKUP(CONCATENATE($S$5,$B20,$C20),'OG1'!$A$6:$N$56,14,FALSE),0)</f>
        <v>0</v>
      </c>
      <c r="T20" s="75">
        <f>_xlfn.IFNA(VLOOKUP(CONCATENATE($T$5,$B20,$C20),'DRY1'!$A$6:$N$135,14,FALSE),0)</f>
        <v>0</v>
      </c>
      <c r="U20" s="75">
        <f>_xlfn.IFNA(VLOOKUP(CONCATENATE($U$5,$B20,$C20),'HO1'!$A$8:$N$131,14,FALSE),0)</f>
        <v>0</v>
      </c>
      <c r="V20" s="75">
        <f>_xlfn.IFNA(VLOOKUP(CONCATENATE($V$5,$B20,$C20),'BUS3'!$A$8:$N$135,14,FALSE),0)</f>
        <v>0</v>
      </c>
      <c r="W20" s="75">
        <f>_xlfn.IFNA(VLOOKUP(CONCATENATE($W$5,$B20,$C20),'DRY2'!$A$6:$M$169,14,FALSE),0)</f>
        <v>0</v>
      </c>
      <c r="X20" s="75">
        <f>_xlfn.IFNA(VLOOKUP(CONCATENATE($AL$5,$B20,$C20),'BAL2'!$A$6:$N$133,14,FALSE),0)</f>
        <v>0</v>
      </c>
      <c r="Y20" s="75">
        <f>_xlfn.IFNA(VLOOKUP(CONCATENATE($Y$5,$B20,$C20),'OG3'!$A$6:$N$133,14,FALSE),0)</f>
        <v>0</v>
      </c>
      <c r="Z20" s="75">
        <f>_xlfn.IFNA(VLOOKUP(CONCATENATE($Z$5,$B20,$C20),'MR2'!$A$6:$N$133,14,FALSE),0)</f>
        <v>0</v>
      </c>
      <c r="AA20" s="75">
        <f>_xlfn.IFNA(VLOOKUP(CONCATENATE($AA$5,$B20,$C20),'DRY3'!$A$6:$N$124,14,FALSE),0)</f>
        <v>0</v>
      </c>
      <c r="AB20" s="75">
        <f>_xlfn.IFNA(VLOOKUP(CONCATENATE($AB$5,$B20,$C20),'SER2'!$A$6:$N$135,14,FALSE),0)</f>
        <v>0</v>
      </c>
      <c r="AC20" s="75">
        <f>_xlfn.IFNA(VLOOKUP(CONCATENATE($AC$5,$B20,$C20),'KR2'!$A$6:$O$129,14,FALSE),0)</f>
        <v>0</v>
      </c>
      <c r="AD20" s="75" cm="1">
        <f t="array" ref="AD20">_xlfn.IFNA(VLOOKUP(CONCATENATE($AD$5,$B20,$C20),BUR15,AD21:AE32,FALSE),0)</f>
        <v>0</v>
      </c>
      <c r="AE20" s="75">
        <f>_xlfn.IFNA(VLOOKUP(CONCATENATE($AE$5,$B20,$C20),LOG!$A$6:$N$135,14,FALSE),0)</f>
        <v>0</v>
      </c>
      <c r="AF20" s="75">
        <f>_xlfn.IFNA(VLOOKUP(CONCATENATE($AF$5,$B20,$C20),FEST!$A$6:$N$125,14,FALSE),0)</f>
        <v>0</v>
      </c>
      <c r="AG20" s="75">
        <f>_xlfn.IFNA(VLOOKUP(CONCATENATE($AG$5,$B20,$C20),'ESP2'!$A$6:$N$131,14,FALSE),0)</f>
        <v>0</v>
      </c>
      <c r="AH20" s="75">
        <f>_xlfn.IFNA(VLOOKUP(CONCATENATE($AH$5,$B20,$C20),'OG3'!$A$6:$N$131,14,FALSE),0)</f>
        <v>0</v>
      </c>
      <c r="AI20" s="75">
        <f>_xlfn.IFNA(VLOOKUP(CONCATENATE($AI$5,$B20,$C20),'BUN2'!$A$6:$N$135,14,FALSE),0)</f>
        <v>0</v>
      </c>
      <c r="AJ20" s="75">
        <f>_xlfn.IFNA(VLOOKUP(CONCATENATE($AJ$5,$B20,$C20),SC!$A$6:$M$135,14,FALSE),0)</f>
        <v>0</v>
      </c>
      <c r="AK20" s="75">
        <f>_xlfn.IFNA(VLOOKUP(CONCATENATE($AK$5,$B20,$C20),'ESP3'!$A$6:$N$133,14,FALSE),0)</f>
        <v>0</v>
      </c>
      <c r="AL20" s="75">
        <f>_xlfn.IFNA(VLOOKUP(CONCATENATE($AL$5,$B20,$C20),'BAL3'!$A$6:$N$133,14,FALSE),0)</f>
        <v>0</v>
      </c>
      <c r="AM20" s="76">
        <f>_xlfn.IFNA(VLOOKUP(CONCATENATE($AM$5,$B20,$C20),'BUS4'!$A$6:$N$250,14,FALSE),0)</f>
        <v>0</v>
      </c>
      <c r="AN20" s="76">
        <f>_xlfn.IFNA(VLOOKUP(CONCATENATE($AK$5,$B20,$C20),'BUN3'!$A$6:$N$133,14,FALSE),0)</f>
        <v>0</v>
      </c>
      <c r="AO20" s="76">
        <f>_xlfn.IFNA(VLOOKUP(CONCATENATE($AO$5,$B20,$C20),'ESP4'!$A$6:$N$135,14,FALSE),0)</f>
        <v>0</v>
      </c>
      <c r="AP20" s="76">
        <f>_xlfn.IFNA(VLOOKUP(CONCATENATE($AP$5,$B20,$C20),'MR3'!$A$6:$N$77,14,FALSE),0)</f>
        <v>0</v>
      </c>
      <c r="AQ20" s="76">
        <f>_xlfn.IFNA(VLOOKUP(CONCATENATE($AQ$5,$B20,$C20),'WAL1'!$A$6:$N$233,14,FALSE),0)</f>
        <v>0</v>
      </c>
      <c r="AR20" s="76">
        <f>_xlfn.IFNA(VLOOKUP(CONCATENATE($AR$5,$B20,$C20),'SM1'!$A$6:$N$250,14,FALSE),0)</f>
        <v>0</v>
      </c>
      <c r="AS20" s="76">
        <f>_xlfn.IFNA(VLOOKUP(CONCATENATE($AS$5,$B20,$C20),SC!$A$6:$N$135,14,FALSE),0)</f>
        <v>0</v>
      </c>
      <c r="AT20" s="76">
        <f>_xlfn.IFNA(VLOOKUP(CONCATENATE($AT$5,$B20,$C20),'BUN3'!$A$6:$N$134,14,FALSE),0)</f>
        <v>0</v>
      </c>
      <c r="AU20" s="76">
        <f>_xlfn.IFNA(VLOOKUP(CONCATENATE($AU$5,$B20,$C20),'MR3'!$A$6:$N$124,14,FALSE),0)</f>
        <v>0</v>
      </c>
      <c r="AV20" s="76">
        <f>_xlfn.IFNA(VLOOKUP(CONCATENATE($AV$5,$B20,$C20),'MR2'!$A$6:$N$135,14,FALSE),0)</f>
        <v>0</v>
      </c>
      <c r="AW20" s="400"/>
      <c r="AX20" s="77">
        <f>_xlfn.IFNA(VLOOKUP(CONCATENATE($AW$5,$B20,$C20),'WAL1'!$A$6:$N$118,14,FALSE),0)</f>
        <v>0</v>
      </c>
      <c r="AY20" s="40"/>
    </row>
    <row r="21" spans="1:51" x14ac:dyDescent="0.3">
      <c r="A21" s="860"/>
      <c r="B21" s="311"/>
      <c r="C21" s="312"/>
      <c r="D21" s="312"/>
      <c r="E21" s="313"/>
      <c r="F21" s="314"/>
      <c r="G21" s="70">
        <f t="shared" si="3"/>
        <v>0</v>
      </c>
      <c r="H21" s="71">
        <f t="shared" si="4"/>
        <v>0</v>
      </c>
      <c r="I21" s="74"/>
      <c r="J21" s="75">
        <f>_xlfn.IFNA(VLOOKUP(CONCATENATE($J$5,$B21,$C21),'BUS1'!$A$6:$N$107,14,FALSE),0)</f>
        <v>0</v>
      </c>
      <c r="K21" s="75">
        <f>_xlfn.IFNA(VLOOKUP(CONCATENATE($K$5,$B21,$C21),'ESP1'!$A$6:$N$135,14,FALSE),0)</f>
        <v>0</v>
      </c>
      <c r="L21" s="75">
        <f>_xlfn.IFNA(VLOOKUP(CONCATENATE($L$5,$B21,$C21),'KR1'!$A$6:$N$95,14,FALSE),0)</f>
        <v>0</v>
      </c>
      <c r="M21" s="75">
        <f>_xlfn.IFNA(VLOOKUP(CONCATENATE($M$5,$B21,$C21),'BAL1'!$A$6:$N$133,14,FALSE),0)</f>
        <v>0</v>
      </c>
      <c r="N21" s="75">
        <f>_xlfn.IFNA(VLOOKUP(CONCATENATE($N$5,$B21,$C21),MUR!$A$6:$L$131,14,FALSE),0)</f>
        <v>0</v>
      </c>
      <c r="O21" s="75">
        <f>_xlfn.IFNA(VLOOKUP(CONCATENATE($O$5,$B21,$C21),'SER1'!$A$6:$N$110,14,FALSE),0)</f>
        <v>0</v>
      </c>
      <c r="P21" s="75">
        <f>_xlfn.IFNA(VLOOKUP(CONCATENATE($P$5,$B21,$C21),'MR1'!$A$6:$N$135,14,FALSE),0)</f>
        <v>0</v>
      </c>
      <c r="Q21" s="75">
        <f>_xlfn.IFNA(VLOOKUP(CONCATENATE($Q$5,$B21,$C21),'GOS1'!$A$6:$N$133,14,FALSE),0)</f>
        <v>0</v>
      </c>
      <c r="R21" s="75">
        <f>_xlfn.IFNA(VLOOKUP(CONCATENATE($R$5,$B21,$C21),'BUS2'!$A$6:$N$133,14,FALSE),0)</f>
        <v>0</v>
      </c>
      <c r="S21" s="75">
        <f>_xlfn.IFNA(VLOOKUP(CONCATENATE($S$5,$B21,$C21),'OG1'!$A$6:$N$56,14,FALSE),0)</f>
        <v>0</v>
      </c>
      <c r="T21" s="75">
        <f>_xlfn.IFNA(VLOOKUP(CONCATENATE($T$5,$B21,$C21),'DRY1'!$A$6:$N$135,14,FALSE),0)</f>
        <v>0</v>
      </c>
      <c r="U21" s="75">
        <f>_xlfn.IFNA(VLOOKUP(CONCATENATE($U$5,$B21,$C21),'HO1'!$A$8:$N$131,14,FALSE),0)</f>
        <v>0</v>
      </c>
      <c r="V21" s="75">
        <f>_xlfn.IFNA(VLOOKUP(CONCATENATE($V$5,$B21,$C21),'BUS3'!$A$8:$N$135,14,FALSE),0)</f>
        <v>0</v>
      </c>
      <c r="W21" s="75">
        <f>_xlfn.IFNA(VLOOKUP(CONCATENATE($W$5,$B21,$C21),'DRY2'!$A$6:$M$169,14,FALSE),0)</f>
        <v>0</v>
      </c>
      <c r="X21" s="75">
        <f>_xlfn.IFNA(VLOOKUP(CONCATENATE($AL$5,$B21,$C21),'BAL2'!$A$6:$N$133,14,FALSE),0)</f>
        <v>0</v>
      </c>
      <c r="Y21" s="75">
        <f>_xlfn.IFNA(VLOOKUP(CONCATENATE($Y$5,$B21,$C21),'OG3'!$A$6:$N$133,14,FALSE),0)</f>
        <v>0</v>
      </c>
      <c r="Z21" s="75">
        <f>_xlfn.IFNA(VLOOKUP(CONCATENATE($Z$5,$B21,$C21),'MR2'!$A$6:$N$133,14,FALSE),0)</f>
        <v>0</v>
      </c>
      <c r="AA21" s="75">
        <f>_xlfn.IFNA(VLOOKUP(CONCATENATE($AA$5,$B21,$C21),'DRY3'!$A$6:$N$124,14,FALSE),0)</f>
        <v>0</v>
      </c>
      <c r="AB21" s="75">
        <f>_xlfn.IFNA(VLOOKUP(CONCATENATE($AB$5,$B21,$C21),'SER2'!$A$6:$N$135,14,FALSE),0)</f>
        <v>0</v>
      </c>
      <c r="AC21" s="75">
        <f>_xlfn.IFNA(VLOOKUP(CONCATENATE($AC$5,$B21,$C21),'KR2'!$A$6:$O$129,14,FALSE),0)</f>
        <v>0</v>
      </c>
      <c r="AD21" s="75" cm="1">
        <f t="array" ref="AD21">_xlfn.IFNA(VLOOKUP(CONCATENATE($AD$5,$B21,$C21),BUR16,AD22:AE33,FALSE),0)</f>
        <v>0</v>
      </c>
      <c r="AE21" s="75">
        <f>_xlfn.IFNA(VLOOKUP(CONCATENATE($AE$5,$B21,$C21),LOG!$A$6:$N$135,14,FALSE),0)</f>
        <v>0</v>
      </c>
      <c r="AF21" s="75">
        <f>_xlfn.IFNA(VLOOKUP(CONCATENATE($AF$5,$B21,$C21),FEST!$A$6:$N$125,14,FALSE),0)</f>
        <v>0</v>
      </c>
      <c r="AG21" s="75">
        <f>_xlfn.IFNA(VLOOKUP(CONCATENATE($AG$5,$B21,$C21),'ESP2'!$A$6:$N$131,14,FALSE),0)</f>
        <v>0</v>
      </c>
      <c r="AH21" s="75">
        <f>_xlfn.IFNA(VLOOKUP(CONCATENATE($AH$5,$B21,$C21),'OG3'!$A$6:$N$131,14,FALSE),0)</f>
        <v>0</v>
      </c>
      <c r="AI21" s="75">
        <f>_xlfn.IFNA(VLOOKUP(CONCATENATE($AI$5,$B21,$C21),'BUN2'!$A$6:$N$135,14,FALSE),0)</f>
        <v>0</v>
      </c>
      <c r="AJ21" s="75">
        <f>_xlfn.IFNA(VLOOKUP(CONCATENATE($AJ$5,$B21,$C21),SC!$A$6:$M$135,14,FALSE),0)</f>
        <v>0</v>
      </c>
      <c r="AK21" s="75">
        <f>_xlfn.IFNA(VLOOKUP(CONCATENATE($AK$5,$B21,$C21),'ESP3'!$A$6:$N$133,14,FALSE),0)</f>
        <v>0</v>
      </c>
      <c r="AL21" s="75">
        <f>_xlfn.IFNA(VLOOKUP(CONCATENATE($AL$5,$B21,$C21),'BAL3'!$A$6:$N$133,14,FALSE),0)</f>
        <v>0</v>
      </c>
      <c r="AM21" s="76">
        <f>_xlfn.IFNA(VLOOKUP(CONCATENATE($AM$5,$B21,$C21),'BUS4'!$A$6:$N$250,14,FALSE),0)</f>
        <v>0</v>
      </c>
      <c r="AN21" s="76">
        <f>_xlfn.IFNA(VLOOKUP(CONCATENATE($AK$5,$B21,$C21),'BUN3'!$A$6:$N$133,14,FALSE),0)</f>
        <v>0</v>
      </c>
      <c r="AO21" s="76">
        <f>_xlfn.IFNA(VLOOKUP(CONCATENATE($AO$5,$B21,$C21),'ESP4'!$A$6:$N$135,14,FALSE),0)</f>
        <v>0</v>
      </c>
      <c r="AP21" s="76">
        <f>_xlfn.IFNA(VLOOKUP(CONCATENATE($AP$5,$B21,$C21),'MR3'!$A$6:$N$77,14,FALSE),0)</f>
        <v>0</v>
      </c>
      <c r="AQ21" s="76">
        <f>_xlfn.IFNA(VLOOKUP(CONCATENATE($AQ$5,$B21,$C21),'WAL1'!$A$6:$N$233,14,FALSE),0)</f>
        <v>0</v>
      </c>
      <c r="AR21" s="76">
        <f>_xlfn.IFNA(VLOOKUP(CONCATENATE($AR$5,$B21,$C21),'SM1'!$A$6:$N$250,14,FALSE),0)</f>
        <v>0</v>
      </c>
      <c r="AS21" s="76">
        <f>_xlfn.IFNA(VLOOKUP(CONCATENATE($AS$5,$B21,$C21),SC!$A$6:$N$135,14,FALSE),0)</f>
        <v>0</v>
      </c>
      <c r="AT21" s="76">
        <f>_xlfn.IFNA(VLOOKUP(CONCATENATE($AT$5,$B21,$C21),'BUN3'!$A$6:$N$134,14,FALSE),0)</f>
        <v>0</v>
      </c>
      <c r="AU21" s="76">
        <f>_xlfn.IFNA(VLOOKUP(CONCATENATE($AU$5,$B21,$C21),'MR3'!$A$6:$N$124,14,FALSE),0)</f>
        <v>0</v>
      </c>
      <c r="AV21" s="76">
        <f>_xlfn.IFNA(VLOOKUP(CONCATENATE($AV$5,$B21,$C21),'MR2'!$A$6:$N$135,14,FALSE),0)</f>
        <v>0</v>
      </c>
      <c r="AW21" s="400"/>
      <c r="AX21" s="77">
        <f>_xlfn.IFNA(VLOOKUP(CONCATENATE($AW$5,$B21,$C21),'WAL1'!$A$6:$N$118,14,FALSE),0)</f>
        <v>0</v>
      </c>
      <c r="AY21" s="40"/>
    </row>
    <row r="22" spans="1:51" x14ac:dyDescent="0.3">
      <c r="A22" s="860"/>
      <c r="B22" s="311"/>
      <c r="C22" s="312"/>
      <c r="D22" s="312"/>
      <c r="E22" s="313"/>
      <c r="F22" s="314"/>
      <c r="G22" s="70"/>
      <c r="H22" s="71"/>
      <c r="I22" s="74"/>
      <c r="J22" s="75">
        <f>_xlfn.IFNA(VLOOKUP(CONCATENATE($J$5,$B22,$C22),'BUS1'!$A$6:$N$107,14,FALSE),0)</f>
        <v>0</v>
      </c>
      <c r="K22" s="75">
        <f>_xlfn.IFNA(VLOOKUP(CONCATENATE($K$5,$B22,$C22),'ESP1'!$A$6:$N$135,14,FALSE),0)</f>
        <v>0</v>
      </c>
      <c r="L22" s="75">
        <f>_xlfn.IFNA(VLOOKUP(CONCATENATE($L$5,$B22,$C22),'KR1'!$A$6:$N$95,14,FALSE),0)</f>
        <v>0</v>
      </c>
      <c r="M22" s="75">
        <f>_xlfn.IFNA(VLOOKUP(CONCATENATE($M$5,$B22,$C22),'BAL1'!$A$6:$N$133,14,FALSE),0)</f>
        <v>0</v>
      </c>
      <c r="N22" s="75">
        <f>_xlfn.IFNA(VLOOKUP(CONCATENATE($N$5,$B22,$C22),MUR!$A$6:$L$131,14,FALSE),0)</f>
        <v>0</v>
      </c>
      <c r="O22" s="75">
        <f>_xlfn.IFNA(VLOOKUP(CONCATENATE($O$5,$B22,$C22),'SER1'!$A$6:$N$110,14,FALSE),0)</f>
        <v>0</v>
      </c>
      <c r="P22" s="75">
        <f>_xlfn.IFNA(VLOOKUP(CONCATENATE($P$5,$B22,$C22),'MR1'!$A$6:$N$135,14,FALSE),0)</f>
        <v>0</v>
      </c>
      <c r="Q22" s="75">
        <f>_xlfn.IFNA(VLOOKUP(CONCATENATE($Q$5,$B22,$C22),'GOS1'!$A$6:$N$133,14,FALSE),0)</f>
        <v>0</v>
      </c>
      <c r="R22" s="75"/>
      <c r="S22" s="75">
        <f>_xlfn.IFNA(VLOOKUP(CONCATENATE($S$5,$B22,$C22),'OG1'!$A$6:$N$56,14,FALSE),0)</f>
        <v>0</v>
      </c>
      <c r="T22" s="75">
        <f>_xlfn.IFNA(VLOOKUP(CONCATENATE($T$5,$B22,$C22),'DRY1'!$A$6:$N$135,14,FALSE),0)</f>
        <v>0</v>
      </c>
      <c r="U22" s="75">
        <f>_xlfn.IFNA(VLOOKUP(CONCATENATE($U$5,$B22,$C22),'HO1'!$A$8:$N$131,14,FALSE),0)</f>
        <v>0</v>
      </c>
      <c r="V22" s="75">
        <f>_xlfn.IFNA(VLOOKUP(CONCATENATE($V$5,$B22,$C22),'BUS3'!$A$8:$N$135,14,FALSE),0)</f>
        <v>0</v>
      </c>
      <c r="W22" s="75">
        <f>_xlfn.IFNA(VLOOKUP(CONCATENATE($W$5,$B22,$C22),'DRY2'!$A$6:$M$169,14,FALSE),0)</f>
        <v>0</v>
      </c>
      <c r="X22" s="75">
        <f>_xlfn.IFNA(VLOOKUP(CONCATENATE($AL$5,$B22,$C22),'BAL2'!$A$6:$N$133,14,FALSE),0)</f>
        <v>0</v>
      </c>
      <c r="Y22" s="75">
        <f>_xlfn.IFNA(VLOOKUP(CONCATENATE($Y$5,$B22,$C22),'OG3'!$A$6:$N$133,14,FALSE),0)</f>
        <v>0</v>
      </c>
      <c r="Z22" s="75">
        <f>_xlfn.IFNA(VLOOKUP(CONCATENATE($Z$5,$B22,$C22),'MR2'!$A$6:$N$133,14,FALSE),0)</f>
        <v>0</v>
      </c>
      <c r="AA22" s="75">
        <f>_xlfn.IFNA(VLOOKUP(CONCATENATE($AA$5,$B22,$C22),'DRY3'!$A$6:$N$124,14,FALSE),0)</f>
        <v>0</v>
      </c>
      <c r="AB22" s="75">
        <f>_xlfn.IFNA(VLOOKUP(CONCATENATE($AB$5,$B22,$C22),'SER2'!$A$6:$N$135,14,FALSE),0)</f>
        <v>0</v>
      </c>
      <c r="AC22" s="75">
        <f>_xlfn.IFNA(VLOOKUP(CONCATENATE($AC$5,$B22,$C22),'KR2'!$A$6:$O$129,14,FALSE),0)</f>
        <v>0</v>
      </c>
      <c r="AD22" s="75" cm="1">
        <f t="array" ref="AD22">_xlfn.IFNA(VLOOKUP(CONCATENATE($AD$5,$B22,$C22),BUR17,AD23:AE34,FALSE),0)</f>
        <v>0</v>
      </c>
      <c r="AE22" s="75">
        <f>_xlfn.IFNA(VLOOKUP(CONCATENATE($AE$5,$B22,$C22),LOG!$A$6:$N$135,14,FALSE),0)</f>
        <v>0</v>
      </c>
      <c r="AF22" s="75">
        <f>_xlfn.IFNA(VLOOKUP(CONCATENATE($AF$5,$B22,$C22),FEST!$A$6:$N$125,14,FALSE),0)</f>
        <v>0</v>
      </c>
      <c r="AG22" s="75">
        <f>_xlfn.IFNA(VLOOKUP(CONCATENATE($AG$5,$B22,$C22),'ESP2'!$A$6:$N$131,14,FALSE),0)</f>
        <v>0</v>
      </c>
      <c r="AH22" s="75">
        <f>_xlfn.IFNA(VLOOKUP(CONCATENATE($AG$5,$B22,$C22),'OG3'!$A$6:$N$131,14,FALSE),0)</f>
        <v>0</v>
      </c>
      <c r="AI22" s="75">
        <f>_xlfn.IFNA(VLOOKUP(CONCATENATE($AI$5,$B22,$C22),'BUN2'!$A$6:$N$135,14,FALSE),0)</f>
        <v>0</v>
      </c>
      <c r="AJ22" s="75">
        <f>_xlfn.IFNA(VLOOKUP(CONCATENATE($AJ$5,$B22,$C22),SC!$A$6:$M$135,14,FALSE),0)</f>
        <v>0</v>
      </c>
      <c r="AK22" s="75">
        <f>_xlfn.IFNA(VLOOKUP(CONCATENATE($AK$5,$B22,$C22),'ESP3'!$A$6:$N$133,14,FALSE),0)</f>
        <v>0</v>
      </c>
      <c r="AL22" s="75">
        <f>_xlfn.IFNA(VLOOKUP(CONCATENATE($AL$5,$B22,$C22),'BAL3'!$A$6:$N$133,14,FALSE),0)</f>
        <v>0</v>
      </c>
      <c r="AM22" s="76">
        <f>_xlfn.IFNA(VLOOKUP(CONCATENATE($AM$5,$B22,$C22),'BUS4'!$A$6:$N$250,14,FALSE),0)</f>
        <v>0</v>
      </c>
      <c r="AN22" s="76">
        <f>_xlfn.IFNA(VLOOKUP(CONCATENATE($AK$5,$B22,$C22),'BUN3'!$A$6:$N$133,14,FALSE),0)</f>
        <v>0</v>
      </c>
      <c r="AO22" s="76">
        <f>_xlfn.IFNA(VLOOKUP(CONCATENATE($AO$5,$B22,$C22),'ESP4'!$A$6:$N$135,14,FALSE),0)</f>
        <v>0</v>
      </c>
      <c r="AP22" s="76">
        <f>_xlfn.IFNA(VLOOKUP(CONCATENATE($AP$5,$B22,$C22),'MR3'!$A$6:$N$77,14,FALSE),0)</f>
        <v>0</v>
      </c>
      <c r="AQ22" s="76">
        <f>_xlfn.IFNA(VLOOKUP(CONCATENATE($AQ$5,$B22,$C22),'WAL1'!$A$6:$N$233,14,FALSE),0)</f>
        <v>0</v>
      </c>
      <c r="AR22" s="76">
        <f>_xlfn.IFNA(VLOOKUP(CONCATENATE($AR$5,$B22,$C22),'SM1'!$A$6:$N$250,14,FALSE),0)</f>
        <v>0</v>
      </c>
      <c r="AS22" s="76">
        <f>_xlfn.IFNA(VLOOKUP(CONCATENATE($AS$5,$B22,$C22),SC!$A$6:$N$135,14,FALSE),0)</f>
        <v>0</v>
      </c>
      <c r="AT22" s="76">
        <f>_xlfn.IFNA(VLOOKUP(CONCATENATE($AT$5,$B22,$C22),'BUN3'!$A$6:$N$134,14,FALSE),0)</f>
        <v>0</v>
      </c>
      <c r="AU22" s="76">
        <f>_xlfn.IFNA(VLOOKUP(CONCATENATE($AT$5,$B22,$C22),'BUN3'!$A$6:$N$134,14,FALSE),0)</f>
        <v>0</v>
      </c>
      <c r="AV22" s="76"/>
      <c r="AW22" s="400"/>
      <c r="AX22" s="77"/>
      <c r="AY22" s="40"/>
    </row>
    <row r="23" spans="1:51" x14ac:dyDescent="0.3">
      <c r="A23" s="860"/>
      <c r="B23" s="311"/>
      <c r="C23" s="312"/>
      <c r="D23" s="312"/>
      <c r="E23" s="313"/>
      <c r="F23" s="314"/>
      <c r="G23" s="70"/>
      <c r="H23" s="71"/>
      <c r="I23" s="74"/>
      <c r="J23" s="75">
        <f>_xlfn.IFNA(VLOOKUP(CONCATENATE($J$5,$B23,$C23),'BUS1'!$A$6:$N$107,14,FALSE),0)</f>
        <v>0</v>
      </c>
      <c r="K23" s="75">
        <f>_xlfn.IFNA(VLOOKUP(CONCATENATE($K$5,$B23,$C23),'ESP1'!$A$6:$N$135,14,FALSE),0)</f>
        <v>0</v>
      </c>
      <c r="L23" s="75">
        <f>_xlfn.IFNA(VLOOKUP(CONCATENATE($L$5,$B23,$C23),'KR1'!$A$6:$N$95,14,FALSE),0)</f>
        <v>0</v>
      </c>
      <c r="M23" s="75">
        <f>_xlfn.IFNA(VLOOKUP(CONCATENATE($AL$5,$B23,$C23),'BAL3'!$A$6:$N$133,14,FALSE),0)</f>
        <v>0</v>
      </c>
      <c r="N23" s="75">
        <f>_xlfn.IFNA(VLOOKUP(CONCATENATE($N$5,$B23,$C23),MUR!$A$6:$L$131,14,FALSE),0)</f>
        <v>0</v>
      </c>
      <c r="O23" s="75">
        <f>_xlfn.IFNA(VLOOKUP(CONCATENATE($O$5,$B23,$C23),'SER1'!$A$6:$N$110,14,FALSE),0)</f>
        <v>0</v>
      </c>
      <c r="P23" s="75">
        <f>_xlfn.IFNA(VLOOKUP(CONCATENATE($P$5,$B23,$C23),'MR1'!$A$6:$N$135,14,FALSE),0)</f>
        <v>0</v>
      </c>
      <c r="Q23" s="75">
        <f>_xlfn.IFNA(VLOOKUP(CONCATENATE($Q$5,$B23,$C23),'GOS1'!$A$6:$N$133,14,FALSE),0)</f>
        <v>0</v>
      </c>
      <c r="R23" s="75"/>
      <c r="S23" s="75">
        <f>_xlfn.IFNA(VLOOKUP(CONCATENATE($S$5,$B23,$C23),'OG1'!$A$6:$N$56,14,FALSE),0)</f>
        <v>0</v>
      </c>
      <c r="T23" s="75">
        <f>_xlfn.IFNA(VLOOKUP(CONCATENATE($T$5,$B23,$C23),'DRY1'!$A$6:$N$135,14,FALSE),0)</f>
        <v>0</v>
      </c>
      <c r="U23" s="75">
        <f>_xlfn.IFNA(VLOOKUP(CONCATENATE($U$5,$B23,$C23),'HO1'!$A$8:$N$131,14,FALSE),0)</f>
        <v>0</v>
      </c>
      <c r="V23" s="75">
        <f>_xlfn.IFNA(VLOOKUP(CONCATENATE($V$5,$B23,$C23),'BUS3'!$A$8:$N$135,14,FALSE),0)</f>
        <v>0</v>
      </c>
      <c r="W23" s="75">
        <f>_xlfn.IFNA(VLOOKUP(CONCATENATE($W$5,$B23,$C23),'DRY2'!$A$6:$M$169,14,FALSE),0)</f>
        <v>0</v>
      </c>
      <c r="X23" s="75">
        <f>_xlfn.IFNA(VLOOKUP(CONCATENATE($AL$5,$B23,$C23),'BAL3'!$A$6:$N$133,14,FALSE),0)</f>
        <v>0</v>
      </c>
      <c r="Y23" s="75">
        <f>_xlfn.IFNA(VLOOKUP(CONCATENATE($Y$5,$B23,$C23),'OG3'!$A$6:$N$133,14,FALSE),0)</f>
        <v>0</v>
      </c>
      <c r="Z23" s="75">
        <f>_xlfn.IFNA(VLOOKUP(CONCATENATE($Z$5,$B23,$C23),'MR2'!$A$6:$N$133,14,FALSE),0)</f>
        <v>0</v>
      </c>
      <c r="AA23" s="75">
        <f>_xlfn.IFNA(VLOOKUP(CONCATENATE($AA$5,$B23,$C23),'DRY3'!$A$6:$N$124,14,FALSE),0)</f>
        <v>0</v>
      </c>
      <c r="AB23" s="75">
        <f>_xlfn.IFNA(VLOOKUP(CONCATENATE($AB$5,$B23,$C23),'SER2'!$A$6:$N$135,14,FALSE),0)</f>
        <v>0</v>
      </c>
      <c r="AC23" s="75">
        <f>_xlfn.IFNA(VLOOKUP(CONCATENATE($AC$5,$B23,$C23),'KR2'!$A$6:$O$129,14,FALSE),0)</f>
        <v>0</v>
      </c>
      <c r="AD23" s="75" cm="1">
        <f t="array" ref="AD23">_xlfn.IFNA(VLOOKUP(CONCATENATE($AD$5,$B23,$C23),BUR18,AD24:AE35,FALSE),0)</f>
        <v>0</v>
      </c>
      <c r="AE23" s="75">
        <f>_xlfn.IFNA(VLOOKUP(CONCATENATE($AE$5,$B23,$C23),LOG!$A$6:$N$135,14,FALSE),0)</f>
        <v>0</v>
      </c>
      <c r="AF23" s="75">
        <f>_xlfn.IFNA(VLOOKUP(CONCATENATE($AF$5,$B23,$C23),FEST!$A$6:$N$125,14,FALSE),0)</f>
        <v>0</v>
      </c>
      <c r="AG23" s="75">
        <f>_xlfn.IFNA(VLOOKUP(CONCATENATE($AG$5,$B23,$C23),'ESP2'!$A$6:$N$131,14,FALSE),0)</f>
        <v>0</v>
      </c>
      <c r="AH23" s="75">
        <f>_xlfn.IFNA(VLOOKUP(CONCATENATE($AG$5,$B23,$C23),'OG3'!$A$6:$N$131,14,FALSE),0)</f>
        <v>0</v>
      </c>
      <c r="AI23" s="75">
        <f>_xlfn.IFNA(VLOOKUP(CONCATENATE($AI$5,$B23,$C23),'BUN2'!$A$6:$N$135,14,FALSE),0)</f>
        <v>0</v>
      </c>
      <c r="AJ23" s="75">
        <f>_xlfn.IFNA(VLOOKUP(CONCATENATE($AJ$5,$B23,$C23),SC!$A$6:$M$135,14,FALSE),0)</f>
        <v>0</v>
      </c>
      <c r="AK23" s="75">
        <f>_xlfn.IFNA(VLOOKUP(CONCATENATE($AK$5,$B23,$C23),'ESP3'!$A$6:$N$133,14,FALSE),0)</f>
        <v>0</v>
      </c>
      <c r="AL23" s="75">
        <f>_xlfn.IFNA(VLOOKUP(CONCATENATE($AL$5,$B23,$C23),'BAL3'!$A$6:$N$133,14,FALSE),0)</f>
        <v>0</v>
      </c>
      <c r="AM23" s="76">
        <f>_xlfn.IFNA(VLOOKUP(CONCATENATE($AM$5,$B23,$C23),'BUS4'!$A$6:$N$250,14,FALSE),0)</f>
        <v>0</v>
      </c>
      <c r="AN23" s="76">
        <f>_xlfn.IFNA(VLOOKUP(CONCATENATE($AK$5,$B23,$C23),'BUN3'!$A$6:$N$133,14,FALSE),0)</f>
        <v>0</v>
      </c>
      <c r="AO23" s="76">
        <f>_xlfn.IFNA(VLOOKUP(CONCATENATE($AO$5,$B23,$C23),'ESP4'!$A$6:$N$135,14,FALSE),0)</f>
        <v>0</v>
      </c>
      <c r="AP23" s="76">
        <f>_xlfn.IFNA(VLOOKUP(CONCATENATE($AP$5,$B23,$C23),'MR3'!$A$6:$N$77,14,FALSE),0)</f>
        <v>0</v>
      </c>
      <c r="AQ23" s="76">
        <f>_xlfn.IFNA(VLOOKUP(CONCATENATE($AQ$5,$B23,$C23),'WAL1'!$A$6:$N$233,14,FALSE),0)</f>
        <v>0</v>
      </c>
      <c r="AR23" s="76">
        <f>_xlfn.IFNA(VLOOKUP(CONCATENATE($AR$5,$B23,$C23),'SM1'!$A$6:$N$250,14,FALSE),0)</f>
        <v>0</v>
      </c>
      <c r="AS23" s="76">
        <f>_xlfn.IFNA(VLOOKUP(CONCATENATE($AS$5,$B23,$C23),SC!$A$6:$N$135,14,FALSE),0)</f>
        <v>0</v>
      </c>
      <c r="AT23" s="76">
        <f>_xlfn.IFNA(VLOOKUP(CONCATENATE($AT$5,$B23,$C23),'BUN3'!$A$6:$N$134,14,FALSE),0)</f>
        <v>0</v>
      </c>
      <c r="AU23" s="76">
        <f>_xlfn.IFNA(VLOOKUP(CONCATENATE($AT$5,$B23,$C23),'BUN3'!$A$6:$N$134,14,FALSE),0)</f>
        <v>0</v>
      </c>
      <c r="AV23" s="76">
        <f>_xlfn.IFNA(VLOOKUP(CONCATENATE($AV$5,$B23,$C23),'MR2'!$A$6:$N$135,14,FALSE),0)</f>
        <v>0</v>
      </c>
      <c r="AW23" s="400"/>
      <c r="AX23" s="77">
        <f>_xlfn.IFNA(VLOOKUP(CONCATENATE($AW$5,$B23,$C23),'WAL1'!$A$6:$N$118,14,FALSE),0)</f>
        <v>0</v>
      </c>
      <c r="AY23" s="40"/>
    </row>
    <row r="24" spans="1:51" x14ac:dyDescent="0.3">
      <c r="A24" s="860"/>
      <c r="B24" s="311"/>
      <c r="C24" s="312"/>
      <c r="D24" s="312"/>
      <c r="E24" s="313"/>
      <c r="F24" s="314"/>
      <c r="G24" s="70"/>
      <c r="H24" s="71"/>
      <c r="I24" s="74"/>
      <c r="J24" s="75">
        <f>_xlfn.IFNA(VLOOKUP(CONCATENATE($J$5,$B24,$C24),'BUS1'!$A$6:$N$107,14,FALSE),0)</f>
        <v>0</v>
      </c>
      <c r="K24" s="75">
        <f>_xlfn.IFNA(VLOOKUP(CONCATENATE($K$5,$B24,$C24),'ESP1'!$A$6:$N$135,14,FALSE),0)</f>
        <v>0</v>
      </c>
      <c r="L24" s="75">
        <f>_xlfn.IFNA(VLOOKUP(CONCATENATE($L$5,$B24,$C24),'KR1'!$A$6:$N$95,14,FALSE),0)</f>
        <v>0</v>
      </c>
      <c r="M24" s="75">
        <f>_xlfn.IFNA(VLOOKUP(CONCATENATE($AK$5,$B24,$C24),'ESP3'!$A$6:$N$133,14,FALSE),0)</f>
        <v>0</v>
      </c>
      <c r="N24" s="75">
        <f>_xlfn.IFNA(VLOOKUP(CONCATENATE($N$5,$B24,$C24),MUR!$A$6:$L$131,14,FALSE),0)</f>
        <v>0</v>
      </c>
      <c r="O24" s="75">
        <f>_xlfn.IFNA(VLOOKUP(CONCATENATE($O$5,$B24,$C24),'SER1'!$A$6:$N$110,14,FALSE),0)</f>
        <v>0</v>
      </c>
      <c r="P24" s="75">
        <f>_xlfn.IFNA(VLOOKUP(CONCATENATE($P$5,$B24,$C24),'MR1'!$A$6:$N$135,14,FALSE),0)</f>
        <v>0</v>
      </c>
      <c r="Q24" s="75">
        <f>_xlfn.IFNA(VLOOKUP(CONCATENATE($Q$5,$B24,$C24),'GOS1'!$A$6:$N$133,14,FALSE),0)</f>
        <v>0</v>
      </c>
      <c r="R24" s="75"/>
      <c r="S24" s="75">
        <f>_xlfn.IFNA(VLOOKUP(CONCATENATE($S$5,$B24,$C24),'OG1'!$A$6:$N$56,14,FALSE),0)</f>
        <v>0</v>
      </c>
      <c r="T24" s="75">
        <f>_xlfn.IFNA(VLOOKUP(CONCATENATE($T$5,$B24,$C24),'DRY1'!$A$6:$N$135,14,FALSE),0)</f>
        <v>0</v>
      </c>
      <c r="U24" s="75">
        <f>_xlfn.IFNA(VLOOKUP(CONCATENATE($U$5,$B24,$C24),'HO1'!$A$8:$N$131,14,FALSE),0)</f>
        <v>0</v>
      </c>
      <c r="V24" s="75">
        <f>_xlfn.IFNA(VLOOKUP(CONCATENATE($V$5,$B24,$C24),'BUS3'!$A$8:$N$135,14,FALSE),0)</f>
        <v>0</v>
      </c>
      <c r="W24" s="75">
        <f>_xlfn.IFNA(VLOOKUP(CONCATENATE($W$5,$B24,$C24),'DRY2'!$A$6:$M$169,14,FALSE),0)</f>
        <v>0</v>
      </c>
      <c r="X24" s="75">
        <f>_xlfn.IFNA(VLOOKUP(CONCATENATE($AK$5,$B24,$C24),'ESP3'!$A$6:$N$133,14,FALSE),0)</f>
        <v>0</v>
      </c>
      <c r="Y24" s="75">
        <f>_xlfn.IFNA(VLOOKUP(CONCATENATE($Y$5,$B24,$C24),'OG3'!$A$6:$N$133,14,FALSE),0)</f>
        <v>0</v>
      </c>
      <c r="Z24" s="75">
        <f>_xlfn.IFNA(VLOOKUP(CONCATENATE($Z$5,$B24,$C24),'MR2'!$A$6:$N$133,14,FALSE),0)</f>
        <v>0</v>
      </c>
      <c r="AA24" s="75">
        <f>_xlfn.IFNA(VLOOKUP(CONCATENATE($AA$5,$B24,$C24),'DRY3'!$A$6:$N$124,14,FALSE),0)</f>
        <v>0</v>
      </c>
      <c r="AB24" s="75">
        <f>_xlfn.IFNA(VLOOKUP(CONCATENATE($AB$5,$B24,$C24),'SER2'!$A$6:$N$135,14,FALSE),0)</f>
        <v>0</v>
      </c>
      <c r="AC24" s="75">
        <f>_xlfn.IFNA(VLOOKUP(CONCATENATE($AC$5,$B24,$C24),'KR2'!$A$6:$O$129,14,FALSE),0)</f>
        <v>0</v>
      </c>
      <c r="AD24" s="75" cm="1">
        <f t="array" ref="AD24">_xlfn.IFNA(VLOOKUP(CONCATENATE($AD$5,$B24,$C24),BUR19,AD25:AE36,FALSE),0)</f>
        <v>0</v>
      </c>
      <c r="AE24" s="75">
        <f>_xlfn.IFNA(VLOOKUP(CONCATENATE($AE$5,$B24,$C24),LOG!$A$6:$N$135,14,FALSE),0)</f>
        <v>0</v>
      </c>
      <c r="AF24" s="75">
        <f>_xlfn.IFNA(VLOOKUP(CONCATENATE($AF$5,$B24,$C24),FEST!$A$6:$N$125,14,FALSE),0)</f>
        <v>0</v>
      </c>
      <c r="AG24" s="75">
        <f>_xlfn.IFNA(VLOOKUP(CONCATENATE($AG$5,$B24,$C24),'ESP2'!$A$6:$N$131,14,FALSE),0)</f>
        <v>0</v>
      </c>
      <c r="AH24" s="75">
        <f>_xlfn.IFNA(VLOOKUP(CONCATENATE($AG$5,$B24,$C24),'OG3'!$A$6:$N$131,14,FALSE),0)</f>
        <v>0</v>
      </c>
      <c r="AI24" s="75">
        <f>_xlfn.IFNA(VLOOKUP(CONCATENATE($AI$5,$B24,$C24),'BUN2'!$A$6:$N$135,14,FALSE),0)</f>
        <v>0</v>
      </c>
      <c r="AJ24" s="75">
        <f>_xlfn.IFNA(VLOOKUP(CONCATENATE($AJ$5,$B24,$C24),SC!$A$6:$M$135,14,FALSE),0)</f>
        <v>0</v>
      </c>
      <c r="AK24" s="75">
        <f>_xlfn.IFNA(VLOOKUP(CONCATENATE($AK$5,$B24,$C24),'ESP3'!$A$6:$N$133,14,FALSE),0)</f>
        <v>0</v>
      </c>
      <c r="AL24" s="75">
        <f>_xlfn.IFNA(VLOOKUP(CONCATENATE($AK$5,$B24,$C24),'ESP3'!$A$6:$N$133,14,FALSE),0)</f>
        <v>0</v>
      </c>
      <c r="AM24" s="76">
        <f>_xlfn.IFNA(VLOOKUP(CONCATENATE($AM$5,$B24,$C24),'BUS4'!$A$6:$N$250,14,FALSE),0)</f>
        <v>0</v>
      </c>
      <c r="AN24" s="76">
        <f>_xlfn.IFNA(VLOOKUP(CONCATENATE($AK$5,$B24,$C24),'BUN3'!$A$6:$N$133,14,FALSE),0)</f>
        <v>0</v>
      </c>
      <c r="AO24" s="76">
        <f>_xlfn.IFNA(VLOOKUP(CONCATENATE($AO$5,$B24,$C24),'ESP4'!$A$6:$N$135,14,FALSE),0)</f>
        <v>0</v>
      </c>
      <c r="AP24" s="76">
        <f>_xlfn.IFNA(VLOOKUP(CONCATENATE($AP$5,$B24,$C24),'MR3'!$A$6:$N$77,14,FALSE),0)</f>
        <v>0</v>
      </c>
      <c r="AQ24" s="76">
        <f>_xlfn.IFNA(VLOOKUP(CONCATENATE($AQ$5,$B24,$C24),'WAL1'!$A$6:$N$233,14,FALSE),0)</f>
        <v>0</v>
      </c>
      <c r="AR24" s="408">
        <f>_xlfn.IFNA(VLOOKUP(CONCATENATE($AR$5,$B24,$C24),LOG!$A$6:$N$77,14,FALSE),0)</f>
        <v>0</v>
      </c>
      <c r="AS24" s="408">
        <f>_xlfn.IFNA(VLOOKUP(CONCATENATE($AS$5,$B24,$C24),'DRY2'!$A$6:$N$130,14,FALSE),0)</f>
        <v>0</v>
      </c>
      <c r="AT24" s="408">
        <f>_xlfn.IFNA(VLOOKUP(CONCATENATE($AT$5,$B24,$C24),'BUN3'!$A$6:$N$134,14,FALSE),0)</f>
        <v>0</v>
      </c>
      <c r="AU24" s="408">
        <f>_xlfn.IFNA(VLOOKUP(CONCATENATE($AT$5,$B24,$C24),'BUN3'!$A$6:$N$134,14,FALSE),0)</f>
        <v>0</v>
      </c>
      <c r="AV24" s="76">
        <f>_xlfn.IFNA(VLOOKUP(CONCATENATE($AV$5,$B24,$C24),'MR2'!$A$6:$N$135,14,FALSE),0)</f>
        <v>0</v>
      </c>
      <c r="AW24" s="400"/>
      <c r="AX24" s="77">
        <f>_xlfn.IFNA(VLOOKUP(CONCATENATE($AW$5,$B24,$C24),'WAL1'!$A$6:$N$118,14,FALSE),0)</f>
        <v>0</v>
      </c>
      <c r="AY24" s="40"/>
    </row>
    <row r="25" spans="1:51" x14ac:dyDescent="0.3">
      <c r="A25" s="860"/>
      <c r="B25" s="311"/>
      <c r="C25" s="312"/>
      <c r="D25" s="312"/>
      <c r="E25" s="313"/>
      <c r="F25" s="314"/>
      <c r="G25" s="70"/>
      <c r="H25" s="71"/>
      <c r="I25" s="74"/>
      <c r="J25" s="75">
        <f>_xlfn.IFNA(VLOOKUP(CONCATENATE($J$5,$B25,$C25),'BUS1'!$A$6:$N$107,14,FALSE),0)</f>
        <v>0</v>
      </c>
      <c r="K25" s="75">
        <f>_xlfn.IFNA(VLOOKUP(CONCATENATE($K$5,$B25,$C25),'ESP1'!$A$6:$N$135,14,FALSE),0)</f>
        <v>0</v>
      </c>
      <c r="L25" s="75">
        <f>_xlfn.IFNA(VLOOKUP(CONCATENATE($L$5,$B25,$C25),'KR1'!$A$6:$N$95,14,FALSE),0)</f>
        <v>0</v>
      </c>
      <c r="M25" s="75">
        <f>_xlfn.IFNA(VLOOKUP(CONCATENATE($AK$5,$B25,$C25),'ESP3'!$A$6:$N$133,14,FALSE),0)</f>
        <v>0</v>
      </c>
      <c r="N25" s="75">
        <f>_xlfn.IFNA(VLOOKUP(CONCATENATE($N$5,$B25,$C25),MUR!$A$6:$L$131,14,FALSE),0)</f>
        <v>0</v>
      </c>
      <c r="O25" s="75">
        <f>_xlfn.IFNA(VLOOKUP(CONCATENATE($O$5,$B25,$C25),'SER1'!$A$6:$N$110,14,FALSE),0)</f>
        <v>0</v>
      </c>
      <c r="P25" s="75">
        <f>_xlfn.IFNA(VLOOKUP(CONCATENATE($P$5,$B25,$C25),'MR1'!$A$6:$N$135,14,FALSE),0)</f>
        <v>0</v>
      </c>
      <c r="Q25" s="75">
        <f>_xlfn.IFNA(VLOOKUP(CONCATENATE($Q$5,$B25,$C25),'GOS1'!$A$6:$N$133,14,FALSE),0)</f>
        <v>0</v>
      </c>
      <c r="R25" s="75"/>
      <c r="S25" s="75">
        <f>_xlfn.IFNA(VLOOKUP(CONCATENATE($S$5,$B25,$C25),'OG1'!$A$6:$N$56,14,FALSE),0)</f>
        <v>0</v>
      </c>
      <c r="T25" s="75">
        <f>_xlfn.IFNA(VLOOKUP(CONCATENATE($T$5,$B25,$C25),'DRY1'!$A$6:$N$135,14,FALSE),0)</f>
        <v>0</v>
      </c>
      <c r="U25" s="75">
        <f>_xlfn.IFNA(VLOOKUP(CONCATENATE($U$5,$B25,$C25),'HO1'!$A$8:$N$131,14,FALSE),0)</f>
        <v>0</v>
      </c>
      <c r="V25" s="75">
        <f>_xlfn.IFNA(VLOOKUP(CONCATENATE($V$5,$B25,$C25),'BUS3'!$A$8:$N$135,14,FALSE),0)</f>
        <v>0</v>
      </c>
      <c r="W25" s="75">
        <f>_xlfn.IFNA(VLOOKUP(CONCATENATE($W$5,$B25,$C25),'DRY2'!$A$6:$M$169,14,FALSE),0)</f>
        <v>0</v>
      </c>
      <c r="X25" s="75">
        <f>_xlfn.IFNA(VLOOKUP(CONCATENATE($AK$5,$B25,$C25),'ESP3'!$A$6:$N$133,14,FALSE),0)</f>
        <v>0</v>
      </c>
      <c r="Y25" s="75">
        <f>_xlfn.IFNA(VLOOKUP(CONCATENATE($Y$5,$B25,$C25),'OG3'!$A$6:$N$133,14,FALSE),0)</f>
        <v>0</v>
      </c>
      <c r="Z25" s="75">
        <f>_xlfn.IFNA(VLOOKUP(CONCATENATE($Z$5,$B25,$C25),'MR2'!$A$6:$N$133,14,FALSE),0)</f>
        <v>0</v>
      </c>
      <c r="AA25" s="75">
        <f>_xlfn.IFNA(VLOOKUP(CONCATENATE($AA$5,$B25,$C25),'DRY3'!$A$6:$N$124,14,FALSE),0)</f>
        <v>0</v>
      </c>
      <c r="AB25" s="75">
        <f>_xlfn.IFNA(VLOOKUP(CONCATENATE($AB$5,$B25,$C25),'SER2'!$A$6:$N$135,14,FALSE),0)</f>
        <v>0</v>
      </c>
      <c r="AC25" s="75">
        <f>_xlfn.IFNA(VLOOKUP(CONCATENATE($AC$5,$B25,$C25),'KR2'!$A$6:$O$129,14,FALSE),0)</f>
        <v>0</v>
      </c>
      <c r="AD25" s="75" cm="1">
        <f t="array" ref="AD25">_xlfn.IFNA(VLOOKUP(CONCATENATE($AD$5,$B25,$C25),BUR20,AD26:AE37,FALSE),0)</f>
        <v>0</v>
      </c>
      <c r="AE25" s="75">
        <f>_xlfn.IFNA(VLOOKUP(CONCATENATE($AE$5,$B25,$C25),LOG!$A$6:$N$135,14,FALSE),0)</f>
        <v>0</v>
      </c>
      <c r="AF25" s="75">
        <f>_xlfn.IFNA(VLOOKUP(CONCATENATE($AF$5,$B25,$C25),FEST!$A$6:$N$125,14,FALSE),0)</f>
        <v>0</v>
      </c>
      <c r="AG25" s="75">
        <f>_xlfn.IFNA(VLOOKUP(CONCATENATE($AG$5,$B25,$C25),'ESP2'!$A$6:$N$131,14,FALSE),0)</f>
        <v>0</v>
      </c>
      <c r="AH25" s="75">
        <f>_xlfn.IFNA(VLOOKUP(CONCATENATE($AG$5,$B25,$C25),'OG3'!$A$6:$N$131,14,FALSE),0)</f>
        <v>0</v>
      </c>
      <c r="AI25" s="75">
        <f>_xlfn.IFNA(VLOOKUP(CONCATENATE($AI$5,$B25,$C25),'BUN2'!$A$6:$N$135,14,FALSE),0)</f>
        <v>0</v>
      </c>
      <c r="AJ25" s="75">
        <f>_xlfn.IFNA(VLOOKUP(CONCATENATE($AJ$5,$B25,$C25),SC!$A$6:$M$135,14,FALSE),0)</f>
        <v>0</v>
      </c>
      <c r="AK25" s="75">
        <f>_xlfn.IFNA(VLOOKUP(CONCATENATE($AK$5,$B25,$C25),'ESP3'!$A$6:$N$133,14,FALSE),0)</f>
        <v>0</v>
      </c>
      <c r="AL25" s="75">
        <f>_xlfn.IFNA(VLOOKUP(CONCATENATE($AK$5,$B25,$C25),'ESP3'!$A$6:$N$133,14,FALSE),0)</f>
        <v>0</v>
      </c>
      <c r="AM25" s="76">
        <f>_xlfn.IFNA(VLOOKUP(CONCATENATE($AM$5,$B25,$C25),'BUS4'!$A$6:$N$250,14,FALSE),0)</f>
        <v>0</v>
      </c>
      <c r="AN25" s="76">
        <f>_xlfn.IFNA(VLOOKUP(CONCATENATE($AK$5,$B25,$C25),'BUN3'!$A$6:$N$133,14,FALSE),0)</f>
        <v>0</v>
      </c>
      <c r="AO25" s="76">
        <f>_xlfn.IFNA(VLOOKUP(CONCATENATE($AO$5,$B25,$C25),'ESP4'!$A$6:$N$135,14,FALSE),0)</f>
        <v>0</v>
      </c>
      <c r="AP25" s="76">
        <f>_xlfn.IFNA(VLOOKUP(CONCATENATE($AP$5,$B25,$C25),'MR3'!$A$6:$N$77,14,FALSE),0)</f>
        <v>0</v>
      </c>
      <c r="AQ25" s="76">
        <f>_xlfn.IFNA(VLOOKUP(CONCATENATE($AQ$5,$B25,$C25),'WAL1'!$A$6:$N$233,14,FALSE),0)</f>
        <v>0</v>
      </c>
      <c r="AR25" s="76">
        <f>_xlfn.IFNA(VLOOKUP(CONCATENATE($AR$5,$B25,$C25),LOG!$A$6:$N$77,14,FALSE),0)</f>
        <v>0</v>
      </c>
      <c r="AS25" s="76">
        <f>_xlfn.IFNA(VLOOKUP(CONCATENATE($AS$5,$B25,$C25),'DRY2'!$A$6:$N$130,14,FALSE),0)</f>
        <v>0</v>
      </c>
      <c r="AT25" s="76">
        <f>_xlfn.IFNA(VLOOKUP(CONCATENATE($AT$5,$B25,$C25),'BUN3'!$A$6:$N$134,14,FALSE),0)</f>
        <v>0</v>
      </c>
      <c r="AU25" s="76">
        <f>_xlfn.IFNA(VLOOKUP(CONCATENATE($AT$5,$B25,$C25),'BUN3'!$A$6:$N$134,14,FALSE),0)</f>
        <v>0</v>
      </c>
      <c r="AV25" s="76">
        <f>_xlfn.IFNA(VLOOKUP(CONCATENATE($AV$5,$B25,$C25),'MR2'!$A$6:$N$135,14,FALSE),0)</f>
        <v>0</v>
      </c>
      <c r="AW25" s="400"/>
      <c r="AX25" s="77">
        <f>_xlfn.IFNA(VLOOKUP(CONCATENATE($AW$5,$B25,$C25),'WAL1'!$A$6:$N$118,14,FALSE),0)</f>
        <v>0</v>
      </c>
      <c r="AY25" s="40"/>
    </row>
    <row r="26" spans="1:51" x14ac:dyDescent="0.3">
      <c r="A26" s="860"/>
      <c r="B26" s="311"/>
      <c r="C26" s="312"/>
      <c r="D26" s="312"/>
      <c r="E26" s="313"/>
      <c r="F26" s="314"/>
      <c r="G26" s="70"/>
      <c r="H26" s="71"/>
      <c r="I26" s="74"/>
      <c r="J26" s="75">
        <f>_xlfn.IFNA(VLOOKUP(CONCATENATE($J$5,$B26,$C26),'BUS1'!$A$6:$N$107,14,FALSE),0)</f>
        <v>0</v>
      </c>
      <c r="K26" s="75">
        <f>_xlfn.IFNA(VLOOKUP(CONCATENATE($K$5,$B26,$C26),'ESP1'!$A$6:$N$135,14,FALSE),0)</f>
        <v>0</v>
      </c>
      <c r="L26" s="75">
        <f>_xlfn.IFNA(VLOOKUP(CONCATENATE($L$5,$B26,$C26),'KR1'!$A$6:$N$95,14,FALSE),0)</f>
        <v>0</v>
      </c>
      <c r="M26" s="75">
        <f>_xlfn.IFNA(VLOOKUP(CONCATENATE($AK$5,$B26,$C26),'ESP3'!$A$6:$N$133,14,FALSE),0)</f>
        <v>0</v>
      </c>
      <c r="N26" s="75">
        <f>_xlfn.IFNA(VLOOKUP(CONCATENATE($N$5,$B26,$C26),MUR!$A$6:$L$131,14,FALSE),0)</f>
        <v>0</v>
      </c>
      <c r="O26" s="75">
        <f>_xlfn.IFNA(VLOOKUP(CONCATENATE($O$5,$B26,$C26),'SER1'!$A$6:$N$110,14,FALSE),0)</f>
        <v>0</v>
      </c>
      <c r="P26" s="75">
        <f>_xlfn.IFNA(VLOOKUP(CONCATENATE($P$5,$B26,$C26),'MR1'!$A$6:$N$135,14,FALSE),0)</f>
        <v>0</v>
      </c>
      <c r="Q26" s="75">
        <f>_xlfn.IFNA(VLOOKUP(CONCATENATE($Q$5,$B26,$C26),'GOS1'!$A$6:$N$133,14,FALSE),0)</f>
        <v>0</v>
      </c>
      <c r="R26" s="75"/>
      <c r="S26" s="75">
        <f>_xlfn.IFNA(VLOOKUP(CONCATENATE($S$5,$B26,$C26),'OG1'!$A$6:$N$56,14,FALSE),0)</f>
        <v>0</v>
      </c>
      <c r="T26" s="75">
        <f>_xlfn.IFNA(VLOOKUP(CONCATENATE($T$5,$B26,$C26),'DRY1'!$A$6:$N$135,14,FALSE),0)</f>
        <v>0</v>
      </c>
      <c r="U26" s="75">
        <f>_xlfn.IFNA(VLOOKUP(CONCATENATE($U$5,$B26,$C26),'HO1'!$A$8:$N$131,14,FALSE),0)</f>
        <v>0</v>
      </c>
      <c r="V26" s="75">
        <f>_xlfn.IFNA(VLOOKUP(CONCATENATE($V$5,$B26,$C26),'BUS3'!$A$8:$N$135,14,FALSE),0)</f>
        <v>0</v>
      </c>
      <c r="W26" s="75">
        <f>_xlfn.IFNA(VLOOKUP(CONCATENATE($W$5,$B26,$C26),'DRY2'!$A$6:$M$169,14,FALSE),0)</f>
        <v>0</v>
      </c>
      <c r="X26" s="75">
        <f>_xlfn.IFNA(VLOOKUP(CONCATENATE($AK$5,$B26,$C26),'ESP3'!$A$6:$N$133,14,FALSE),0)</f>
        <v>0</v>
      </c>
      <c r="Y26" s="75">
        <f>_xlfn.IFNA(VLOOKUP(CONCATENATE($Y$5,$B26,$C26),'OG3'!$A$6:$N$133,14,FALSE),0)</f>
        <v>0</v>
      </c>
      <c r="Z26" s="75">
        <f>_xlfn.IFNA(VLOOKUP(CONCATENATE($Z$5,$B26,$C26),'MR2'!$A$6:$N$133,14,FALSE),0)</f>
        <v>0</v>
      </c>
      <c r="AA26" s="75">
        <f>_xlfn.IFNA(VLOOKUP(CONCATENATE($AA$5,$B26,$C26),'DRY3'!$A$6:$N$124,14,FALSE),0)</f>
        <v>0</v>
      </c>
      <c r="AB26" s="75">
        <f>_xlfn.IFNA(VLOOKUP(CONCATENATE($AB$5,$B26,$C26),'SER2'!$A$6:$N$135,14,FALSE),0)</f>
        <v>0</v>
      </c>
      <c r="AC26" s="75">
        <f>_xlfn.IFNA(VLOOKUP(CONCATENATE($AC$5,$B26,$C26),'KR2'!$A$6:$O$129,14,FALSE),0)</f>
        <v>0</v>
      </c>
      <c r="AD26" s="75" cm="1">
        <f t="array" ref="AD26">_xlfn.IFNA(VLOOKUP(CONCATENATE($AD$5,$B26,$C26),BUR21,AD27:AE38,FALSE),0)</f>
        <v>0</v>
      </c>
      <c r="AE26" s="75">
        <f>_xlfn.IFNA(VLOOKUP(CONCATENATE($AE$5,$B26,$C26),LOG!$A$6:$N$135,14,FALSE),0)</f>
        <v>0</v>
      </c>
      <c r="AF26" s="75">
        <f>_xlfn.IFNA(VLOOKUP(CONCATENATE($AF$5,$B26,$C26),FEST!$A$6:$N$125,14,FALSE),0)</f>
        <v>0</v>
      </c>
      <c r="AG26" s="75">
        <f>_xlfn.IFNA(VLOOKUP(CONCATENATE($AG$5,$B26,$C26),'ESP2'!$A$6:$N$131,14,FALSE),0)</f>
        <v>0</v>
      </c>
      <c r="AH26" s="75">
        <f>_xlfn.IFNA(VLOOKUP(CONCATENATE($AG$5,$B26,$C26),'OG3'!$A$6:$N$131,14,FALSE),0)</f>
        <v>0</v>
      </c>
      <c r="AI26" s="75">
        <f>_xlfn.IFNA(VLOOKUP(CONCATENATE($AI$5,$B26,$C26),'BUN2'!$A$6:$N$135,14,FALSE),0)</f>
        <v>0</v>
      </c>
      <c r="AJ26" s="75">
        <f>_xlfn.IFNA(VLOOKUP(CONCATENATE($AJ$5,$B26,$C26),SC!$A$6:$M$135,14,FALSE),0)</f>
        <v>0</v>
      </c>
      <c r="AK26" s="75">
        <f>_xlfn.IFNA(VLOOKUP(CONCATENATE($AK$5,$B26,$C26),'ESP3'!$A$6:$N$133,14,FALSE),0)</f>
        <v>0</v>
      </c>
      <c r="AL26" s="75">
        <f>_xlfn.IFNA(VLOOKUP(CONCATENATE($AK$5,$B26,$C26),'ESP3'!$A$6:$N$133,14,FALSE),0)</f>
        <v>0</v>
      </c>
      <c r="AM26" s="76">
        <f>_xlfn.IFNA(VLOOKUP(CONCATENATE($AM$5,$B26,$C26),'BUS4'!$A$6:$N$250,14,FALSE),0)</f>
        <v>0</v>
      </c>
      <c r="AN26" s="76">
        <f>_xlfn.IFNA(VLOOKUP(CONCATENATE($AK$5,$B26,$C26),'BUN3'!$A$6:$N$133,14,FALSE),0)</f>
        <v>0</v>
      </c>
      <c r="AO26" s="76">
        <f>_xlfn.IFNA(VLOOKUP(CONCATENATE($AO$5,$B26,$C26),'ESP4'!$A$6:$N$135,14,FALSE),0)</f>
        <v>0</v>
      </c>
      <c r="AP26" s="76">
        <f>_xlfn.IFNA(VLOOKUP(CONCATENATE($AP$5,$B26,$C26),'MR3'!$A$6:$N$77,14,FALSE),0)</f>
        <v>0</v>
      </c>
      <c r="AQ26" s="76">
        <f>_xlfn.IFNA(VLOOKUP(CONCATENATE($AQ$5,$B26,$C26),'WAL1'!$A$6:$N$233,14,FALSE),0)</f>
        <v>0</v>
      </c>
      <c r="AR26" s="76">
        <f>_xlfn.IFNA(VLOOKUP(CONCATENATE($AR$5,$B26,$C26),LOG!$A$6:$N$77,14,FALSE),0)</f>
        <v>0</v>
      </c>
      <c r="AS26" s="76">
        <f>_xlfn.IFNA(VLOOKUP(CONCATENATE($AS$5,$B26,$C26),'DRY2'!$A$6:$N$130,14,FALSE),0)</f>
        <v>0</v>
      </c>
      <c r="AT26" s="76">
        <f>_xlfn.IFNA(VLOOKUP(CONCATENATE($AT$5,$B26,$C26),'BUN3'!$A$6:$N$134,14,FALSE),0)</f>
        <v>0</v>
      </c>
      <c r="AU26" s="76">
        <f>_xlfn.IFNA(VLOOKUP(CONCATENATE($AT$5,$B26,$C26),'BUN3'!$A$6:$N$134,14,FALSE),0)</f>
        <v>0</v>
      </c>
      <c r="AV26" s="76">
        <f>_xlfn.IFNA(VLOOKUP(CONCATENATE($AV$5,$B26,$C26),'MR2'!$A$6:$N$135,14,FALSE),0)</f>
        <v>0</v>
      </c>
      <c r="AW26" s="400"/>
      <c r="AX26" s="77">
        <f>_xlfn.IFNA(VLOOKUP(CONCATENATE($AW$5,$B26,$C26),'WAL1'!$A$6:$N$118,14,FALSE),0)</f>
        <v>0</v>
      </c>
      <c r="AY26" s="40"/>
    </row>
    <row r="27" spans="1:51" x14ac:dyDescent="0.3">
      <c r="A27" s="860"/>
      <c r="B27" s="311"/>
      <c r="C27" s="312"/>
      <c r="D27" s="312"/>
      <c r="E27" s="313"/>
      <c r="F27" s="314"/>
      <c r="G27" s="70"/>
      <c r="H27" s="71"/>
      <c r="I27" s="74"/>
      <c r="J27" s="75">
        <f>_xlfn.IFNA(VLOOKUP(CONCATENATE($J$5,$B27,$C27),'BUS1'!$A$6:$N$107,14,FALSE),0)</f>
        <v>0</v>
      </c>
      <c r="K27" s="75">
        <f>_xlfn.IFNA(VLOOKUP(CONCATENATE($K$5,$B27,$C27),'ESP1'!$A$6:$N$135,14,FALSE),0)</f>
        <v>0</v>
      </c>
      <c r="L27" s="75">
        <f>_xlfn.IFNA(VLOOKUP(CONCATENATE($L$5,$B27,$C27),'KR1'!$A$6:$N$95,14,FALSE),0)</f>
        <v>0</v>
      </c>
      <c r="M27" s="75">
        <f>_xlfn.IFNA(VLOOKUP(CONCATENATE($AK$5,$B27,$C27),'ESP3'!$A$6:$N$133,14,FALSE),0)</f>
        <v>0</v>
      </c>
      <c r="N27" s="75">
        <f>_xlfn.IFNA(VLOOKUP(CONCATENATE($N$5,$B27,$C27),MUR!$A$6:$L$131,14,FALSE),0)</f>
        <v>0</v>
      </c>
      <c r="O27" s="75">
        <f>_xlfn.IFNA(VLOOKUP(CONCATENATE($O$5,$B27,$C27),'SER1'!$A$6:$N$110,14,FALSE),0)</f>
        <v>0</v>
      </c>
      <c r="P27" s="75">
        <f>_xlfn.IFNA(VLOOKUP(CONCATENATE($P$5,$B27,$C27),'MR1'!$A$6:$N$135,14,FALSE),0)</f>
        <v>0</v>
      </c>
      <c r="Q27" s="75">
        <f>_xlfn.IFNA(VLOOKUP(CONCATENATE($Q$5,$B27,$C27),'GOS1'!$A$6:$N$133,14,FALSE),0)</f>
        <v>0</v>
      </c>
      <c r="R27" s="75"/>
      <c r="S27" s="75">
        <f>_xlfn.IFNA(VLOOKUP(CONCATENATE($S$5,$B27,$C27),'OG1'!$A$6:$N$56,14,FALSE),0)</f>
        <v>0</v>
      </c>
      <c r="T27" s="75">
        <f>_xlfn.IFNA(VLOOKUP(CONCATENATE($T$5,$B27,$C27),'DRY1'!$A$6:$N$135,14,FALSE),0)</f>
        <v>0</v>
      </c>
      <c r="U27" s="75">
        <f>_xlfn.IFNA(VLOOKUP(CONCATENATE($U$5,$B27,$C27),'HO1'!$A$8:$N$131,14,FALSE),0)</f>
        <v>0</v>
      </c>
      <c r="V27" s="75">
        <f>_xlfn.IFNA(VLOOKUP(CONCATENATE($V$5,$B27,$C27),'BUS3'!$A$8:$N$135,14,FALSE),0)</f>
        <v>0</v>
      </c>
      <c r="W27" s="75">
        <f>_xlfn.IFNA(VLOOKUP(CONCATENATE($W$5,$B27,$C27),'DRY2'!$A$6:$M$169,14,FALSE),0)</f>
        <v>0</v>
      </c>
      <c r="X27" s="75">
        <f>_xlfn.IFNA(VLOOKUP(CONCATENATE($AK$5,$B27,$C27),'ESP3'!$A$6:$N$133,14,FALSE),0)</f>
        <v>0</v>
      </c>
      <c r="Y27" s="75">
        <f>_xlfn.IFNA(VLOOKUP(CONCATENATE($Y$5,$B27,$C27),'OG3'!$A$6:$N$133,14,FALSE),0)</f>
        <v>0</v>
      </c>
      <c r="Z27" s="75">
        <f>_xlfn.IFNA(VLOOKUP(CONCATENATE($Z$5,$B27,$C27),'MR2'!$A$6:$N$133,14,FALSE),0)</f>
        <v>0</v>
      </c>
      <c r="AA27" s="75">
        <f>_xlfn.IFNA(VLOOKUP(CONCATENATE($AA$5,$B27,$C27),'DRY3'!$A$6:$N$124,14,FALSE),0)</f>
        <v>0</v>
      </c>
      <c r="AB27" s="75">
        <f>_xlfn.IFNA(VLOOKUP(CONCATENATE($AB$5,$B27,$C27),'SER2'!$A$6:$N$135,14,FALSE),0)</f>
        <v>0</v>
      </c>
      <c r="AC27" s="75">
        <f>_xlfn.IFNA(VLOOKUP(CONCATENATE($AC$5,$B27,$C27),'KR2'!$A$6:$O$129,14,FALSE),0)</f>
        <v>0</v>
      </c>
      <c r="AD27" s="75" cm="1">
        <f t="array" ref="AD27">_xlfn.IFNA(VLOOKUP(CONCATENATE($AD$5,$B27,$C27),BUR22,AD28:AE39,FALSE),0)</f>
        <v>0</v>
      </c>
      <c r="AE27" s="75">
        <f>_xlfn.IFNA(VLOOKUP(CONCATENATE($AE$5,$B27,$C27),LOG!$A$6:$N$135,14,FALSE),0)</f>
        <v>0</v>
      </c>
      <c r="AF27" s="75">
        <f>_xlfn.IFNA(VLOOKUP(CONCATENATE($AF$5,$B27,$C27),FEST!$A$6:$N$125,14,FALSE),0)</f>
        <v>0</v>
      </c>
      <c r="AG27" s="75">
        <f>_xlfn.IFNA(VLOOKUP(CONCATENATE($AG$5,$B27,$C27),'ESP2'!$A$6:$N$131,14,FALSE),0)</f>
        <v>0</v>
      </c>
      <c r="AH27" s="75">
        <f>_xlfn.IFNA(VLOOKUP(CONCATENATE($AG$5,$B27,$C27),'OG3'!$A$6:$N$131,14,FALSE),0)</f>
        <v>0</v>
      </c>
      <c r="AI27" s="75">
        <f>_xlfn.IFNA(VLOOKUP(CONCATENATE($AI$5,$B27,$C27),'BUN2'!$A$6:$N$135,14,FALSE),0)</f>
        <v>0</v>
      </c>
      <c r="AJ27" s="75">
        <f>_xlfn.IFNA(VLOOKUP(CONCATENATE($AJ$5,$B27,$C27),SC!$A$6:$M$135,14,FALSE),0)</f>
        <v>0</v>
      </c>
      <c r="AK27" s="75">
        <f>_xlfn.IFNA(VLOOKUP(CONCATENATE($AK$5,$B27,$C27),'ESP3'!$A$6:$N$133,14,FALSE),0)</f>
        <v>0</v>
      </c>
      <c r="AL27" s="75">
        <f>_xlfn.IFNA(VLOOKUP(CONCATENATE($AK$5,$B27,$C27),'ESP3'!$A$6:$N$133,14,FALSE),0)</f>
        <v>0</v>
      </c>
      <c r="AM27" s="76">
        <f>_xlfn.IFNA(VLOOKUP(CONCATENATE($AM$5,$B27,$C27),'BUS4'!$A$6:$N$250,14,FALSE),0)</f>
        <v>0</v>
      </c>
      <c r="AN27" s="76">
        <f>_xlfn.IFNA(VLOOKUP(CONCATENATE($AK$5,$B27,$C27),'BUN3'!$A$6:$N$133,14,FALSE),0)</f>
        <v>0</v>
      </c>
      <c r="AO27" s="76">
        <f>_xlfn.IFNA(VLOOKUP(CONCATENATE($AO$5,$B27,$C27),'ESP4'!$A$6:$N$135,14,FALSE),0)</f>
        <v>0</v>
      </c>
      <c r="AP27" s="76">
        <f>_xlfn.IFNA(VLOOKUP(CONCATENATE($AP$5,$B27,$C27),'MR3'!$A$6:$N$77,14,FALSE),0)</f>
        <v>0</v>
      </c>
      <c r="AQ27" s="76">
        <f>_xlfn.IFNA(VLOOKUP(CONCATENATE($AQ$5,$B27,$C27),'WAL1'!$A$6:$N$233,14,FALSE),0)</f>
        <v>0</v>
      </c>
      <c r="AR27" s="76">
        <f>_xlfn.IFNA(VLOOKUP(CONCATENATE($AR$5,$B27,$C27),LOG!$A$6:$N$77,14,FALSE),0)</f>
        <v>0</v>
      </c>
      <c r="AS27" s="76">
        <f>_xlfn.IFNA(VLOOKUP(CONCATENATE($AS$5,$B27,$C27),'DRY2'!$A$6:$N$130,14,FALSE),0)</f>
        <v>0</v>
      </c>
      <c r="AT27" s="76">
        <f>_xlfn.IFNA(VLOOKUP(CONCATENATE($AT$5,$B27,$C27),'BUN3'!$A$6:$N$134,14,FALSE),0)</f>
        <v>0</v>
      </c>
      <c r="AU27" s="76">
        <f>_xlfn.IFNA(VLOOKUP(CONCATENATE($AT$5,$B27,$C27),'BUN3'!$A$6:$N$134,14,FALSE),0)</f>
        <v>0</v>
      </c>
      <c r="AV27" s="76">
        <f>_xlfn.IFNA(VLOOKUP(CONCATENATE($AV$5,$B27,$C27),'MR2'!$A$6:$N$135,14,FALSE),0)</f>
        <v>0</v>
      </c>
      <c r="AW27" s="400"/>
      <c r="AX27" s="77">
        <f>_xlfn.IFNA(VLOOKUP(CONCATENATE($AW$5,$B27,$C27),'WAL1'!$A$6:$N$118,14,FALSE),0)</f>
        <v>0</v>
      </c>
      <c r="AY27" s="40"/>
    </row>
    <row r="28" spans="1:51" x14ac:dyDescent="0.3">
      <c r="A28" s="860"/>
      <c r="B28" s="311"/>
      <c r="C28" s="312"/>
      <c r="D28" s="312"/>
      <c r="E28" s="313"/>
      <c r="F28" s="314"/>
      <c r="G28" s="70"/>
      <c r="H28" s="71"/>
      <c r="I28" s="74"/>
      <c r="J28" s="75">
        <f>_xlfn.IFNA(VLOOKUP(CONCATENATE($J$5,$B28,$C28),'BUS1'!$A$6:$N$107,14,FALSE),0)</f>
        <v>0</v>
      </c>
      <c r="K28" s="75">
        <f>_xlfn.IFNA(VLOOKUP(CONCATENATE($K$5,$B28,$C28),'ESP1'!$A$6:$N$135,14,FALSE),0)</f>
        <v>0</v>
      </c>
      <c r="L28" s="75">
        <f>_xlfn.IFNA(VLOOKUP(CONCATENATE($L$5,$B28,$C28),'KR1'!$A$6:$N$95,14,FALSE),0)</f>
        <v>0</v>
      </c>
      <c r="M28" s="75">
        <f>_xlfn.IFNA(VLOOKUP(CONCATENATE($AK$5,$B28,$C28),'ESP3'!$A$6:$N$133,14,FALSE),0)</f>
        <v>0</v>
      </c>
      <c r="N28" s="75">
        <f>_xlfn.IFNA(VLOOKUP(CONCATENATE($N$5,$B28,$C28),MUR!$A$6:$L$131,14,FALSE),0)</f>
        <v>0</v>
      </c>
      <c r="O28" s="75">
        <f>_xlfn.IFNA(VLOOKUP(CONCATENATE($O$5,$B28,$C28),'SER1'!$A$6:$N$110,14,FALSE),0)</f>
        <v>0</v>
      </c>
      <c r="P28" s="75">
        <f>_xlfn.IFNA(VLOOKUP(CONCATENATE($P$5,$B28,$C28),'MR1'!$A$6:$N$135,14,FALSE),0)</f>
        <v>0</v>
      </c>
      <c r="Q28" s="75">
        <f>_xlfn.IFNA(VLOOKUP(CONCATENATE($Q$5,$B28,$C28),'GOS1'!$A$6:$N$133,14,FALSE),0)</f>
        <v>0</v>
      </c>
      <c r="R28" s="75"/>
      <c r="S28" s="75">
        <f>_xlfn.IFNA(VLOOKUP(CONCATENATE($S$5,$B28,$C28),'OG1'!$A$6:$N$56,14,FALSE),0)</f>
        <v>0</v>
      </c>
      <c r="T28" s="75">
        <f>_xlfn.IFNA(VLOOKUP(CONCATENATE($T$5,$B28,$C28),'DRY1'!$A$6:$N$135,14,FALSE),0)</f>
        <v>0</v>
      </c>
      <c r="U28" s="75">
        <f>_xlfn.IFNA(VLOOKUP(CONCATENATE($U$5,$B28,$C28),'HO1'!$A$8:$N$131,14,FALSE),0)</f>
        <v>0</v>
      </c>
      <c r="V28" s="75">
        <f>_xlfn.IFNA(VLOOKUP(CONCATENATE($V$5,$B28,$C28),'BUS3'!$A$8:$N$135,14,FALSE),0)</f>
        <v>0</v>
      </c>
      <c r="W28" s="75">
        <f>_xlfn.IFNA(VLOOKUP(CONCATENATE($W$5,$B28,$C28),'DRY2'!$A$6:$M$169,14,FALSE),0)</f>
        <v>0</v>
      </c>
      <c r="X28" s="75">
        <f>_xlfn.IFNA(VLOOKUP(CONCATENATE($AK$5,$B28,$C28),'ESP3'!$A$6:$N$133,14,FALSE),0)</f>
        <v>0</v>
      </c>
      <c r="Y28" s="75">
        <f>_xlfn.IFNA(VLOOKUP(CONCATENATE($Y$5,$B28,$C28),'OG3'!$A$6:$N$133,14,FALSE),0)</f>
        <v>0</v>
      </c>
      <c r="Z28" s="75">
        <f>_xlfn.IFNA(VLOOKUP(CONCATENATE($Z$5,$B28,$C28),'MR2'!$A$6:$N$133,14,FALSE),0)</f>
        <v>0</v>
      </c>
      <c r="AA28" s="75">
        <f>_xlfn.IFNA(VLOOKUP(CONCATENATE($AA$5,$B28,$C28),'DRY3'!$A$6:$N$124,14,FALSE),0)</f>
        <v>0</v>
      </c>
      <c r="AB28" s="75">
        <f>_xlfn.IFNA(VLOOKUP(CONCATENATE($AB$5,$B28,$C28),'SER2'!$A$6:$N$135,14,FALSE),0)</f>
        <v>0</v>
      </c>
      <c r="AC28" s="75">
        <f>_xlfn.IFNA(VLOOKUP(CONCATENATE($AC$5,$B28,$C28),'KR2'!$A$6:$O$129,14,FALSE),0)</f>
        <v>0</v>
      </c>
      <c r="AD28" s="75" cm="1">
        <f t="array" ref="AD28">_xlfn.IFNA(VLOOKUP(CONCATENATE($AD$5,$B28,$C28),BUR23,AD29:AE40,FALSE),0)</f>
        <v>0</v>
      </c>
      <c r="AE28" s="75">
        <f>_xlfn.IFNA(VLOOKUP(CONCATENATE($AE$5,$B28,$C28),LOG!$A$6:$N$135,14,FALSE),0)</f>
        <v>0</v>
      </c>
      <c r="AF28" s="75">
        <f>_xlfn.IFNA(VLOOKUP(CONCATENATE($AF$5,$B28,$C28),FEST!$A$6:$N$125,14,FALSE),0)</f>
        <v>0</v>
      </c>
      <c r="AG28" s="75">
        <f>_xlfn.IFNA(VLOOKUP(CONCATENATE($AG$5,$B28,$C28),'ESP2'!$A$6:$N$131,14,FALSE),0)</f>
        <v>0</v>
      </c>
      <c r="AH28" s="75">
        <f>_xlfn.IFNA(VLOOKUP(CONCATENATE($AG$5,$B28,$C28),'OG3'!$A$6:$N$131,14,FALSE),0)</f>
        <v>0</v>
      </c>
      <c r="AI28" s="75">
        <f>_xlfn.IFNA(VLOOKUP(CONCATENATE($AI$5,$B28,$C28),'BUN2'!$A$6:$N$135,14,FALSE),0)</f>
        <v>0</v>
      </c>
      <c r="AJ28" s="75">
        <f>_xlfn.IFNA(VLOOKUP(CONCATENATE($AJ$5,$B28,$C28),SC!$A$6:$M$135,14,FALSE),0)</f>
        <v>0</v>
      </c>
      <c r="AK28" s="75">
        <f>_xlfn.IFNA(VLOOKUP(CONCATENATE($AK$5,$B28,$C28),'ESP3'!$A$6:$N$133,14,FALSE),0)</f>
        <v>0</v>
      </c>
      <c r="AL28" s="75">
        <f>_xlfn.IFNA(VLOOKUP(CONCATENATE($AK$5,$B28,$C28),'ESP3'!$A$6:$N$133,14,FALSE),0)</f>
        <v>0</v>
      </c>
      <c r="AM28" s="76">
        <f>_xlfn.IFNA(VLOOKUP(CONCATENATE($AM$5,$B28,$C28),'BUS4'!$A$6:$N$250,14,FALSE),0)</f>
        <v>0</v>
      </c>
      <c r="AN28" s="76">
        <f>_xlfn.IFNA(VLOOKUP(CONCATENATE($AK$5,$B28,$C28),'BUN3'!$A$6:$N$133,14,FALSE),0)</f>
        <v>0</v>
      </c>
      <c r="AO28" s="76">
        <f>_xlfn.IFNA(VLOOKUP(CONCATENATE($AO$5,$B28,$C28),'ESP4'!$A$6:$N$135,14,FALSE),0)</f>
        <v>0</v>
      </c>
      <c r="AP28" s="76">
        <f>_xlfn.IFNA(VLOOKUP(CONCATENATE($AP$5,$B28,$C28),'MR3'!$A$6:$N$77,14,FALSE),0)</f>
        <v>0</v>
      </c>
      <c r="AQ28" s="76">
        <f>_xlfn.IFNA(VLOOKUP(CONCATENATE($AQ$5,$B28,$C28),'WAL1'!$A$6:$N$233,14,FALSE),0)</f>
        <v>0</v>
      </c>
      <c r="AR28" s="76">
        <f>_xlfn.IFNA(VLOOKUP(CONCATENATE($AR$5,$B28,$C28),LOG!$A$6:$N$77,14,FALSE),0)</f>
        <v>0</v>
      </c>
      <c r="AS28" s="76">
        <f>_xlfn.IFNA(VLOOKUP(CONCATENATE($AS$5,$B28,$C28),'DRY2'!$A$6:$N$130,14,FALSE),0)</f>
        <v>0</v>
      </c>
      <c r="AT28" s="76">
        <f>_xlfn.IFNA(VLOOKUP(CONCATENATE($AT$5,$B28,$C28),'BUN3'!$A$6:$N$134,14,FALSE),0)</f>
        <v>0</v>
      </c>
      <c r="AU28" s="76">
        <f>_xlfn.IFNA(VLOOKUP(CONCATENATE($AT$5,$B28,$C28),'BUN3'!$A$6:$N$134,14,FALSE),0)</f>
        <v>0</v>
      </c>
      <c r="AV28" s="76">
        <f>_xlfn.IFNA(VLOOKUP(CONCATENATE($AV$5,$B28,$C28),'MR2'!$A$6:$N$135,14,FALSE),0)</f>
        <v>0</v>
      </c>
      <c r="AW28" s="400"/>
      <c r="AX28" s="77">
        <f>_xlfn.IFNA(VLOOKUP(CONCATENATE($AW$5,$B28,$C28),'WAL1'!$A$6:$N$118,14,FALSE),0)</f>
        <v>0</v>
      </c>
      <c r="AY28" s="40"/>
    </row>
    <row r="29" spans="1:51" x14ac:dyDescent="0.3">
      <c r="A29" s="860"/>
      <c r="B29" s="311"/>
      <c r="C29" s="312"/>
      <c r="D29" s="312"/>
      <c r="E29" s="313"/>
      <c r="F29" s="314"/>
      <c r="G29" s="70"/>
      <c r="H29" s="71"/>
      <c r="I29" s="74"/>
      <c r="J29" s="75">
        <f>_xlfn.IFNA(VLOOKUP(CONCATENATE($J$5,$B29,$C29),'BUS1'!$A$6:$N$107,14,FALSE),0)</f>
        <v>0</v>
      </c>
      <c r="K29" s="75">
        <f>_xlfn.IFNA(VLOOKUP(CONCATENATE($K$5,$B29,$C29),'ESP1'!$A$6:$N$135,14,FALSE),0)</f>
        <v>0</v>
      </c>
      <c r="L29" s="75">
        <f>_xlfn.IFNA(VLOOKUP(CONCATENATE($L$5,$B29,$C29),'KR1'!$A$6:$N$95,14,FALSE),0)</f>
        <v>0</v>
      </c>
      <c r="M29" s="75">
        <f>_xlfn.IFNA(VLOOKUP(CONCATENATE($AK$5,$B29,$C29),'ESP3'!$A$6:$N$133,14,FALSE),0)</f>
        <v>0</v>
      </c>
      <c r="N29" s="75">
        <f>_xlfn.IFNA(VLOOKUP(CONCATENATE($N$5,$B29,$C29),MUR!$A$6:$L$131,14,FALSE),0)</f>
        <v>0</v>
      </c>
      <c r="O29" s="75">
        <f>_xlfn.IFNA(VLOOKUP(CONCATENATE($O$5,$B29,$C29),'SER1'!$A$6:$N$110,14,FALSE),0)</f>
        <v>0</v>
      </c>
      <c r="P29" s="75">
        <f>_xlfn.IFNA(VLOOKUP(CONCATENATE($P$5,$B29,$C29),'MR1'!$A$6:$N$135,14,FALSE),0)</f>
        <v>0</v>
      </c>
      <c r="Q29" s="75">
        <f>_xlfn.IFNA(VLOOKUP(CONCATENATE($Q$5,$B29,$C29),'GOS1'!$A$6:$N$133,14,FALSE),0)</f>
        <v>0</v>
      </c>
      <c r="R29" s="75"/>
      <c r="S29" s="75">
        <f>_xlfn.IFNA(VLOOKUP(CONCATENATE($S$5,$B29,$C29),'OG1'!$A$6:$N$56,14,FALSE),0)</f>
        <v>0</v>
      </c>
      <c r="T29" s="75">
        <f>_xlfn.IFNA(VLOOKUP(CONCATENATE($T$5,$B29,$C29),'DRY1'!$A$6:$N$135,14,FALSE),0)</f>
        <v>0</v>
      </c>
      <c r="U29" s="75">
        <f>_xlfn.IFNA(VLOOKUP(CONCATENATE($U$5,$B29,$C29),'HO1'!$A$8:$N$131,14,FALSE),0)</f>
        <v>0</v>
      </c>
      <c r="V29" s="75">
        <f>_xlfn.IFNA(VLOOKUP(CONCATENATE($V$5,$B29,$C29),'BUS3'!$A$8:$N$135,14,FALSE),0)</f>
        <v>0</v>
      </c>
      <c r="W29" s="75">
        <f>_xlfn.IFNA(VLOOKUP(CONCATENATE($W$5,$B29,$C29),'DRY2'!$A$6:$M$169,14,FALSE),0)</f>
        <v>0</v>
      </c>
      <c r="X29" s="75">
        <f>_xlfn.IFNA(VLOOKUP(CONCATENATE($AK$5,$B29,$C29),'ESP3'!$A$6:$N$133,14,FALSE),0)</f>
        <v>0</v>
      </c>
      <c r="Y29" s="75">
        <f>_xlfn.IFNA(VLOOKUP(CONCATENATE($Y$5,$B29,$C29),'OG3'!$A$6:$N$133,14,FALSE),0)</f>
        <v>0</v>
      </c>
      <c r="Z29" s="75">
        <f>_xlfn.IFNA(VLOOKUP(CONCATENATE($Z$5,$B29,$C29),'MR2'!$A$6:$N$133,14,FALSE),0)</f>
        <v>0</v>
      </c>
      <c r="AA29" s="75">
        <f>_xlfn.IFNA(VLOOKUP(CONCATENATE($AA$5,$B29,$C29),'DRY3'!$A$6:$N$124,14,FALSE),0)</f>
        <v>0</v>
      </c>
      <c r="AB29" s="75">
        <f>_xlfn.IFNA(VLOOKUP(CONCATENATE($AB$5,$B29,$C29),'SER2'!$A$6:$N$135,14,FALSE),0)</f>
        <v>0</v>
      </c>
      <c r="AC29" s="75">
        <f>_xlfn.IFNA(VLOOKUP(CONCATENATE($AC$5,$B29,$C29),'KR2'!$A$6:$O$129,14,FALSE),0)</f>
        <v>0</v>
      </c>
      <c r="AD29" s="75" cm="1">
        <f t="array" ref="AD29">_xlfn.IFNA(VLOOKUP(CONCATENATE($AD$5,$B29,$C29),BUR24,AD30:AE41,FALSE),0)</f>
        <v>0</v>
      </c>
      <c r="AE29" s="75">
        <f>_xlfn.IFNA(VLOOKUP(CONCATENATE($AE$5,$B29,$C29),LOG!$A$6:$N$135,14,FALSE),0)</f>
        <v>0</v>
      </c>
      <c r="AF29" s="75">
        <f>_xlfn.IFNA(VLOOKUP(CONCATENATE($AF$5,$B29,$C29),FEST!$A$6:$N$125,14,FALSE),0)</f>
        <v>0</v>
      </c>
      <c r="AG29" s="75">
        <f>_xlfn.IFNA(VLOOKUP(CONCATENATE($AG$5,$B29,$C29),'ESP2'!$A$6:$N$131,14,FALSE),0)</f>
        <v>0</v>
      </c>
      <c r="AH29" s="75">
        <f>_xlfn.IFNA(VLOOKUP(CONCATENATE($AG$5,$B29,$C29),'OG3'!$A$6:$N$131,14,FALSE),0)</f>
        <v>0</v>
      </c>
      <c r="AI29" s="75">
        <f>_xlfn.IFNA(VLOOKUP(CONCATENATE($AI$5,$B29,$C29),'BUN2'!$A$6:$N$135,14,FALSE),0)</f>
        <v>0</v>
      </c>
      <c r="AJ29" s="75">
        <f>_xlfn.IFNA(VLOOKUP(CONCATENATE($AJ$5,$B29,$C29),SC!$A$6:$M$135,14,FALSE),0)</f>
        <v>0</v>
      </c>
      <c r="AK29" s="75">
        <f>_xlfn.IFNA(VLOOKUP(CONCATENATE($AK$5,$B29,$C29),'ESP3'!$A$6:$N$133,14,FALSE),0)</f>
        <v>0</v>
      </c>
      <c r="AL29" s="75">
        <f>_xlfn.IFNA(VLOOKUP(CONCATENATE($AK$5,$B29,$C29),'ESP3'!$A$6:$N$133,14,FALSE),0)</f>
        <v>0</v>
      </c>
      <c r="AM29" s="76">
        <f>_xlfn.IFNA(VLOOKUP(CONCATENATE($AM$5,$B29,$C29),'BUS4'!$A$6:$N$250,14,FALSE),0)</f>
        <v>0</v>
      </c>
      <c r="AN29" s="76">
        <f>_xlfn.IFNA(VLOOKUP(CONCATENATE($AK$5,$B29,$C29),'BUN3'!$A$6:$N$133,14,FALSE),0)</f>
        <v>0</v>
      </c>
      <c r="AO29" s="76">
        <f>_xlfn.IFNA(VLOOKUP(CONCATENATE($AO$5,$B29,$C29),'ESP4'!$A$6:$N$135,14,FALSE),0)</f>
        <v>0</v>
      </c>
      <c r="AP29" s="76">
        <f>_xlfn.IFNA(VLOOKUP(CONCATENATE($AP$5,$B29,$C29),'MR3'!$A$6:$N$77,14,FALSE),0)</f>
        <v>0</v>
      </c>
      <c r="AQ29" s="76">
        <f>_xlfn.IFNA(VLOOKUP(CONCATENATE($AQ$5,$B29,$C29),'WAL1'!$A$6:$N$233,14,FALSE),0)</f>
        <v>0</v>
      </c>
      <c r="AR29" s="76">
        <f>_xlfn.IFNA(VLOOKUP(CONCATENATE($AR$5,$B29,$C29),LOG!$A$6:$N$77,14,FALSE),0)</f>
        <v>0</v>
      </c>
      <c r="AS29" s="76">
        <f>_xlfn.IFNA(VLOOKUP(CONCATENATE($AS$5,$B29,$C29),'DRY2'!$A$6:$N$130,14,FALSE),0)</f>
        <v>0</v>
      </c>
      <c r="AT29" s="76">
        <f>_xlfn.IFNA(VLOOKUP(CONCATENATE($AT$5,$B29,$C29),'BUN3'!$A$6:$N$134,14,FALSE),0)</f>
        <v>0</v>
      </c>
      <c r="AU29" s="76">
        <f>_xlfn.IFNA(VLOOKUP(CONCATENATE($AT$5,$B29,$C29),'BUN3'!$A$6:$N$134,14,FALSE),0)</f>
        <v>0</v>
      </c>
      <c r="AV29" s="76">
        <f>_xlfn.IFNA(VLOOKUP(CONCATENATE($AV$5,$B29,$C29),'MR2'!$A$6:$N$135,14,FALSE),0)</f>
        <v>0</v>
      </c>
      <c r="AW29" s="400"/>
      <c r="AX29" s="77">
        <f>_xlfn.IFNA(VLOOKUP(CONCATENATE($AW$5,$B29,$C29),'WAL1'!$A$6:$N$118,14,FALSE),0)</f>
        <v>0</v>
      </c>
      <c r="AY29" s="40"/>
    </row>
    <row r="30" spans="1:51" x14ac:dyDescent="0.3">
      <c r="A30" s="860"/>
      <c r="B30" s="311"/>
      <c r="C30" s="312"/>
      <c r="D30" s="312"/>
      <c r="E30" s="313"/>
      <c r="F30" s="314"/>
      <c r="G30" s="70"/>
      <c r="H30" s="71"/>
      <c r="I30" s="74"/>
      <c r="J30" s="75">
        <f>_xlfn.IFNA(VLOOKUP(CONCATENATE($J$5,$B30,$C30),'BUS1'!$A$6:$N$107,14,FALSE),0)</f>
        <v>0</v>
      </c>
      <c r="K30" s="75">
        <f>_xlfn.IFNA(VLOOKUP(CONCATENATE($K$5,$B30,$C30),'ESP1'!$A$6:$N$135,14,FALSE),0)</f>
        <v>0</v>
      </c>
      <c r="L30" s="75">
        <f>_xlfn.IFNA(VLOOKUP(CONCATENATE($L$5,$B30,$C30),'KR1'!$A$6:$N$95,14,FALSE),0)</f>
        <v>0</v>
      </c>
      <c r="M30" s="75">
        <f>_xlfn.IFNA(VLOOKUP(CONCATENATE($AK$5,$B30,$C30),'ESP3'!$A$6:$N$133,14,FALSE),0)</f>
        <v>0</v>
      </c>
      <c r="N30" s="75">
        <f>_xlfn.IFNA(VLOOKUP(CONCATENATE($N$5,$B30,$C30),MUR!$A$6:$L$131,14,FALSE),0)</f>
        <v>0</v>
      </c>
      <c r="O30" s="75">
        <f>_xlfn.IFNA(VLOOKUP(CONCATENATE($O$5,$B30,$C30),'SER1'!$A$6:$N$110,14,FALSE),0)</f>
        <v>0</v>
      </c>
      <c r="P30" s="75">
        <f>_xlfn.IFNA(VLOOKUP(CONCATENATE($P$5,$B30,$C30),'MR1'!$A$6:$N$135,14,FALSE),0)</f>
        <v>0</v>
      </c>
      <c r="Q30" s="75">
        <f>_xlfn.IFNA(VLOOKUP(CONCATENATE($Q$5,$B30,$C30),'GOS1'!$A$6:$N$133,14,FALSE),0)</f>
        <v>0</v>
      </c>
      <c r="R30" s="75"/>
      <c r="S30" s="75">
        <f>_xlfn.IFNA(VLOOKUP(CONCATENATE($S$5,$B30,$C30),'OG1'!$A$6:$N$56,14,FALSE),0)</f>
        <v>0</v>
      </c>
      <c r="T30" s="75">
        <f>_xlfn.IFNA(VLOOKUP(CONCATENATE($T$5,$B30,$C30),'DRY1'!$A$6:$N$135,14,FALSE),0)</f>
        <v>0</v>
      </c>
      <c r="U30" s="75">
        <f>_xlfn.IFNA(VLOOKUP(CONCATENATE($U$5,$B30,$C30),'HO1'!$A$8:$N$131,14,FALSE),0)</f>
        <v>0</v>
      </c>
      <c r="V30" s="75">
        <f>_xlfn.IFNA(VLOOKUP(CONCATENATE($V$5,$B30,$C30),'BUS3'!$A$8:$N$135,14,FALSE),0)</f>
        <v>0</v>
      </c>
      <c r="W30" s="75">
        <f>_xlfn.IFNA(VLOOKUP(CONCATENATE($W$5,$B30,$C30),'DRY2'!$A$6:$M$169,14,FALSE),0)</f>
        <v>0</v>
      </c>
      <c r="X30" s="75">
        <f>_xlfn.IFNA(VLOOKUP(CONCATENATE($AK$5,$B30,$C30),'ESP3'!$A$6:$N$133,14,FALSE),0)</f>
        <v>0</v>
      </c>
      <c r="Y30" s="75">
        <f>_xlfn.IFNA(VLOOKUP(CONCATENATE($Y$5,$B30,$C30),'OG3'!$A$6:$N$133,14,FALSE),0)</f>
        <v>0</v>
      </c>
      <c r="Z30" s="75">
        <f>_xlfn.IFNA(VLOOKUP(CONCATENATE($Z$5,$B30,$C30),'MR2'!$A$6:$N$133,14,FALSE),0)</f>
        <v>0</v>
      </c>
      <c r="AA30" s="75">
        <f>_xlfn.IFNA(VLOOKUP(CONCATENATE($AA$5,$B30,$C30),'DRY3'!$A$6:$N$124,14,FALSE),0)</f>
        <v>0</v>
      </c>
      <c r="AB30" s="75">
        <f>_xlfn.IFNA(VLOOKUP(CONCATENATE($AB$5,$B30,$C30),'SER2'!$A$6:$N$135,14,FALSE),0)</f>
        <v>0</v>
      </c>
      <c r="AC30" s="75">
        <f>_xlfn.IFNA(VLOOKUP(CONCATENATE($AC$5,$B30,$C30),'KR2'!$A$6:$O$129,14,FALSE),0)</f>
        <v>0</v>
      </c>
      <c r="AD30" s="75" cm="1">
        <f t="array" ref="AD30">_xlfn.IFNA(VLOOKUP(CONCATENATE($AD$5,$B30,$C30),BUR25,AD31:AE42,FALSE),0)</f>
        <v>0</v>
      </c>
      <c r="AE30" s="75">
        <f>_xlfn.IFNA(VLOOKUP(CONCATENATE($AE$5,$B30,$C30),LOG!$A$6:$N$135,14,FALSE),0)</f>
        <v>0</v>
      </c>
      <c r="AF30" s="75">
        <f>_xlfn.IFNA(VLOOKUP(CONCATENATE($AF$5,$B30,$C30),FEST!$A$6:$N$125,14,FALSE),0)</f>
        <v>0</v>
      </c>
      <c r="AG30" s="75">
        <f>_xlfn.IFNA(VLOOKUP(CONCATENATE($AG$5,$B30,$C30),'ESP2'!$A$6:$N$131,14,FALSE),0)</f>
        <v>0</v>
      </c>
      <c r="AH30" s="75">
        <f>_xlfn.IFNA(VLOOKUP(CONCATENATE($AG$5,$B30,$C30),'OG3'!$A$6:$N$131,14,FALSE),0)</f>
        <v>0</v>
      </c>
      <c r="AI30" s="75">
        <f>_xlfn.IFNA(VLOOKUP(CONCATENATE($AI$5,$B30,$C30),'BUN2'!$A$6:$N$135,14,FALSE),0)</f>
        <v>0</v>
      </c>
      <c r="AJ30" s="75">
        <f>_xlfn.IFNA(VLOOKUP(CONCATENATE($AJ$5,$B30,$C30),SC!$A$6:$M$135,14,FALSE),0)</f>
        <v>0</v>
      </c>
      <c r="AK30" s="75">
        <f>_xlfn.IFNA(VLOOKUP(CONCATENATE($AK$5,$B30,$C30),'ESP3'!$A$6:$N$133,14,FALSE),0)</f>
        <v>0</v>
      </c>
      <c r="AL30" s="75">
        <f>_xlfn.IFNA(VLOOKUP(CONCATENATE($AK$5,$B30,$C30),'ESP3'!$A$6:$N$133,14,FALSE),0)</f>
        <v>0</v>
      </c>
      <c r="AM30" s="76">
        <f>_xlfn.IFNA(VLOOKUP(CONCATENATE($AM$5,$B30,$C30),'BUS4'!$A$6:$N$250,14,FALSE),0)</f>
        <v>0</v>
      </c>
      <c r="AN30" s="76">
        <f>_xlfn.IFNA(VLOOKUP(CONCATENATE($AK$5,$B30,$C30),'BUN3'!$A$6:$N$133,14,FALSE),0)</f>
        <v>0</v>
      </c>
      <c r="AO30" s="76">
        <f>_xlfn.IFNA(VLOOKUP(CONCATENATE($AO$5,$B30,$C30),'ESP4'!$A$6:$N$135,14,FALSE),0)</f>
        <v>0</v>
      </c>
      <c r="AP30" s="76">
        <f>_xlfn.IFNA(VLOOKUP(CONCATENATE($AP$5,$B30,$C30),'MR3'!$A$6:$N$77,14,FALSE),0)</f>
        <v>0</v>
      </c>
      <c r="AQ30" s="76">
        <f>_xlfn.IFNA(VLOOKUP(CONCATENATE($AQ$5,$B30,$C30),'WAL1'!$A$6:$N$233,14,FALSE),0)</f>
        <v>0</v>
      </c>
      <c r="AR30" s="76">
        <f>_xlfn.IFNA(VLOOKUP(CONCATENATE($AR$5,$B30,$C30),LOG!$A$6:$N$77,14,FALSE),0)</f>
        <v>0</v>
      </c>
      <c r="AS30" s="76">
        <f>_xlfn.IFNA(VLOOKUP(CONCATENATE($AS$5,$B30,$C30),'DRY2'!$A$6:$N$130,14,FALSE),0)</f>
        <v>0</v>
      </c>
      <c r="AT30" s="76">
        <f>_xlfn.IFNA(VLOOKUP(CONCATENATE($AT$5,$B30,$C30),'BUN3'!$A$6:$N$134,14,FALSE),0)</f>
        <v>0</v>
      </c>
      <c r="AU30" s="76">
        <f>_xlfn.IFNA(VLOOKUP(CONCATENATE($AT$5,$B30,$C30),'BUN3'!$A$6:$N$134,14,FALSE),0)</f>
        <v>0</v>
      </c>
      <c r="AV30" s="76">
        <f>_xlfn.IFNA(VLOOKUP(CONCATENATE($AV$5,$B30,$C30),'MR2'!$A$6:$N$135,14,FALSE),0)</f>
        <v>0</v>
      </c>
      <c r="AW30" s="400"/>
      <c r="AX30" s="77"/>
      <c r="AY30" s="40"/>
    </row>
    <row r="31" spans="1:51" x14ac:dyDescent="0.3">
      <c r="A31" s="860"/>
      <c r="B31" s="311"/>
      <c r="C31" s="312"/>
      <c r="D31" s="312"/>
      <c r="E31" s="313"/>
      <c r="F31" s="314"/>
      <c r="G31" s="70"/>
      <c r="H31" s="71"/>
      <c r="I31" s="74"/>
      <c r="J31" s="75">
        <f>_xlfn.IFNA(VLOOKUP(CONCATENATE($J$5,$B31,$C31),'BUS1'!$A$6:$N$107,14,FALSE),0)</f>
        <v>0</v>
      </c>
      <c r="K31" s="75">
        <f>_xlfn.IFNA(VLOOKUP(CONCATENATE($K$5,$B31,$C31),'ESP1'!$A$6:$N$135,14,FALSE),0)</f>
        <v>0</v>
      </c>
      <c r="L31" s="75">
        <f>_xlfn.IFNA(VLOOKUP(CONCATENATE($L$5,$B31,$C31),'KR1'!$A$6:$N$95,14,FALSE),0)</f>
        <v>0</v>
      </c>
      <c r="M31" s="75">
        <f>_xlfn.IFNA(VLOOKUP(CONCATENATE($AK$5,$B31,$C31),'ESP3'!$A$6:$N$133,14,FALSE),0)</f>
        <v>0</v>
      </c>
      <c r="N31" s="75">
        <f>_xlfn.IFNA(VLOOKUP(CONCATENATE($N$5,$B31,$C31),MUR!$A$6:$L$131,14,FALSE),0)</f>
        <v>0</v>
      </c>
      <c r="O31" s="75">
        <f>_xlfn.IFNA(VLOOKUP(CONCATENATE($O$5,$B31,$C31),'SER1'!$A$6:$N$110,14,FALSE),0)</f>
        <v>0</v>
      </c>
      <c r="P31" s="75">
        <f>_xlfn.IFNA(VLOOKUP(CONCATENATE($P$5,$B31,$C31),'MR1'!$A$6:$N$135,14,FALSE),0)</f>
        <v>0</v>
      </c>
      <c r="Q31" s="75">
        <f>_xlfn.IFNA(VLOOKUP(CONCATENATE($Q$5,$B31,$C31),'GOS1'!$A$6:$N$133,14,FALSE),0)</f>
        <v>0</v>
      </c>
      <c r="R31" s="75"/>
      <c r="S31" s="75">
        <f>_xlfn.IFNA(VLOOKUP(CONCATENATE($S$5,$B31,$C31),'OG1'!$A$6:$N$56,14,FALSE),0)</f>
        <v>0</v>
      </c>
      <c r="T31" s="75">
        <f>_xlfn.IFNA(VLOOKUP(CONCATENATE($T$5,$B31,$C31),'DRY1'!$A$6:$N$135,14,FALSE),0)</f>
        <v>0</v>
      </c>
      <c r="U31" s="75">
        <f>_xlfn.IFNA(VLOOKUP(CONCATENATE($U$5,$B31,$C31),'HO1'!$A$8:$N$131,14,FALSE),0)</f>
        <v>0</v>
      </c>
      <c r="V31" s="75">
        <f>_xlfn.IFNA(VLOOKUP(CONCATENATE($V$5,$B31,$C31),'BUS3'!$A$8:$N$135,14,FALSE),0)</f>
        <v>0</v>
      </c>
      <c r="W31" s="75">
        <f>_xlfn.IFNA(VLOOKUP(CONCATENATE($W$5,$B31,$C31),'DRY2'!$A$6:$M$169,14,FALSE),0)</f>
        <v>0</v>
      </c>
      <c r="X31" s="75">
        <f>_xlfn.IFNA(VLOOKUP(CONCATENATE($AK$5,$B31,$C31),'ESP3'!$A$6:$N$133,14,FALSE),0)</f>
        <v>0</v>
      </c>
      <c r="Y31" s="75">
        <f>_xlfn.IFNA(VLOOKUP(CONCATENATE($Y$5,$B31,$C31),'OG3'!$A$6:$N$133,14,FALSE),0)</f>
        <v>0</v>
      </c>
      <c r="Z31" s="75">
        <f>_xlfn.IFNA(VLOOKUP(CONCATENATE($Z$5,$B31,$C31),'MR2'!$A$6:$N$133,14,FALSE),0)</f>
        <v>0</v>
      </c>
      <c r="AA31" s="75">
        <f>_xlfn.IFNA(VLOOKUP(CONCATENATE($AA$5,$B31,$C31),'DRY3'!$A$6:$N$124,14,FALSE),0)</f>
        <v>0</v>
      </c>
      <c r="AB31" s="75">
        <f>_xlfn.IFNA(VLOOKUP(CONCATENATE($AB$5,$B31,$C31),'SER2'!$A$6:$N$135,14,FALSE),0)</f>
        <v>0</v>
      </c>
      <c r="AC31" s="75">
        <f>_xlfn.IFNA(VLOOKUP(CONCATENATE($AC$5,$B31,$C31),'KR2'!$A$6:$O$129,14,FALSE),0)</f>
        <v>0</v>
      </c>
      <c r="AD31" s="75" cm="1">
        <f t="array" ref="AD31">_xlfn.IFNA(VLOOKUP(CONCATENATE($AD$5,$B31,$C31),BUR26,AD32:AE43,FALSE),0)</f>
        <v>0</v>
      </c>
      <c r="AE31" s="75">
        <f>_xlfn.IFNA(VLOOKUP(CONCATENATE($AE$5,$B31,$C31),LOG!$A$6:$N$135,14,FALSE),0)</f>
        <v>0</v>
      </c>
      <c r="AF31" s="75">
        <f>_xlfn.IFNA(VLOOKUP(CONCATENATE($AF$5,$B31,$C31),FEST!$A$6:$N$125,14,FALSE),0)</f>
        <v>0</v>
      </c>
      <c r="AG31" s="75">
        <f>_xlfn.IFNA(VLOOKUP(CONCATENATE($AG$5,$B31,$C31),'ESP2'!$A$6:$N$131,14,FALSE),0)</f>
        <v>0</v>
      </c>
      <c r="AH31" s="75">
        <f>_xlfn.IFNA(VLOOKUP(CONCATENATE($AG$5,$B31,$C31),'OG3'!$A$6:$N$131,14,FALSE),0)</f>
        <v>0</v>
      </c>
      <c r="AI31" s="75">
        <f>_xlfn.IFNA(VLOOKUP(CONCATENATE($AI$5,$B31,$C31),'BUN2'!$A$6:$N$135,14,FALSE),0)</f>
        <v>0</v>
      </c>
      <c r="AJ31" s="75">
        <f>_xlfn.IFNA(VLOOKUP(CONCATENATE($AJ$5,$B31,$C31),SC!$A$6:$M$135,14,FALSE),0)</f>
        <v>0</v>
      </c>
      <c r="AK31" s="75">
        <f>_xlfn.IFNA(VLOOKUP(CONCATENATE($AK$5,$B31,$C31),'ESP3'!$A$6:$N$133,14,FALSE),0)</f>
        <v>0</v>
      </c>
      <c r="AL31" s="75">
        <f>_xlfn.IFNA(VLOOKUP(CONCATENATE($AK$5,$B31,$C31),'ESP3'!$A$6:$N$133,14,FALSE),0)</f>
        <v>0</v>
      </c>
      <c r="AM31" s="76">
        <f>_xlfn.IFNA(VLOOKUP(CONCATENATE($AM$5,$B31,$C31),'BUS4'!$A$6:$N$250,14,FALSE),0)</f>
        <v>0</v>
      </c>
      <c r="AN31" s="76">
        <f>_xlfn.IFNA(VLOOKUP(CONCATENATE($AK$5,$B31,$C31),'BUN3'!$A$6:$N$133,14,FALSE),0)</f>
        <v>0</v>
      </c>
      <c r="AO31" s="76">
        <f>_xlfn.IFNA(VLOOKUP(CONCATENATE($AO$5,$B31,$C31),'ESP4'!$A$6:$N$135,14,FALSE),0)</f>
        <v>0</v>
      </c>
      <c r="AP31" s="76">
        <f>_xlfn.IFNA(VLOOKUP(CONCATENATE($AP$5,$B31,$C31),'MR3'!$A$6:$N$77,14,FALSE),0)</f>
        <v>0</v>
      </c>
      <c r="AQ31" s="76">
        <f>_xlfn.IFNA(VLOOKUP(CONCATENATE($AQ$5,$B31,$C31),'WAL1'!$A$6:$N$233,14,FALSE),0)</f>
        <v>0</v>
      </c>
      <c r="AR31" s="76">
        <f>_xlfn.IFNA(VLOOKUP(CONCATENATE($AR$5,$B31,$C31),LOG!$A$6:$N$77,14,FALSE),0)</f>
        <v>0</v>
      </c>
      <c r="AS31" s="76">
        <f>_xlfn.IFNA(VLOOKUP(CONCATENATE($AS$5,$B31,$C31),'DRY2'!$A$6:$N$130,14,FALSE),0)</f>
        <v>0</v>
      </c>
      <c r="AT31" s="76">
        <f>_xlfn.IFNA(VLOOKUP(CONCATENATE($AT$5,$B31,$C31),'BUN3'!$A$6:$N$134,14,FALSE),0)</f>
        <v>0</v>
      </c>
      <c r="AU31" s="76">
        <f>_xlfn.IFNA(VLOOKUP(CONCATENATE($AT$5,$B31,$C31),'BUN3'!$A$6:$N$134,14,FALSE),0)</f>
        <v>0</v>
      </c>
      <c r="AV31" s="76">
        <f>_xlfn.IFNA(VLOOKUP(CONCATENATE($AV$5,$B31,$C31),'MR2'!$A$6:$N$135,14,FALSE),0)</f>
        <v>0</v>
      </c>
      <c r="AW31" s="400"/>
      <c r="AX31" s="77"/>
      <c r="AY31" s="40"/>
    </row>
    <row r="32" spans="1:51" x14ac:dyDescent="0.3">
      <c r="A32" s="860"/>
      <c r="B32" s="311"/>
      <c r="C32" s="312"/>
      <c r="D32" s="312"/>
      <c r="E32" s="313"/>
      <c r="F32" s="314"/>
      <c r="G32" s="70"/>
      <c r="H32" s="71"/>
      <c r="I32" s="74"/>
      <c r="J32" s="75">
        <f>_xlfn.IFNA(VLOOKUP(CONCATENATE($J$5,$B32,$C32),'BUS1'!$A$6:$N$107,14,FALSE),0)</f>
        <v>0</v>
      </c>
      <c r="K32" s="75">
        <f>_xlfn.IFNA(VLOOKUP(CONCATENATE($K$5,$B32,$C32),'ESP1'!$A$6:$N$135,14,FALSE),0)</f>
        <v>0</v>
      </c>
      <c r="L32" s="75">
        <f>_xlfn.IFNA(VLOOKUP(CONCATENATE($L$5,$B32,$C32),'KR1'!$A$6:$N$95,14,FALSE),0)</f>
        <v>0</v>
      </c>
      <c r="M32" s="75">
        <f>_xlfn.IFNA(VLOOKUP(CONCATENATE($AK$5,$B32,$C32),'ESP3'!$A$6:$N$133,14,FALSE),0)</f>
        <v>0</v>
      </c>
      <c r="N32" s="75">
        <f>_xlfn.IFNA(VLOOKUP(CONCATENATE($N$5,$B32,$C32),MUR!$A$6:$L$131,14,FALSE),0)</f>
        <v>0</v>
      </c>
      <c r="O32" s="75">
        <f>_xlfn.IFNA(VLOOKUP(CONCATENATE($O$5,$B32,$C32),'SER1'!$A$6:$N$110,14,FALSE),0)</f>
        <v>0</v>
      </c>
      <c r="P32" s="75">
        <f>_xlfn.IFNA(VLOOKUP(CONCATENATE($P$5,$B32,$C32),'MR1'!$A$6:$N$135,14,FALSE),0)</f>
        <v>0</v>
      </c>
      <c r="Q32" s="75">
        <f>_xlfn.IFNA(VLOOKUP(CONCATENATE($Q$5,$B32,$C32),'GOS1'!$A$6:$N$133,14,FALSE),0)</f>
        <v>0</v>
      </c>
      <c r="R32" s="75"/>
      <c r="S32" s="75">
        <f>_xlfn.IFNA(VLOOKUP(CONCATENATE($S$5,$B32,$C32),'OG1'!$A$6:$N$56,14,FALSE),0)</f>
        <v>0</v>
      </c>
      <c r="T32" s="75">
        <f>_xlfn.IFNA(VLOOKUP(CONCATENATE($T$5,$B32,$C32),'DRY1'!$A$6:$N$135,14,FALSE),0)</f>
        <v>0</v>
      </c>
      <c r="U32" s="75">
        <f>_xlfn.IFNA(VLOOKUP(CONCATENATE($U$5,$B32,$C32),'HO1'!$A$8:$N$131,14,FALSE),0)</f>
        <v>0</v>
      </c>
      <c r="V32" s="75">
        <f>_xlfn.IFNA(VLOOKUP(CONCATENATE($V$5,$B32,$C32),'BUS3'!$A$8:$N$135,14,FALSE),0)</f>
        <v>0</v>
      </c>
      <c r="W32" s="75">
        <f>_xlfn.IFNA(VLOOKUP(CONCATENATE($W$5,$B32,$C32),'DRY2'!$A$6:$M$169,14,FALSE),0)</f>
        <v>0</v>
      </c>
      <c r="X32" s="75">
        <f>_xlfn.IFNA(VLOOKUP(CONCATENATE($AK$5,$B32,$C32),'ESP3'!$A$6:$N$133,14,FALSE),0)</f>
        <v>0</v>
      </c>
      <c r="Y32" s="75">
        <f>_xlfn.IFNA(VLOOKUP(CONCATENATE($Y$5,$B32,$C32),'OG3'!$A$6:$N$133,14,FALSE),0)</f>
        <v>0</v>
      </c>
      <c r="Z32" s="75">
        <f>_xlfn.IFNA(VLOOKUP(CONCATENATE($Z$5,$B32,$C32),'MR2'!$A$6:$N$133,14,FALSE),0)</f>
        <v>0</v>
      </c>
      <c r="AA32" s="75">
        <f>_xlfn.IFNA(VLOOKUP(CONCATENATE($AA$5,$B32,$C32),'DRY3'!$A$6:$N$124,14,FALSE),0)</f>
        <v>0</v>
      </c>
      <c r="AB32" s="75">
        <f>_xlfn.IFNA(VLOOKUP(CONCATENATE($AB$5,$B32,$C32),'SER2'!$A$6:$N$135,14,FALSE),0)</f>
        <v>0</v>
      </c>
      <c r="AC32" s="75">
        <f>_xlfn.IFNA(VLOOKUP(CONCATENATE($AC$5,$B32,$C32),'KR2'!$A$6:$O$129,14,FALSE),0)</f>
        <v>0</v>
      </c>
      <c r="AD32" s="75" cm="1">
        <f t="array" ref="AD32">_xlfn.IFNA(VLOOKUP(CONCATENATE($AD$5,$B32,$C32),BUR27,AD33:AE44,FALSE),0)</f>
        <v>0</v>
      </c>
      <c r="AE32" s="75">
        <f>_xlfn.IFNA(VLOOKUP(CONCATENATE($AE$5,$B32,$C32),LOG!$A$6:$N$135,14,FALSE),0)</f>
        <v>0</v>
      </c>
      <c r="AF32" s="75">
        <f>_xlfn.IFNA(VLOOKUP(CONCATENATE($AF$5,$B32,$C32),FEST!$A$6:$N$125,14,FALSE),0)</f>
        <v>0</v>
      </c>
      <c r="AG32" s="75">
        <f>_xlfn.IFNA(VLOOKUP(CONCATENATE($AG$5,$B32,$C32),'ESP2'!$A$6:$N$131,14,FALSE),0)</f>
        <v>0</v>
      </c>
      <c r="AH32" s="75">
        <f>_xlfn.IFNA(VLOOKUP(CONCATENATE($AG$5,$B32,$C32),'OG3'!$A$6:$N$131,14,FALSE),0)</f>
        <v>0</v>
      </c>
      <c r="AI32" s="75">
        <f>_xlfn.IFNA(VLOOKUP(CONCATENATE($AI$5,$B32,$C32),'BUN2'!$A$6:$N$135,14,FALSE),0)</f>
        <v>0</v>
      </c>
      <c r="AJ32" s="75">
        <f>_xlfn.IFNA(VLOOKUP(CONCATENATE($AJ$5,$B32,$C32),SC!$A$6:$M$135,14,FALSE),0)</f>
        <v>0</v>
      </c>
      <c r="AK32" s="75">
        <f>_xlfn.IFNA(VLOOKUP(CONCATENATE($AK$5,$B32,$C32),'ESP3'!$A$6:$N$133,14,FALSE),0)</f>
        <v>0</v>
      </c>
      <c r="AL32" s="75">
        <f>_xlfn.IFNA(VLOOKUP(CONCATENATE($AK$5,$B32,$C32),'ESP3'!$A$6:$N$133,14,FALSE),0)</f>
        <v>0</v>
      </c>
      <c r="AM32" s="76">
        <f>_xlfn.IFNA(VLOOKUP(CONCATENATE($AM$5,$B32,$C32),'BUS4'!$A$6:$N$250,14,FALSE),0)</f>
        <v>0</v>
      </c>
      <c r="AN32" s="76">
        <f>_xlfn.IFNA(VLOOKUP(CONCATENATE($AK$5,$B32,$C32),'BUN3'!$A$6:$N$133,14,FALSE),0)</f>
        <v>0</v>
      </c>
      <c r="AO32" s="76">
        <f>_xlfn.IFNA(VLOOKUP(CONCATENATE($AO$5,$B32,$C32),'ESP4'!$A$6:$N$135,14,FALSE),0)</f>
        <v>0</v>
      </c>
      <c r="AP32" s="76">
        <f>_xlfn.IFNA(VLOOKUP(CONCATENATE($AP$5,$B32,$C32),'MR3'!$A$6:$N$77,14,FALSE),0)</f>
        <v>0</v>
      </c>
      <c r="AQ32" s="76">
        <f>_xlfn.IFNA(VLOOKUP(CONCATENATE($AQ$5,$B32,$C32),'WAL1'!$A$6:$N$233,14,FALSE),0)</f>
        <v>0</v>
      </c>
      <c r="AR32" s="76">
        <f>_xlfn.IFNA(VLOOKUP(CONCATENATE($AR$5,$B32,$C32),LOG!$A$6:$N$77,14,FALSE),0)</f>
        <v>0</v>
      </c>
      <c r="AS32" s="76">
        <f>_xlfn.IFNA(VLOOKUP(CONCATENATE($AS$5,$B32,$C32),'DRY2'!$A$6:$N$130,14,FALSE),0)</f>
        <v>0</v>
      </c>
      <c r="AT32" s="76">
        <f>_xlfn.IFNA(VLOOKUP(CONCATENATE($AT$5,$B32,$C32),'BUN3'!$A$6:$N$134,14,FALSE),0)</f>
        <v>0</v>
      </c>
      <c r="AU32" s="76">
        <f>_xlfn.IFNA(VLOOKUP(CONCATENATE($AT$5,$B32,$C32),'BUN3'!$A$6:$N$134,14,FALSE),0)</f>
        <v>0</v>
      </c>
      <c r="AV32" s="76">
        <f>_xlfn.IFNA(VLOOKUP(CONCATENATE($AV$5,$B32,$C32),'MR2'!$A$6:$N$135,14,FALSE),0)</f>
        <v>0</v>
      </c>
      <c r="AW32" s="400"/>
      <c r="AX32" s="77"/>
      <c r="AY32" s="40"/>
    </row>
    <row r="33" spans="1:51" x14ac:dyDescent="0.3">
      <c r="A33" s="860"/>
      <c r="B33" s="311"/>
      <c r="C33" s="312"/>
      <c r="D33" s="312"/>
      <c r="E33" s="313"/>
      <c r="F33" s="314"/>
      <c r="G33" s="70"/>
      <c r="H33" s="71"/>
      <c r="I33" s="74"/>
      <c r="J33" s="75">
        <f>_xlfn.IFNA(VLOOKUP(CONCATENATE($J$5,$B33,$C33),'BUS1'!$A$6:$N$107,14,FALSE),0)</f>
        <v>0</v>
      </c>
      <c r="K33" s="75">
        <f>_xlfn.IFNA(VLOOKUP(CONCATENATE($K$5,$B33,$C33),'ESP1'!$A$6:$N$135,14,FALSE),0)</f>
        <v>0</v>
      </c>
      <c r="L33" s="75">
        <f>_xlfn.IFNA(VLOOKUP(CONCATENATE($L$5,$B33,$C33),'KR1'!$A$6:$N$95,14,FALSE),0)</f>
        <v>0</v>
      </c>
      <c r="M33" s="75">
        <f>_xlfn.IFNA(VLOOKUP(CONCATENATE($AK$5,$B33,$C33),'ESP3'!$A$6:$N$133,14,FALSE),0)</f>
        <v>0</v>
      </c>
      <c r="N33" s="75">
        <f>_xlfn.IFNA(VLOOKUP(CONCATENATE($N$5,$B33,$C33),MUR!$A$6:$L$131,14,FALSE),0)</f>
        <v>0</v>
      </c>
      <c r="O33" s="75">
        <f>_xlfn.IFNA(VLOOKUP(CONCATENATE($O$5,$B33,$C33),'SER1'!$A$6:$N$110,14,FALSE),0)</f>
        <v>0</v>
      </c>
      <c r="P33" s="75">
        <f>_xlfn.IFNA(VLOOKUP(CONCATENATE($P$5,$B33,$C33),'MR1'!$A$6:$N$135,14,FALSE),0)</f>
        <v>0</v>
      </c>
      <c r="Q33" s="75">
        <f>_xlfn.IFNA(VLOOKUP(CONCATENATE($Q$5,$B33,$C33),'GOS1'!$A$6:$N$133,14,FALSE),0)</f>
        <v>0</v>
      </c>
      <c r="R33" s="75"/>
      <c r="S33" s="75">
        <f>_xlfn.IFNA(VLOOKUP(CONCATENATE($S$5,$B33,$C33),'OG1'!$A$6:$N$56,14,FALSE),0)</f>
        <v>0</v>
      </c>
      <c r="T33" s="75">
        <f>_xlfn.IFNA(VLOOKUP(CONCATENATE($T$5,$B33,$C33),'DRY1'!$A$6:$N$135,14,FALSE),0)</f>
        <v>0</v>
      </c>
      <c r="U33" s="75">
        <f>_xlfn.IFNA(VLOOKUP(CONCATENATE($U$5,$B33,$C33),'HO1'!$A$8:$N$131,14,FALSE),0)</f>
        <v>0</v>
      </c>
      <c r="V33" s="75">
        <f>_xlfn.IFNA(VLOOKUP(CONCATENATE($V$5,$B33,$C33),'BUS3'!$A$8:$N$135,14,FALSE),0)</f>
        <v>0</v>
      </c>
      <c r="W33" s="75">
        <f>_xlfn.IFNA(VLOOKUP(CONCATENATE($W$5,$B33,$C33),'DRY2'!$A$6:$M$169,14,FALSE),0)</f>
        <v>0</v>
      </c>
      <c r="X33" s="75">
        <f>_xlfn.IFNA(VLOOKUP(CONCATENATE($AK$5,$B33,$C33),'ESP3'!$A$6:$N$133,14,FALSE),0)</f>
        <v>0</v>
      </c>
      <c r="Y33" s="75">
        <f>_xlfn.IFNA(VLOOKUP(CONCATENATE($Y$5,$B33,$C33),'OG3'!$A$6:$N$133,14,FALSE),0)</f>
        <v>0</v>
      </c>
      <c r="Z33" s="75">
        <f>_xlfn.IFNA(VLOOKUP(CONCATENATE($Z$5,$B33,$C33),'MR2'!$A$6:$N$133,14,FALSE),0)</f>
        <v>0</v>
      </c>
      <c r="AA33" s="75">
        <f>_xlfn.IFNA(VLOOKUP(CONCATENATE($AA$5,$B33,$C33),'DRY3'!$A$6:$N$124,14,FALSE),0)</f>
        <v>0</v>
      </c>
      <c r="AB33" s="75">
        <f>_xlfn.IFNA(VLOOKUP(CONCATENATE($AB$5,$B33,$C33),'SER2'!$A$6:$N$135,14,FALSE),0)</f>
        <v>0</v>
      </c>
      <c r="AC33" s="75">
        <f>_xlfn.IFNA(VLOOKUP(CONCATENATE($AC$5,$B33,$C33),'KR2'!$A$6:$O$129,14,FALSE),0)</f>
        <v>0</v>
      </c>
      <c r="AD33" s="75" cm="1">
        <f t="array" ref="AD33">_xlfn.IFNA(VLOOKUP(CONCATENATE($AD$5,$B33,$C33),BUR28,AD34:AE45,FALSE),0)</f>
        <v>0</v>
      </c>
      <c r="AE33" s="75">
        <f>_xlfn.IFNA(VLOOKUP(CONCATENATE($AE$5,$B33,$C33),LOG!$A$6:$N$135,14,FALSE),0)</f>
        <v>0</v>
      </c>
      <c r="AF33" s="75">
        <f>_xlfn.IFNA(VLOOKUP(CONCATENATE($AF$5,$B33,$C33),FEST!$A$6:$N$125,14,FALSE),0)</f>
        <v>0</v>
      </c>
      <c r="AG33" s="75">
        <f>_xlfn.IFNA(VLOOKUP(CONCATENATE($AG$5,$B33,$C33),'ESP2'!$A$6:$N$131,14,FALSE),0)</f>
        <v>0</v>
      </c>
      <c r="AH33" s="75">
        <f>_xlfn.IFNA(VLOOKUP(CONCATENATE($AG$5,$B33,$C33),'OG3'!$A$6:$N$131,14,FALSE),0)</f>
        <v>0</v>
      </c>
      <c r="AI33" s="75">
        <f>_xlfn.IFNA(VLOOKUP(CONCATENATE($AI$5,$B33,$C33),'BUN2'!$A$6:$N$135,14,FALSE),0)</f>
        <v>0</v>
      </c>
      <c r="AJ33" s="75">
        <f>_xlfn.IFNA(VLOOKUP(CONCATENATE($AJ$5,$B33,$C33),SC!$A$6:$M$135,14,FALSE),0)</f>
        <v>0</v>
      </c>
      <c r="AK33" s="75">
        <f>_xlfn.IFNA(VLOOKUP(CONCATENATE($AK$5,$B33,$C33),'ESP3'!$A$6:$N$133,14,FALSE),0)</f>
        <v>0</v>
      </c>
      <c r="AL33" s="75">
        <f>_xlfn.IFNA(VLOOKUP(CONCATENATE($AK$5,$B33,$C33),'ESP3'!$A$6:$N$133,14,FALSE),0)</f>
        <v>0</v>
      </c>
      <c r="AM33" s="76">
        <f>_xlfn.IFNA(VLOOKUP(CONCATENATE($AM$5,$B33,$C33),'BUS4'!$A$6:$N$250,14,FALSE),0)</f>
        <v>0</v>
      </c>
      <c r="AN33" s="76">
        <f>_xlfn.IFNA(VLOOKUP(CONCATENATE($AK$5,$B33,$C33),'BUN3'!$A$6:$N$133,14,FALSE),0)</f>
        <v>0</v>
      </c>
      <c r="AO33" s="76">
        <f>_xlfn.IFNA(VLOOKUP(CONCATENATE($AO$5,$B33,$C33),'ESP4'!$A$6:$N$135,14,FALSE),0)</f>
        <v>0</v>
      </c>
      <c r="AP33" s="76">
        <f>_xlfn.IFNA(VLOOKUP(CONCATENATE($AP$5,$B33,$C33),'MR3'!$A$6:$N$77,14,FALSE),0)</f>
        <v>0</v>
      </c>
      <c r="AQ33" s="76">
        <f>_xlfn.IFNA(VLOOKUP(CONCATENATE($AQ$5,$B33,$C33),'WAL1'!$A$6:$N$233,14,FALSE),0)</f>
        <v>0</v>
      </c>
      <c r="AR33" s="76">
        <f>_xlfn.IFNA(VLOOKUP(CONCATENATE($AR$5,$B33,$C33),LOG!$A$6:$N$77,14,FALSE),0)</f>
        <v>0</v>
      </c>
      <c r="AS33" s="76">
        <f>_xlfn.IFNA(VLOOKUP(CONCATENATE($AS$5,$B33,$C33),'DRY2'!$A$6:$N$130,14,FALSE),0)</f>
        <v>0</v>
      </c>
      <c r="AT33" s="76">
        <f>_xlfn.IFNA(VLOOKUP(CONCATENATE($AT$5,$B33,$C33),'BUN3'!$A$6:$N$134,14,FALSE),0)</f>
        <v>0</v>
      </c>
      <c r="AU33" s="76">
        <f>_xlfn.IFNA(VLOOKUP(CONCATENATE($AT$5,$B33,$C33),'BUN3'!$A$6:$N$134,14,FALSE),0)</f>
        <v>0</v>
      </c>
      <c r="AV33" s="76">
        <f>_xlfn.IFNA(VLOOKUP(CONCATENATE($AV$5,$B33,$C33),'MR2'!$A$6:$N$135,14,FALSE),0)</f>
        <v>0</v>
      </c>
      <c r="AW33" s="400"/>
      <c r="AX33" s="77"/>
      <c r="AY33" s="40"/>
    </row>
    <row r="34" spans="1:51" x14ac:dyDescent="0.3">
      <c r="A34" s="860"/>
      <c r="B34" s="311"/>
      <c r="C34" s="312"/>
      <c r="D34" s="312"/>
      <c r="E34" s="313"/>
      <c r="F34" s="314"/>
      <c r="G34" s="70"/>
      <c r="H34" s="71"/>
      <c r="I34" s="74"/>
      <c r="J34" s="75">
        <f>_xlfn.IFNA(VLOOKUP(CONCATENATE($J$5,$B34,$C34),'BUS1'!$A$6:$N$107,14,FALSE),0)</f>
        <v>0</v>
      </c>
      <c r="K34" s="75">
        <f>_xlfn.IFNA(VLOOKUP(CONCATENATE($K$5,$B34,$C34),'ESP1'!$A$6:$N$135,14,FALSE),0)</f>
        <v>0</v>
      </c>
      <c r="L34" s="75">
        <f>_xlfn.IFNA(VLOOKUP(CONCATENATE($L$5,$B34,$C34),'KR1'!$A$6:$N$95,14,FALSE),0)</f>
        <v>0</v>
      </c>
      <c r="M34" s="75">
        <f>_xlfn.IFNA(VLOOKUP(CONCATENATE($AK$5,$B34,$C34),'ESP3'!$A$6:$N$133,14,FALSE),0)</f>
        <v>0</v>
      </c>
      <c r="N34" s="75">
        <f>_xlfn.IFNA(VLOOKUP(CONCATENATE($N$5,$B34,$C34),MUR!$A$6:$L$131,14,FALSE),0)</f>
        <v>0</v>
      </c>
      <c r="O34" s="75">
        <f>_xlfn.IFNA(VLOOKUP(CONCATENATE($O$5,$B34,$C34),'SER1'!$A$6:$N$110,14,FALSE),0)</f>
        <v>0</v>
      </c>
      <c r="P34" s="75">
        <f>_xlfn.IFNA(VLOOKUP(CONCATENATE($P$5,$B34,$C34),'MR1'!$A$6:$N$135,14,FALSE),0)</f>
        <v>0</v>
      </c>
      <c r="Q34" s="75">
        <f>_xlfn.IFNA(VLOOKUP(CONCATENATE($Q$5,$B34,$C34),'GOS1'!$A$6:$N$133,14,FALSE),0)</f>
        <v>0</v>
      </c>
      <c r="R34" s="75"/>
      <c r="S34" s="75">
        <f>_xlfn.IFNA(VLOOKUP(CONCATENATE($S$5,$B34,$C34),'OG1'!$A$6:$N$56,14,FALSE),0)</f>
        <v>0</v>
      </c>
      <c r="T34" s="75">
        <f>_xlfn.IFNA(VLOOKUP(CONCATENATE($T$5,$B34,$C34),'DRY1'!$A$6:$N$135,14,FALSE),0)</f>
        <v>0</v>
      </c>
      <c r="U34" s="75">
        <f>_xlfn.IFNA(VLOOKUP(CONCATENATE($U$5,$B34,$C34),'HO1'!$A$8:$N$131,14,FALSE),0)</f>
        <v>0</v>
      </c>
      <c r="V34" s="75">
        <f>_xlfn.IFNA(VLOOKUP(CONCATENATE($V$5,$B34,$C34),'BUS3'!$A$8:$N$135,14,FALSE),0)</f>
        <v>0</v>
      </c>
      <c r="W34" s="75">
        <f>_xlfn.IFNA(VLOOKUP(CONCATENATE($W$5,$B34,$C34),'DRY2'!$A$6:$M$169,14,FALSE),0)</f>
        <v>0</v>
      </c>
      <c r="X34" s="75">
        <f>_xlfn.IFNA(VLOOKUP(CONCATENATE($AK$5,$B34,$C34),'ESP3'!$A$6:$N$133,14,FALSE),0)</f>
        <v>0</v>
      </c>
      <c r="Y34" s="75">
        <f>_xlfn.IFNA(VLOOKUP(CONCATENATE($Y$5,$B34,$C34),'OG3'!$A$6:$N$133,14,FALSE),0)</f>
        <v>0</v>
      </c>
      <c r="Z34" s="75">
        <f>_xlfn.IFNA(VLOOKUP(CONCATENATE($Z$5,$B34,$C34),'MR2'!$A$6:$N$133,14,FALSE),0)</f>
        <v>0</v>
      </c>
      <c r="AA34" s="75">
        <f>_xlfn.IFNA(VLOOKUP(CONCATENATE($AA$5,$B34,$C34),'DRY3'!$A$6:$N$124,14,FALSE),0)</f>
        <v>0</v>
      </c>
      <c r="AB34" s="75">
        <f>_xlfn.IFNA(VLOOKUP(CONCATENATE($AB$5,$B34,$C34),'SER2'!$A$6:$N$135,14,FALSE),0)</f>
        <v>0</v>
      </c>
      <c r="AC34" s="75">
        <f>_xlfn.IFNA(VLOOKUP(CONCATENATE($AC$5,$B34,$C34),'KR2'!$A$6:$O$129,14,FALSE),0)</f>
        <v>0</v>
      </c>
      <c r="AD34" s="75" cm="1">
        <f t="array" ref="AD34">_xlfn.IFNA(VLOOKUP(CONCATENATE($AD$5,$B34,$C34),BUR29,AD35:AE46,FALSE),0)</f>
        <v>0</v>
      </c>
      <c r="AE34" s="75">
        <f>_xlfn.IFNA(VLOOKUP(CONCATENATE($AE$5,$B34,$C34),LOG!$A$6:$N$135,14,FALSE),0)</f>
        <v>0</v>
      </c>
      <c r="AF34" s="75">
        <f>_xlfn.IFNA(VLOOKUP(CONCATENATE($AF$5,$B34,$C34),FEST!$A$6:$N$125,14,FALSE),0)</f>
        <v>0</v>
      </c>
      <c r="AG34" s="75">
        <f>_xlfn.IFNA(VLOOKUP(CONCATENATE($AG$5,$B34,$C34),'ESP2'!$A$6:$N$131,14,FALSE),0)</f>
        <v>0</v>
      </c>
      <c r="AH34" s="75">
        <f>_xlfn.IFNA(VLOOKUP(CONCATENATE($AG$5,$B34,$C34),'OG3'!$A$6:$N$131,14,FALSE),0)</f>
        <v>0</v>
      </c>
      <c r="AI34" s="75">
        <f>_xlfn.IFNA(VLOOKUP(CONCATENATE($AI$5,$B34,$C34),'BUN2'!$A$6:$N$135,14,FALSE),0)</f>
        <v>0</v>
      </c>
      <c r="AJ34" s="75">
        <f>_xlfn.IFNA(VLOOKUP(CONCATENATE($AJ$5,$B34,$C34),SC!$A$6:$M$135,14,FALSE),0)</f>
        <v>0</v>
      </c>
      <c r="AK34" s="75">
        <f>_xlfn.IFNA(VLOOKUP(CONCATENATE($AK$5,$B34,$C34),'ESP3'!$A$6:$N$133,14,FALSE),0)</f>
        <v>0</v>
      </c>
      <c r="AL34" s="75">
        <f>_xlfn.IFNA(VLOOKUP(CONCATENATE($AK$5,$B34,$C34),'ESP3'!$A$6:$N$133,14,FALSE),0)</f>
        <v>0</v>
      </c>
      <c r="AM34" s="76">
        <f>_xlfn.IFNA(VLOOKUP(CONCATENATE($AM$5,$B34,$C34),'BUS4'!$A$6:$N$250,14,FALSE),0)</f>
        <v>0</v>
      </c>
      <c r="AN34" s="76">
        <f>_xlfn.IFNA(VLOOKUP(CONCATENATE($AK$5,$B34,$C34),'BUN3'!$A$6:$N$133,14,FALSE),0)</f>
        <v>0</v>
      </c>
      <c r="AO34" s="76">
        <f>_xlfn.IFNA(VLOOKUP(CONCATENATE($AO$5,$B34,$C34),'ESP4'!$A$6:$N$135,14,FALSE),0)</f>
        <v>0</v>
      </c>
      <c r="AP34" s="76">
        <f>_xlfn.IFNA(VLOOKUP(CONCATENATE($AP$5,$B34,$C34),'MR3'!$A$6:$N$77,14,FALSE),0)</f>
        <v>0</v>
      </c>
      <c r="AQ34" s="76">
        <f>_xlfn.IFNA(VLOOKUP(CONCATENATE($AQ$5,$B34,$C34),'WAL1'!$A$6:$N$233,14,FALSE),0)</f>
        <v>0</v>
      </c>
      <c r="AR34" s="76">
        <f>_xlfn.IFNA(VLOOKUP(CONCATENATE($AR$5,$B34,$C34),LOG!$A$6:$N$77,14,FALSE),0)</f>
        <v>0</v>
      </c>
      <c r="AS34" s="76">
        <f>_xlfn.IFNA(VLOOKUP(CONCATENATE($AS$5,$B34,$C34),'DRY2'!$A$6:$N$130,14,FALSE),0)</f>
        <v>0</v>
      </c>
      <c r="AT34" s="76">
        <f>_xlfn.IFNA(VLOOKUP(CONCATENATE($AT$5,$B34,$C34),'BUN3'!$A$6:$N$134,14,FALSE),0)</f>
        <v>0</v>
      </c>
      <c r="AU34" s="76">
        <f>_xlfn.IFNA(VLOOKUP(CONCATENATE($AT$5,$B34,$C34),'BUN3'!$A$6:$N$134,14,FALSE),0)</f>
        <v>0</v>
      </c>
      <c r="AV34" s="76">
        <f>_xlfn.IFNA(VLOOKUP(CONCATENATE($AV$5,$B34,$C34),'MR2'!$A$6:$N$135,14,FALSE),0)</f>
        <v>0</v>
      </c>
      <c r="AW34" s="400"/>
      <c r="AX34" s="77"/>
      <c r="AY34" s="40"/>
    </row>
    <row r="35" spans="1:51" x14ac:dyDescent="0.3">
      <c r="A35" s="860"/>
      <c r="B35" s="311"/>
      <c r="C35" s="312"/>
      <c r="D35" s="312"/>
      <c r="E35" s="313"/>
      <c r="F35" s="314"/>
      <c r="G35" s="70"/>
      <c r="H35" s="71"/>
      <c r="I35" s="74"/>
      <c r="J35" s="75">
        <f>_xlfn.IFNA(VLOOKUP(CONCATENATE($J$5,$B35,$C35),'BUS1'!$A$6:$N$107,14,FALSE),0)</f>
        <v>0</v>
      </c>
      <c r="K35" s="75">
        <f>_xlfn.IFNA(VLOOKUP(CONCATENATE($K$5,$B35,$C35),'ESP1'!$A$6:$N$135,14,FALSE),0)</f>
        <v>0</v>
      </c>
      <c r="L35" s="75">
        <f>_xlfn.IFNA(VLOOKUP(CONCATENATE($L$5,$B35,$C35),'KR1'!$A$6:$N$95,14,FALSE),0)</f>
        <v>0</v>
      </c>
      <c r="M35" s="75">
        <f>_xlfn.IFNA(VLOOKUP(CONCATENATE($AK$5,$B35,$C35),'ESP3'!$A$6:$N$133,14,FALSE),0)</f>
        <v>0</v>
      </c>
      <c r="N35" s="75">
        <f>_xlfn.IFNA(VLOOKUP(CONCATENATE($N$5,$B35,$C35),MUR!$A$6:$L$131,14,FALSE),0)</f>
        <v>0</v>
      </c>
      <c r="O35" s="75">
        <f>_xlfn.IFNA(VLOOKUP(CONCATENATE($O$5,$B35,$C35),'SER1'!$A$6:$N$110,14,FALSE),0)</f>
        <v>0</v>
      </c>
      <c r="P35" s="75">
        <f>_xlfn.IFNA(VLOOKUP(CONCATENATE($P$5,$B35,$C35),'MR1'!$A$6:$N$135,14,FALSE),0)</f>
        <v>0</v>
      </c>
      <c r="Q35" s="75">
        <f>_xlfn.IFNA(VLOOKUP(CONCATENATE($Q$5,$B35,$C35),'GOS1'!$A$6:$N$133,14,FALSE),0)</f>
        <v>0</v>
      </c>
      <c r="R35" s="75"/>
      <c r="S35" s="75">
        <f>_xlfn.IFNA(VLOOKUP(CONCATENATE($S$5,$B35,$C35),'OG1'!$A$6:$N$56,14,FALSE),0)</f>
        <v>0</v>
      </c>
      <c r="T35" s="75">
        <f>_xlfn.IFNA(VLOOKUP(CONCATENATE($T$5,$B35,$C35),'DRY1'!$A$6:$N$135,14,FALSE),0)</f>
        <v>0</v>
      </c>
      <c r="U35" s="75">
        <f>_xlfn.IFNA(VLOOKUP(CONCATENATE($U$5,$B35,$C35),'HO1'!$A$8:$N$131,14,FALSE),0)</f>
        <v>0</v>
      </c>
      <c r="V35" s="75">
        <f>_xlfn.IFNA(VLOOKUP(CONCATENATE($V$5,$B35,$C35),'BUS3'!$A$8:$N$135,14,FALSE),0)</f>
        <v>0</v>
      </c>
      <c r="W35" s="75">
        <f>_xlfn.IFNA(VLOOKUP(CONCATENATE($W$5,$B35,$C35),'DRY2'!$A$6:$M$169,14,FALSE),0)</f>
        <v>0</v>
      </c>
      <c r="X35" s="75">
        <f>_xlfn.IFNA(VLOOKUP(CONCATENATE($AK$5,$B35,$C35),'ESP3'!$A$6:$N$133,14,FALSE),0)</f>
        <v>0</v>
      </c>
      <c r="Y35" s="75">
        <f>_xlfn.IFNA(VLOOKUP(CONCATENATE($Y$5,$B35,$C35),'OG3'!$A$6:$N$133,14,FALSE),0)</f>
        <v>0</v>
      </c>
      <c r="Z35" s="75">
        <f>_xlfn.IFNA(VLOOKUP(CONCATENATE($Z$5,$B35,$C35),'MR2'!$A$6:$N$133,14,FALSE),0)</f>
        <v>0</v>
      </c>
      <c r="AA35" s="75">
        <f>_xlfn.IFNA(VLOOKUP(CONCATENATE($AA$5,$B35,$C35),'DRY3'!$A$6:$N$124,14,FALSE),0)</f>
        <v>0</v>
      </c>
      <c r="AB35" s="75">
        <f>_xlfn.IFNA(VLOOKUP(CONCATENATE($AB$5,$B35,$C35),'SER2'!$A$6:$N$135,14,FALSE),0)</f>
        <v>0</v>
      </c>
      <c r="AC35" s="75">
        <f>_xlfn.IFNA(VLOOKUP(CONCATENATE($AC$5,$B35,$C35),'KR2'!$A$6:$O$129,14,FALSE),0)</f>
        <v>0</v>
      </c>
      <c r="AD35" s="75" cm="1">
        <f t="array" ref="AD35">_xlfn.IFNA(VLOOKUP(CONCATENATE($AD$5,$B35,$C35),BUR30,AD36:AE47,FALSE),0)</f>
        <v>0</v>
      </c>
      <c r="AE35" s="75">
        <f>_xlfn.IFNA(VLOOKUP(CONCATENATE($AE$5,$B35,$C35),LOG!$A$6:$N$135,14,FALSE),0)</f>
        <v>0</v>
      </c>
      <c r="AF35" s="75">
        <f>_xlfn.IFNA(VLOOKUP(CONCATENATE($AF$5,$B35,$C35),FEST!$A$6:$N$125,14,FALSE),0)</f>
        <v>0</v>
      </c>
      <c r="AG35" s="75">
        <f>_xlfn.IFNA(VLOOKUP(CONCATENATE($AG$5,$B35,$C35),'ESP2'!$A$6:$N$131,14,FALSE),0)</f>
        <v>0</v>
      </c>
      <c r="AH35" s="75">
        <f>_xlfn.IFNA(VLOOKUP(CONCATENATE($AG$5,$B35,$C35),'OG3'!$A$6:$N$131,14,FALSE),0)</f>
        <v>0</v>
      </c>
      <c r="AI35" s="75">
        <f>_xlfn.IFNA(VLOOKUP(CONCATENATE($AI$5,$B35,$C35),'BUN2'!$A$6:$N$135,14,FALSE),0)</f>
        <v>0</v>
      </c>
      <c r="AJ35" s="75">
        <f>_xlfn.IFNA(VLOOKUP(CONCATENATE($AJ$5,$B35,$C35),SC!$A$6:$M$135,14,FALSE),0)</f>
        <v>0</v>
      </c>
      <c r="AK35" s="75">
        <f>_xlfn.IFNA(VLOOKUP(CONCATENATE($AK$5,$B35,$C35),'ESP3'!$A$6:$N$133,14,FALSE),0)</f>
        <v>0</v>
      </c>
      <c r="AL35" s="75">
        <f>_xlfn.IFNA(VLOOKUP(CONCATENATE($AK$5,$B35,$C35),'ESP3'!$A$6:$N$133,14,FALSE),0)</f>
        <v>0</v>
      </c>
      <c r="AM35" s="76">
        <f>_xlfn.IFNA(VLOOKUP(CONCATENATE($AM$5,$B35,$C35),'BUS4'!$A$6:$N$250,14,FALSE),0)</f>
        <v>0</v>
      </c>
      <c r="AN35" s="76">
        <f>_xlfn.IFNA(VLOOKUP(CONCATENATE($AK$5,$B35,$C35),'BUN3'!$A$6:$N$133,14,FALSE),0)</f>
        <v>0</v>
      </c>
      <c r="AO35" s="76">
        <f>_xlfn.IFNA(VLOOKUP(CONCATENATE($AO$5,$B35,$C35),'ESP4'!$A$6:$N$135,14,FALSE),0)</f>
        <v>0</v>
      </c>
      <c r="AP35" s="76">
        <f>_xlfn.IFNA(VLOOKUP(CONCATENATE($AP$5,$B35,$C35),'MR3'!$A$6:$N$77,14,FALSE),0)</f>
        <v>0</v>
      </c>
      <c r="AQ35" s="76">
        <f>_xlfn.IFNA(VLOOKUP(CONCATENATE($AQ$5,$B35,$C35),'WAL1'!$A$6:$N$233,14,FALSE),0)</f>
        <v>0</v>
      </c>
      <c r="AR35" s="76">
        <f>_xlfn.IFNA(VLOOKUP(CONCATENATE($AR$5,$B35,$C35),LOG!$A$6:$N$77,14,FALSE),0)</f>
        <v>0</v>
      </c>
      <c r="AS35" s="76">
        <f>_xlfn.IFNA(VLOOKUP(CONCATENATE($AS$5,$B35,$C35),'DRY2'!$A$6:$N$130,14,FALSE),0)</f>
        <v>0</v>
      </c>
      <c r="AT35" s="76">
        <f>_xlfn.IFNA(VLOOKUP(CONCATENATE($AT$5,$B35,$C35),'BUN3'!$A$6:$N$134,14,FALSE),0)</f>
        <v>0</v>
      </c>
      <c r="AU35" s="76">
        <f>_xlfn.IFNA(VLOOKUP(CONCATENATE($AT$5,$B35,$C35),'BUN3'!$A$6:$N$134,14,FALSE),0)</f>
        <v>0</v>
      </c>
      <c r="AV35" s="76">
        <f>_xlfn.IFNA(VLOOKUP(CONCATENATE($AV$5,$B35,$C35),'MR2'!$A$6:$N$135,14,FALSE),0)</f>
        <v>0</v>
      </c>
      <c r="AW35" s="400"/>
      <c r="AX35" s="77"/>
      <c r="AY35" s="40"/>
    </row>
    <row r="36" spans="1:51" x14ac:dyDescent="0.3">
      <c r="A36" s="860"/>
      <c r="B36" s="311"/>
      <c r="C36" s="312"/>
      <c r="D36" s="312"/>
      <c r="E36" s="313"/>
      <c r="F36" s="314"/>
      <c r="G36" s="70"/>
      <c r="H36" s="71"/>
      <c r="I36" s="74"/>
      <c r="J36" s="75">
        <f>_xlfn.IFNA(VLOOKUP(CONCATENATE($J$5,$B36,$C36),'BUS1'!$A$6:$N$107,14,FALSE),0)</f>
        <v>0</v>
      </c>
      <c r="K36" s="75">
        <f>_xlfn.IFNA(VLOOKUP(CONCATENATE($K$5,$B36,$C36),'ESP1'!$A$6:$N$135,14,FALSE),0)</f>
        <v>0</v>
      </c>
      <c r="L36" s="75">
        <f>_xlfn.IFNA(VLOOKUP(CONCATENATE($L$5,$B36,$C36),'KR1'!$A$6:$N$95,14,FALSE),0)</f>
        <v>0</v>
      </c>
      <c r="M36" s="75">
        <f>_xlfn.IFNA(VLOOKUP(CONCATENATE($AK$5,$B36,$C36),'ESP3'!$A$6:$N$133,14,FALSE),0)</f>
        <v>0</v>
      </c>
      <c r="N36" s="75">
        <f>_xlfn.IFNA(VLOOKUP(CONCATENATE($N$5,$B36,$C36),MUR!$A$6:$L$131,14,FALSE),0)</f>
        <v>0</v>
      </c>
      <c r="O36" s="75">
        <f>_xlfn.IFNA(VLOOKUP(CONCATENATE($O$5,$B36,$C36),'SER1'!$A$6:$N$110,14,FALSE),0)</f>
        <v>0</v>
      </c>
      <c r="P36" s="75">
        <f>_xlfn.IFNA(VLOOKUP(CONCATENATE($P$5,$B36,$C36),'MR1'!$A$6:$N$135,14,FALSE),0)</f>
        <v>0</v>
      </c>
      <c r="Q36" s="75">
        <f>_xlfn.IFNA(VLOOKUP(CONCATENATE($Q$5,$B36,$C36),'GOS1'!$A$6:$N$133,14,FALSE),0)</f>
        <v>0</v>
      </c>
      <c r="R36" s="75"/>
      <c r="S36" s="75">
        <f>_xlfn.IFNA(VLOOKUP(CONCATENATE($S$5,$B36,$C36),'OG1'!$A$6:$N$56,14,FALSE),0)</f>
        <v>0</v>
      </c>
      <c r="T36" s="75">
        <f>_xlfn.IFNA(VLOOKUP(CONCATENATE($T$5,$B36,$C36),'DRY1'!$A$6:$N$135,14,FALSE),0)</f>
        <v>0</v>
      </c>
      <c r="U36" s="75">
        <f>_xlfn.IFNA(VLOOKUP(CONCATENATE($U$5,$B36,$C36),'HO1'!$A$8:$N$131,14,FALSE),0)</f>
        <v>0</v>
      </c>
      <c r="V36" s="75">
        <f>_xlfn.IFNA(VLOOKUP(CONCATENATE($V$5,$B36,$C36),'BUS3'!$A$8:$N$135,14,FALSE),0)</f>
        <v>0</v>
      </c>
      <c r="W36" s="75">
        <f>_xlfn.IFNA(VLOOKUP(CONCATENATE($W$5,$B36,$C36),'DRY2'!$A$6:$M$169,14,FALSE),0)</f>
        <v>0</v>
      </c>
      <c r="X36" s="75">
        <f>_xlfn.IFNA(VLOOKUP(CONCATENATE($AK$5,$B36,$C36),'ESP3'!$A$6:$N$133,14,FALSE),0)</f>
        <v>0</v>
      </c>
      <c r="Y36" s="75">
        <f>_xlfn.IFNA(VLOOKUP(CONCATENATE($Y$5,$B36,$C36),'OG3'!$A$6:$N$133,14,FALSE),0)</f>
        <v>0</v>
      </c>
      <c r="Z36" s="75">
        <f>_xlfn.IFNA(VLOOKUP(CONCATENATE($Z$5,$B36,$C36),'MR2'!$A$6:$N$133,14,FALSE),0)</f>
        <v>0</v>
      </c>
      <c r="AA36" s="75">
        <f>_xlfn.IFNA(VLOOKUP(CONCATENATE($AA$5,$B36,$C36),'DRY3'!$A$6:$N$124,14,FALSE),0)</f>
        <v>0</v>
      </c>
      <c r="AB36" s="75">
        <f>_xlfn.IFNA(VLOOKUP(CONCATENATE($AB$5,$B36,$C36),'SER2'!$A$6:$N$135,14,FALSE),0)</f>
        <v>0</v>
      </c>
      <c r="AC36" s="75">
        <f>_xlfn.IFNA(VLOOKUP(CONCATENATE($AC$5,$B36,$C36),'KR2'!$A$6:$O$129,14,FALSE),0)</f>
        <v>0</v>
      </c>
      <c r="AD36" s="75" cm="1">
        <f t="array" ref="AD36">_xlfn.IFNA(VLOOKUP(CONCATENATE($AD$5,$B36,$C36),BUR31,AD37:AE48,FALSE),0)</f>
        <v>0</v>
      </c>
      <c r="AE36" s="75">
        <f>_xlfn.IFNA(VLOOKUP(CONCATENATE($AE$5,$B36,$C36),LOG!$A$6:$N$135,14,FALSE),0)</f>
        <v>0</v>
      </c>
      <c r="AF36" s="75">
        <f>_xlfn.IFNA(VLOOKUP(CONCATENATE($AF$5,$B36,$C36),FEST!$A$6:$N$125,14,FALSE),0)</f>
        <v>0</v>
      </c>
      <c r="AG36" s="75">
        <f>_xlfn.IFNA(VLOOKUP(CONCATENATE($AG$5,$B36,$C36),'ESP2'!$A$6:$N$131,14,FALSE),0)</f>
        <v>0</v>
      </c>
      <c r="AH36" s="75">
        <f>_xlfn.IFNA(VLOOKUP(CONCATENATE($AG$5,$B36,$C36),'OG3'!$A$6:$N$131,14,FALSE),0)</f>
        <v>0</v>
      </c>
      <c r="AI36" s="75">
        <f>_xlfn.IFNA(VLOOKUP(CONCATENATE($AI$5,$B36,$C36),'BUN2'!$A$6:$N$135,14,FALSE),0)</f>
        <v>0</v>
      </c>
      <c r="AJ36" s="75">
        <f>_xlfn.IFNA(VLOOKUP(CONCATENATE($AJ$5,$B36,$C36),SC!$A$6:$M$135,14,FALSE),0)</f>
        <v>0</v>
      </c>
      <c r="AK36" s="75">
        <f>_xlfn.IFNA(VLOOKUP(CONCATENATE($AK$5,$B36,$C36),'ESP3'!$A$6:$N$133,14,FALSE),0)</f>
        <v>0</v>
      </c>
      <c r="AL36" s="75">
        <f>_xlfn.IFNA(VLOOKUP(CONCATENATE($AK$5,$B36,$C36),'ESP3'!$A$6:$N$133,14,FALSE),0)</f>
        <v>0</v>
      </c>
      <c r="AM36" s="76">
        <f>_xlfn.IFNA(VLOOKUP(CONCATENATE($AQ$5,$B36,$C36),'WAL1'!$A$6:$N$233,14,FALSE),0)</f>
        <v>0</v>
      </c>
      <c r="AN36" s="76">
        <f>_xlfn.IFNA(VLOOKUP(CONCATENATE($AK$5,$B36,$C36),'BUN3'!$A$6:$N$133,14,FALSE),0)</f>
        <v>0</v>
      </c>
      <c r="AO36" s="76">
        <f>_xlfn.IFNA(VLOOKUP(CONCATENATE($AO$5,$B36,$C36),'ESP4'!$A$6:$N$135,14,FALSE),0)</f>
        <v>0</v>
      </c>
      <c r="AP36" s="76">
        <f>_xlfn.IFNA(VLOOKUP(CONCATENATE($AP$5,$B36,$C36),'MR3'!$A$6:$N$77,14,FALSE),0)</f>
        <v>0</v>
      </c>
      <c r="AQ36" s="76">
        <f>_xlfn.IFNA(VLOOKUP(CONCATENATE($AQ$5,$B36,$C36),'WAL1'!$A$6:$N$233,14,FALSE),0)</f>
        <v>0</v>
      </c>
      <c r="AR36" s="76">
        <f>_xlfn.IFNA(VLOOKUP(CONCATENATE($AR$5,$B36,$C36),LOG!$A$6:$N$77,14,FALSE),0)</f>
        <v>0</v>
      </c>
      <c r="AS36" s="76">
        <f>_xlfn.IFNA(VLOOKUP(CONCATENATE($AS$5,$B36,$C36),'DRY2'!$A$6:$N$130,14,FALSE),0)</f>
        <v>0</v>
      </c>
      <c r="AT36" s="76">
        <f>_xlfn.IFNA(VLOOKUP(CONCATENATE($AT$5,$B36,$C36),'BUN3'!$A$6:$N$134,14,FALSE),0)</f>
        <v>0</v>
      </c>
      <c r="AU36" s="76">
        <f>_xlfn.IFNA(VLOOKUP(CONCATENATE($AT$5,$B36,$C36),'BUN3'!$A$6:$N$134,14,FALSE),0)</f>
        <v>0</v>
      </c>
      <c r="AV36" s="76">
        <f>_xlfn.IFNA(VLOOKUP(CONCATENATE($AV$5,$B36,$C36),'MR2'!$A$6:$N$135,14,FALSE),0)</f>
        <v>0</v>
      </c>
      <c r="AW36" s="400"/>
      <c r="AX36" s="77"/>
      <c r="AY36" s="40"/>
    </row>
    <row r="37" spans="1:51" x14ac:dyDescent="0.3">
      <c r="A37" s="860"/>
      <c r="B37" s="311"/>
      <c r="C37" s="312"/>
      <c r="D37" s="312"/>
      <c r="E37" s="313"/>
      <c r="F37" s="314"/>
      <c r="G37" s="70"/>
      <c r="H37" s="71"/>
      <c r="I37" s="74"/>
      <c r="J37" s="75">
        <f>_xlfn.IFNA(VLOOKUP(CONCATENATE($J$5,$B37,$C37),'BUS1'!$A$6:$N$107,14,FALSE),0)</f>
        <v>0</v>
      </c>
      <c r="K37" s="75">
        <f>_xlfn.IFNA(VLOOKUP(CONCATENATE($K$5,$B37,$C37),'ESP1'!$A$6:$N$135,14,FALSE),0)</f>
        <v>0</v>
      </c>
      <c r="L37" s="75">
        <f>_xlfn.IFNA(VLOOKUP(CONCATENATE($L$5,$B37,$C37),'KR1'!$A$6:$N$95,14,FALSE),0)</f>
        <v>0</v>
      </c>
      <c r="M37" s="75">
        <f>_xlfn.IFNA(VLOOKUP(CONCATENATE($AK$5,$B37,$C37),'ESP3'!$A$6:$N$133,14,FALSE),0)</f>
        <v>0</v>
      </c>
      <c r="N37" s="75">
        <f>_xlfn.IFNA(VLOOKUP(CONCATENATE($N$5,$B37,$C37),MUR!$A$6:$L$131,14,FALSE),0)</f>
        <v>0</v>
      </c>
      <c r="O37" s="75">
        <f>_xlfn.IFNA(VLOOKUP(CONCATENATE($O$5,$B37,$C37),'SER1'!$A$6:$N$110,14,FALSE),0)</f>
        <v>0</v>
      </c>
      <c r="P37" s="75">
        <f>_xlfn.IFNA(VLOOKUP(CONCATENATE($P$5,$B37,$C37),'MR1'!$A$6:$N$135,14,FALSE),0)</f>
        <v>0</v>
      </c>
      <c r="Q37" s="75">
        <f>_xlfn.IFNA(VLOOKUP(CONCATENATE($Q$5,$B37,$C37),'GOS1'!$A$6:$N$133,14,FALSE),0)</f>
        <v>0</v>
      </c>
      <c r="R37" s="75"/>
      <c r="S37" s="75">
        <f>_xlfn.IFNA(VLOOKUP(CONCATENATE($S$5,$B37,$C37),'OG1'!$A$6:$N$56,14,FALSE),0)</f>
        <v>0</v>
      </c>
      <c r="T37" s="75">
        <f>_xlfn.IFNA(VLOOKUP(CONCATENATE($T$5,$B37,$C37),'DRY1'!$A$6:$N$135,14,FALSE),0)</f>
        <v>0</v>
      </c>
      <c r="U37" s="75">
        <f>_xlfn.IFNA(VLOOKUP(CONCATENATE($U$5,$B37,$C37),'HO1'!$A$8:$N$131,14,FALSE),0)</f>
        <v>0</v>
      </c>
      <c r="V37" s="75">
        <f>_xlfn.IFNA(VLOOKUP(CONCATENATE($V$5,$B37,$C37),'BUS3'!$A$8:$N$135,14,FALSE),0)</f>
        <v>0</v>
      </c>
      <c r="W37" s="75">
        <f>_xlfn.IFNA(VLOOKUP(CONCATENATE($W$5,$B37,$C37),'DRY2'!$A$6:$M$169,14,FALSE),0)</f>
        <v>0</v>
      </c>
      <c r="X37" s="75">
        <f>_xlfn.IFNA(VLOOKUP(CONCATENATE($AK$5,$B37,$C37),'ESP3'!$A$6:$N$133,14,FALSE),0)</f>
        <v>0</v>
      </c>
      <c r="Y37" s="75">
        <f>_xlfn.IFNA(VLOOKUP(CONCATENATE($Y$5,$B37,$C37),'OG3'!$A$6:$N$133,14,FALSE),0)</f>
        <v>0</v>
      </c>
      <c r="Z37" s="75">
        <f>_xlfn.IFNA(VLOOKUP(CONCATENATE($Z$5,$B37,$C37),'MR2'!$A$6:$N$133,14,FALSE),0)</f>
        <v>0</v>
      </c>
      <c r="AA37" s="75">
        <f>_xlfn.IFNA(VLOOKUP(CONCATENATE($AA$5,$B37,$C37),'DRY3'!$A$6:$N$124,14,FALSE),0)</f>
        <v>0</v>
      </c>
      <c r="AB37" s="75">
        <f>_xlfn.IFNA(VLOOKUP(CONCATENATE($AB$5,$B37,$C37),'SER2'!$A$6:$N$135,14,FALSE),0)</f>
        <v>0</v>
      </c>
      <c r="AC37" s="75">
        <f>_xlfn.IFNA(VLOOKUP(CONCATENATE($AC$5,$B37,$C37),'KR2'!$A$6:$O$129,14,FALSE),0)</f>
        <v>0</v>
      </c>
      <c r="AD37" s="75" cm="1">
        <f t="array" ref="AD37">_xlfn.IFNA(VLOOKUP(CONCATENATE($AD$5,$B37,$C37),BUR32,AD38:AE49,FALSE),0)</f>
        <v>0</v>
      </c>
      <c r="AE37" s="75">
        <f>_xlfn.IFNA(VLOOKUP(CONCATENATE($AE$5,$B37,$C37),LOG!$A$6:$N$135,14,FALSE),0)</f>
        <v>0</v>
      </c>
      <c r="AF37" s="75">
        <f>_xlfn.IFNA(VLOOKUP(CONCATENATE($AF$5,$B37,$C37),FEST!$A$6:$N$125,14,FALSE),0)</f>
        <v>0</v>
      </c>
      <c r="AG37" s="75">
        <f>_xlfn.IFNA(VLOOKUP(CONCATENATE($AG$5,$B37,$C37),'ESP2'!$A$6:$N$131,14,FALSE),0)</f>
        <v>0</v>
      </c>
      <c r="AH37" s="75">
        <f>_xlfn.IFNA(VLOOKUP(CONCATENATE($AG$5,$B37,$C37),'OG3'!$A$6:$N$131,14,FALSE),0)</f>
        <v>0</v>
      </c>
      <c r="AI37" s="75">
        <f>_xlfn.IFNA(VLOOKUP(CONCATENATE($AI$5,$B37,$C37),'BUN2'!$A$6:$N$135,14,FALSE),0)</f>
        <v>0</v>
      </c>
      <c r="AJ37" s="75">
        <f>_xlfn.IFNA(VLOOKUP(CONCATENATE($AJ$5,$B37,$C37),SC!$A$6:$M$135,14,FALSE),0)</f>
        <v>0</v>
      </c>
      <c r="AK37" s="75">
        <f>_xlfn.IFNA(VLOOKUP(CONCATENATE($AK$5,$B37,$C37),'ESP3'!$A$6:$N$133,14,FALSE),0)</f>
        <v>0</v>
      </c>
      <c r="AL37" s="75">
        <f>_xlfn.IFNA(VLOOKUP(CONCATENATE($AK$5,$B37,$C37),'ESP3'!$A$6:$N$133,14,FALSE),0)</f>
        <v>0</v>
      </c>
      <c r="AM37" s="76">
        <f>_xlfn.IFNA(VLOOKUP(CONCATENATE($AQ$5,$B37,$C37),'WAL1'!$A$6:$N$233,14,FALSE),0)</f>
        <v>0</v>
      </c>
      <c r="AN37" s="76">
        <f>_xlfn.IFNA(VLOOKUP(CONCATENATE($AK$5,$B37,$C37),'BUN3'!$A$6:$N$133,14,FALSE),0)</f>
        <v>0</v>
      </c>
      <c r="AO37" s="76">
        <f>_xlfn.IFNA(VLOOKUP(CONCATENATE($AO$5,$B37,$C37),'ESP4'!$A$6:$N$135,14,FALSE),0)</f>
        <v>0</v>
      </c>
      <c r="AP37" s="76">
        <f>_xlfn.IFNA(VLOOKUP(CONCATENATE($AP$5,$B37,$C37),'MR3'!$A$6:$N$77,14,FALSE),0)</f>
        <v>0</v>
      </c>
      <c r="AQ37" s="76">
        <f>_xlfn.IFNA(VLOOKUP(CONCATENATE($AQ$5,$B37,$C37),'WAL1'!$A$6:$N$233,14,FALSE),0)</f>
        <v>0</v>
      </c>
      <c r="AR37" s="76">
        <f>_xlfn.IFNA(VLOOKUP(CONCATENATE($AR$5,$B37,$C37),LOG!$A$6:$N$77,14,FALSE),0)</f>
        <v>0</v>
      </c>
      <c r="AS37" s="76">
        <f>_xlfn.IFNA(VLOOKUP(CONCATENATE($AS$5,$B37,$C37),'DRY2'!$A$6:$N$130,14,FALSE),0)</f>
        <v>0</v>
      </c>
      <c r="AT37" s="76">
        <f>_xlfn.IFNA(VLOOKUP(CONCATENATE($AT$5,$B37,$C37),'BUN3'!$A$6:$N$134,14,FALSE),0)</f>
        <v>0</v>
      </c>
      <c r="AU37" s="76">
        <f>_xlfn.IFNA(VLOOKUP(CONCATENATE($AT$5,$B37,$C37),'BUN3'!$A$6:$N$134,14,FALSE),0)</f>
        <v>0</v>
      </c>
      <c r="AV37" s="76">
        <f>_xlfn.IFNA(VLOOKUP(CONCATENATE($AV$5,$B37,$C37),'MR2'!$A$6:$N$135,14,FALSE),0)</f>
        <v>0</v>
      </c>
      <c r="AW37" s="400"/>
      <c r="AX37" s="77"/>
      <c r="AY37" s="40"/>
    </row>
    <row r="38" spans="1:51" x14ac:dyDescent="0.3">
      <c r="A38" s="860"/>
      <c r="B38" s="311"/>
      <c r="C38" s="312"/>
      <c r="D38" s="312"/>
      <c r="E38" s="313"/>
      <c r="F38" s="314"/>
      <c r="G38" s="70"/>
      <c r="H38" s="71"/>
      <c r="I38" s="74"/>
      <c r="J38" s="75">
        <f>_xlfn.IFNA(VLOOKUP(CONCATENATE($J$5,$B38,$C38),'BUS1'!$A$6:$N$107,14,FALSE),0)</f>
        <v>0</v>
      </c>
      <c r="K38" s="75">
        <f>_xlfn.IFNA(VLOOKUP(CONCATENATE($K$5,$B38,$C38),'ESP1'!$A$6:$N$135,14,FALSE),0)</f>
        <v>0</v>
      </c>
      <c r="L38" s="75">
        <f>_xlfn.IFNA(VLOOKUP(CONCATENATE($L$5,$B38,$C38),'KR1'!$A$6:$N$95,14,FALSE),0)</f>
        <v>0</v>
      </c>
      <c r="M38" s="75">
        <f>_xlfn.IFNA(VLOOKUP(CONCATENATE($AK$5,$B38,$C38),'ESP3'!$A$6:$N$133,14,FALSE),0)</f>
        <v>0</v>
      </c>
      <c r="N38" s="75">
        <f>_xlfn.IFNA(VLOOKUP(CONCATENATE($N$5,$B38,$C38),MUR!$A$6:$L$131,14,FALSE),0)</f>
        <v>0</v>
      </c>
      <c r="O38" s="75">
        <f>_xlfn.IFNA(VLOOKUP(CONCATENATE($O$5,$B38,$C38),'SER1'!$A$6:$N$110,14,FALSE),0)</f>
        <v>0</v>
      </c>
      <c r="P38" s="75">
        <f>_xlfn.IFNA(VLOOKUP(CONCATENATE($P$5,$B38,$C38),'MR1'!$A$6:$N$135,14,FALSE),0)</f>
        <v>0</v>
      </c>
      <c r="Q38" s="75">
        <f>_xlfn.IFNA(VLOOKUP(CONCATENATE($Q$5,$B38,$C38),'GOS1'!$A$6:$N$133,14,FALSE),0)</f>
        <v>0</v>
      </c>
      <c r="R38" s="75"/>
      <c r="S38" s="75">
        <f>_xlfn.IFNA(VLOOKUP(CONCATENATE($S$5,$B38,$C38),'OG1'!$A$6:$N$56,14,FALSE),0)</f>
        <v>0</v>
      </c>
      <c r="T38" s="75">
        <f>_xlfn.IFNA(VLOOKUP(CONCATENATE($T$5,$B38,$C38),'DRY1'!$A$6:$N$135,14,FALSE),0)</f>
        <v>0</v>
      </c>
      <c r="U38" s="75">
        <f>_xlfn.IFNA(VLOOKUP(CONCATENATE($U$5,$B38,$C38),'HO1'!$A$8:$N$131,14,FALSE),0)</f>
        <v>0</v>
      </c>
      <c r="V38" s="75">
        <f>_xlfn.IFNA(VLOOKUP(CONCATENATE($V$5,$B38,$C38),'BUS3'!$A$8:$N$135,14,FALSE),0)</f>
        <v>0</v>
      </c>
      <c r="W38" s="75">
        <f>_xlfn.IFNA(VLOOKUP(CONCATENATE($W$5,$B38,$C38),'DRY2'!$A$6:$M$169,14,FALSE),0)</f>
        <v>0</v>
      </c>
      <c r="X38" s="75">
        <f>_xlfn.IFNA(VLOOKUP(CONCATENATE($AK$5,$B38,$C38),'ESP3'!$A$6:$N$133,14,FALSE),0)</f>
        <v>0</v>
      </c>
      <c r="Y38" s="75">
        <f>_xlfn.IFNA(VLOOKUP(CONCATENATE($Y$5,$B38,$C38),'OG3'!$A$6:$N$133,14,FALSE),0)</f>
        <v>0</v>
      </c>
      <c r="Z38" s="75">
        <f>_xlfn.IFNA(VLOOKUP(CONCATENATE($Z$5,$B38,$C38),'MR2'!$A$6:$N$133,14,FALSE),0)</f>
        <v>0</v>
      </c>
      <c r="AA38" s="75">
        <f>_xlfn.IFNA(VLOOKUP(CONCATENATE($AA$5,$B38,$C38),'DRY3'!$A$6:$N$124,14,FALSE),0)</f>
        <v>0</v>
      </c>
      <c r="AB38" s="75">
        <f>_xlfn.IFNA(VLOOKUP(CONCATENATE($AB$5,$B38,$C38),'SER2'!$A$6:$N$135,14,FALSE),0)</f>
        <v>0</v>
      </c>
      <c r="AC38" s="75">
        <f>_xlfn.IFNA(VLOOKUP(CONCATENATE($AC$5,$B38,$C38),'KR2'!$A$6:$O$129,14,FALSE),0)</f>
        <v>0</v>
      </c>
      <c r="AD38" s="75" cm="1">
        <f t="array" ref="AD38">_xlfn.IFNA(VLOOKUP(CONCATENATE($AD$5,$B38,$C38),BUR33,AD39:AE50,FALSE),0)</f>
        <v>0</v>
      </c>
      <c r="AE38" s="75">
        <f>_xlfn.IFNA(VLOOKUP(CONCATENATE($AE$5,$B38,$C38),LOG!$A$6:$N$135,14,FALSE),0)</f>
        <v>0</v>
      </c>
      <c r="AF38" s="75">
        <f>_xlfn.IFNA(VLOOKUP(CONCATENATE($AF$5,$B38,$C38),FEST!$A$6:$N$125,14,FALSE),0)</f>
        <v>0</v>
      </c>
      <c r="AG38" s="75">
        <f>_xlfn.IFNA(VLOOKUP(CONCATENATE($AG$5,$B38,$C38),'ESP2'!$A$6:$N$131,14,FALSE),0)</f>
        <v>0</v>
      </c>
      <c r="AH38" s="75">
        <f>_xlfn.IFNA(VLOOKUP(CONCATENATE($AG$5,$B38,$C38),'OG3'!$A$6:$N$131,14,FALSE),0)</f>
        <v>0</v>
      </c>
      <c r="AI38" s="75">
        <f>_xlfn.IFNA(VLOOKUP(CONCATENATE($AI$5,$B38,$C38),'BUN2'!$A$6:$N$135,14,FALSE),0)</f>
        <v>0</v>
      </c>
      <c r="AJ38" s="75">
        <f>_xlfn.IFNA(VLOOKUP(CONCATENATE($AJ$5,$B38,$C38),SC!$A$6:$M$135,14,FALSE),0)</f>
        <v>0</v>
      </c>
      <c r="AK38" s="75">
        <f>_xlfn.IFNA(VLOOKUP(CONCATENATE($AK$5,$B38,$C38),'ESP3'!$A$6:$N$133,14,FALSE),0)</f>
        <v>0</v>
      </c>
      <c r="AL38" s="75">
        <f>_xlfn.IFNA(VLOOKUP(CONCATENATE($AK$5,$B38,$C38),'ESP3'!$A$6:$N$133,14,FALSE),0)</f>
        <v>0</v>
      </c>
      <c r="AM38" s="76">
        <f>_xlfn.IFNA(VLOOKUP(CONCATENATE($AQ$5,$B38,$C38),'WAL1'!$A$6:$N$233,14,FALSE),0)</f>
        <v>0</v>
      </c>
      <c r="AN38" s="76">
        <f>_xlfn.IFNA(VLOOKUP(CONCATENATE($AK$5,$B38,$C38),'BUN3'!$A$6:$N$133,14,FALSE),0)</f>
        <v>0</v>
      </c>
      <c r="AO38" s="76">
        <f>_xlfn.IFNA(VLOOKUP(CONCATENATE($AO$5,$B38,$C38),'ESP4'!$A$6:$N$135,14,FALSE),0)</f>
        <v>0</v>
      </c>
      <c r="AP38" s="76">
        <f>_xlfn.IFNA(VLOOKUP(CONCATENATE($AP$5,$B38,$C38),'MR3'!$A$6:$N$77,14,FALSE),0)</f>
        <v>0</v>
      </c>
      <c r="AQ38" s="76">
        <f>_xlfn.IFNA(VLOOKUP(CONCATENATE($AQ$5,$B38,$C38),'WAL1'!$A$6:$N$233,14,FALSE),0)</f>
        <v>0</v>
      </c>
      <c r="AR38" s="76">
        <f>_xlfn.IFNA(VLOOKUP(CONCATENATE($AR$5,$B38,$C38),LOG!$A$6:$N$77,14,FALSE),0)</f>
        <v>0</v>
      </c>
      <c r="AS38" s="76">
        <f>_xlfn.IFNA(VLOOKUP(CONCATENATE($AS$5,$B38,$C38),'DRY2'!$A$6:$N$130,14,FALSE),0)</f>
        <v>0</v>
      </c>
      <c r="AT38" s="76">
        <f>_xlfn.IFNA(VLOOKUP(CONCATENATE($AT$5,$B38,$C38),'BUN3'!$A$6:$N$134,14,FALSE),0)</f>
        <v>0</v>
      </c>
      <c r="AU38" s="76">
        <f>_xlfn.IFNA(VLOOKUP(CONCATENATE($AT$5,$B38,$C38),'BUN3'!$A$6:$N$134,14,FALSE),0)</f>
        <v>0</v>
      </c>
      <c r="AV38" s="76">
        <f>_xlfn.IFNA(VLOOKUP(CONCATENATE($AV$5,$B38,$C38),'MR2'!$A$6:$N$135,14,FALSE),0)</f>
        <v>0</v>
      </c>
      <c r="AW38" s="400"/>
      <c r="AX38" s="77"/>
      <c r="AY38" s="40"/>
    </row>
    <row r="39" spans="1:51" x14ac:dyDescent="0.3">
      <c r="A39" s="860"/>
      <c r="B39" s="311"/>
      <c r="C39" s="312"/>
      <c r="D39" s="312"/>
      <c r="E39" s="313"/>
      <c r="F39" s="314"/>
      <c r="G39" s="70"/>
      <c r="H39" s="71"/>
      <c r="I39" s="74"/>
      <c r="J39" s="75">
        <f>_xlfn.IFNA(VLOOKUP(CONCATENATE($J$5,$B39,$C39),'BUS1'!$A$6:$N$107,14,FALSE),0)</f>
        <v>0</v>
      </c>
      <c r="K39" s="75">
        <f>_xlfn.IFNA(VLOOKUP(CONCATENATE($K$5,$B39,$C39),'ESP1'!$A$6:$N$135,14,FALSE),0)</f>
        <v>0</v>
      </c>
      <c r="L39" s="75">
        <f>_xlfn.IFNA(VLOOKUP(CONCATENATE($L$5,$B39,$C39),'KR1'!$A$6:$N$95,14,FALSE),0)</f>
        <v>0</v>
      </c>
      <c r="M39" s="75">
        <f>_xlfn.IFNA(VLOOKUP(CONCATENATE($AK$5,$B39,$C39),'ESP3'!$A$6:$N$133,14,FALSE),0)</f>
        <v>0</v>
      </c>
      <c r="N39" s="75">
        <f>_xlfn.IFNA(VLOOKUP(CONCATENATE($N$5,$B39,$C39),MUR!$A$6:$L$131,14,FALSE),0)</f>
        <v>0</v>
      </c>
      <c r="O39" s="75">
        <f>_xlfn.IFNA(VLOOKUP(CONCATENATE($O$5,$B39,$C39),'SER1'!$A$6:$N$110,14,FALSE),0)</f>
        <v>0</v>
      </c>
      <c r="P39" s="75">
        <f>_xlfn.IFNA(VLOOKUP(CONCATENATE($P$5,$B39,$C39),'MR1'!$A$6:$N$135,14,FALSE),0)</f>
        <v>0</v>
      </c>
      <c r="Q39" s="75">
        <f>_xlfn.IFNA(VLOOKUP(CONCATENATE($Q$5,$B39,$C39),'GOS1'!$A$6:$N$133,14,FALSE),0)</f>
        <v>0</v>
      </c>
      <c r="R39" s="75"/>
      <c r="S39" s="75">
        <f>_xlfn.IFNA(VLOOKUP(CONCATENATE($S$5,$B39,$C39),'OG1'!$A$6:$N$56,14,FALSE),0)</f>
        <v>0</v>
      </c>
      <c r="T39" s="75">
        <f>_xlfn.IFNA(VLOOKUP(CONCATENATE($T$5,$B39,$C39),'DRY1'!$A$6:$N$135,14,FALSE),0)</f>
        <v>0</v>
      </c>
      <c r="U39" s="75">
        <f>_xlfn.IFNA(VLOOKUP(CONCATENATE($U$5,$B39,$C39),'HO1'!$A$8:$N$131,14,FALSE),0)</f>
        <v>0</v>
      </c>
      <c r="V39" s="75">
        <f>_xlfn.IFNA(VLOOKUP(CONCATENATE($V$5,$B39,$C39),'BUS3'!$A$8:$N$135,14,FALSE),0)</f>
        <v>0</v>
      </c>
      <c r="W39" s="75">
        <f>_xlfn.IFNA(VLOOKUP(CONCATENATE($W$5,$B39,$C39),'DRY2'!$A$6:$M$169,14,FALSE),0)</f>
        <v>0</v>
      </c>
      <c r="X39" s="75">
        <f>_xlfn.IFNA(VLOOKUP(CONCATENATE($AK$5,$B39,$C39),'ESP3'!$A$6:$N$133,14,FALSE),0)</f>
        <v>0</v>
      </c>
      <c r="Y39" s="75">
        <f>_xlfn.IFNA(VLOOKUP(CONCATENATE($Y$5,$B39,$C39),'OG3'!$A$6:$N$133,14,FALSE),0)</f>
        <v>0</v>
      </c>
      <c r="Z39" s="75">
        <f>_xlfn.IFNA(VLOOKUP(CONCATENATE($Z$5,$B39,$C39),'MR2'!$A$6:$N$133,14,FALSE),0)</f>
        <v>0</v>
      </c>
      <c r="AA39" s="75">
        <f>_xlfn.IFNA(VLOOKUP(CONCATENATE($AA$5,$B39,$C39),'DRY3'!$A$6:$N$124,14,FALSE),0)</f>
        <v>0</v>
      </c>
      <c r="AB39" s="75">
        <f>_xlfn.IFNA(VLOOKUP(CONCATENATE($AB$5,$B39,$C39),'SER2'!$A$6:$N$135,14,FALSE),0)</f>
        <v>0</v>
      </c>
      <c r="AC39" s="75">
        <f>_xlfn.IFNA(VLOOKUP(CONCATENATE($AC$5,$B39,$C39),'KR2'!$A$6:$O$129,14,FALSE),0)</f>
        <v>0</v>
      </c>
      <c r="AD39" s="75" cm="1">
        <f t="array" ref="AD39">_xlfn.IFNA(VLOOKUP(CONCATENATE($AD$5,$B39,$C39),BUR34,AD40:AE51,FALSE),0)</f>
        <v>0</v>
      </c>
      <c r="AE39" s="75">
        <f>_xlfn.IFNA(VLOOKUP(CONCATENATE($AE$5,$B39,$C39),LOG!$A$6:$N$135,14,FALSE),0)</f>
        <v>0</v>
      </c>
      <c r="AF39" s="75">
        <f>_xlfn.IFNA(VLOOKUP(CONCATENATE($AF$5,$B39,$C39),FEST!$A$6:$N$125,14,FALSE),0)</f>
        <v>0</v>
      </c>
      <c r="AG39" s="75">
        <f>_xlfn.IFNA(VLOOKUP(CONCATENATE($AG$5,$B39,$C39),'ESP2'!$A$6:$N$131,14,FALSE),0)</f>
        <v>0</v>
      </c>
      <c r="AH39" s="75">
        <f>_xlfn.IFNA(VLOOKUP(CONCATENATE($AG$5,$B39,$C39),'OG3'!$A$6:$N$131,14,FALSE),0)</f>
        <v>0</v>
      </c>
      <c r="AI39" s="75">
        <f>_xlfn.IFNA(VLOOKUP(CONCATENATE($AI$5,$B39,$C39),'BUN2'!$A$6:$N$135,14,FALSE),0)</f>
        <v>0</v>
      </c>
      <c r="AJ39" s="75">
        <f>_xlfn.IFNA(VLOOKUP(CONCATENATE($AJ$5,$B39,$C39),SC!$A$6:$M$135,14,FALSE),0)</f>
        <v>0</v>
      </c>
      <c r="AK39" s="75">
        <f>_xlfn.IFNA(VLOOKUP(CONCATENATE($AK$5,$B39,$C39),'ESP3'!$A$6:$N$133,14,FALSE),0)</f>
        <v>0</v>
      </c>
      <c r="AL39" s="75">
        <f>_xlfn.IFNA(VLOOKUP(CONCATENATE($AK$5,$B39,$C39),'ESP3'!$A$6:$N$133,14,FALSE),0)</f>
        <v>0</v>
      </c>
      <c r="AM39" s="76">
        <f>_xlfn.IFNA(VLOOKUP(CONCATENATE($AQ$5,$B39,$C39),'WAL1'!$A$6:$N$233,14,FALSE),0)</f>
        <v>0</v>
      </c>
      <c r="AN39" s="76">
        <f>_xlfn.IFNA(VLOOKUP(CONCATENATE($AK$5,$B39,$C39),'BUN3'!$A$6:$N$133,14,FALSE),0)</f>
        <v>0</v>
      </c>
      <c r="AO39" s="76">
        <f>_xlfn.IFNA(VLOOKUP(CONCATENATE($AO$5,$B39,$C39),'ESP4'!$A$6:$N$135,14,FALSE),0)</f>
        <v>0</v>
      </c>
      <c r="AP39" s="76">
        <f>_xlfn.IFNA(VLOOKUP(CONCATENATE($AP$5,$B39,$C39),'MR3'!$A$6:$N$77,14,FALSE),0)</f>
        <v>0</v>
      </c>
      <c r="AQ39" s="76">
        <f>_xlfn.IFNA(VLOOKUP(CONCATENATE($AQ$5,$B39,$C39),'WAL1'!$A$6:$N$233,14,FALSE),0)</f>
        <v>0</v>
      </c>
      <c r="AR39" s="76">
        <f>_xlfn.IFNA(VLOOKUP(CONCATENATE($AR$5,$B39,$C39),LOG!$A$6:$N$77,14,FALSE),0)</f>
        <v>0</v>
      </c>
      <c r="AS39" s="76">
        <f>_xlfn.IFNA(VLOOKUP(CONCATENATE($AS$5,$B39,$C39),'DRY2'!$A$6:$N$130,14,FALSE),0)</f>
        <v>0</v>
      </c>
      <c r="AT39" s="76">
        <f>_xlfn.IFNA(VLOOKUP(CONCATENATE($AT$5,$B39,$C39),'BUN3'!$A$6:$N$134,14,FALSE),0)</f>
        <v>0</v>
      </c>
      <c r="AU39" s="76">
        <f>_xlfn.IFNA(VLOOKUP(CONCATENATE($AT$5,$B39,$C39),'BUN3'!$A$6:$N$134,14,FALSE),0)</f>
        <v>0</v>
      </c>
      <c r="AV39" s="76">
        <f>_xlfn.IFNA(VLOOKUP(CONCATENATE($AV$5,$B39,$C39),'MR2'!$A$6:$N$135,14,FALSE),0)</f>
        <v>0</v>
      </c>
      <c r="AW39" s="400"/>
      <c r="AX39" s="77"/>
      <c r="AY39" s="40"/>
    </row>
    <row r="40" spans="1:51" x14ac:dyDescent="0.3">
      <c r="A40" s="860"/>
      <c r="B40" s="311"/>
      <c r="C40" s="312"/>
      <c r="D40" s="312"/>
      <c r="E40" s="313"/>
      <c r="F40" s="314"/>
      <c r="G40" s="70"/>
      <c r="H40" s="71"/>
      <c r="I40" s="74"/>
      <c r="J40" s="75">
        <f>_xlfn.IFNA(VLOOKUP(CONCATENATE($J$5,$B40,$C40),'BUS1'!$A$6:$N$107,14,FALSE),0)</f>
        <v>0</v>
      </c>
      <c r="K40" s="75">
        <f>_xlfn.IFNA(VLOOKUP(CONCATENATE($K$5,$B40,$C40),'ESP1'!$A$6:$N$135,14,FALSE),0)</f>
        <v>0</v>
      </c>
      <c r="L40" s="75">
        <f>_xlfn.IFNA(VLOOKUP(CONCATENATE($L$5,$B40,$C40),'KR1'!$A$6:$N$95,14,FALSE),0)</f>
        <v>0</v>
      </c>
      <c r="M40" s="75">
        <f>_xlfn.IFNA(VLOOKUP(CONCATENATE($AK$5,$B40,$C40),'ESP3'!$A$6:$N$133,14,FALSE),0)</f>
        <v>0</v>
      </c>
      <c r="N40" s="75">
        <f>_xlfn.IFNA(VLOOKUP(CONCATENATE($N$5,$B40,$C40),MUR!$A$6:$L$131,14,FALSE),0)</f>
        <v>0</v>
      </c>
      <c r="O40" s="75">
        <f>_xlfn.IFNA(VLOOKUP(CONCATENATE($O$5,$B40,$C40),'SER1'!$A$6:$N$110,14,FALSE),0)</f>
        <v>0</v>
      </c>
      <c r="P40" s="75">
        <f>_xlfn.IFNA(VLOOKUP(CONCATENATE($P$5,$B40,$C40),'MR1'!$A$6:$N$135,14,FALSE),0)</f>
        <v>0</v>
      </c>
      <c r="Q40" s="75">
        <f>_xlfn.IFNA(VLOOKUP(CONCATENATE($Q$5,$B40,$C40),'GOS1'!$A$6:$N$133,14,FALSE),0)</f>
        <v>0</v>
      </c>
      <c r="R40" s="75"/>
      <c r="S40" s="75">
        <f>_xlfn.IFNA(VLOOKUP(CONCATENATE($S$5,$B40,$C40),'OG1'!$A$6:$N$56,14,FALSE),0)</f>
        <v>0</v>
      </c>
      <c r="T40" s="75">
        <f>_xlfn.IFNA(VLOOKUP(CONCATENATE($T$5,$B40,$C40),'DRY1'!$A$6:$N$135,14,FALSE),0)</f>
        <v>0</v>
      </c>
      <c r="U40" s="75">
        <f>_xlfn.IFNA(VLOOKUP(CONCATENATE($U$5,$B40,$C40),'HO1'!$A$8:$N$131,14,FALSE),0)</f>
        <v>0</v>
      </c>
      <c r="V40" s="75">
        <f>_xlfn.IFNA(VLOOKUP(CONCATENATE($V$5,$B40,$C40),'BUS3'!$A$8:$N$135,14,FALSE),0)</f>
        <v>0</v>
      </c>
      <c r="W40" s="75">
        <f>_xlfn.IFNA(VLOOKUP(CONCATENATE($W$5,$B40,$C40),'DRY2'!$A$6:$M$169,14,FALSE),0)</f>
        <v>0</v>
      </c>
      <c r="X40" s="75">
        <f>_xlfn.IFNA(VLOOKUP(CONCATENATE($AK$5,$B40,$C40),'ESP3'!$A$6:$N$133,14,FALSE),0)</f>
        <v>0</v>
      </c>
      <c r="Y40" s="75">
        <f>_xlfn.IFNA(VLOOKUP(CONCATENATE($Y$5,$B40,$C40),'OG3'!$A$6:$N$133,14,FALSE),0)</f>
        <v>0</v>
      </c>
      <c r="Z40" s="75">
        <f>_xlfn.IFNA(VLOOKUP(CONCATENATE($Z$5,$B40,$C40),'MR2'!$A$6:$N$133,14,FALSE),0)</f>
        <v>0</v>
      </c>
      <c r="AA40" s="75">
        <f>_xlfn.IFNA(VLOOKUP(CONCATENATE($AA$5,$B40,$C40),'DRY3'!$A$6:$N$124,14,FALSE),0)</f>
        <v>0</v>
      </c>
      <c r="AB40" s="75">
        <f>_xlfn.IFNA(VLOOKUP(CONCATENATE($AB$5,$B40,$C40),'SER2'!$A$6:$N$135,14,FALSE),0)</f>
        <v>0</v>
      </c>
      <c r="AC40" s="75">
        <f>_xlfn.IFNA(VLOOKUP(CONCATENATE($AC$5,$B40,$C40),'KR2'!$A$6:$O$129,14,FALSE),0)</f>
        <v>0</v>
      </c>
      <c r="AD40" s="75" cm="1">
        <f t="array" ref="AD40">_xlfn.IFNA(VLOOKUP(CONCATENATE($AD$5,$B40,$C40),BUR35,AD41:AE52,FALSE),0)</f>
        <v>0</v>
      </c>
      <c r="AE40" s="75">
        <f>_xlfn.IFNA(VLOOKUP(CONCATENATE($AE$5,$B40,$C40),LOG!$A$6:$N$135,14,FALSE),0)</f>
        <v>0</v>
      </c>
      <c r="AF40" s="75">
        <f>_xlfn.IFNA(VLOOKUP(CONCATENATE($AF$5,$B40,$C40),FEST!$A$6:$N$125,14,FALSE),0)</f>
        <v>0</v>
      </c>
      <c r="AG40" s="75">
        <f>_xlfn.IFNA(VLOOKUP(CONCATENATE($AG$5,$B40,$C40),'ESP2'!$A$6:$N$131,14,FALSE),0)</f>
        <v>0</v>
      </c>
      <c r="AH40" s="75">
        <f>_xlfn.IFNA(VLOOKUP(CONCATENATE($AG$5,$B40,$C40),'OG3'!$A$6:$N$131,14,FALSE),0)</f>
        <v>0</v>
      </c>
      <c r="AI40" s="75">
        <f>_xlfn.IFNA(VLOOKUP(CONCATENATE($AI$5,$B40,$C40),'BUN2'!$A$6:$N$135,14,FALSE),0)</f>
        <v>0</v>
      </c>
      <c r="AJ40" s="75">
        <f>_xlfn.IFNA(VLOOKUP(CONCATENATE($AJ$5,$B40,$C40),SC!$A$6:$M$135,14,FALSE),0)</f>
        <v>0</v>
      </c>
      <c r="AK40" s="75">
        <f>_xlfn.IFNA(VLOOKUP(CONCATENATE($AK$5,$B40,$C40),'ESP3'!$A$6:$N$133,14,FALSE),0)</f>
        <v>0</v>
      </c>
      <c r="AL40" s="75">
        <f>_xlfn.IFNA(VLOOKUP(CONCATENATE($AK$5,$B40,$C40),'ESP3'!$A$6:$N$133,14,FALSE),0)</f>
        <v>0</v>
      </c>
      <c r="AM40" s="76">
        <f>_xlfn.IFNA(VLOOKUP(CONCATENATE($AQ$5,$B40,$C40),'WAL1'!$A$6:$N$233,14,FALSE),0)</f>
        <v>0</v>
      </c>
      <c r="AN40" s="76">
        <f>_xlfn.IFNA(VLOOKUP(CONCATENATE($AK$5,$B40,$C40),'BUN3'!$A$6:$N$133,14,FALSE),0)</f>
        <v>0</v>
      </c>
      <c r="AO40" s="76">
        <f>_xlfn.IFNA(VLOOKUP(CONCATENATE($AO$5,$B40,$C40),'ESP4'!$A$6:$N$135,14,FALSE),0)</f>
        <v>0</v>
      </c>
      <c r="AP40" s="76">
        <f>_xlfn.IFNA(VLOOKUP(CONCATENATE($AP$5,$B40,$C40),'MR3'!$A$6:$N$77,14,FALSE),0)</f>
        <v>0</v>
      </c>
      <c r="AQ40" s="76">
        <f>_xlfn.IFNA(VLOOKUP(CONCATENATE($AQ$5,$B40,$C40),'WAL1'!$A$6:$N$233,14,FALSE),0)</f>
        <v>0</v>
      </c>
      <c r="AR40" s="76">
        <f>_xlfn.IFNA(VLOOKUP(CONCATENATE($AR$5,$B40,$C40),LOG!$A$6:$N$77,14,FALSE),0)</f>
        <v>0</v>
      </c>
      <c r="AS40" s="76">
        <f>_xlfn.IFNA(VLOOKUP(CONCATENATE($AS$5,$B40,$C40),'DRY2'!$A$6:$N$130,14,FALSE),0)</f>
        <v>0</v>
      </c>
      <c r="AT40" s="76">
        <f>_xlfn.IFNA(VLOOKUP(CONCATENATE($AT$5,$B40,$C40),'BUN3'!$A$6:$N$134,14,FALSE),0)</f>
        <v>0</v>
      </c>
      <c r="AU40" s="76">
        <f>_xlfn.IFNA(VLOOKUP(CONCATENATE($AT$5,$B40,$C40),'BUN3'!$A$6:$N$134,14,FALSE),0)</f>
        <v>0</v>
      </c>
      <c r="AV40" s="76">
        <f>_xlfn.IFNA(VLOOKUP(CONCATENATE($AV$5,$B40,$C40),'MR2'!$A$6:$N$135,14,FALSE),0)</f>
        <v>0</v>
      </c>
      <c r="AW40" s="400"/>
      <c r="AX40" s="77"/>
      <c r="AY40" s="40"/>
    </row>
    <row r="41" spans="1:51" x14ac:dyDescent="0.3">
      <c r="A41" s="860"/>
      <c r="B41" s="311"/>
      <c r="C41" s="312"/>
      <c r="D41" s="312"/>
      <c r="E41" s="313"/>
      <c r="F41" s="314"/>
      <c r="G41" s="70"/>
      <c r="H41" s="71"/>
      <c r="I41" s="74"/>
      <c r="J41" s="75">
        <f>_xlfn.IFNA(VLOOKUP(CONCATENATE($J$5,$B41,$C41),'BUS1'!$A$6:$N$107,14,FALSE),0)</f>
        <v>0</v>
      </c>
      <c r="K41" s="75">
        <f>_xlfn.IFNA(VLOOKUP(CONCATENATE($K$5,$B41,$C41),'ESP1'!$A$6:$N$135,14,FALSE),0)</f>
        <v>0</v>
      </c>
      <c r="L41" s="75">
        <f>_xlfn.IFNA(VLOOKUP(CONCATENATE($L$5,$B41,$C41),'KR1'!$A$6:$N$95,14,FALSE),0)</f>
        <v>0</v>
      </c>
      <c r="M41" s="75">
        <f>_xlfn.IFNA(VLOOKUP(CONCATENATE($AK$5,$B41,$C41),'ESP3'!$A$6:$N$133,14,FALSE),0)</f>
        <v>0</v>
      </c>
      <c r="N41" s="75">
        <f>_xlfn.IFNA(VLOOKUP(CONCATENATE($N$5,$B41,$C41),MUR!$A$6:$L$131,14,FALSE),0)</f>
        <v>0</v>
      </c>
      <c r="O41" s="75">
        <f>_xlfn.IFNA(VLOOKUP(CONCATENATE($O$5,$B41,$C41),'SER1'!$A$6:$N$110,14,FALSE),0)</f>
        <v>0</v>
      </c>
      <c r="P41" s="75">
        <f>_xlfn.IFNA(VLOOKUP(CONCATENATE($P$5,$B41,$C41),'MR1'!$A$6:$N$135,14,FALSE),0)</f>
        <v>0</v>
      </c>
      <c r="Q41" s="75">
        <f>_xlfn.IFNA(VLOOKUP(CONCATENATE($Q$5,$B41,$C41),'GOS1'!$A$6:$N$133,14,FALSE),0)</f>
        <v>0</v>
      </c>
      <c r="R41" s="75"/>
      <c r="S41" s="75">
        <f>_xlfn.IFNA(VLOOKUP(CONCATENATE($S$5,$B41,$C41),'OG1'!$A$6:$N$56,14,FALSE),0)</f>
        <v>0</v>
      </c>
      <c r="T41" s="75">
        <f>_xlfn.IFNA(VLOOKUP(CONCATENATE($T$5,$B41,$C41),'DRY1'!$A$6:$N$135,14,FALSE),0)</f>
        <v>0</v>
      </c>
      <c r="U41" s="75">
        <f>_xlfn.IFNA(VLOOKUP(CONCATENATE($U$5,$B41,$C41),'HO1'!$A$8:$N$131,14,FALSE),0)</f>
        <v>0</v>
      </c>
      <c r="V41" s="75">
        <f>_xlfn.IFNA(VLOOKUP(CONCATENATE($V$5,$B41,$C41),'BUS3'!$A$8:$N$135,14,FALSE),0)</f>
        <v>0</v>
      </c>
      <c r="W41" s="75">
        <f>_xlfn.IFNA(VLOOKUP(CONCATENATE($W$5,$B41,$C41),'DRY2'!$A$6:$M$169,14,FALSE),0)</f>
        <v>0</v>
      </c>
      <c r="X41" s="75">
        <f>_xlfn.IFNA(VLOOKUP(CONCATENATE($AK$5,$B41,$C41),'ESP3'!$A$6:$N$133,14,FALSE),0)</f>
        <v>0</v>
      </c>
      <c r="Y41" s="75">
        <f>_xlfn.IFNA(VLOOKUP(CONCATENATE($Y$5,$B41,$C41),'OG3'!$A$6:$N$133,14,FALSE),0)</f>
        <v>0</v>
      </c>
      <c r="Z41" s="75">
        <f>_xlfn.IFNA(VLOOKUP(CONCATENATE($Z$5,$B41,$C41),'MR2'!$A$6:$N$133,14,FALSE),0)</f>
        <v>0</v>
      </c>
      <c r="AA41" s="75">
        <f>_xlfn.IFNA(VLOOKUP(CONCATENATE($AA$5,$B41,$C41),'DRY3'!$A$6:$N$124,14,FALSE),0)</f>
        <v>0</v>
      </c>
      <c r="AB41" s="75">
        <f>_xlfn.IFNA(VLOOKUP(CONCATENATE($AB$5,$B41,$C41),'SER2'!$A$6:$N$135,14,FALSE),0)</f>
        <v>0</v>
      </c>
      <c r="AC41" s="75">
        <f>_xlfn.IFNA(VLOOKUP(CONCATENATE($AC$5,$B41,$C41),'KR2'!$A$6:$O$129,14,FALSE),0)</f>
        <v>0</v>
      </c>
      <c r="AD41" s="75" cm="1">
        <f t="array" ref="AD41">_xlfn.IFNA(VLOOKUP(CONCATENATE($AD$5,$B41,$C41),BUR36,AD42:AE53,FALSE),0)</f>
        <v>0</v>
      </c>
      <c r="AE41" s="75">
        <f>_xlfn.IFNA(VLOOKUP(CONCATENATE($AE$5,$B41,$C41),LOG!$A$6:$N$135,14,FALSE),0)</f>
        <v>0</v>
      </c>
      <c r="AF41" s="75">
        <f>_xlfn.IFNA(VLOOKUP(CONCATENATE($AF$5,$B41,$C41),FEST!$A$6:$N$125,14,FALSE),0)</f>
        <v>0</v>
      </c>
      <c r="AG41" s="75">
        <f>_xlfn.IFNA(VLOOKUP(CONCATENATE($AG$5,$B41,$C41),'ESP2'!$A$6:$N$131,14,FALSE),0)</f>
        <v>0</v>
      </c>
      <c r="AH41" s="75">
        <f>_xlfn.IFNA(VLOOKUP(CONCATENATE($AG$5,$B41,$C41),'OG3'!$A$6:$N$131,14,FALSE),0)</f>
        <v>0</v>
      </c>
      <c r="AI41" s="75">
        <f>_xlfn.IFNA(VLOOKUP(CONCATENATE($AI$5,$B41,$C41),'BUN2'!$A$6:$N$135,14,FALSE),0)</f>
        <v>0</v>
      </c>
      <c r="AJ41" s="75">
        <f>_xlfn.IFNA(VLOOKUP(CONCATENATE($AJ$5,$B41,$C41),SC!$A$6:$M$135,14,FALSE),0)</f>
        <v>0</v>
      </c>
      <c r="AK41" s="75">
        <f>_xlfn.IFNA(VLOOKUP(CONCATENATE($AK$5,$B41,$C41),'ESP3'!$A$6:$N$133,14,FALSE),0)</f>
        <v>0</v>
      </c>
      <c r="AL41" s="75">
        <f>_xlfn.IFNA(VLOOKUP(CONCATENATE($AK$5,$B41,$C41),'ESP3'!$A$6:$N$133,14,FALSE),0)</f>
        <v>0</v>
      </c>
      <c r="AM41" s="76">
        <f>_xlfn.IFNA(VLOOKUP(CONCATENATE($AQ$5,$B41,$C41),'WAL1'!$A$6:$N$233,14,FALSE),0)</f>
        <v>0</v>
      </c>
      <c r="AN41" s="76">
        <f>_xlfn.IFNA(VLOOKUP(CONCATENATE($AK$5,$B41,$C41),'BUN3'!$A$6:$N$133,14,FALSE),0)</f>
        <v>0</v>
      </c>
      <c r="AO41" s="76">
        <f>_xlfn.IFNA(VLOOKUP(CONCATENATE($AO$5,$B41,$C41),'ESP4'!$A$6:$N$135,14,FALSE),0)</f>
        <v>0</v>
      </c>
      <c r="AP41" s="76">
        <f>_xlfn.IFNA(VLOOKUP(CONCATENATE($AP$5,$B41,$C41),'MR3'!$A$6:$N$77,14,FALSE),0)</f>
        <v>0</v>
      </c>
      <c r="AQ41" s="76">
        <f>_xlfn.IFNA(VLOOKUP(CONCATENATE($AQ$5,$B41,$C41),'WAL1'!$A$6:$N$233,14,FALSE),0)</f>
        <v>0</v>
      </c>
      <c r="AR41" s="76">
        <f>_xlfn.IFNA(VLOOKUP(CONCATENATE($AR$5,$B41,$C41),LOG!$A$6:$N$77,14,FALSE),0)</f>
        <v>0</v>
      </c>
      <c r="AS41" s="76">
        <f>_xlfn.IFNA(VLOOKUP(CONCATENATE($AS$5,$B41,$C41),'DRY2'!$A$6:$N$130,14,FALSE),0)</f>
        <v>0</v>
      </c>
      <c r="AT41" s="76">
        <f>_xlfn.IFNA(VLOOKUP(CONCATENATE($AT$5,$B41,$C41),'BUN3'!$A$6:$N$134,14,FALSE),0)</f>
        <v>0</v>
      </c>
      <c r="AU41" s="76">
        <f>_xlfn.IFNA(VLOOKUP(CONCATENATE($AT$5,$B41,$C41),'BUN3'!$A$6:$N$134,14,FALSE),0)</f>
        <v>0</v>
      </c>
      <c r="AV41" s="76">
        <f>_xlfn.IFNA(VLOOKUP(CONCATENATE($AV$5,$B41,$C41),'MR2'!$A$6:$N$135,14,FALSE),0)</f>
        <v>0</v>
      </c>
      <c r="AW41" s="400"/>
      <c r="AX41" s="77"/>
      <c r="AY41" s="40"/>
    </row>
    <row r="42" spans="1:51" x14ac:dyDescent="0.3">
      <c r="A42" s="860"/>
      <c r="B42" s="311"/>
      <c r="C42" s="312"/>
      <c r="D42" s="312"/>
      <c r="E42" s="313"/>
      <c r="F42" s="314"/>
      <c r="G42" s="70"/>
      <c r="H42" s="71"/>
      <c r="I42" s="74"/>
      <c r="J42" s="75">
        <f>_xlfn.IFNA(VLOOKUP(CONCATENATE($J$5,$B42,$C42),'BUS1'!$A$6:$N$107,14,FALSE),0)</f>
        <v>0</v>
      </c>
      <c r="K42" s="75">
        <f>_xlfn.IFNA(VLOOKUP(CONCATENATE($K$5,$B42,$C42),'ESP1'!$A$6:$N$135,14,FALSE),0)</f>
        <v>0</v>
      </c>
      <c r="L42" s="75">
        <f>_xlfn.IFNA(VLOOKUP(CONCATENATE($L$5,$B42,$C42),'KR1'!$A$6:$N$95,14,FALSE),0)</f>
        <v>0</v>
      </c>
      <c r="M42" s="75">
        <f>_xlfn.IFNA(VLOOKUP(CONCATENATE($AK$5,$B42,$C42),'ESP3'!$A$6:$N$133,14,FALSE),0)</f>
        <v>0</v>
      </c>
      <c r="N42" s="75">
        <f>_xlfn.IFNA(VLOOKUP(CONCATENATE($N$5,$B42,$C42),MUR!$A$6:$L$131,14,FALSE),0)</f>
        <v>0</v>
      </c>
      <c r="O42" s="75">
        <f>_xlfn.IFNA(VLOOKUP(CONCATENATE($O$5,$B42,$C42),'SER1'!$A$6:$N$110,14,FALSE),0)</f>
        <v>0</v>
      </c>
      <c r="P42" s="75">
        <f>_xlfn.IFNA(VLOOKUP(CONCATENATE($P$5,$B42,$C42),'MR1'!$A$6:$N$135,14,FALSE),0)</f>
        <v>0</v>
      </c>
      <c r="Q42" s="75">
        <f>_xlfn.IFNA(VLOOKUP(CONCATENATE($Q$5,$B42,$C42),'GOS1'!$A$6:$N$133,14,FALSE),0)</f>
        <v>0</v>
      </c>
      <c r="R42" s="75"/>
      <c r="S42" s="75">
        <f>_xlfn.IFNA(VLOOKUP(CONCATENATE($S$5,$B42,$C42),'OG1'!$A$6:$N$56,14,FALSE),0)</f>
        <v>0</v>
      </c>
      <c r="T42" s="75">
        <f>_xlfn.IFNA(VLOOKUP(CONCATENATE($T$5,$B42,$C42),'DRY1'!$A$6:$N$135,14,FALSE),0)</f>
        <v>0</v>
      </c>
      <c r="U42" s="75">
        <f>_xlfn.IFNA(VLOOKUP(CONCATENATE($U$5,$B42,$C42),'HO1'!$A$8:$N$131,14,FALSE),0)</f>
        <v>0</v>
      </c>
      <c r="V42" s="75">
        <f>_xlfn.IFNA(VLOOKUP(CONCATENATE($V$5,$B42,$C42),'BUS3'!$A$8:$N$135,14,FALSE),0)</f>
        <v>0</v>
      </c>
      <c r="W42" s="75">
        <f>_xlfn.IFNA(VLOOKUP(CONCATENATE($W$5,$B42,$C42),'DRY2'!$A$6:$M$169,14,FALSE),0)</f>
        <v>0</v>
      </c>
      <c r="X42" s="75">
        <f>_xlfn.IFNA(VLOOKUP(CONCATENATE($AK$5,$B42,$C42),'ESP3'!$A$6:$N$133,14,FALSE),0)</f>
        <v>0</v>
      </c>
      <c r="Y42" s="75">
        <f>_xlfn.IFNA(VLOOKUP(CONCATENATE($Y$5,$B42,$C42),'OG3'!$A$6:$N$133,14,FALSE),0)</f>
        <v>0</v>
      </c>
      <c r="Z42" s="75">
        <f>_xlfn.IFNA(VLOOKUP(CONCATENATE($Z$5,$B42,$C42),'MR2'!$A$6:$N$133,14,FALSE),0)</f>
        <v>0</v>
      </c>
      <c r="AA42" s="75">
        <f>_xlfn.IFNA(VLOOKUP(CONCATENATE($AA$5,$B42,$C42),'DRY3'!$A$6:$N$124,14,FALSE),0)</f>
        <v>0</v>
      </c>
      <c r="AB42" s="75">
        <f>_xlfn.IFNA(VLOOKUP(CONCATENATE($AB$5,$B42,$C42),'SER2'!$A$6:$N$135,14,FALSE),0)</f>
        <v>0</v>
      </c>
      <c r="AC42" s="75">
        <f>_xlfn.IFNA(VLOOKUP(CONCATENATE($AC$5,$B42,$C42),'KR2'!$A$6:$O$129,14,FALSE),0)</f>
        <v>0</v>
      </c>
      <c r="AD42" s="75" cm="1">
        <f t="array" ref="AD42">_xlfn.IFNA(VLOOKUP(CONCATENATE($AD$5,$B42,$C42),BUR37,AD43:AE54,FALSE),0)</f>
        <v>0</v>
      </c>
      <c r="AE42" s="75">
        <f>_xlfn.IFNA(VLOOKUP(CONCATENATE($AE$5,$B42,$C42),LOG!$A$6:$N$135,14,FALSE),0)</f>
        <v>0</v>
      </c>
      <c r="AF42" s="75">
        <f>_xlfn.IFNA(VLOOKUP(CONCATENATE($AF$5,$B42,$C42),FEST!$A$6:$N$125,14,FALSE),0)</f>
        <v>0</v>
      </c>
      <c r="AG42" s="75">
        <f>_xlfn.IFNA(VLOOKUP(CONCATENATE($AG$5,$B42,$C42),'ESP2'!$A$6:$N$131,14,FALSE),0)</f>
        <v>0</v>
      </c>
      <c r="AH42" s="75">
        <f>_xlfn.IFNA(VLOOKUP(CONCATENATE($AG$5,$B42,$C42),'OG3'!$A$6:$N$131,14,FALSE),0)</f>
        <v>0</v>
      </c>
      <c r="AI42" s="75">
        <f>_xlfn.IFNA(VLOOKUP(CONCATENATE($AI$5,$B42,$C42),'BUN2'!$A$6:$N$135,14,FALSE),0)</f>
        <v>0</v>
      </c>
      <c r="AJ42" s="75">
        <f>_xlfn.IFNA(VLOOKUP(CONCATENATE($AJ$5,$B42,$C42),SC!$A$6:$M$135,14,FALSE),0)</f>
        <v>0</v>
      </c>
      <c r="AK42" s="75">
        <f>_xlfn.IFNA(VLOOKUP(CONCATENATE($AK$5,$B42,$C42),'ESP3'!$A$6:$N$133,14,FALSE),0)</f>
        <v>0</v>
      </c>
      <c r="AL42" s="75">
        <f>_xlfn.IFNA(VLOOKUP(CONCATENATE($AK$5,$B42,$C42),'ESP3'!$A$6:$N$133,14,FALSE),0)</f>
        <v>0</v>
      </c>
      <c r="AM42" s="76">
        <f>_xlfn.IFNA(VLOOKUP(CONCATENATE($AQ$5,$B42,$C42),'WAL1'!$A$6:$N$233,14,FALSE),0)</f>
        <v>0</v>
      </c>
      <c r="AN42" s="76">
        <f>_xlfn.IFNA(VLOOKUP(CONCATENATE($AK$5,$B42,$C42),'BUN3'!$A$6:$N$133,14,FALSE),0)</f>
        <v>0</v>
      </c>
      <c r="AO42" s="76">
        <f>_xlfn.IFNA(VLOOKUP(CONCATENATE($AO$5,$B42,$C42),'ESP4'!$A$6:$N$135,14,FALSE),0)</f>
        <v>0</v>
      </c>
      <c r="AP42" s="76">
        <f>_xlfn.IFNA(VLOOKUP(CONCATENATE($AP$5,$B42,$C42),'MR3'!$A$6:$N$77,14,FALSE),0)</f>
        <v>0</v>
      </c>
      <c r="AQ42" s="76">
        <f>_xlfn.IFNA(VLOOKUP(CONCATENATE($AQ$5,$B42,$C42),'WAL1'!$A$6:$N$233,14,FALSE),0)</f>
        <v>0</v>
      </c>
      <c r="AR42" s="76">
        <f>_xlfn.IFNA(VLOOKUP(CONCATENATE($AR$5,$B42,$C42),LOG!$A$6:$N$77,14,FALSE),0)</f>
        <v>0</v>
      </c>
      <c r="AS42" s="76">
        <f>_xlfn.IFNA(VLOOKUP(CONCATENATE($AS$5,$B42,$C42),'DRY2'!$A$6:$N$130,14,FALSE),0)</f>
        <v>0</v>
      </c>
      <c r="AT42" s="76">
        <f>_xlfn.IFNA(VLOOKUP(CONCATENATE($AT$5,$B42,$C42),'BUN3'!$A$6:$N$134,14,FALSE),0)</f>
        <v>0</v>
      </c>
      <c r="AU42" s="76">
        <f>_xlfn.IFNA(VLOOKUP(CONCATENATE($AT$5,$B42,$C42),'BUN3'!$A$6:$N$134,14,FALSE),0)</f>
        <v>0</v>
      </c>
      <c r="AV42" s="76">
        <f>_xlfn.IFNA(VLOOKUP(CONCATENATE($AV$5,$B42,$C42),'MR2'!$A$6:$N$135,14,FALSE),0)</f>
        <v>0</v>
      </c>
      <c r="AW42" s="400"/>
      <c r="AX42" s="77"/>
      <c r="AY42" s="40"/>
    </row>
    <row r="43" spans="1:51" x14ac:dyDescent="0.3">
      <c r="A43" s="860"/>
      <c r="B43" s="311"/>
      <c r="C43" s="312"/>
      <c r="D43" s="312"/>
      <c r="E43" s="313"/>
      <c r="F43" s="314"/>
      <c r="G43" s="70"/>
      <c r="H43" s="71"/>
      <c r="I43" s="74"/>
      <c r="J43" s="75">
        <f>_xlfn.IFNA(VLOOKUP(CONCATENATE($J$5,$B43,$C43),'BUS1'!$A$6:$N$107,14,FALSE),0)</f>
        <v>0</v>
      </c>
      <c r="K43" s="75">
        <f>_xlfn.IFNA(VLOOKUP(CONCATENATE($K$5,$B43,$C43),'ESP1'!$A$6:$N$135,14,FALSE),0)</f>
        <v>0</v>
      </c>
      <c r="L43" s="75">
        <f>_xlfn.IFNA(VLOOKUP(CONCATENATE($L$5,$B43,$C43),'KR1'!$A$6:$N$95,14,FALSE),0)</f>
        <v>0</v>
      </c>
      <c r="M43" s="75">
        <f>_xlfn.IFNA(VLOOKUP(CONCATENATE($AK$5,$B43,$C43),'ESP3'!$A$6:$N$133,14,FALSE),0)</f>
        <v>0</v>
      </c>
      <c r="N43" s="75">
        <f>_xlfn.IFNA(VLOOKUP(CONCATENATE($N$5,$B43,$C43),MUR!$A$6:$L$131,14,FALSE),0)</f>
        <v>0</v>
      </c>
      <c r="O43" s="75">
        <f>_xlfn.IFNA(VLOOKUP(CONCATENATE($O$5,$B43,$C43),'SER1'!$A$6:$N$110,14,FALSE),0)</f>
        <v>0</v>
      </c>
      <c r="P43" s="75">
        <f>_xlfn.IFNA(VLOOKUP(CONCATENATE($P$5,$B43,$C43),'MR1'!$A$6:$N$135,14,FALSE),0)</f>
        <v>0</v>
      </c>
      <c r="Q43" s="75">
        <f>_xlfn.IFNA(VLOOKUP(CONCATENATE($Q$5,$B43,$C43),'GOS1'!$A$6:$N$133,14,FALSE),0)</f>
        <v>0</v>
      </c>
      <c r="R43" s="75"/>
      <c r="S43" s="75">
        <f>_xlfn.IFNA(VLOOKUP(CONCATENATE($S$5,$B43,$C43),'OG1'!$A$6:$N$56,14,FALSE),0)</f>
        <v>0</v>
      </c>
      <c r="T43" s="75">
        <f>_xlfn.IFNA(VLOOKUP(CONCATENATE($T$5,$B43,$C43),'DRY1'!$A$6:$N$135,14,FALSE),0)</f>
        <v>0</v>
      </c>
      <c r="U43" s="75">
        <f>_xlfn.IFNA(VLOOKUP(CONCATENATE($U$5,$B43,$C43),'HO1'!$A$8:$N$131,14,FALSE),0)</f>
        <v>0</v>
      </c>
      <c r="V43" s="75">
        <f>_xlfn.IFNA(VLOOKUP(CONCATENATE($V$5,$B43,$C43),'BUS3'!$A$8:$N$135,14,FALSE),0)</f>
        <v>0</v>
      </c>
      <c r="W43" s="75">
        <f>_xlfn.IFNA(VLOOKUP(CONCATENATE($W$5,$B43,$C43),'DRY2'!$A$6:$M$169,14,FALSE),0)</f>
        <v>0</v>
      </c>
      <c r="X43" s="75">
        <f>_xlfn.IFNA(VLOOKUP(CONCATENATE($AK$5,$B43,$C43),'ESP3'!$A$6:$N$133,14,FALSE),0)</f>
        <v>0</v>
      </c>
      <c r="Y43" s="75">
        <f>_xlfn.IFNA(VLOOKUP(CONCATENATE($Y$5,$B43,$C43),'OG3'!$A$6:$N$133,14,FALSE),0)</f>
        <v>0</v>
      </c>
      <c r="Z43" s="75">
        <f>_xlfn.IFNA(VLOOKUP(CONCATENATE($Z$5,$B43,$C43),'MR2'!$A$6:$N$133,14,FALSE),0)</f>
        <v>0</v>
      </c>
      <c r="AA43" s="75">
        <f>_xlfn.IFNA(VLOOKUP(CONCATENATE($AA$5,$B43,$C43),'DRY3'!$A$6:$N$124,14,FALSE),0)</f>
        <v>0</v>
      </c>
      <c r="AB43" s="75">
        <f>_xlfn.IFNA(VLOOKUP(CONCATENATE($AB$5,$B43,$C43),'SER2'!$A$6:$N$135,14,FALSE),0)</f>
        <v>0</v>
      </c>
      <c r="AC43" s="75">
        <f>_xlfn.IFNA(VLOOKUP(CONCATENATE($AC$5,$B43,$C43),'KR2'!$A$6:$O$129,14,FALSE),0)</f>
        <v>0</v>
      </c>
      <c r="AD43" s="75" cm="1">
        <f t="array" ref="AD43">_xlfn.IFNA(VLOOKUP(CONCATENATE($AD$5,$B43,$C43),BUR38,AD44:AE55,FALSE),0)</f>
        <v>0</v>
      </c>
      <c r="AE43" s="75">
        <f>_xlfn.IFNA(VLOOKUP(CONCATENATE($AE$5,$B43,$C43),LOG!$A$6:$N$135,14,FALSE),0)</f>
        <v>0</v>
      </c>
      <c r="AF43" s="75">
        <f>_xlfn.IFNA(VLOOKUP(CONCATENATE($AF$5,$B43,$C43),FEST!$A$6:$N$125,14,FALSE),0)</f>
        <v>0</v>
      </c>
      <c r="AG43" s="75">
        <f>_xlfn.IFNA(VLOOKUP(CONCATENATE($AG$5,$B43,$C43),'ESP2'!$A$6:$N$131,14,FALSE),0)</f>
        <v>0</v>
      </c>
      <c r="AH43" s="75">
        <f>_xlfn.IFNA(VLOOKUP(CONCATENATE($AG$5,$B43,$C43),'OG3'!$A$6:$N$131,14,FALSE),0)</f>
        <v>0</v>
      </c>
      <c r="AI43" s="75">
        <f>_xlfn.IFNA(VLOOKUP(CONCATENATE($AI$5,$B43,$C43),'BUN2'!$A$6:$N$135,14,FALSE),0)</f>
        <v>0</v>
      </c>
      <c r="AJ43" s="75">
        <f>_xlfn.IFNA(VLOOKUP(CONCATENATE($AJ$5,$B43,$C43),SC!$A$6:$M$135,14,FALSE),0)</f>
        <v>0</v>
      </c>
      <c r="AK43" s="75">
        <f>_xlfn.IFNA(VLOOKUP(CONCATENATE($AK$5,$B43,$C43),'ESP3'!$A$6:$N$133,14,FALSE),0)</f>
        <v>0</v>
      </c>
      <c r="AL43" s="75">
        <f>_xlfn.IFNA(VLOOKUP(CONCATENATE($AK$5,$B43,$C43),'ESP3'!$A$6:$N$133,14,FALSE),0)</f>
        <v>0</v>
      </c>
      <c r="AM43" s="76">
        <f>_xlfn.IFNA(VLOOKUP(CONCATENATE($AQ$5,$B43,$C43),'WAL1'!$A$6:$N$233,14,FALSE),0)</f>
        <v>0</v>
      </c>
      <c r="AN43" s="76">
        <f>_xlfn.IFNA(VLOOKUP(CONCATENATE($AK$5,$B43,$C43),'BUN3'!$A$6:$N$133,14,FALSE),0)</f>
        <v>0</v>
      </c>
      <c r="AO43" s="76">
        <f>_xlfn.IFNA(VLOOKUP(CONCATENATE($AO$5,$B43,$C43),'ESP4'!$A$6:$N$135,14,FALSE),0)</f>
        <v>0</v>
      </c>
      <c r="AP43" s="76">
        <f>_xlfn.IFNA(VLOOKUP(CONCATENATE($AP$5,$B43,$C43),'MR3'!$A$6:$N$77,14,FALSE),0)</f>
        <v>0</v>
      </c>
      <c r="AQ43" s="76">
        <f>_xlfn.IFNA(VLOOKUP(CONCATENATE($AQ$5,$B43,$C43),'WAL1'!$A$6:$N$233,14,FALSE),0)</f>
        <v>0</v>
      </c>
      <c r="AR43" s="76">
        <f>_xlfn.IFNA(VLOOKUP(CONCATENATE($AR$5,$B43,$C43),LOG!$A$6:$N$77,14,FALSE),0)</f>
        <v>0</v>
      </c>
      <c r="AS43" s="76">
        <f>_xlfn.IFNA(VLOOKUP(CONCATENATE($AS$5,$B43,$C43),'DRY2'!$A$6:$N$130,14,FALSE),0)</f>
        <v>0</v>
      </c>
      <c r="AT43" s="76">
        <f>_xlfn.IFNA(VLOOKUP(CONCATENATE($AT$5,$B43,$C43),'BUN3'!$A$6:$N$134,14,FALSE),0)</f>
        <v>0</v>
      </c>
      <c r="AU43" s="76">
        <f>_xlfn.IFNA(VLOOKUP(CONCATENATE($AT$5,$B43,$C43),'BUN3'!$A$6:$N$134,14,FALSE),0)</f>
        <v>0</v>
      </c>
      <c r="AV43" s="76">
        <f>_xlfn.IFNA(VLOOKUP(CONCATENATE($AV$5,$B43,$C43),'MR2'!$A$6:$N$135,14,FALSE),0)</f>
        <v>0</v>
      </c>
      <c r="AW43" s="400"/>
      <c r="AX43" s="77"/>
      <c r="AY43" s="40"/>
    </row>
    <row r="44" spans="1:51" x14ac:dyDescent="0.3">
      <c r="A44" s="860"/>
      <c r="B44" s="311"/>
      <c r="C44" s="312"/>
      <c r="D44" s="312"/>
      <c r="E44" s="313"/>
      <c r="F44" s="314"/>
      <c r="G44" s="70"/>
      <c r="H44" s="71"/>
      <c r="I44" s="74"/>
      <c r="J44" s="75">
        <f>_xlfn.IFNA(VLOOKUP(CONCATENATE($J$5,$B44,$C44),'BUS1'!$A$6:$N$107,14,FALSE),0)</f>
        <v>0</v>
      </c>
      <c r="K44" s="75">
        <f>_xlfn.IFNA(VLOOKUP(CONCATENATE($K$5,$B44,$C44),'ESP1'!$A$6:$N$135,14,FALSE),0)</f>
        <v>0</v>
      </c>
      <c r="L44" s="75">
        <f>_xlfn.IFNA(VLOOKUP(CONCATENATE($L$5,$B44,$C44),'KR1'!$A$6:$N$95,14,FALSE),0)</f>
        <v>0</v>
      </c>
      <c r="M44" s="75">
        <f>_xlfn.IFNA(VLOOKUP(CONCATENATE($AK$5,$B44,$C44),'ESP3'!$A$6:$N$133,14,FALSE),0)</f>
        <v>0</v>
      </c>
      <c r="N44" s="75">
        <f>_xlfn.IFNA(VLOOKUP(CONCATENATE($N$5,$B44,$C44),MUR!$A$6:$L$131,14,FALSE),0)</f>
        <v>0</v>
      </c>
      <c r="O44" s="75">
        <f>_xlfn.IFNA(VLOOKUP(CONCATENATE($O$5,$B44,$C44),'SER1'!$A$6:$N$110,14,FALSE),0)</f>
        <v>0</v>
      </c>
      <c r="P44" s="75">
        <f>_xlfn.IFNA(VLOOKUP(CONCATENATE($P$5,$B44,$C44),'MR1'!$A$6:$N$135,14,FALSE),0)</f>
        <v>0</v>
      </c>
      <c r="Q44" s="75">
        <f>_xlfn.IFNA(VLOOKUP(CONCATENATE($Q$5,$B44,$C44),'GOS1'!$A$6:$N$133,14,FALSE),0)</f>
        <v>0</v>
      </c>
      <c r="R44" s="75"/>
      <c r="S44" s="75">
        <f>_xlfn.IFNA(VLOOKUP(CONCATENATE($S$5,$B44,$C44),'OG1'!$A$6:$N$56,14,FALSE),0)</f>
        <v>0</v>
      </c>
      <c r="T44" s="75">
        <f>_xlfn.IFNA(VLOOKUP(CONCATENATE($T$5,$B44,$C44),'DRY1'!$A$6:$N$135,14,FALSE),0)</f>
        <v>0</v>
      </c>
      <c r="U44" s="75">
        <f>_xlfn.IFNA(VLOOKUP(CONCATENATE($U$5,$B44,$C44),'HO1'!$A$8:$N$131,14,FALSE),0)</f>
        <v>0</v>
      </c>
      <c r="V44" s="75">
        <f>_xlfn.IFNA(VLOOKUP(CONCATENATE($V$5,$B44,$C44),'BUS3'!$A$8:$N$135,14,FALSE),0)</f>
        <v>0</v>
      </c>
      <c r="W44" s="75">
        <f>_xlfn.IFNA(VLOOKUP(CONCATENATE($W$5,$B44,$C44),'DRY2'!$A$6:$M$169,14,FALSE),0)</f>
        <v>0</v>
      </c>
      <c r="X44" s="75">
        <f>_xlfn.IFNA(VLOOKUP(CONCATENATE($AK$5,$B44,$C44),'ESP3'!$A$6:$N$133,14,FALSE),0)</f>
        <v>0</v>
      </c>
      <c r="Y44" s="75">
        <f>_xlfn.IFNA(VLOOKUP(CONCATENATE($Y$5,$B44,$C44),'OG3'!$A$6:$N$133,14,FALSE),0)</f>
        <v>0</v>
      </c>
      <c r="Z44" s="75">
        <f>_xlfn.IFNA(VLOOKUP(CONCATENATE($Z$5,$B44,$C44),'MR2'!$A$6:$N$133,14,FALSE),0)</f>
        <v>0</v>
      </c>
      <c r="AA44" s="75">
        <f>_xlfn.IFNA(VLOOKUP(CONCATENATE($AA$5,$B44,$C44),'DRY3'!$A$6:$N$124,14,FALSE),0)</f>
        <v>0</v>
      </c>
      <c r="AB44" s="75">
        <f>_xlfn.IFNA(VLOOKUP(CONCATENATE($AB$5,$B44,$C44),'SER2'!$A$6:$N$135,14,FALSE),0)</f>
        <v>0</v>
      </c>
      <c r="AC44" s="75">
        <f>_xlfn.IFNA(VLOOKUP(CONCATENATE($AC$5,$B44,$C44),'KR2'!$A$6:$O$129,14,FALSE),0)</f>
        <v>0</v>
      </c>
      <c r="AD44" s="75" cm="1">
        <f t="array" ref="AD44">_xlfn.IFNA(VLOOKUP(CONCATENATE($AD$5,$B44,$C44),BUR39,AD45:AE56,FALSE),0)</f>
        <v>0</v>
      </c>
      <c r="AE44" s="75">
        <f>_xlfn.IFNA(VLOOKUP(CONCATENATE($AE$5,$B44,$C44),LOG!$A$6:$N$135,14,FALSE),0)</f>
        <v>0</v>
      </c>
      <c r="AF44" s="75">
        <f>_xlfn.IFNA(VLOOKUP(CONCATENATE($AF$5,$B44,$C44),FEST!$A$6:$N$125,14,FALSE),0)</f>
        <v>0</v>
      </c>
      <c r="AG44" s="75">
        <f>_xlfn.IFNA(VLOOKUP(CONCATENATE($AG$5,$B44,$C44),'ESP2'!$A$6:$N$131,14,FALSE),0)</f>
        <v>0</v>
      </c>
      <c r="AH44" s="75">
        <f>_xlfn.IFNA(VLOOKUP(CONCATENATE($AG$5,$B44,$C44),'OG3'!$A$6:$N$131,14,FALSE),0)</f>
        <v>0</v>
      </c>
      <c r="AI44" s="75">
        <f>_xlfn.IFNA(VLOOKUP(CONCATENATE($AI$5,$B44,$C44),'BUN2'!$A$6:$N$135,14,FALSE),0)</f>
        <v>0</v>
      </c>
      <c r="AJ44" s="75">
        <f>_xlfn.IFNA(VLOOKUP(CONCATENATE($AJ$5,$B44,$C44),SC!$A$6:$M$135,14,FALSE),0)</f>
        <v>0</v>
      </c>
      <c r="AK44" s="75">
        <f>_xlfn.IFNA(VLOOKUP(CONCATENATE($AK$5,$B44,$C44),'ESP3'!$A$6:$N$133,14,FALSE),0)</f>
        <v>0</v>
      </c>
      <c r="AL44" s="75">
        <f>_xlfn.IFNA(VLOOKUP(CONCATENATE($AK$5,$B44,$C44),'ESP3'!$A$6:$N$133,14,FALSE),0)</f>
        <v>0</v>
      </c>
      <c r="AM44" s="76">
        <f>_xlfn.IFNA(VLOOKUP(CONCATENATE($AQ$5,$B44,$C44),'WAL1'!$A$6:$N$233,14,FALSE),0)</f>
        <v>0</v>
      </c>
      <c r="AN44" s="76">
        <f>_xlfn.IFNA(VLOOKUP(CONCATENATE($AK$5,$B44,$C44),'BUN3'!$A$6:$N$133,14,FALSE),0)</f>
        <v>0</v>
      </c>
      <c r="AO44" s="76">
        <f>_xlfn.IFNA(VLOOKUP(CONCATENATE($AO$5,$B44,$C44),'ESP4'!$A$6:$N$135,14,FALSE),0)</f>
        <v>0</v>
      </c>
      <c r="AP44" s="76">
        <f>_xlfn.IFNA(VLOOKUP(CONCATENATE($AP$5,$B44,$C44),'MR3'!$A$6:$N$77,14,FALSE),0)</f>
        <v>0</v>
      </c>
      <c r="AQ44" s="76">
        <f>_xlfn.IFNA(VLOOKUP(CONCATENATE($AQ$5,$B44,$C44),'WAL1'!$A$6:$N$233,14,FALSE),0)</f>
        <v>0</v>
      </c>
      <c r="AR44" s="76">
        <f>_xlfn.IFNA(VLOOKUP(CONCATENATE($AR$5,$B44,$C44),LOG!$A$6:$N$77,14,FALSE),0)</f>
        <v>0</v>
      </c>
      <c r="AS44" s="76">
        <f>_xlfn.IFNA(VLOOKUP(CONCATENATE($AS$5,$B44,$C44),'DRY2'!$A$6:$N$130,14,FALSE),0)</f>
        <v>0</v>
      </c>
      <c r="AT44" s="76">
        <f>_xlfn.IFNA(VLOOKUP(CONCATENATE($AT$5,$B44,$C44),'BUN3'!$A$6:$N$134,14,FALSE),0)</f>
        <v>0</v>
      </c>
      <c r="AU44" s="76">
        <f>_xlfn.IFNA(VLOOKUP(CONCATENATE($AT$5,$B44,$C44),'BUN3'!$A$6:$N$134,14,FALSE),0)</f>
        <v>0</v>
      </c>
      <c r="AV44" s="76">
        <f>_xlfn.IFNA(VLOOKUP(CONCATENATE($AV$5,$B44,$C44),'MR2'!$A$6:$N$135,14,FALSE),0)</f>
        <v>0</v>
      </c>
      <c r="AW44" s="400"/>
      <c r="AX44" s="77"/>
      <c r="AY44" s="40"/>
    </row>
    <row r="45" spans="1:51" x14ac:dyDescent="0.3">
      <c r="A45" s="860"/>
      <c r="B45" s="311"/>
      <c r="C45" s="312"/>
      <c r="D45" s="312"/>
      <c r="E45" s="313"/>
      <c r="F45" s="314"/>
      <c r="G45" s="70"/>
      <c r="H45" s="71"/>
      <c r="I45" s="74"/>
      <c r="J45" s="75">
        <f>_xlfn.IFNA(VLOOKUP(CONCATENATE($J$5,$B45,$C45),'BUS1'!$A$6:$N$107,14,FALSE),0)</f>
        <v>0</v>
      </c>
      <c r="K45" s="75">
        <f>_xlfn.IFNA(VLOOKUP(CONCATENATE($K$5,$B45,$C45),'ESP1'!$A$6:$N$135,14,FALSE),0)</f>
        <v>0</v>
      </c>
      <c r="L45" s="75">
        <f>_xlfn.IFNA(VLOOKUP(CONCATENATE($L$5,$B45,$C45),'KR1'!$A$6:$N$95,14,FALSE),0)</f>
        <v>0</v>
      </c>
      <c r="M45" s="75">
        <f>_xlfn.IFNA(VLOOKUP(CONCATENATE($AK$5,$B45,$C45),'ESP3'!$A$6:$N$133,14,FALSE),0)</f>
        <v>0</v>
      </c>
      <c r="N45" s="75">
        <f>_xlfn.IFNA(VLOOKUP(CONCATENATE($N$5,$B45,$C45),MUR!$A$6:$L$131,14,FALSE),0)</f>
        <v>0</v>
      </c>
      <c r="O45" s="75">
        <f>_xlfn.IFNA(VLOOKUP(CONCATENATE($O$5,$B45,$C45),'SER1'!$A$6:$N$110,14,FALSE),0)</f>
        <v>0</v>
      </c>
      <c r="P45" s="75">
        <f>_xlfn.IFNA(VLOOKUP(CONCATENATE($P$5,$B45,$C45),'MR1'!$A$6:$N$135,14,FALSE),0)</f>
        <v>0</v>
      </c>
      <c r="Q45" s="75">
        <f>_xlfn.IFNA(VLOOKUP(CONCATENATE($Q$5,$B45,$C45),'GOS1'!$A$6:$N$133,14,FALSE),0)</f>
        <v>0</v>
      </c>
      <c r="R45" s="75"/>
      <c r="S45" s="75">
        <f>_xlfn.IFNA(VLOOKUP(CONCATENATE($S$5,$B45,$C45),'OG1'!$A$6:$N$56,14,FALSE),0)</f>
        <v>0</v>
      </c>
      <c r="T45" s="75">
        <f>_xlfn.IFNA(VLOOKUP(CONCATENATE($T$5,$B45,$C45),'DRY1'!$A$6:$N$135,14,FALSE),0)</f>
        <v>0</v>
      </c>
      <c r="U45" s="75">
        <f>_xlfn.IFNA(VLOOKUP(CONCATENATE($U$5,$B45,$C45),'HO1'!$A$8:$N$131,14,FALSE),0)</f>
        <v>0</v>
      </c>
      <c r="V45" s="75">
        <f>_xlfn.IFNA(VLOOKUP(CONCATENATE($V$5,$B45,$C45),'BUS3'!$A$8:$N$135,14,FALSE),0)</f>
        <v>0</v>
      </c>
      <c r="W45" s="75">
        <f>_xlfn.IFNA(VLOOKUP(CONCATENATE($W$5,$B45,$C45),'DRY2'!$A$6:$M$169,14,FALSE),0)</f>
        <v>0</v>
      </c>
      <c r="X45" s="75">
        <f>_xlfn.IFNA(VLOOKUP(CONCATENATE($AK$5,$B45,$C45),'ESP3'!$A$6:$N$133,14,FALSE),0)</f>
        <v>0</v>
      </c>
      <c r="Y45" s="75">
        <f>_xlfn.IFNA(VLOOKUP(CONCATENATE($Y$5,$B45,$C45),'OG3'!$A$6:$N$133,14,FALSE),0)</f>
        <v>0</v>
      </c>
      <c r="Z45" s="75">
        <f>_xlfn.IFNA(VLOOKUP(CONCATENATE($Z$5,$B45,$C45),'MR2'!$A$6:$N$133,14,FALSE),0)</f>
        <v>0</v>
      </c>
      <c r="AA45" s="75">
        <f>_xlfn.IFNA(VLOOKUP(CONCATENATE($AA$5,$B45,$C45),'DRY3'!$A$6:$N$124,14,FALSE),0)</f>
        <v>0</v>
      </c>
      <c r="AB45" s="75">
        <f>_xlfn.IFNA(VLOOKUP(CONCATENATE($AB$5,$B45,$C45),'SER2'!$A$6:$N$135,14,FALSE),0)</f>
        <v>0</v>
      </c>
      <c r="AC45" s="75">
        <f>_xlfn.IFNA(VLOOKUP(CONCATENATE($AC$5,$B45,$C45),'KR2'!$A$6:$O$129,14,FALSE),0)</f>
        <v>0</v>
      </c>
      <c r="AD45" s="75" cm="1">
        <f t="array" ref="AD45">_xlfn.IFNA(VLOOKUP(CONCATENATE($AD$5,$B45,$C45),BUR40,AD46:AE57,FALSE),0)</f>
        <v>0</v>
      </c>
      <c r="AE45" s="75">
        <f>_xlfn.IFNA(VLOOKUP(CONCATENATE($AE$5,$B45,$C45),LOG!$A$6:$N$135,14,FALSE),0)</f>
        <v>0</v>
      </c>
      <c r="AF45" s="75">
        <f>_xlfn.IFNA(VLOOKUP(CONCATENATE($AF$5,$B45,$C45),FEST!$A$6:$N$125,14,FALSE),0)</f>
        <v>0</v>
      </c>
      <c r="AG45" s="75">
        <f>_xlfn.IFNA(VLOOKUP(CONCATENATE($AG$5,$B45,$C45),'ESP2'!$A$6:$N$131,14,FALSE),0)</f>
        <v>0</v>
      </c>
      <c r="AH45" s="75">
        <f>_xlfn.IFNA(VLOOKUP(CONCATENATE($AG$5,$B45,$C45),'OG3'!$A$6:$N$131,14,FALSE),0)</f>
        <v>0</v>
      </c>
      <c r="AI45" s="75">
        <f>_xlfn.IFNA(VLOOKUP(CONCATENATE($AI$5,$B45,$C45),'BUN2'!$A$6:$N$135,14,FALSE),0)</f>
        <v>0</v>
      </c>
      <c r="AJ45" s="75">
        <f>_xlfn.IFNA(VLOOKUP(CONCATENATE($AJ$5,$B45,$C45),SC!$A$6:$M$135,14,FALSE),0)</f>
        <v>0</v>
      </c>
      <c r="AK45" s="75">
        <f>_xlfn.IFNA(VLOOKUP(CONCATENATE($AK$5,$B45,$C45),'ESP3'!$A$6:$N$133,14,FALSE),0)</f>
        <v>0</v>
      </c>
      <c r="AL45" s="75">
        <f>_xlfn.IFNA(VLOOKUP(CONCATENATE($AK$5,$B45,$C45),'ESP3'!$A$6:$N$133,14,FALSE),0)</f>
        <v>0</v>
      </c>
      <c r="AM45" s="76">
        <f>_xlfn.IFNA(VLOOKUP(CONCATENATE($AQ$5,$B45,$C45),'WAL1'!$A$6:$N$233,14,FALSE),0)</f>
        <v>0</v>
      </c>
      <c r="AN45" s="76">
        <f>_xlfn.IFNA(VLOOKUP(CONCATENATE($AK$5,$B45,$C45),'BUN3'!$A$6:$N$133,14,FALSE),0)</f>
        <v>0</v>
      </c>
      <c r="AO45" s="76">
        <f>_xlfn.IFNA(VLOOKUP(CONCATENATE($AO$5,$B45,$C45),'ESP4'!$A$6:$N$135,14,FALSE),0)</f>
        <v>0</v>
      </c>
      <c r="AP45" s="76">
        <f>_xlfn.IFNA(VLOOKUP(CONCATENATE($AP$5,$B45,$C45),'MR3'!$A$6:$N$77,14,FALSE),0)</f>
        <v>0</v>
      </c>
      <c r="AQ45" s="76">
        <f>_xlfn.IFNA(VLOOKUP(CONCATENATE($AQ$5,$B45,$C45),'WAL1'!$A$6:$N$233,14,FALSE),0)</f>
        <v>0</v>
      </c>
      <c r="AR45" s="76">
        <f>_xlfn.IFNA(VLOOKUP(CONCATENATE($AR$5,$B45,$C45),LOG!$A$6:$N$77,14,FALSE),0)</f>
        <v>0</v>
      </c>
      <c r="AS45" s="76">
        <f>_xlfn.IFNA(VLOOKUP(CONCATENATE($AS$5,$B45,$C45),'DRY2'!$A$6:$N$130,14,FALSE),0)</f>
        <v>0</v>
      </c>
      <c r="AT45" s="76">
        <f>_xlfn.IFNA(VLOOKUP(CONCATENATE($AT$5,$B45,$C45),'BUN3'!$A$6:$N$134,14,FALSE),0)</f>
        <v>0</v>
      </c>
      <c r="AU45" s="76">
        <f>_xlfn.IFNA(VLOOKUP(CONCATENATE($AT$5,$B45,$C45),'BUN3'!$A$6:$N$134,14,FALSE),0)</f>
        <v>0</v>
      </c>
      <c r="AV45" s="76">
        <f>_xlfn.IFNA(VLOOKUP(CONCATENATE($AV$5,$B45,$C45),'MR2'!$A$6:$N$135,14,FALSE),0)</f>
        <v>0</v>
      </c>
      <c r="AW45" s="400"/>
      <c r="AX45" s="77"/>
      <c r="AY45" s="40"/>
    </row>
    <row r="46" spans="1:51" x14ac:dyDescent="0.3">
      <c r="A46" s="860"/>
      <c r="B46" s="311"/>
      <c r="C46" s="312"/>
      <c r="D46" s="312"/>
      <c r="E46" s="313"/>
      <c r="F46" s="314"/>
      <c r="G46" s="70"/>
      <c r="H46" s="71"/>
      <c r="I46" s="74"/>
      <c r="J46" s="75">
        <f>_xlfn.IFNA(VLOOKUP(CONCATENATE($J$5,$B46,$C46),'BUS1'!$A$6:$N$107,14,FALSE),0)</f>
        <v>0</v>
      </c>
      <c r="K46" s="75">
        <f>_xlfn.IFNA(VLOOKUP(CONCATENATE($K$5,$B46,$C46),'ESP1'!$A$6:$N$135,14,FALSE),0)</f>
        <v>0</v>
      </c>
      <c r="L46" s="75">
        <f>_xlfn.IFNA(VLOOKUP(CONCATENATE($L$5,$B46,$C46),'KR1'!$A$6:$N$95,14,FALSE),0)</f>
        <v>0</v>
      </c>
      <c r="M46" s="75">
        <f>_xlfn.IFNA(VLOOKUP(CONCATENATE($AK$5,$B46,$C46),'ESP3'!$A$6:$N$133,14,FALSE),0)</f>
        <v>0</v>
      </c>
      <c r="N46" s="75">
        <f>_xlfn.IFNA(VLOOKUP(CONCATENATE($N$5,$B46,$C46),MUR!$A$6:$L$131,14,FALSE),0)</f>
        <v>0</v>
      </c>
      <c r="O46" s="75">
        <f>_xlfn.IFNA(VLOOKUP(CONCATENATE($O$5,$B46,$C46),'SER1'!$A$6:$N$110,14,FALSE),0)</f>
        <v>0</v>
      </c>
      <c r="P46" s="75">
        <f>_xlfn.IFNA(VLOOKUP(CONCATENATE($P$5,$B46,$C46),'MR1'!$A$6:$N$135,14,FALSE),0)</f>
        <v>0</v>
      </c>
      <c r="Q46" s="75">
        <f>_xlfn.IFNA(VLOOKUP(CONCATENATE($Q$5,$B46,$C46),'GOS1'!$A$6:$N$133,14,FALSE),0)</f>
        <v>0</v>
      </c>
      <c r="R46" s="75"/>
      <c r="S46" s="75">
        <f>_xlfn.IFNA(VLOOKUP(CONCATENATE($S$5,$B46,$C46),'OG1'!$A$6:$N$56,14,FALSE),0)</f>
        <v>0</v>
      </c>
      <c r="T46" s="75">
        <f>_xlfn.IFNA(VLOOKUP(CONCATENATE($T$5,$B46,$C46),'DRY1'!$A$6:$N$135,14,FALSE),0)</f>
        <v>0</v>
      </c>
      <c r="U46" s="75">
        <f>_xlfn.IFNA(VLOOKUP(CONCATENATE($U$5,$B46,$C46),'HO1'!$A$8:$N$131,14,FALSE),0)</f>
        <v>0</v>
      </c>
      <c r="V46" s="75">
        <f>_xlfn.IFNA(VLOOKUP(CONCATENATE($V$5,$B46,$C46),'BUS3'!$A$8:$N$135,14,FALSE),0)</f>
        <v>0</v>
      </c>
      <c r="W46" s="75">
        <f>_xlfn.IFNA(VLOOKUP(CONCATENATE($W$5,$B46,$C46),'DRY2'!$A$6:$M$169,14,FALSE),0)</f>
        <v>0</v>
      </c>
      <c r="X46" s="75">
        <f>_xlfn.IFNA(VLOOKUP(CONCATENATE($AK$5,$B46,$C46),'ESP3'!$A$6:$N$133,14,FALSE),0)</f>
        <v>0</v>
      </c>
      <c r="Y46" s="75">
        <f>_xlfn.IFNA(VLOOKUP(CONCATENATE($Y$5,$B46,$C46),'OG3'!$A$6:$N$133,14,FALSE),0)</f>
        <v>0</v>
      </c>
      <c r="Z46" s="75">
        <f>_xlfn.IFNA(VLOOKUP(CONCATENATE($Z$5,$B46,$C46),'MR2'!$A$6:$N$133,14,FALSE),0)</f>
        <v>0</v>
      </c>
      <c r="AA46" s="75">
        <f>_xlfn.IFNA(VLOOKUP(CONCATENATE($AA$5,$B46,$C46),'DRY3'!$A$6:$N$124,14,FALSE),0)</f>
        <v>0</v>
      </c>
      <c r="AB46" s="75">
        <f>_xlfn.IFNA(VLOOKUP(CONCATENATE($AB$5,$B46,$C46),'SER2'!$A$6:$N$135,14,FALSE),0)</f>
        <v>0</v>
      </c>
      <c r="AC46" s="75">
        <f>_xlfn.IFNA(VLOOKUP(CONCATENATE($AC$5,$B46,$C46),'KR2'!$A$6:$O$129,14,FALSE),0)</f>
        <v>0</v>
      </c>
      <c r="AD46" s="75" cm="1">
        <f t="array" ref="AD46">_xlfn.IFNA(VLOOKUP(CONCATENATE($AD$5,$B46,$C46),BUR41,AD47:AE58,FALSE),0)</f>
        <v>0</v>
      </c>
      <c r="AE46" s="75">
        <f>_xlfn.IFNA(VLOOKUP(CONCATENATE($AE$5,$B46,$C46),LOG!$A$6:$N$135,14,FALSE),0)</f>
        <v>0</v>
      </c>
      <c r="AF46" s="75">
        <f>_xlfn.IFNA(VLOOKUP(CONCATENATE($AF$5,$B46,$C46),FEST!$A$6:$N$125,14,FALSE),0)</f>
        <v>0</v>
      </c>
      <c r="AG46" s="75">
        <f>_xlfn.IFNA(VLOOKUP(CONCATENATE($AG$5,$B46,$C46),'ESP2'!$A$6:$N$131,14,FALSE),0)</f>
        <v>0</v>
      </c>
      <c r="AH46" s="75">
        <f>_xlfn.IFNA(VLOOKUP(CONCATENATE($AG$5,$B46,$C46),'OG3'!$A$6:$N$131,14,FALSE),0)</f>
        <v>0</v>
      </c>
      <c r="AI46" s="75">
        <f>_xlfn.IFNA(VLOOKUP(CONCATENATE($AI$5,$B46,$C46),'BUN2'!$A$6:$N$135,14,FALSE),0)</f>
        <v>0</v>
      </c>
      <c r="AJ46" s="75">
        <f>_xlfn.IFNA(VLOOKUP(CONCATENATE($AJ$5,$B46,$C46),SC!$A$6:$M$135,14,FALSE),0)</f>
        <v>0</v>
      </c>
      <c r="AK46" s="75">
        <f>_xlfn.IFNA(VLOOKUP(CONCATENATE($AK$5,$B46,$C46),'ESP3'!$A$6:$N$133,14,FALSE),0)</f>
        <v>0</v>
      </c>
      <c r="AL46" s="75">
        <f>_xlfn.IFNA(VLOOKUP(CONCATENATE($AK$5,$B46,$C46),'ESP3'!$A$6:$N$133,14,FALSE),0)</f>
        <v>0</v>
      </c>
      <c r="AM46" s="76">
        <f>_xlfn.IFNA(VLOOKUP(CONCATENATE($AQ$5,$B46,$C46),'WAL1'!$A$6:$N$233,14,FALSE),0)</f>
        <v>0</v>
      </c>
      <c r="AN46" s="76">
        <f>_xlfn.IFNA(VLOOKUP(CONCATENATE($AK$5,$B46,$C46),'BUN3'!$A$6:$N$133,14,FALSE),0)</f>
        <v>0</v>
      </c>
      <c r="AO46" s="76">
        <f>_xlfn.IFNA(VLOOKUP(CONCATENATE($AO$5,$B46,$C46),'ESP4'!$A$6:$N$135,14,FALSE),0)</f>
        <v>0</v>
      </c>
      <c r="AP46" s="76">
        <f>_xlfn.IFNA(VLOOKUP(CONCATENATE($AP$5,$B46,$C46),'MR3'!$A$6:$N$77,14,FALSE),0)</f>
        <v>0</v>
      </c>
      <c r="AQ46" s="76">
        <f>_xlfn.IFNA(VLOOKUP(CONCATENATE($AQ$5,$B46,$C46),'WAL1'!$A$6:$N$233,14,FALSE),0)</f>
        <v>0</v>
      </c>
      <c r="AR46" s="76">
        <f>_xlfn.IFNA(VLOOKUP(CONCATENATE($AR$5,$B46,$C46),LOG!$A$6:$N$77,14,FALSE),0)</f>
        <v>0</v>
      </c>
      <c r="AS46" s="76">
        <f>_xlfn.IFNA(VLOOKUP(CONCATENATE($AS$5,$B46,$C46),'DRY2'!$A$6:$N$130,14,FALSE),0)</f>
        <v>0</v>
      </c>
      <c r="AT46" s="76">
        <f>_xlfn.IFNA(VLOOKUP(CONCATENATE($AT$5,$B46,$C46),'BUN3'!$A$6:$N$134,14,FALSE),0)</f>
        <v>0</v>
      </c>
      <c r="AU46" s="76">
        <f>_xlfn.IFNA(VLOOKUP(CONCATENATE($AT$5,$B46,$C46),'BUN3'!$A$6:$N$134,14,FALSE),0)</f>
        <v>0</v>
      </c>
      <c r="AV46" s="76">
        <f>_xlfn.IFNA(VLOOKUP(CONCATENATE($AV$5,$B46,$C46),'MR2'!$A$6:$N$135,14,FALSE),0)</f>
        <v>0</v>
      </c>
      <c r="AW46" s="400"/>
      <c r="AX46" s="77"/>
      <c r="AY46" s="40"/>
    </row>
    <row r="47" spans="1:51" x14ac:dyDescent="0.3">
      <c r="A47" s="860"/>
      <c r="B47" s="311"/>
      <c r="C47" s="312"/>
      <c r="D47" s="312"/>
      <c r="E47" s="313"/>
      <c r="F47" s="314"/>
      <c r="G47" s="70"/>
      <c r="H47" s="71"/>
      <c r="I47" s="74"/>
      <c r="J47" s="75">
        <f>_xlfn.IFNA(VLOOKUP(CONCATENATE($J$5,$B47,$C47),'BUS1'!$A$6:$N$107,14,FALSE),0)</f>
        <v>0</v>
      </c>
      <c r="K47" s="75">
        <f>_xlfn.IFNA(VLOOKUP(CONCATENATE($K$5,$B47,$C47),'ESP1'!$A$6:$N$135,14,FALSE),0)</f>
        <v>0</v>
      </c>
      <c r="L47" s="75">
        <f>_xlfn.IFNA(VLOOKUP(CONCATENATE($L$5,$B47,$C47),'KR1'!$A$6:$N$95,14,FALSE),0)</f>
        <v>0</v>
      </c>
      <c r="M47" s="75">
        <f>_xlfn.IFNA(VLOOKUP(CONCATENATE($AK$5,$B47,$C47),'ESP3'!$A$6:$N$133,14,FALSE),0)</f>
        <v>0</v>
      </c>
      <c r="N47" s="75">
        <f>_xlfn.IFNA(VLOOKUP(CONCATENATE($N$5,$B47,$C47),MUR!$A$6:$L$131,14,FALSE),0)</f>
        <v>0</v>
      </c>
      <c r="O47" s="75">
        <f>_xlfn.IFNA(VLOOKUP(CONCATENATE($O$5,$B47,$C47),'SER1'!$A$6:$N$110,14,FALSE),0)</f>
        <v>0</v>
      </c>
      <c r="P47" s="75">
        <f>_xlfn.IFNA(VLOOKUP(CONCATENATE($P$5,$B47,$C47),'MR1'!$A$6:$N$135,14,FALSE),0)</f>
        <v>0</v>
      </c>
      <c r="Q47" s="75">
        <f>_xlfn.IFNA(VLOOKUP(CONCATENATE($Q$5,$B47,$C47),'GOS1'!$A$6:$N$133,14,FALSE),0)</f>
        <v>0</v>
      </c>
      <c r="R47" s="75"/>
      <c r="S47" s="75">
        <f>_xlfn.IFNA(VLOOKUP(CONCATENATE($S$5,$B47,$C47),'OG1'!$A$6:$N$56,14,FALSE),0)</f>
        <v>0</v>
      </c>
      <c r="T47" s="75">
        <f>_xlfn.IFNA(VLOOKUP(CONCATENATE($T$5,$B47,$C47),'DRY1'!$A$6:$N$135,14,FALSE),0)</f>
        <v>0</v>
      </c>
      <c r="U47" s="75">
        <f>_xlfn.IFNA(VLOOKUP(CONCATENATE($U$5,$B47,$C47),'HO1'!$A$8:$N$131,14,FALSE),0)</f>
        <v>0</v>
      </c>
      <c r="V47" s="75">
        <f>_xlfn.IFNA(VLOOKUP(CONCATENATE($V$5,$B47,$C47),'BUS3'!$A$8:$N$135,14,FALSE),0)</f>
        <v>0</v>
      </c>
      <c r="W47" s="75">
        <f>_xlfn.IFNA(VLOOKUP(CONCATENATE($W$5,$B47,$C47),'DRY2'!$A$6:$M$169,14,FALSE),0)</f>
        <v>0</v>
      </c>
      <c r="X47" s="75">
        <f>_xlfn.IFNA(VLOOKUP(CONCATENATE($AK$5,$B47,$C47),'ESP3'!$A$6:$N$133,14,FALSE),0)</f>
        <v>0</v>
      </c>
      <c r="Y47" s="75">
        <f>_xlfn.IFNA(VLOOKUP(CONCATENATE($Y$5,$B47,$C47),'OG3'!$A$6:$N$133,14,FALSE),0)</f>
        <v>0</v>
      </c>
      <c r="Z47" s="75">
        <f>_xlfn.IFNA(VLOOKUP(CONCATENATE($Z$5,$B47,$C47),'MR2'!$A$6:$N$133,14,FALSE),0)</f>
        <v>0</v>
      </c>
      <c r="AA47" s="75">
        <f>_xlfn.IFNA(VLOOKUP(CONCATENATE($AA$5,$B47,$C47),'DRY3'!$A$6:$N$124,14,FALSE),0)</f>
        <v>0</v>
      </c>
      <c r="AB47" s="75">
        <f>_xlfn.IFNA(VLOOKUP(CONCATENATE($AB$5,$B47,$C47),'SER2'!$A$6:$N$135,14,FALSE),0)</f>
        <v>0</v>
      </c>
      <c r="AC47" s="75">
        <f>_xlfn.IFNA(VLOOKUP(CONCATENATE($AC$5,$B47,$C47),'KR2'!$A$6:$O$129,14,FALSE),0)</f>
        <v>0</v>
      </c>
      <c r="AD47" s="75" cm="1">
        <f t="array" ref="AD47">_xlfn.IFNA(VLOOKUP(CONCATENATE($AD$5,$B47,$C47),BUR42,AD48:AE59,FALSE),0)</f>
        <v>0</v>
      </c>
      <c r="AE47" s="75">
        <f>_xlfn.IFNA(VLOOKUP(CONCATENATE($AE$5,$B47,$C47),LOG!$A$6:$N$135,14,FALSE),0)</f>
        <v>0</v>
      </c>
      <c r="AF47" s="75">
        <f>_xlfn.IFNA(VLOOKUP(CONCATENATE($AF$5,$B47,$C47),FEST!$A$6:$N$125,14,FALSE),0)</f>
        <v>0</v>
      </c>
      <c r="AG47" s="75">
        <f>_xlfn.IFNA(VLOOKUP(CONCATENATE($AG$5,$B47,$C47),'ESP2'!$A$6:$N$131,14,FALSE),0)</f>
        <v>0</v>
      </c>
      <c r="AH47" s="75">
        <f>_xlfn.IFNA(VLOOKUP(CONCATENATE($AG$5,$B47,$C47),'OG3'!$A$6:$N$131,14,FALSE),0)</f>
        <v>0</v>
      </c>
      <c r="AI47" s="75">
        <f>_xlfn.IFNA(VLOOKUP(CONCATENATE($AI$5,$B47,$C47),'BUN2'!$A$6:$N$135,14,FALSE),0)</f>
        <v>0</v>
      </c>
      <c r="AJ47" s="75">
        <f>_xlfn.IFNA(VLOOKUP(CONCATENATE($AJ$5,$B47,$C47),SC!$A$6:$M$135,14,FALSE),0)</f>
        <v>0</v>
      </c>
      <c r="AK47" s="75">
        <f>_xlfn.IFNA(VLOOKUP(CONCATENATE($AK$5,$B47,$C47),'ESP3'!$A$6:$N$133,14,FALSE),0)</f>
        <v>0</v>
      </c>
      <c r="AL47" s="75">
        <f>_xlfn.IFNA(VLOOKUP(CONCATENATE($AK$5,$B47,$C47),'ESP3'!$A$6:$N$133,14,FALSE),0)</f>
        <v>0</v>
      </c>
      <c r="AM47" s="76">
        <f>_xlfn.IFNA(VLOOKUP(CONCATENATE($AQ$5,$B47,$C47),'WAL1'!$A$6:$N$233,14,FALSE),0)</f>
        <v>0</v>
      </c>
      <c r="AN47" s="76">
        <f>_xlfn.IFNA(VLOOKUP(CONCATENATE($AK$5,$B47,$C47),'BUN3'!$A$6:$N$133,14,FALSE),0)</f>
        <v>0</v>
      </c>
      <c r="AO47" s="76">
        <f>_xlfn.IFNA(VLOOKUP(CONCATENATE($AO$5,$B47,$C47),'ESP4'!$A$6:$N$135,14,FALSE),0)</f>
        <v>0</v>
      </c>
      <c r="AP47" s="76">
        <f>_xlfn.IFNA(VLOOKUP(CONCATENATE($AP$5,$B47,$C47),'MR3'!$A$6:$N$77,14,FALSE),0)</f>
        <v>0</v>
      </c>
      <c r="AQ47" s="76">
        <f>_xlfn.IFNA(VLOOKUP(CONCATENATE($AQ$5,$B47,$C47),'WAL1'!$A$6:$N$233,14,FALSE),0)</f>
        <v>0</v>
      </c>
      <c r="AR47" s="76">
        <f>_xlfn.IFNA(VLOOKUP(CONCATENATE($AR$5,$B47,$C47),LOG!$A$6:$N$77,14,FALSE),0)</f>
        <v>0</v>
      </c>
      <c r="AS47" s="76">
        <f>_xlfn.IFNA(VLOOKUP(CONCATENATE($AS$5,$B47,$C47),'DRY2'!$A$6:$N$130,14,FALSE),0)</f>
        <v>0</v>
      </c>
      <c r="AT47" s="76">
        <f>_xlfn.IFNA(VLOOKUP(CONCATENATE($AT$5,$B47,$C47),'BUN3'!$A$6:$N$134,14,FALSE),0)</f>
        <v>0</v>
      </c>
      <c r="AU47" s="76">
        <f>_xlfn.IFNA(VLOOKUP(CONCATENATE($AT$5,$B47,$C47),'BUN3'!$A$6:$N$134,14,FALSE),0)</f>
        <v>0</v>
      </c>
      <c r="AV47" s="76">
        <f>_xlfn.IFNA(VLOOKUP(CONCATENATE($AV$5,$B47,$C47),'MR2'!$A$6:$N$135,14,FALSE),0)</f>
        <v>0</v>
      </c>
      <c r="AW47" s="400"/>
      <c r="AX47" s="77"/>
      <c r="AY47" s="40"/>
    </row>
    <row r="48" spans="1:51" ht="14.4" thickBot="1" x14ac:dyDescent="0.35">
      <c r="A48" s="860"/>
      <c r="B48" s="234"/>
      <c r="C48" s="235"/>
      <c r="D48" s="235"/>
      <c r="E48" s="236"/>
      <c r="F48" s="237"/>
      <c r="G48" s="238"/>
      <c r="H48" s="239"/>
      <c r="I48" s="237"/>
      <c r="J48" s="75">
        <f>_xlfn.IFNA(VLOOKUP(CONCATENATE($J$5,$B48,$C48),'BUS1'!$A$6:$N$107,14,FALSE),0)</f>
        <v>0</v>
      </c>
      <c r="K48" s="75">
        <f>_xlfn.IFNA(VLOOKUP(CONCATENATE($K$5,$B48,$C48),'ESP1'!$A$6:$N$135,14,FALSE),0)</f>
        <v>0</v>
      </c>
      <c r="L48" s="75">
        <f>_xlfn.IFNA(VLOOKUP(CONCATENATE($L$5,$B48,$C48),'KR1'!$A$6:$N$95,14,FALSE),0)</f>
        <v>0</v>
      </c>
      <c r="M48" s="75">
        <f>_xlfn.IFNA(VLOOKUP(CONCATENATE($AK$5,$B48,$C48),'ESP3'!$A$6:$N$133,14,FALSE),0)</f>
        <v>0</v>
      </c>
      <c r="N48" s="75">
        <f>_xlfn.IFNA(VLOOKUP(CONCATENATE($N$5,$B48,$C48),MUR!$A$6:$L$131,14,FALSE),0)</f>
        <v>0</v>
      </c>
      <c r="O48" s="75">
        <f>_xlfn.IFNA(VLOOKUP(CONCATENATE($O$5,$B48,$C48),'SER1'!$A$6:$N$110,14,FALSE),0)</f>
        <v>0</v>
      </c>
      <c r="P48" s="75">
        <f>_xlfn.IFNA(VLOOKUP(CONCATENATE($P$5,$B48,$C48),'MR1'!$A$6:$N$135,14,FALSE),0)</f>
        <v>0</v>
      </c>
      <c r="Q48" s="75">
        <f>_xlfn.IFNA(VLOOKUP(CONCATENATE($Q$5,$B48,$C48),'GOS1'!$A$6:$N$133,14,FALSE),0)</f>
        <v>0</v>
      </c>
      <c r="R48" s="75"/>
      <c r="S48" s="75">
        <f>_xlfn.IFNA(VLOOKUP(CONCATENATE($S$5,$B48,$C48),'OG1'!$A$6:$N$56,14,FALSE),0)</f>
        <v>0</v>
      </c>
      <c r="T48" s="75">
        <f>_xlfn.IFNA(VLOOKUP(CONCATENATE($T$5,$B48,$C48),'DRY1'!$A$6:$N$135,14,FALSE),0)</f>
        <v>0</v>
      </c>
      <c r="U48" s="75">
        <f>_xlfn.IFNA(VLOOKUP(CONCATENATE($U$5,$B48,$C48),'HO1'!$A$8:$N$131,14,FALSE),0)</f>
        <v>0</v>
      </c>
      <c r="V48" s="75">
        <f>_xlfn.IFNA(VLOOKUP(CONCATENATE($V$5,$B48,$C48),'BUS3'!$A$8:$N$135,14,FALSE),0)</f>
        <v>0</v>
      </c>
      <c r="W48" s="75">
        <f>_xlfn.IFNA(VLOOKUP(CONCATENATE($W$5,$B48,$C48),'DRY2'!$A$6:$M$169,14,FALSE),0)</f>
        <v>0</v>
      </c>
      <c r="X48" s="75">
        <f>_xlfn.IFNA(VLOOKUP(CONCATENATE($AK$5,$B48,$C48),'ESP3'!$A$6:$N$133,14,FALSE),0)</f>
        <v>0</v>
      </c>
      <c r="Y48" s="75">
        <f>_xlfn.IFNA(VLOOKUP(CONCATENATE($Y$5,$B48,$C48),'OG3'!$A$6:$N$133,14,FALSE),0)</f>
        <v>0</v>
      </c>
      <c r="Z48" s="75">
        <f>_xlfn.IFNA(VLOOKUP(CONCATENATE($Z$5,$B48,$C48),'MR2'!$A$6:$N$133,14,FALSE),0)</f>
        <v>0</v>
      </c>
      <c r="AA48" s="75">
        <f>_xlfn.IFNA(VLOOKUP(CONCATENATE($AA$5,$B48,$C48),'DRY3'!$A$6:$N$124,14,FALSE),0)</f>
        <v>0</v>
      </c>
      <c r="AB48" s="75">
        <f>_xlfn.IFNA(VLOOKUP(CONCATENATE($AB$5,$B48,$C48),'SER2'!$A$6:$N$135,14,FALSE),0)</f>
        <v>0</v>
      </c>
      <c r="AC48" s="75">
        <f>_xlfn.IFNA(VLOOKUP(CONCATENATE($AC$5,$B48,$C48),'KR2'!$A$6:$O$129,14,FALSE),0)</f>
        <v>0</v>
      </c>
      <c r="AD48" s="75" cm="1">
        <f t="array" ref="AD48">_xlfn.IFNA(VLOOKUP(CONCATENATE($AD$5,$B48,$C48),BUR43,AD49:AE60,FALSE),0)</f>
        <v>0</v>
      </c>
      <c r="AE48" s="75">
        <f>_xlfn.IFNA(VLOOKUP(CONCATENATE($AE$5,$B48,$C48),LOG!$A$6:$N$135,14,FALSE),0)</f>
        <v>0</v>
      </c>
      <c r="AF48" s="75">
        <f>_xlfn.IFNA(VLOOKUP(CONCATENATE($AF$5,$B48,$C48),FEST!$A$6:$N$125,14,FALSE),0)</f>
        <v>0</v>
      </c>
      <c r="AG48" s="75">
        <f>_xlfn.IFNA(VLOOKUP(CONCATENATE($AG$5,$B48,$C48),'ESP2'!$A$6:$N$131,14,FALSE),0)</f>
        <v>0</v>
      </c>
      <c r="AH48" s="75">
        <f>_xlfn.IFNA(VLOOKUP(CONCATENATE($AG$5,$B48,$C48),'OG3'!$A$6:$N$131,14,FALSE),0)</f>
        <v>0</v>
      </c>
      <c r="AI48" s="75">
        <f>_xlfn.IFNA(VLOOKUP(CONCATENATE($AI$5,$B48,$C48),'BUN2'!$A$6:$N$135,14,FALSE),0)</f>
        <v>0</v>
      </c>
      <c r="AJ48" s="75">
        <f>_xlfn.IFNA(VLOOKUP(CONCATENATE($AJ$5,$B48,$C48),SC!$A$6:$M$135,14,FALSE),0)</f>
        <v>0</v>
      </c>
      <c r="AK48" s="75">
        <f>_xlfn.IFNA(VLOOKUP(CONCATENATE($AK$5,$B48,$C48),'ESP3'!$A$6:$N$133,14,FALSE),0)</f>
        <v>0</v>
      </c>
      <c r="AL48" s="75">
        <f>_xlfn.IFNA(VLOOKUP(CONCATENATE($AK$5,$B48,$C48),'ESP3'!$A$6:$N$133,14,FALSE),0)</f>
        <v>0</v>
      </c>
      <c r="AM48" s="76">
        <f>_xlfn.IFNA(VLOOKUP(CONCATENATE($AQ$5,$B48,$C48),'WAL1'!$A$6:$N$233,14,FALSE),0)</f>
        <v>0</v>
      </c>
      <c r="AN48" s="76">
        <f>_xlfn.IFNA(VLOOKUP(CONCATENATE($AK$5,$B48,$C48),'BUN3'!$A$6:$N$133,14,FALSE),0)</f>
        <v>0</v>
      </c>
      <c r="AO48" s="76">
        <f>_xlfn.IFNA(VLOOKUP(CONCATENATE($AO$5,$B48,$C48),'ESP4'!$A$6:$N$135,14,FALSE),0)</f>
        <v>0</v>
      </c>
      <c r="AP48" s="76">
        <f>_xlfn.IFNA(VLOOKUP(CONCATENATE($AP$5,$B48,$C48),'MR3'!$A$6:$N$77,14,FALSE),0)</f>
        <v>0</v>
      </c>
      <c r="AQ48" s="76">
        <f>_xlfn.IFNA(VLOOKUP(CONCATENATE($AQ$5,$B48,$C48),'WAL1'!$A$6:$N$233,14,FALSE),0)</f>
        <v>0</v>
      </c>
      <c r="AR48" s="240">
        <f>_xlfn.IFNA(VLOOKUP(CONCATENATE($AR$5,$B48,$C48),LOG!$A$6:$N$77,14,FALSE),0)</f>
        <v>0</v>
      </c>
      <c r="AS48" s="240">
        <f>_xlfn.IFNA(VLOOKUP(CONCATENATE($AS$5,$B48,$C48),'DRY2'!$A$6:$N$130,14,FALSE),0)</f>
        <v>0</v>
      </c>
      <c r="AT48" s="240">
        <f>_xlfn.IFNA(VLOOKUP(CONCATENATE($AT$5,$B48,$C48),'BUN3'!$A$6:$N$134,14,FALSE),0)</f>
        <v>0</v>
      </c>
      <c r="AU48" s="240">
        <f>_xlfn.IFNA(VLOOKUP(CONCATENATE($AT$5,$B48,$C48),'BUN3'!$A$6:$N$134,14,FALSE),0)</f>
        <v>0</v>
      </c>
      <c r="AV48" s="240">
        <f>_xlfn.IFNA(VLOOKUP(CONCATENATE($AV$5,$B48,$C48),'MR2'!$A$6:$N$135,14,FALSE),0)</f>
        <v>0</v>
      </c>
      <c r="AW48" s="401"/>
      <c r="AX48" s="241"/>
      <c r="AY48" s="40"/>
    </row>
    <row r="49" spans="1:51" x14ac:dyDescent="0.3">
      <c r="A49" s="860"/>
      <c r="B49" s="14" t="s">
        <v>37</v>
      </c>
      <c r="C49" s="14" t="s">
        <v>37</v>
      </c>
      <c r="D49" s="14" t="s">
        <v>37</v>
      </c>
      <c r="E49" s="15"/>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row>
    <row r="50" spans="1:51" ht="15" customHeight="1" x14ac:dyDescent="0.3">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row>
    <row r="51" spans="1:51" x14ac:dyDescent="0.3">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row>
    <row r="52" spans="1:51" x14ac:dyDescent="0.3">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row>
    <row r="53" spans="1:51" x14ac:dyDescent="0.3">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row>
    <row r="54" spans="1:51" x14ac:dyDescent="0.3">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row>
    <row r="55" spans="1:51" x14ac:dyDescent="0.3">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row>
    <row r="56" spans="1:51" x14ac:dyDescent="0.3">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row>
    <row r="57" spans="1:51" x14ac:dyDescent="0.3">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row>
    <row r="58" spans="1:51" x14ac:dyDescent="0.3">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row>
    <row r="59" spans="1:51" x14ac:dyDescent="0.3">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row>
    <row r="60" spans="1:51" x14ac:dyDescent="0.3">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row>
    <row r="61" spans="1:51" x14ac:dyDescent="0.3">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row>
    <row r="62" spans="1:51" x14ac:dyDescent="0.3">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row>
    <row r="63" spans="1:51" x14ac:dyDescent="0.3">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row>
    <row r="64" spans="1:51" x14ac:dyDescent="0.3">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row>
    <row r="65" spans="8:51" x14ac:dyDescent="0.3">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row>
    <row r="66" spans="8:51" x14ac:dyDescent="0.3">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row>
    <row r="67" spans="8:51" x14ac:dyDescent="0.3">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row>
    <row r="68" spans="8:51" x14ac:dyDescent="0.3">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8:51" x14ac:dyDescent="0.3">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row>
    <row r="70" spans="8:51" x14ac:dyDescent="0.3">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row>
    <row r="71" spans="8:51" x14ac:dyDescent="0.3">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row>
    <row r="72" spans="8:51" x14ac:dyDescent="0.3">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row>
    <row r="73" spans="8:51" x14ac:dyDescent="0.3">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row>
    <row r="74" spans="8:51" x14ac:dyDescent="0.3">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row>
    <row r="75" spans="8:51" x14ac:dyDescent="0.3">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row>
    <row r="76" spans="8:51" x14ac:dyDescent="0.3">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row>
    <row r="77" spans="8:51" x14ac:dyDescent="0.3">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row>
    <row r="78" spans="8:51" x14ac:dyDescent="0.3">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row>
    <row r="79" spans="8:51" x14ac:dyDescent="0.3">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row>
    <row r="80" spans="8:51" x14ac:dyDescent="0.3">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row>
    <row r="81" spans="8:51" x14ac:dyDescent="0.3">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row>
    <row r="82" spans="8:51" x14ac:dyDescent="0.3">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row>
  </sheetData>
  <sortState xmlns:xlrd2="http://schemas.microsoft.com/office/spreadsheetml/2017/richdata2" ref="B6:I14">
    <sortCondition ref="I6:I14"/>
  </sortState>
  <mergeCells count="98">
    <mergeCell ref="AX1:AX2"/>
    <mergeCell ref="AX3:AX4"/>
    <mergeCell ref="AP1:AP2"/>
    <mergeCell ref="AP3:AP4"/>
    <mergeCell ref="AK3:AK4"/>
    <mergeCell ref="AK1:AK2"/>
    <mergeCell ref="AW3:AW4"/>
    <mergeCell ref="AW1:AW2"/>
    <mergeCell ref="AU1:AU2"/>
    <mergeCell ref="AV1:AV2"/>
    <mergeCell ref="AM1:AM2"/>
    <mergeCell ref="AM3:AM4"/>
    <mergeCell ref="AL1:AL2"/>
    <mergeCell ref="AL3:AL4"/>
    <mergeCell ref="AU3:AU4"/>
    <mergeCell ref="AV3:AV4"/>
    <mergeCell ref="AG1:AG2"/>
    <mergeCell ref="AH1:AH2"/>
    <mergeCell ref="AG3:AG4"/>
    <mergeCell ref="AH3:AH4"/>
    <mergeCell ref="AO1:AO2"/>
    <mergeCell ref="AO3:AO4"/>
    <mergeCell ref="AN3:AN4"/>
    <mergeCell ref="AN1:AN2"/>
    <mergeCell ref="AI3:AI4"/>
    <mergeCell ref="AJ3:AJ4"/>
    <mergeCell ref="AQ3:AQ4"/>
    <mergeCell ref="AR3:AR4"/>
    <mergeCell ref="AS3:AS4"/>
    <mergeCell ref="AT3:AT4"/>
    <mergeCell ref="AS1:AS2"/>
    <mergeCell ref="AT1:AT2"/>
    <mergeCell ref="AQ1:AQ2"/>
    <mergeCell ref="K1:K2"/>
    <mergeCell ref="N1:N2"/>
    <mergeCell ref="O1:O2"/>
    <mergeCell ref="Z1:Z2"/>
    <mergeCell ref="L1:L2"/>
    <mergeCell ref="V1:V2"/>
    <mergeCell ref="R1:R2"/>
    <mergeCell ref="U1:U2"/>
    <mergeCell ref="S1:S2"/>
    <mergeCell ref="Y1:Y2"/>
    <mergeCell ref="X1:X2"/>
    <mergeCell ref="M1:M2"/>
    <mergeCell ref="A1:A49"/>
    <mergeCell ref="AR1:AR2"/>
    <mergeCell ref="B1:B2"/>
    <mergeCell ref="C1:C2"/>
    <mergeCell ref="D1:D2"/>
    <mergeCell ref="E1:E2"/>
    <mergeCell ref="F1:F4"/>
    <mergeCell ref="B3:B4"/>
    <mergeCell ref="C3:C4"/>
    <mergeCell ref="D3:D4"/>
    <mergeCell ref="E3:E4"/>
    <mergeCell ref="AB1:AB2"/>
    <mergeCell ref="AA1:AA2"/>
    <mergeCell ref="AE1:AE2"/>
    <mergeCell ref="AF1:AF2"/>
    <mergeCell ref="AI1:AI2"/>
    <mergeCell ref="G1:G2"/>
    <mergeCell ref="I3:I4"/>
    <mergeCell ref="I1:I2"/>
    <mergeCell ref="W1:W2"/>
    <mergeCell ref="AD1:AD2"/>
    <mergeCell ref="G3:G4"/>
    <mergeCell ref="H3:H4"/>
    <mergeCell ref="P1:P2"/>
    <mergeCell ref="Q1:Q2"/>
    <mergeCell ref="T1:T2"/>
    <mergeCell ref="H1:H2"/>
    <mergeCell ref="J1:J2"/>
    <mergeCell ref="J3:J4"/>
    <mergeCell ref="K3:K4"/>
    <mergeCell ref="L3:L4"/>
    <mergeCell ref="N3:N4"/>
    <mergeCell ref="W3:W4"/>
    <mergeCell ref="Z3:Z4"/>
    <mergeCell ref="AA3:AA4"/>
    <mergeCell ref="AB3:AB4"/>
    <mergeCell ref="X3:X4"/>
    <mergeCell ref="M3:M4"/>
    <mergeCell ref="AJ1:AJ2"/>
    <mergeCell ref="Y3:Y4"/>
    <mergeCell ref="U3:U4"/>
    <mergeCell ref="O3:O4"/>
    <mergeCell ref="P3:P4"/>
    <mergeCell ref="R3:R4"/>
    <mergeCell ref="Q3:Q4"/>
    <mergeCell ref="T3:T4"/>
    <mergeCell ref="S3:S4"/>
    <mergeCell ref="AD3:AD4"/>
    <mergeCell ref="AE3:AE4"/>
    <mergeCell ref="AC1:AC2"/>
    <mergeCell ref="AC3:AC4"/>
    <mergeCell ref="AF3:AF4"/>
    <mergeCell ref="V3:V4"/>
  </mergeCells>
  <phoneticPr fontId="19" type="noConversion"/>
  <conditionalFormatting sqref="B49">
    <cfRule type="duplicateValues" dxfId="160" priority="910"/>
  </conditionalFormatting>
  <conditionalFormatting sqref="B50:B1048576 B1:B2">
    <cfRule type="duplicateValues" dxfId="159" priority="911"/>
  </conditionalFormatting>
  <conditionalFormatting sqref="C1:C1048576">
    <cfRule type="duplicateValues" dxfId="158" priority="909"/>
  </conditionalFormatting>
  <conditionalFormatting sqref="G6:I48">
    <cfRule type="containsText" dxfId="157" priority="14" operator="containsText" text="10">
      <formula>NOT(ISERROR(SEARCH("10",G6)))</formula>
    </cfRule>
  </conditionalFormatting>
  <conditionalFormatting sqref="J6:AX48">
    <cfRule type="cellIs" dxfId="156" priority="1"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C8EC8-5373-4003-8E04-366E9208E57A}">
  <sheetPr codeName="Sheet6">
    <tabColor rgb="FFF2F2F2"/>
    <pageSetUpPr fitToPage="1"/>
  </sheetPr>
  <dimension ref="A1:CH58"/>
  <sheetViews>
    <sheetView tabSelected="1" zoomScale="75" zoomScaleNormal="75" zoomScaleSheetLayoutView="90" workbookViewId="0">
      <pane xSplit="5" ySplit="4" topLeftCell="F5" activePane="bottomRight" state="frozen"/>
      <selection pane="topRight" activeCell="F1" sqref="F1"/>
      <selection pane="bottomLeft" activeCell="A5" sqref="A5"/>
      <selection pane="bottomRight" activeCell="M24" sqref="M24"/>
    </sheetView>
  </sheetViews>
  <sheetFormatPr defaultColWidth="26.88671875" defaultRowHeight="13.8" x14ac:dyDescent="0.3"/>
  <cols>
    <col min="1" max="1" width="4.5546875" style="11" bestFit="1" customWidth="1"/>
    <col min="2" max="2" width="21" style="6" bestFit="1" customWidth="1"/>
    <col min="3" max="3" width="30" style="6" bestFit="1" customWidth="1"/>
    <col min="4" max="4" width="16.88671875" style="6" bestFit="1" customWidth="1"/>
    <col min="5" max="5" width="14" style="11" bestFit="1" customWidth="1"/>
    <col min="6" max="6" width="5.88671875" style="7" bestFit="1" customWidth="1"/>
    <col min="7" max="7" width="14" style="7" bestFit="1" customWidth="1"/>
    <col min="8" max="8" width="8.6640625" style="5" bestFit="1" customWidth="1"/>
    <col min="9" max="9" width="10.6640625" style="2" bestFit="1" customWidth="1"/>
    <col min="10" max="10" width="13.33203125" style="4" bestFit="1" customWidth="1"/>
    <col min="11" max="12" width="13.109375" style="4" bestFit="1" customWidth="1"/>
    <col min="13" max="13" width="12.5546875" style="4" customWidth="1"/>
    <col min="14" max="15" width="13.88671875" style="4" bestFit="1" customWidth="1"/>
    <col min="16" max="17" width="12.5546875" style="4" bestFit="1" customWidth="1"/>
    <col min="18" max="21" width="13.44140625" style="4" bestFit="1" customWidth="1"/>
    <col min="22" max="22" width="12.5546875" style="4" bestFit="1" customWidth="1"/>
    <col min="23" max="23" width="13.44140625" style="4" bestFit="1" customWidth="1"/>
    <col min="24" max="24" width="12.5546875" style="4" customWidth="1"/>
    <col min="25" max="25" width="12.88671875" style="4" bestFit="1" customWidth="1"/>
    <col min="26" max="29" width="13.44140625" style="4" bestFit="1" customWidth="1"/>
    <col min="30" max="31" width="13.88671875" style="4" bestFit="1" customWidth="1"/>
    <col min="32" max="33" width="12.5546875" style="4" bestFit="1" customWidth="1"/>
    <col min="34" max="34" width="13.109375" style="4" bestFit="1" customWidth="1"/>
    <col min="35" max="35" width="12.109375" style="4" bestFit="1" customWidth="1"/>
    <col min="36" max="36" width="12.5546875" style="4" bestFit="1" customWidth="1"/>
    <col min="37" max="37" width="12.33203125" style="4" bestFit="1" customWidth="1"/>
    <col min="38" max="38" width="10.33203125" style="43" customWidth="1"/>
    <col min="39" max="39" width="13.44140625" style="43" bestFit="1" customWidth="1"/>
    <col min="40" max="40" width="13.88671875" style="4" bestFit="1" customWidth="1"/>
    <col min="41" max="41" width="12.6640625" style="4" bestFit="1" customWidth="1"/>
    <col min="42" max="42" width="13.109375" style="4" bestFit="1" customWidth="1"/>
    <col min="43" max="43" width="13.44140625" style="43" bestFit="1" customWidth="1"/>
    <col min="44" max="44" width="12.5546875" style="43" bestFit="1" customWidth="1"/>
    <col min="45" max="45" width="9.33203125" style="4" bestFit="1" customWidth="1"/>
    <col min="46" max="47" width="8" style="43" bestFit="1" customWidth="1"/>
    <col min="48" max="16384" width="26.88671875" style="11"/>
  </cols>
  <sheetData>
    <row r="1" spans="1:86" s="9" customFormat="1" ht="12.75" customHeight="1" x14ac:dyDescent="0.25">
      <c r="A1" s="886" t="s">
        <v>185</v>
      </c>
      <c r="B1" s="877" t="s">
        <v>0</v>
      </c>
      <c r="C1" s="877" t="s">
        <v>19</v>
      </c>
      <c r="D1" s="877" t="s">
        <v>1</v>
      </c>
      <c r="E1" s="877" t="s">
        <v>2</v>
      </c>
      <c r="F1" s="879" t="s">
        <v>3</v>
      </c>
      <c r="G1" s="881" t="s">
        <v>4</v>
      </c>
      <c r="H1" s="877" t="s">
        <v>5</v>
      </c>
      <c r="I1" s="884" t="s">
        <v>42</v>
      </c>
      <c r="J1" s="877" t="s">
        <v>44</v>
      </c>
      <c r="K1" s="875" t="s">
        <v>202</v>
      </c>
      <c r="L1" s="875" t="s">
        <v>147</v>
      </c>
      <c r="M1" s="873" t="s">
        <v>916</v>
      </c>
      <c r="N1" s="875" t="s">
        <v>203</v>
      </c>
      <c r="O1" s="875" t="s">
        <v>146</v>
      </c>
      <c r="P1" s="875" t="s">
        <v>137</v>
      </c>
      <c r="Q1" s="875" t="s">
        <v>204</v>
      </c>
      <c r="R1" s="875" t="s">
        <v>45</v>
      </c>
      <c r="S1" s="875" t="s">
        <v>46</v>
      </c>
      <c r="T1" s="875" t="s">
        <v>148</v>
      </c>
      <c r="U1" s="875" t="s">
        <v>205</v>
      </c>
      <c r="V1" s="875" t="s">
        <v>179</v>
      </c>
      <c r="W1" s="875" t="s">
        <v>150</v>
      </c>
      <c r="X1" s="873" t="s">
        <v>917</v>
      </c>
      <c r="Y1" s="875" t="s">
        <v>48</v>
      </c>
      <c r="Z1" s="875" t="s">
        <v>139</v>
      </c>
      <c r="AA1" s="875" t="s">
        <v>152</v>
      </c>
      <c r="AB1" s="875" t="s">
        <v>51</v>
      </c>
      <c r="AC1" s="875" t="s">
        <v>149</v>
      </c>
      <c r="AD1" s="875" t="s">
        <v>47</v>
      </c>
      <c r="AE1" s="875" t="s">
        <v>1205</v>
      </c>
      <c r="AF1" s="875" t="s">
        <v>151</v>
      </c>
      <c r="AG1" s="875" t="s">
        <v>207</v>
      </c>
      <c r="AH1" s="875" t="s">
        <v>50</v>
      </c>
      <c r="AI1" s="875" t="s">
        <v>49</v>
      </c>
      <c r="AJ1" s="875" t="s">
        <v>53</v>
      </c>
      <c r="AK1" s="875" t="s">
        <v>208</v>
      </c>
      <c r="AL1" s="873" t="s">
        <v>918</v>
      </c>
      <c r="AM1" s="875" t="s">
        <v>210</v>
      </c>
      <c r="AN1" s="875" t="s">
        <v>52</v>
      </c>
      <c r="AO1" s="875" t="s">
        <v>209</v>
      </c>
      <c r="AP1" s="875" t="s">
        <v>176</v>
      </c>
      <c r="AQ1" s="875" t="s">
        <v>1144</v>
      </c>
      <c r="AR1" s="875" t="s">
        <v>1013</v>
      </c>
      <c r="AS1" s="875" t="s">
        <v>1394</v>
      </c>
      <c r="AT1" s="875"/>
      <c r="AU1" s="875"/>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row>
    <row r="2" spans="1:86" s="9" customFormat="1" ht="12.75" customHeight="1" x14ac:dyDescent="0.25">
      <c r="A2" s="886"/>
      <c r="B2" s="878"/>
      <c r="C2" s="878"/>
      <c r="D2" s="878"/>
      <c r="E2" s="878"/>
      <c r="F2" s="880"/>
      <c r="G2" s="882"/>
      <c r="H2" s="878"/>
      <c r="I2" s="883"/>
      <c r="J2" s="878"/>
      <c r="K2" s="876"/>
      <c r="L2" s="876"/>
      <c r="M2" s="874"/>
      <c r="N2" s="876"/>
      <c r="O2" s="876"/>
      <c r="P2" s="876"/>
      <c r="Q2" s="876"/>
      <c r="R2" s="876"/>
      <c r="S2" s="876"/>
      <c r="T2" s="876"/>
      <c r="U2" s="876"/>
      <c r="V2" s="876"/>
      <c r="W2" s="876"/>
      <c r="X2" s="874"/>
      <c r="Y2" s="876"/>
      <c r="Z2" s="876"/>
      <c r="AA2" s="876"/>
      <c r="AB2" s="876"/>
      <c r="AC2" s="876"/>
      <c r="AD2" s="876"/>
      <c r="AE2" s="876"/>
      <c r="AF2" s="876"/>
      <c r="AG2" s="876"/>
      <c r="AH2" s="876"/>
      <c r="AI2" s="876"/>
      <c r="AJ2" s="876"/>
      <c r="AK2" s="876"/>
      <c r="AL2" s="874"/>
      <c r="AM2" s="876"/>
      <c r="AN2" s="876"/>
      <c r="AO2" s="876"/>
      <c r="AP2" s="876"/>
      <c r="AQ2" s="876"/>
      <c r="AR2" s="876"/>
      <c r="AS2" s="876"/>
      <c r="AT2" s="876"/>
      <c r="AU2" s="876"/>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row>
    <row r="3" spans="1:86" s="9" customFormat="1" x14ac:dyDescent="0.25">
      <c r="A3" s="886"/>
      <c r="B3" s="878" t="s">
        <v>6</v>
      </c>
      <c r="C3" s="878" t="s">
        <v>7</v>
      </c>
      <c r="D3" s="878" t="s">
        <v>12</v>
      </c>
      <c r="E3" s="878" t="s">
        <v>8</v>
      </c>
      <c r="F3" s="880"/>
      <c r="G3" s="882" t="s">
        <v>9</v>
      </c>
      <c r="H3" s="878" t="s">
        <v>10</v>
      </c>
      <c r="I3" s="883" t="s">
        <v>41</v>
      </c>
      <c r="J3" s="885">
        <v>44870</v>
      </c>
      <c r="K3" s="872">
        <v>44940</v>
      </c>
      <c r="L3" s="872">
        <v>44968</v>
      </c>
      <c r="M3" s="872">
        <v>44976</v>
      </c>
      <c r="N3" s="872">
        <v>44982</v>
      </c>
      <c r="O3" s="872">
        <v>44982</v>
      </c>
      <c r="P3" s="872">
        <v>44990</v>
      </c>
      <c r="Q3" s="872">
        <v>44991</v>
      </c>
      <c r="R3" s="872">
        <v>44997</v>
      </c>
      <c r="S3" s="872">
        <v>44997</v>
      </c>
      <c r="T3" s="872">
        <v>45003</v>
      </c>
      <c r="U3" s="872">
        <v>45004</v>
      </c>
      <c r="V3" s="872">
        <v>45018</v>
      </c>
      <c r="W3" s="872">
        <v>45031</v>
      </c>
      <c r="X3" s="872">
        <v>45039</v>
      </c>
      <c r="Y3" s="872">
        <v>45046</v>
      </c>
      <c r="Z3" s="872">
        <v>45053</v>
      </c>
      <c r="AA3" s="872">
        <v>45059</v>
      </c>
      <c r="AB3" s="872">
        <v>45059</v>
      </c>
      <c r="AC3" s="872">
        <v>45060</v>
      </c>
      <c r="AD3" s="872">
        <v>45073</v>
      </c>
      <c r="AE3" s="872">
        <v>45074</v>
      </c>
      <c r="AF3" s="872">
        <v>45081</v>
      </c>
      <c r="AG3" s="872">
        <v>45081</v>
      </c>
      <c r="AH3" s="872">
        <v>45088</v>
      </c>
      <c r="AI3" s="872">
        <v>45108</v>
      </c>
      <c r="AJ3" s="872">
        <v>45114</v>
      </c>
      <c r="AK3" s="872">
        <v>45129</v>
      </c>
      <c r="AL3" s="872">
        <v>45151</v>
      </c>
      <c r="AM3" s="872">
        <v>45179</v>
      </c>
      <c r="AN3" s="872">
        <v>45130</v>
      </c>
      <c r="AO3" s="887">
        <v>45200</v>
      </c>
      <c r="AP3" s="887">
        <v>45213</v>
      </c>
      <c r="AQ3" s="872" t="s">
        <v>1145</v>
      </c>
      <c r="AR3" s="874">
        <v>44990</v>
      </c>
      <c r="AS3" s="872">
        <v>44983</v>
      </c>
      <c r="AT3" s="876"/>
      <c r="AU3" s="888"/>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row>
    <row r="4" spans="1:86" s="10" customFormat="1" x14ac:dyDescent="0.25">
      <c r="A4" s="886"/>
      <c r="B4" s="878" t="s">
        <v>6</v>
      </c>
      <c r="C4" s="878" t="s">
        <v>7</v>
      </c>
      <c r="D4" s="878" t="s">
        <v>12</v>
      </c>
      <c r="E4" s="878" t="s">
        <v>8</v>
      </c>
      <c r="F4" s="880"/>
      <c r="G4" s="882" t="s">
        <v>9</v>
      </c>
      <c r="H4" s="878" t="s">
        <v>10</v>
      </c>
      <c r="I4" s="883"/>
      <c r="J4" s="885"/>
      <c r="K4" s="872"/>
      <c r="L4" s="872"/>
      <c r="M4" s="872"/>
      <c r="N4" s="872"/>
      <c r="O4" s="872"/>
      <c r="P4" s="872"/>
      <c r="Q4" s="872"/>
      <c r="R4" s="872"/>
      <c r="S4" s="872"/>
      <c r="T4" s="872"/>
      <c r="U4" s="872"/>
      <c r="V4" s="872"/>
      <c r="W4" s="872"/>
      <c r="X4" s="872"/>
      <c r="Y4" s="872"/>
      <c r="Z4" s="872"/>
      <c r="AA4" s="872"/>
      <c r="AB4" s="872"/>
      <c r="AC4" s="872"/>
      <c r="AD4" s="872"/>
      <c r="AE4" s="872"/>
      <c r="AF4" s="872"/>
      <c r="AG4" s="872"/>
      <c r="AH4" s="872"/>
      <c r="AI4" s="872"/>
      <c r="AJ4" s="872"/>
      <c r="AK4" s="872"/>
      <c r="AL4" s="872"/>
      <c r="AM4" s="872"/>
      <c r="AN4" s="872"/>
      <c r="AO4" s="887"/>
      <c r="AP4" s="887"/>
      <c r="AQ4" s="872"/>
      <c r="AR4" s="874"/>
      <c r="AS4" s="872"/>
      <c r="AT4" s="876"/>
      <c r="AU4" s="876"/>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row>
    <row r="5" spans="1:86" s="10" customFormat="1" ht="14.4" thickBot="1" x14ac:dyDescent="0.3">
      <c r="A5" s="886"/>
      <c r="B5" s="78"/>
      <c r="C5" s="78"/>
      <c r="D5" s="78"/>
      <c r="E5" s="78"/>
      <c r="F5" s="79"/>
      <c r="G5" s="440" t="s">
        <v>9</v>
      </c>
      <c r="H5" s="78" t="s">
        <v>10</v>
      </c>
      <c r="I5" s="441" t="s">
        <v>11</v>
      </c>
      <c r="J5" s="78" t="s">
        <v>70</v>
      </c>
      <c r="K5" s="439" t="s">
        <v>70</v>
      </c>
      <c r="L5" s="439" t="s">
        <v>70</v>
      </c>
      <c r="M5" s="443" t="s">
        <v>70</v>
      </c>
      <c r="N5" s="439" t="s">
        <v>70</v>
      </c>
      <c r="O5" s="439" t="s">
        <v>70</v>
      </c>
      <c r="P5" s="439" t="s">
        <v>70</v>
      </c>
      <c r="Q5" s="439" t="s">
        <v>70</v>
      </c>
      <c r="R5" s="439" t="s">
        <v>70</v>
      </c>
      <c r="S5" s="439" t="s">
        <v>70</v>
      </c>
      <c r="T5" s="439" t="s">
        <v>70</v>
      </c>
      <c r="U5" s="439" t="s">
        <v>70</v>
      </c>
      <c r="V5" s="439" t="s">
        <v>70</v>
      </c>
      <c r="W5" s="439" t="s">
        <v>70</v>
      </c>
      <c r="X5" s="443" t="s">
        <v>70</v>
      </c>
      <c r="Y5" s="439" t="s">
        <v>70</v>
      </c>
      <c r="Z5" s="439" t="s">
        <v>70</v>
      </c>
      <c r="AA5" s="439" t="s">
        <v>70</v>
      </c>
      <c r="AB5" s="439" t="s">
        <v>70</v>
      </c>
      <c r="AC5" s="439" t="s">
        <v>70</v>
      </c>
      <c r="AD5" s="439" t="s">
        <v>70</v>
      </c>
      <c r="AE5" s="439" t="s">
        <v>70</v>
      </c>
      <c r="AF5" s="439" t="s">
        <v>70</v>
      </c>
      <c r="AG5" s="439" t="s">
        <v>70</v>
      </c>
      <c r="AH5" s="439" t="s">
        <v>70</v>
      </c>
      <c r="AI5" s="439" t="s">
        <v>70</v>
      </c>
      <c r="AJ5" s="439" t="s">
        <v>70</v>
      </c>
      <c r="AK5" s="439" t="s">
        <v>70</v>
      </c>
      <c r="AL5" s="443" t="s">
        <v>70</v>
      </c>
      <c r="AM5" s="439" t="s">
        <v>70</v>
      </c>
      <c r="AN5" s="439" t="s">
        <v>70</v>
      </c>
      <c r="AO5" s="439" t="s">
        <v>70</v>
      </c>
      <c r="AP5" s="640" t="s">
        <v>141</v>
      </c>
      <c r="AQ5" s="439" t="s">
        <v>70</v>
      </c>
      <c r="AR5" s="439" t="s">
        <v>70</v>
      </c>
      <c r="AS5" s="439" t="s">
        <v>70</v>
      </c>
      <c r="AT5" s="443" t="s">
        <v>70</v>
      </c>
      <c r="AU5" s="443" t="s">
        <v>70</v>
      </c>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row>
    <row r="6" spans="1:86" s="1" customFormat="1" x14ac:dyDescent="0.3">
      <c r="A6" s="886"/>
      <c r="B6" s="764" t="s">
        <v>467</v>
      </c>
      <c r="C6" s="765" t="s">
        <v>473</v>
      </c>
      <c r="D6" s="765" t="s">
        <v>365</v>
      </c>
      <c r="E6" s="766">
        <v>45045</v>
      </c>
      <c r="F6" s="767">
        <v>19</v>
      </c>
      <c r="G6" s="777">
        <f>COUNTIF(J6:AU6,"&gt;0")</f>
        <v>5</v>
      </c>
      <c r="H6" s="770">
        <f t="shared" ref="H6:H14" si="0">SUM(J6:AT6)</f>
        <v>47</v>
      </c>
      <c r="I6" s="1045">
        <f t="shared" ref="I6:I33" si="1">RANK(H6,$H$6:$H$56)</f>
        <v>1</v>
      </c>
      <c r="J6" s="189">
        <f>_xlfn.IFNA(VLOOKUP(CONCATENATE($J$5,$B6,$C6),'BUS1'!$A$6:$N$107,14,FALSE),0)</f>
        <v>0</v>
      </c>
      <c r="K6" s="189">
        <f>_xlfn.IFNA(VLOOKUP(CONCATENATE($K$5,$B6,$C6),'ESP1'!$A$6:$N$135,14,FALSE),0)</f>
        <v>0</v>
      </c>
      <c r="L6" s="189">
        <f>_xlfn.IFNA(VLOOKUP(CONCATENATE($L$5,$B6,$C6),'KR1'!$A$6:$N$95,14,FALSE),0)</f>
        <v>0</v>
      </c>
      <c r="M6" s="707">
        <f>_xlfn.IFNA(VLOOKUP(CONCATENATE($M$5,$B6,$C6),'BAL1'!$A$6:$N$110,14,FALSE),0)</f>
        <v>0</v>
      </c>
      <c r="N6" s="189">
        <f>_xlfn.IFNA(VLOOKUP(CONCATENATE($N$5,$B6,$C6),MUR!$A$6:$N$110,14,FALSE),0)</f>
        <v>0</v>
      </c>
      <c r="O6" s="189">
        <f>_xlfn.IFNA(VLOOKUP(CONCATENATE($O$5,$B6,$C6),'SER1'!$A$6:$N$110,14,FALSE),0)</f>
        <v>0</v>
      </c>
      <c r="P6" s="189">
        <f>_xlfn.IFNA(VLOOKUP(CONCATENATE($P$5,$B6,$C6),'MR1'!$A$6:$N$135,14,FALSE),0)</f>
        <v>8</v>
      </c>
      <c r="Q6" s="189">
        <f>_xlfn.IFNA(VLOOKUP(CONCATENATE($Q$5,$B6,$C6),'GOS1'!$A$6:$N$133,14,FALSE),0)</f>
        <v>0</v>
      </c>
      <c r="R6" s="189">
        <f>_xlfn.IFNA(VLOOKUP(CONCATENATE($R$5,$B6,$C6),'BUS2'!$A$6:$N$133,14,FALSE),0)</f>
        <v>0</v>
      </c>
      <c r="S6" s="189">
        <f>_xlfn.IFNA(VLOOKUP(CONCATENATE($S$5,$B6,$C6),'OG1'!$A$6:$N$56,14,FALSE),0)</f>
        <v>0</v>
      </c>
      <c r="T6" s="189">
        <f>_xlfn.IFNA(VLOOKUP(CONCATENATE($T$5,$B6,$C6),'DRY1'!$A$6:$N$135,14,FALSE),0)</f>
        <v>0</v>
      </c>
      <c r="U6" s="189">
        <f>_xlfn.IFNA(VLOOKUP(CONCATENATE($U$5,$B6,$C6),'HO1'!$A$8:$N$131,14,FALSE),0)</f>
        <v>0</v>
      </c>
      <c r="V6" s="189">
        <f>_xlfn.IFNA(VLOOKUP(CONCATENATE($V$5,$B6,$C6),'BUS3'!$A$8:$N$135,14,FALSE),0)</f>
        <v>8</v>
      </c>
      <c r="W6" s="189">
        <f>_xlfn.IFNA(VLOOKUP(CONCATENATE($W$5,$B6,$C6),'DRY2'!$A$6:$N$133,14,FALSE),0)</f>
        <v>0</v>
      </c>
      <c r="X6" s="707">
        <f>_xlfn.IFNA(VLOOKUP(CONCATENATE($X$5,$B6,$C6),'BAL2'!$A$6:$N$133,14,FALSE),0)</f>
        <v>0</v>
      </c>
      <c r="Y6" s="189">
        <f>_xlfn.IFNA(VLOOKUP(CONCATENATE($Y$5,$B6,$C6),'OG2'!$A$6:$N$133,14,FALSE),0)</f>
        <v>0</v>
      </c>
      <c r="Z6" s="189">
        <f>_xlfn.IFNA(VLOOKUP(CONCATENATE($Z$5,$B6,$C6),'MR2'!$A$6:$N$133,14,FALSE),0)</f>
        <v>9</v>
      </c>
      <c r="AA6" s="189">
        <f>_xlfn.IFNA(VLOOKUP(CONCATENATE($AA$5,$B6,$C6),'DRY3'!$A$6:$N$124,14,FALSE),0)</f>
        <v>0</v>
      </c>
      <c r="AB6" s="189">
        <f>_xlfn.IFNA(VLOOKUP(CONCATENATE($AB$5,$B6,$C6),'SER2'!$A$6:$N$135,14,FALSE),0)</f>
        <v>0</v>
      </c>
      <c r="AC6" s="189">
        <f>_xlfn.IFNA(VLOOKUP(CONCATENATE($AC$5,$B6,$C6),'KR2'!$A$6:$O$129,14,FALSE),0)</f>
        <v>0</v>
      </c>
      <c r="AD6" s="189">
        <f>_xlfn.IFNA(VLOOKUP(CONCATENATE($AD$5,$B6,$C6),'BUN1'!$A$6:$O$129,14,FALSE),0)</f>
        <v>0</v>
      </c>
      <c r="AE6" s="189">
        <f>_xlfn.IFNA(VLOOKUP(CONCATENATE($AE$5,$B6,$C6),LOG!$A$6:$N$135,14,FALSE),0)</f>
        <v>0</v>
      </c>
      <c r="AF6" s="189">
        <f>_xlfn.IFNA(VLOOKUP(CONCATENATE($AF$5,$B6,$C6),FEST!$A$6:$N$125,14,FALSE),0)</f>
        <v>14</v>
      </c>
      <c r="AG6" s="189">
        <f>_xlfn.IFNA(VLOOKUP(CONCATENATE($AG$5,$B6,$C6),'ESP2'!$A$6:$N$131,14,FALSE),0)</f>
        <v>0</v>
      </c>
      <c r="AH6" s="189">
        <f>_xlfn.IFNA(VLOOKUP(CONCATENATE($AH$5,$B6,$C6),'OG3'!$A$6:$N$131,14,FALSE),0)</f>
        <v>0</v>
      </c>
      <c r="AI6" s="189">
        <f>_xlfn.IFNA(VLOOKUP(CONCATENATE($AI$5,$B6,$C6),'BUN2'!$A$6:$N$135,14,FALSE),0)</f>
        <v>0</v>
      </c>
      <c r="AJ6" s="189">
        <f>_xlfn.IFNA(VLOOKUP(CONCATENATE($AJ$5,$B6,$C6),SC!$A$6:$N$250,14,FALSE),0)</f>
        <v>0</v>
      </c>
      <c r="AK6" s="189">
        <f>_xlfn.IFNA(VLOOKUP(CONCATENATE($AK$5,$B6,$C6),'ESP3'!$A$6:$N$133,14,FALSE),0)</f>
        <v>0</v>
      </c>
      <c r="AL6" s="447">
        <f>_xlfn.IFNA(VLOOKUP(CONCATENATE($AL$5,$B6,$C6),'BAL3'!$A$6:$N$77,14,FALSE),0)</f>
        <v>0</v>
      </c>
      <c r="AM6" s="190">
        <f>_xlfn.IFNA(VLOOKUP(CONCATENATE($AM$5,$B6,$C6),'BUS4'!$A$6:$N$233,14,FALSE),0)</f>
        <v>8</v>
      </c>
      <c r="AN6" s="190">
        <f>_xlfn.IFNA(VLOOKUP(CONCATENATE($AK$5,$B6,$C6),'BUN3'!$A$6:$N$133,14,FALSE),0)</f>
        <v>0</v>
      </c>
      <c r="AO6" s="190">
        <f>_xlfn.IFNA(VLOOKUP(CONCATENATE($AO$5,$B6,$C6),'ESP4'!$A$6:$N$135,14,FALSE),0)</f>
        <v>0</v>
      </c>
      <c r="AP6" s="190">
        <f>_xlfn.IFNA(VLOOKUP(CONCATENATE($AP$5,$B6,$C6),'MR3'!$A$6:$N$77,14,FALSE),0)</f>
        <v>0</v>
      </c>
      <c r="AQ6" s="190">
        <f>_xlfn.IFNA(VLOOKUP(CONCATENATE($AQ$5,$B6,$C6),'WAL1'!$A$6:$N$233,14,FALSE),0)</f>
        <v>0</v>
      </c>
      <c r="AR6" s="190">
        <f>_xlfn.IFNA(VLOOKUP(CONCATENATE($AR$5,$B6,$C6),'SM1'!$A$6:$N$250,14,FALSE),0)</f>
        <v>0</v>
      </c>
      <c r="AS6" s="190">
        <f>_xlfn.IFNA(VLOOKUP(CONCATENATE($AS$5,$B6,$C6),WP!$A$6:$N$250,14,FALSE),0)</f>
        <v>0</v>
      </c>
      <c r="AT6" s="434"/>
      <c r="AU6" s="434"/>
    </row>
    <row r="7" spans="1:86" s="1" customFormat="1" x14ac:dyDescent="0.3">
      <c r="A7" s="886"/>
      <c r="B7" s="778" t="s">
        <v>419</v>
      </c>
      <c r="C7" s="784" t="s">
        <v>444</v>
      </c>
      <c r="D7" s="784" t="s">
        <v>299</v>
      </c>
      <c r="E7" s="785">
        <v>45064</v>
      </c>
      <c r="F7" s="783">
        <v>22</v>
      </c>
      <c r="G7" s="768">
        <f>COUNTIF(J7:AT7,"&gt;0")</f>
        <v>6</v>
      </c>
      <c r="H7" s="782">
        <f t="shared" si="0"/>
        <v>32</v>
      </c>
      <c r="I7" s="783">
        <f t="shared" si="1"/>
        <v>2</v>
      </c>
      <c r="J7" s="189">
        <f>_xlfn.IFNA(VLOOKUP(CONCATENATE($J$5,$B7,$C7),'BUS1'!$A$6:$N$107,14,FALSE),0)</f>
        <v>0</v>
      </c>
      <c r="K7" s="189">
        <f>_xlfn.IFNA(VLOOKUP(CONCATENATE($K$5,$B7,$C7),'ESP1'!$A$6:$N$135,14,FALSE),0)</f>
        <v>0</v>
      </c>
      <c r="L7" s="189">
        <f>_xlfn.IFNA(VLOOKUP(CONCATENATE($L$5,$B7,$C7),'KR1'!$A$6:$N$95,14,FALSE),0)</f>
        <v>0</v>
      </c>
      <c r="M7" s="707">
        <f>_xlfn.IFNA(VLOOKUP(CONCATENATE($M$5,$B7,$C7),'BAL1'!$A$6:$N$110,14,FALSE),0)</f>
        <v>0</v>
      </c>
      <c r="N7" s="189">
        <f>_xlfn.IFNA(VLOOKUP(CONCATENATE($N$5,$B7,$C7),MUR!$A$6:$N$110,14,FALSE),0)</f>
        <v>0</v>
      </c>
      <c r="O7" s="189">
        <f>_xlfn.IFNA(VLOOKUP(CONCATENATE($O$5,$B7,$C7),'SER1'!$A$6:$N$110,14,FALSE),0)</f>
        <v>3</v>
      </c>
      <c r="P7" s="189">
        <f>_xlfn.IFNA(VLOOKUP(CONCATENATE($P$5,$B7,$C7),'MR1'!$A$6:$N$135,14,FALSE),0)</f>
        <v>0</v>
      </c>
      <c r="Q7" s="189">
        <f>_xlfn.IFNA(VLOOKUP(CONCATENATE($Q$5,$B7,$C7),'GOS1'!$A$6:$N$133,14,FALSE),0)</f>
        <v>0</v>
      </c>
      <c r="R7" s="189">
        <f>_xlfn.IFNA(VLOOKUP(CONCATENATE($R$5,$B7,$C7),'BUS2'!$A$6:$N$133,14,FALSE),0)</f>
        <v>0</v>
      </c>
      <c r="S7" s="189">
        <f>_xlfn.IFNA(VLOOKUP(CONCATENATE($S$5,$B7,$C7),'OG1'!$A$6:$N$56,14,FALSE),0)</f>
        <v>7</v>
      </c>
      <c r="T7" s="189">
        <f>_xlfn.IFNA(VLOOKUP(CONCATENATE($T$5,$B7,$C7),'DRY1'!$A$6:$N$135,14,FALSE),0)</f>
        <v>0</v>
      </c>
      <c r="U7" s="189">
        <f>_xlfn.IFNA(VLOOKUP(CONCATENATE($U$5,$B7,$C7),'HO1'!$A$8:$N$131,14,FALSE),0)</f>
        <v>0</v>
      </c>
      <c r="V7" s="189">
        <f>_xlfn.IFNA(VLOOKUP(CONCATENATE($V$5,$B7,$C7),'BUS3'!$A$8:$N$135,14,FALSE),0)</f>
        <v>0</v>
      </c>
      <c r="W7" s="189">
        <f>_xlfn.IFNA(VLOOKUP(CONCATENATE($W$5,$B7,$C7),'DRY2'!$A$6:$N$133,14,FALSE),0)</f>
        <v>0</v>
      </c>
      <c r="X7" s="707">
        <f>_xlfn.IFNA(VLOOKUP(CONCATENATE($X$5,$B7,$C7),'BAL2'!$A$6:$N$133,14,FALSE),0)</f>
        <v>0</v>
      </c>
      <c r="Y7" s="189">
        <f>_xlfn.IFNA(VLOOKUP(CONCATENATE($Y$5,$B7,$C7),'OG2'!$A$6:$N$133,14,FALSE),0)</f>
        <v>7</v>
      </c>
      <c r="Z7" s="189">
        <f>_xlfn.IFNA(VLOOKUP(CONCATENATE($Z$5,$B7,$C7),'MR2'!$A$6:$N$133,14,FALSE),0)</f>
        <v>0</v>
      </c>
      <c r="AA7" s="189">
        <f>_xlfn.IFNA(VLOOKUP(CONCATENATE($AA$5,$B7,$C7),'DRY3'!$A$6:$N$124,14,FALSE),0)</f>
        <v>0</v>
      </c>
      <c r="AB7" s="189">
        <f>_xlfn.IFNA(VLOOKUP(CONCATENATE($AB$5,$B7,$C7),'SER2'!$A$6:$N$135,14,FALSE),0)</f>
        <v>6</v>
      </c>
      <c r="AC7" s="189">
        <f>_xlfn.IFNA(VLOOKUP(CONCATENATE($AC$5,$B7,$C7),'KR2'!$A$6:$O$129,14,FALSE),0)</f>
        <v>0</v>
      </c>
      <c r="AD7" s="189">
        <f>_xlfn.IFNA(VLOOKUP(CONCATENATE($AD$5,$B7,$C7),'BUN1'!$A$6:$O$129,14,FALSE),0)</f>
        <v>0</v>
      </c>
      <c r="AE7" s="189">
        <f>_xlfn.IFNA(VLOOKUP(CONCATENATE($AE$5,$B7,$C7),LOG!$A$6:$N$135,14,FALSE),0)</f>
        <v>0</v>
      </c>
      <c r="AF7" s="189">
        <f>_xlfn.IFNA(VLOOKUP(CONCATENATE($AF$5,$B7,$C7),FEST!$A$6:$N$125,14,FALSE),0)</f>
        <v>0</v>
      </c>
      <c r="AG7" s="189">
        <f>_xlfn.IFNA(VLOOKUP(CONCATENATE($AG$5,$B7,$C7),'ESP2'!$A$6:$N$131,14,FALSE),0)</f>
        <v>0</v>
      </c>
      <c r="AH7" s="189">
        <f>_xlfn.IFNA(VLOOKUP(CONCATENATE($AH$5,$B7,$C7),'OG3'!$A$6:$N$131,14,FALSE),0)</f>
        <v>7</v>
      </c>
      <c r="AI7" s="189">
        <f>_xlfn.IFNA(VLOOKUP(CONCATENATE($AI$5,$B7,$C7),'BUN2'!$A$6:$N$135,14,FALSE),0)</f>
        <v>0</v>
      </c>
      <c r="AJ7" s="189">
        <f>_xlfn.IFNA(VLOOKUP(CONCATENATE($AJ$5,$B7,$C7),SC!$A$6:$N$250,14,FALSE),0)</f>
        <v>2</v>
      </c>
      <c r="AK7" s="189">
        <f>_xlfn.IFNA(VLOOKUP(CONCATENATE($AK$5,$B7,$C7),'ESP3'!$A$6:$N$133,14,FALSE),0)</f>
        <v>0</v>
      </c>
      <c r="AL7" s="447">
        <f>_xlfn.IFNA(VLOOKUP(CONCATENATE($AL$5,$B7,$C7),'BAL3'!$A$6:$N$77,14,FALSE),0)</f>
        <v>0</v>
      </c>
      <c r="AM7" s="190">
        <f>_xlfn.IFNA(VLOOKUP(CONCATENATE($AM$5,$B7,$C7),'BUS4'!$A$6:$N$233,14,FALSE),0)</f>
        <v>0</v>
      </c>
      <c r="AN7" s="190">
        <f>_xlfn.IFNA(VLOOKUP(CONCATENATE($AK$5,$B7,$C7),'BUN3'!$A$6:$N$133,14,FALSE),0)</f>
        <v>0</v>
      </c>
      <c r="AO7" s="190">
        <f>_xlfn.IFNA(VLOOKUP(CONCATENATE($AO$5,$B7,$C7),'ESP4'!$A$6:$N$135,14,FALSE),0)</f>
        <v>0</v>
      </c>
      <c r="AP7" s="190">
        <f>_xlfn.IFNA(VLOOKUP(CONCATENATE($AP$5,$B7,$C7),'MR3'!$A$6:$N$77,14,FALSE),0)</f>
        <v>0</v>
      </c>
      <c r="AQ7" s="190">
        <f>_xlfn.IFNA(VLOOKUP(CONCATENATE($AQ$5,$B7,$C7),'WAL1'!$A$6:$N$233,14,FALSE),0)</f>
        <v>0</v>
      </c>
      <c r="AR7" s="190">
        <f>_xlfn.IFNA(VLOOKUP(CONCATENATE($AR$5,$B7,$C7),'SM1'!$A$6:$N$250,14,FALSE),0)</f>
        <v>0</v>
      </c>
      <c r="AS7" s="190">
        <f>_xlfn.IFNA(VLOOKUP(CONCATENATE($AS$5,$B7,$C7),WP!$A$6:$N$250,14,FALSE),0)</f>
        <v>0</v>
      </c>
      <c r="AT7" s="190"/>
      <c r="AU7" s="190"/>
    </row>
    <row r="8" spans="1:86" s="1" customFormat="1" x14ac:dyDescent="0.3">
      <c r="A8" s="886"/>
      <c r="B8" s="778" t="s">
        <v>423</v>
      </c>
      <c r="C8" s="784" t="s">
        <v>446</v>
      </c>
      <c r="D8" s="784" t="s">
        <v>157</v>
      </c>
      <c r="E8" s="785">
        <v>45052</v>
      </c>
      <c r="F8" s="783">
        <v>17</v>
      </c>
      <c r="G8" s="768">
        <f>COUNTIF(J8:AT8,"&gt;0")</f>
        <v>5</v>
      </c>
      <c r="H8" s="782">
        <f t="shared" si="0"/>
        <v>32</v>
      </c>
      <c r="I8" s="783">
        <f t="shared" si="1"/>
        <v>2</v>
      </c>
      <c r="J8" s="189">
        <f>_xlfn.IFNA(VLOOKUP(CONCATENATE($J$5,$B8,$C8),'BUS1'!$A$6:$N$107,14,FALSE),0)</f>
        <v>0</v>
      </c>
      <c r="K8" s="189">
        <f>_xlfn.IFNA(VLOOKUP(CONCATENATE($K$5,$B8,$C8),'ESP1'!$A$6:$N$135,14,FALSE),0)</f>
        <v>0</v>
      </c>
      <c r="L8" s="189">
        <f>_xlfn.IFNA(VLOOKUP(CONCATENATE($L$5,$B8,$C8),'KR1'!$A$6:$N$95,14,FALSE),0)</f>
        <v>0</v>
      </c>
      <c r="M8" s="707">
        <f>_xlfn.IFNA(VLOOKUP(CONCATENATE($M$5,$B8,$C8),'BAL1'!$A$6:$N$110,14,FALSE),0)</f>
        <v>0</v>
      </c>
      <c r="N8" s="189">
        <f>_xlfn.IFNA(VLOOKUP(CONCATENATE($N$5,$B8,$C8),MUR!$A$6:$N$110,14,FALSE),0)</f>
        <v>0</v>
      </c>
      <c r="O8" s="189">
        <f>_xlfn.IFNA(VLOOKUP(CONCATENATE($O$5,$B8,$C8),'SER1'!$A$6:$N$110,14,FALSE),0)</f>
        <v>0</v>
      </c>
      <c r="P8" s="189">
        <f>_xlfn.IFNA(VLOOKUP(CONCATENATE($P$5,$B8,$C8),'MR1'!$A$6:$N$135,14,FALSE),0)</f>
        <v>0</v>
      </c>
      <c r="Q8" s="189">
        <f>_xlfn.IFNA(VLOOKUP(CONCATENATE($Q$5,$B8,$C8),'GOS1'!$A$6:$N$133,14,FALSE),0)</f>
        <v>0</v>
      </c>
      <c r="R8" s="189">
        <f>_xlfn.IFNA(VLOOKUP(CONCATENATE($R$5,$B8,$C8),'BUS2'!$A$6:$N$133,14,FALSE),0)</f>
        <v>8</v>
      </c>
      <c r="S8" s="189">
        <f>_xlfn.IFNA(VLOOKUP(CONCATENATE($S$5,$B8,$C8),'OG1'!$A$6:$N$56,14,FALSE),0)</f>
        <v>0</v>
      </c>
      <c r="T8" s="189">
        <f>_xlfn.IFNA(VLOOKUP(CONCATENATE($T$5,$B8,$C8),'DRY1'!$A$6:$N$135,14,FALSE),0)</f>
        <v>0</v>
      </c>
      <c r="U8" s="189">
        <f>_xlfn.IFNA(VLOOKUP(CONCATENATE($U$5,$B8,$C8),'HO1'!$A$8:$N$131,14,FALSE),0)</f>
        <v>0</v>
      </c>
      <c r="V8" s="189">
        <f>_xlfn.IFNA(VLOOKUP(CONCATENATE($V$5,$B8,$C8),'BUS3'!$A$8:$N$135,14,FALSE),0)</f>
        <v>6</v>
      </c>
      <c r="W8" s="189">
        <f>_xlfn.IFNA(VLOOKUP(CONCATENATE($W$5,$B8,$C8),'DRY2'!$A$6:$N$133,14,FALSE),0)</f>
        <v>0</v>
      </c>
      <c r="X8" s="707">
        <f>_xlfn.IFNA(VLOOKUP(CONCATENATE($X$5,$B8,$C8),'BAL2'!$A$6:$N$133,14,FALSE),0)</f>
        <v>0</v>
      </c>
      <c r="Y8" s="189">
        <f>_xlfn.IFNA(VLOOKUP(CONCATENATE($Y$5,$B8,$C8),'OG2'!$A$6:$N$133,14,FALSE),0)</f>
        <v>0</v>
      </c>
      <c r="Z8" s="189">
        <f>_xlfn.IFNA(VLOOKUP(CONCATENATE($Z$5,$B8,$C8),'MR2'!$A$6:$N$133,14,FALSE),0)</f>
        <v>0</v>
      </c>
      <c r="AA8" s="189">
        <f>_xlfn.IFNA(VLOOKUP(CONCATENATE($AA$5,$B8,$C8),'DRY3'!$A$6:$N$124,14,FALSE),0)</f>
        <v>0</v>
      </c>
      <c r="AB8" s="189">
        <f>_xlfn.IFNA(VLOOKUP(CONCATENATE($AB$5,$B8,$C8),'SER2'!$A$6:$N$135,14,FALSE),0)</f>
        <v>0</v>
      </c>
      <c r="AC8" s="189">
        <f>_xlfn.IFNA(VLOOKUP(CONCATENATE($AC$5,$B8,$C8),'KR2'!$A$6:$O$129,14,FALSE),0)</f>
        <v>0</v>
      </c>
      <c r="AD8" s="189">
        <f>_xlfn.IFNA(VLOOKUP(CONCATENATE($AD$5,$B8,$C8),'BUN1'!$A$6:$O$129,14,FALSE),0)</f>
        <v>0</v>
      </c>
      <c r="AE8" s="189">
        <f>_xlfn.IFNA(VLOOKUP(CONCATENATE($AE$5,$B8,$C8),LOG!$A$6:$N$135,14,FALSE),0)</f>
        <v>0</v>
      </c>
      <c r="AF8" s="189">
        <f>_xlfn.IFNA(VLOOKUP(CONCATENATE($AF$5,$B8,$C8),FEST!$A$6:$N$125,14,FALSE),0)</f>
        <v>0</v>
      </c>
      <c r="AG8" s="189">
        <f>_xlfn.IFNA(VLOOKUP(CONCATENATE($AG$5,$B8,$C8),'ESP2'!$A$6:$N$131,14,FALSE),0)</f>
        <v>0</v>
      </c>
      <c r="AH8" s="189">
        <f>_xlfn.IFNA(VLOOKUP(CONCATENATE($AH$5,$B8,$C8),'OG3'!$A$6:$N$131,14,FALSE),0)</f>
        <v>0</v>
      </c>
      <c r="AI8" s="189">
        <f>_xlfn.IFNA(VLOOKUP(CONCATENATE($AI$5,$B8,$C8),'BUN2'!$A$6:$N$135,14,FALSE),0)</f>
        <v>0</v>
      </c>
      <c r="AJ8" s="189">
        <f>_xlfn.IFNA(VLOOKUP(CONCATENATE($AJ$5,$B8,$C8),SC!$A$6:$N$250,14,FALSE),0)</f>
        <v>2</v>
      </c>
      <c r="AK8" s="189">
        <f>_xlfn.IFNA(VLOOKUP(CONCATENATE($AK$5,$B8,$C8),'ESP3'!$A$6:$N$133,14,FALSE),0)</f>
        <v>0</v>
      </c>
      <c r="AL8" s="447">
        <f>_xlfn.IFNA(VLOOKUP(CONCATENATE($AL$5,$B8,$C8),'BAL3'!$A$6:$N$77,14,FALSE),0)</f>
        <v>0</v>
      </c>
      <c r="AM8" s="190">
        <f>_xlfn.IFNA(VLOOKUP(CONCATENATE($AM$5,$B8,$C8),'BUS4'!$A$6:$N$233,14,FALSE),0)</f>
        <v>7</v>
      </c>
      <c r="AN8" s="190">
        <f>_xlfn.IFNA(VLOOKUP(CONCATENATE($AK$5,$B8,$C8),'BUN3'!$A$6:$N$133,14,FALSE),0)</f>
        <v>0</v>
      </c>
      <c r="AO8" s="190">
        <f>_xlfn.IFNA(VLOOKUP(CONCATENATE($AO$5,$B8,$C8),'ESP4'!$A$6:$N$135,14,FALSE),0)</f>
        <v>0</v>
      </c>
      <c r="AP8" s="190">
        <f>_xlfn.IFNA(VLOOKUP(CONCATENATE($AP$5,$B8,$C8),'MR3'!$A$6:$N$77,14,FALSE),0)</f>
        <v>9</v>
      </c>
      <c r="AQ8" s="190">
        <f>_xlfn.IFNA(VLOOKUP(CONCATENATE($AQ$5,$B8,$C8),'WAL1'!$A$6:$N$233,14,FALSE),0)</f>
        <v>0</v>
      </c>
      <c r="AR8" s="190">
        <f>_xlfn.IFNA(VLOOKUP(CONCATENATE($AR$5,$B8,$C8),'SM1'!$A$6:$N$250,14,FALSE),0)</f>
        <v>0</v>
      </c>
      <c r="AS8" s="190">
        <f>_xlfn.IFNA(VLOOKUP(CONCATENATE($AS$5,$B8,$C8),WP!$A$6:$N$250,14,FALSE),0)</f>
        <v>0</v>
      </c>
      <c r="AT8" s="190"/>
      <c r="AU8" s="190"/>
    </row>
    <row r="9" spans="1:86" s="1" customFormat="1" x14ac:dyDescent="0.3">
      <c r="A9" s="886"/>
      <c r="B9" s="778" t="s">
        <v>448</v>
      </c>
      <c r="C9" s="784" t="s">
        <v>496</v>
      </c>
      <c r="D9" s="784" t="s">
        <v>376</v>
      </c>
      <c r="E9" s="785">
        <v>45121</v>
      </c>
      <c r="F9" s="783">
        <v>19</v>
      </c>
      <c r="G9" s="768">
        <f>COUNTIF(J9:AT9,"&gt;0")</f>
        <v>5</v>
      </c>
      <c r="H9" s="782">
        <f t="shared" si="0"/>
        <v>26</v>
      </c>
      <c r="I9" s="783">
        <f t="shared" si="1"/>
        <v>4</v>
      </c>
      <c r="J9" s="189">
        <f>_xlfn.IFNA(VLOOKUP(CONCATENATE($J$5,$B9,$C9),'BUS1'!$A$6:$N$107,14,FALSE),0)</f>
        <v>0</v>
      </c>
      <c r="K9" s="189">
        <f>_xlfn.IFNA(VLOOKUP(CONCATENATE($K$5,$B9,$C9),'ESP1'!$A$6:$N$135,14,FALSE),0)</f>
        <v>0</v>
      </c>
      <c r="L9" s="189">
        <f>_xlfn.IFNA(VLOOKUP(CONCATENATE($L$5,$B9,$C9),'KR1'!$A$6:$N$95,14,FALSE),0)</f>
        <v>0</v>
      </c>
      <c r="M9" s="707">
        <f>_xlfn.IFNA(VLOOKUP(CONCATENATE($M$5,$B9,$C9),'BAL1'!$A$6:$N$110,14,FALSE),0)</f>
        <v>0</v>
      </c>
      <c r="N9" s="189">
        <f>_xlfn.IFNA(VLOOKUP(CONCATENATE($N$5,$B9,$C9),MUR!$A$6:$N$110,14,FALSE),0)</f>
        <v>4</v>
      </c>
      <c r="O9" s="189">
        <f>_xlfn.IFNA(VLOOKUP(CONCATENATE($O$5,$B9,$C9),'SER1'!$A$6:$N$110,14,FALSE),0)</f>
        <v>0</v>
      </c>
      <c r="P9" s="189">
        <f>_xlfn.IFNA(VLOOKUP(CONCATENATE($P$5,$B9,$C9),'MR1'!$A$6:$N$135,14,FALSE),0)</f>
        <v>0</v>
      </c>
      <c r="Q9" s="189">
        <f>_xlfn.IFNA(VLOOKUP(CONCATENATE($Q$5,$B9,$C9),'GOS1'!$A$6:$N$133,14,FALSE),0)</f>
        <v>0</v>
      </c>
      <c r="R9" s="189">
        <f>_xlfn.IFNA(VLOOKUP(CONCATENATE($R$5,$B9,$C9),'BUS2'!$A$6:$N$133,14,FALSE),0)</f>
        <v>7</v>
      </c>
      <c r="S9" s="189">
        <f>_xlfn.IFNA(VLOOKUP(CONCATENATE($S$5,$B9,$C9),'OG1'!$A$6:$N$56,14,FALSE),0)</f>
        <v>0</v>
      </c>
      <c r="T9" s="189">
        <f>_xlfn.IFNA(VLOOKUP(CONCATENATE($T$5,$B9,$C9),'DRY1'!$A$6:$N$135,14,FALSE),0)</f>
        <v>0</v>
      </c>
      <c r="U9" s="189">
        <f>_xlfn.IFNA(VLOOKUP(CONCATENATE($U$5,$B9,$C9),'HO1'!$A$8:$N$131,14,FALSE),0)</f>
        <v>0</v>
      </c>
      <c r="V9" s="189">
        <f>_xlfn.IFNA(VLOOKUP(CONCATENATE($V$5,$B9,$C9),'BUS3'!$A$8:$N$135,14,FALSE),0)</f>
        <v>7</v>
      </c>
      <c r="W9" s="189">
        <f>_xlfn.IFNA(VLOOKUP(CONCATENATE($W$5,$B9,$C9),'DRY2'!$A$6:$N$133,14,FALSE),0)</f>
        <v>0</v>
      </c>
      <c r="X9" s="707">
        <f>_xlfn.IFNA(VLOOKUP(CONCATENATE($X$5,$B9,$C9),'BAL2'!$A$6:$N$133,14,FALSE),0)</f>
        <v>0</v>
      </c>
      <c r="Y9" s="189">
        <f>_xlfn.IFNA(VLOOKUP(CONCATENATE($Y$5,$B9,$C9),'OG2'!$A$6:$N$133,14,FALSE),0)</f>
        <v>0</v>
      </c>
      <c r="Z9" s="189">
        <f>_xlfn.IFNA(VLOOKUP(CONCATENATE($Z$5,$B9,$C9),'MR2'!$A$6:$N$133,14,FALSE),0)</f>
        <v>0</v>
      </c>
      <c r="AA9" s="189">
        <f>_xlfn.IFNA(VLOOKUP(CONCATENATE($AA$5,$B9,$C9),'DRY3'!$A$6:$N$124,14,FALSE),0)</f>
        <v>0</v>
      </c>
      <c r="AB9" s="189">
        <f>_xlfn.IFNA(VLOOKUP(CONCATENATE($AB$5,$B9,$C9),'SER2'!$A$6:$N$135,14,FALSE),0)</f>
        <v>0</v>
      </c>
      <c r="AC9" s="189">
        <f>_xlfn.IFNA(VLOOKUP(CONCATENATE($AC$5,$B9,$C9),'KR2'!$A$6:$O$129,14,FALSE),0)</f>
        <v>0</v>
      </c>
      <c r="AD9" s="189">
        <f>_xlfn.IFNA(VLOOKUP(CONCATENATE($AD$5,$B9,$C9),'BUN1'!$A$6:$O$129,14,FALSE),0)</f>
        <v>0</v>
      </c>
      <c r="AE9" s="189">
        <f>_xlfn.IFNA(VLOOKUP(CONCATENATE($AE$5,$B9,$C9),LOG!$A$6:$N$135,14,FALSE),0)</f>
        <v>0</v>
      </c>
      <c r="AF9" s="189">
        <f>_xlfn.IFNA(VLOOKUP(CONCATENATE($AF$5,$B9,$C9),FEST!$A$6:$N$125,14,FALSE),0)</f>
        <v>0</v>
      </c>
      <c r="AG9" s="189">
        <f>_xlfn.IFNA(VLOOKUP(CONCATENATE($AG$5,$B9,$C9),'ESP2'!$A$6:$N$131,14,FALSE),0)</f>
        <v>0</v>
      </c>
      <c r="AH9" s="189">
        <f>_xlfn.IFNA(VLOOKUP(CONCATENATE($AH$5,$B9,$C9),'OG3'!$A$6:$N$131,14,FALSE),0)</f>
        <v>0</v>
      </c>
      <c r="AI9" s="189">
        <f>_xlfn.IFNA(VLOOKUP(CONCATENATE($AI$5,$B9,$C9),'BUN2'!$A$6:$N$135,14,FALSE),0)</f>
        <v>0</v>
      </c>
      <c r="AJ9" s="189">
        <f>_xlfn.IFNA(VLOOKUP(CONCATENATE($AJ$5,$B9,$C9),SC!$A$6:$N$250,14,FALSE),0)</f>
        <v>2</v>
      </c>
      <c r="AK9" s="189">
        <f>_xlfn.IFNA(VLOOKUP(CONCATENATE($AK$5,$B9,$C9),'ESP3'!$A$6:$N$133,14,FALSE),0)</f>
        <v>0</v>
      </c>
      <c r="AL9" s="447">
        <f>_xlfn.IFNA(VLOOKUP(CONCATENATE($AL$5,$B9,$C9),'BAL3'!$A$6:$N$77,14,FALSE),0)</f>
        <v>0</v>
      </c>
      <c r="AM9" s="190">
        <f>_xlfn.IFNA(VLOOKUP(CONCATENATE($AM$5,$B9,$C9),'BUS4'!$A$6:$N$233,14,FALSE),0)</f>
        <v>6</v>
      </c>
      <c r="AN9" s="190">
        <f>_xlfn.IFNA(VLOOKUP(CONCATENATE($AK$5,$B9,$C9),'BUN3'!$A$6:$N$133,14,FALSE),0)</f>
        <v>0</v>
      </c>
      <c r="AO9" s="190">
        <f>_xlfn.IFNA(VLOOKUP(CONCATENATE($AO$5,$B9,$C9),'ESP4'!$A$6:$N$135,14,FALSE),0)</f>
        <v>0</v>
      </c>
      <c r="AP9" s="190">
        <f>_xlfn.IFNA(VLOOKUP(CONCATENATE($AP$5,$B9,$C9),'MR3'!$A$6:$N$77,14,FALSE),0)</f>
        <v>0</v>
      </c>
      <c r="AQ9" s="190">
        <f>_xlfn.IFNA(VLOOKUP(CONCATENATE($AQ$5,$B9,$C9),'WAL1'!$A$6:$N$233,14,FALSE),0)</f>
        <v>0</v>
      </c>
      <c r="AR9" s="190">
        <f>_xlfn.IFNA(VLOOKUP(CONCATENATE($AR$5,$B9,$C9),'SM1'!$A$6:$N$250,14,FALSE),0)</f>
        <v>0</v>
      </c>
      <c r="AS9" s="190">
        <f>_xlfn.IFNA(VLOOKUP(CONCATENATE($AS$5,$B9,$C9),WP!$A$6:$N$250,14,FALSE),0)</f>
        <v>0</v>
      </c>
      <c r="AT9" s="190"/>
      <c r="AU9" s="190"/>
    </row>
    <row r="10" spans="1:86" s="1" customFormat="1" x14ac:dyDescent="0.3">
      <c r="A10" s="886"/>
      <c r="B10" s="778" t="s">
        <v>486</v>
      </c>
      <c r="C10" s="784" t="s">
        <v>490</v>
      </c>
      <c r="D10" s="784" t="s">
        <v>427</v>
      </c>
      <c r="E10" s="785">
        <v>45028</v>
      </c>
      <c r="F10" s="783">
        <v>18</v>
      </c>
      <c r="G10" s="768">
        <f>COUNTIF(J10:AU10,"&gt;0")</f>
        <v>5</v>
      </c>
      <c r="H10" s="782">
        <f t="shared" si="0"/>
        <v>21</v>
      </c>
      <c r="I10" s="783">
        <f t="shared" si="1"/>
        <v>5</v>
      </c>
      <c r="J10" s="189">
        <f>_xlfn.IFNA(VLOOKUP(CONCATENATE($J$5,$B10,$C10),'BUS1'!$A$6:$N$107,14,FALSE),0)</f>
        <v>0</v>
      </c>
      <c r="K10" s="189">
        <f>_xlfn.IFNA(VLOOKUP(CONCATENATE($K$5,$B10,$C10),'ESP1'!$A$6:$N$135,14,FALSE),0)</f>
        <v>0</v>
      </c>
      <c r="L10" s="189">
        <f>_xlfn.IFNA(VLOOKUP(CONCATENATE($L$5,$B10,$C10),'KR1'!$A$6:$N$95,14,FALSE),0)</f>
        <v>0</v>
      </c>
      <c r="M10" s="707">
        <f>_xlfn.IFNA(VLOOKUP(CONCATENATE($M$5,$B10,$C10),'BAL1'!$A$6:$N$110,14,FALSE),0)</f>
        <v>4</v>
      </c>
      <c r="N10" s="189">
        <f>_xlfn.IFNA(VLOOKUP(CONCATENATE($N$5,$B10,$C10),MUR!$A$6:$N$110,14,FALSE),0)</f>
        <v>0</v>
      </c>
      <c r="O10" s="189">
        <f>_xlfn.IFNA(VLOOKUP(CONCATENATE($O$5,$B10,$C10),'SER1'!$A$6:$N$110,14,FALSE),0)</f>
        <v>0</v>
      </c>
      <c r="P10" s="189">
        <f>_xlfn.IFNA(VLOOKUP(CONCATENATE($P$5,$B10,$C10),'MR1'!$A$6:$N$135,14,FALSE),0)</f>
        <v>0</v>
      </c>
      <c r="Q10" s="189">
        <f>_xlfn.IFNA(VLOOKUP(CONCATENATE($Q$5,$B10,$C10),'GOS1'!$A$6:$N$133,14,FALSE),0)</f>
        <v>0</v>
      </c>
      <c r="R10" s="189">
        <f>_xlfn.IFNA(VLOOKUP(CONCATENATE($R$5,$B10,$C10),'BUS2'!$A$6:$N$133,14,FALSE),0)</f>
        <v>6</v>
      </c>
      <c r="S10" s="189">
        <f>_xlfn.IFNA(VLOOKUP(CONCATENATE($S$5,$B10,$C10),'OG1'!$A$6:$N$56,14,FALSE),0)</f>
        <v>0</v>
      </c>
      <c r="T10" s="189">
        <f>_xlfn.IFNA(VLOOKUP(CONCATENATE($T$5,$B10,$C10),'DRY1'!$A$6:$N$135,14,FALSE),0)</f>
        <v>0</v>
      </c>
      <c r="U10" s="189">
        <f>_xlfn.IFNA(VLOOKUP(CONCATENATE($U$5,$B10,$C10),'HO1'!$A$8:$N$131,14,FALSE),0)</f>
        <v>0</v>
      </c>
      <c r="V10" s="189">
        <f>_xlfn.IFNA(VLOOKUP(CONCATENATE($V$5,$B10,$C10),'BUS3'!$A$8:$N$135,14,FALSE),0)</f>
        <v>5</v>
      </c>
      <c r="W10" s="189">
        <f>_xlfn.IFNA(VLOOKUP(CONCATENATE($W$5,$B10,$C10),'DRY2'!$A$6:$N$133,14,FALSE),0)</f>
        <v>0</v>
      </c>
      <c r="X10" s="707">
        <f>_xlfn.IFNA(VLOOKUP(CONCATENATE($X$5,$B10,$C10),'BAL2'!$A$6:$N$133,14,FALSE),0)</f>
        <v>0</v>
      </c>
      <c r="Y10" s="189">
        <f>_xlfn.IFNA(VLOOKUP(CONCATENATE($Y$5,$B10,$C10),'OG2'!$A$6:$N$133,14,FALSE),0)</f>
        <v>0</v>
      </c>
      <c r="Z10" s="189">
        <f>_xlfn.IFNA(VLOOKUP(CONCATENATE($Z$5,$B10,$C10),'MR2'!$A$6:$N$133,14,FALSE),0)</f>
        <v>0</v>
      </c>
      <c r="AA10" s="189">
        <f>_xlfn.IFNA(VLOOKUP(CONCATENATE($AA$5,$B10,$C10),'DRY3'!$A$6:$N$124,14,FALSE),0)</f>
        <v>0</v>
      </c>
      <c r="AB10" s="189">
        <f>_xlfn.IFNA(VLOOKUP(CONCATENATE($AB$5,$B10,$C10),'SER2'!$A$6:$N$135,14,FALSE),0)</f>
        <v>0</v>
      </c>
      <c r="AC10" s="189">
        <f>_xlfn.IFNA(VLOOKUP(CONCATENATE($AC$5,$B10,$C10),'KR2'!$A$6:$O$129,14,FALSE),0)</f>
        <v>0</v>
      </c>
      <c r="AD10" s="189">
        <f>_xlfn.IFNA(VLOOKUP(CONCATENATE($AD$5,$B10,$C10),'BUN1'!$A$6:$O$129,14,FALSE),0)</f>
        <v>4</v>
      </c>
      <c r="AE10" s="189">
        <f>_xlfn.IFNA(VLOOKUP(CONCATENATE($AE$5,$B10,$C10),LOG!$A$6:$N$135,14,FALSE),0)</f>
        <v>0</v>
      </c>
      <c r="AF10" s="189">
        <f>_xlfn.IFNA(VLOOKUP(CONCATENATE($AF$5,$B10,$C10),FEST!$A$6:$N$125,14,FALSE),0)</f>
        <v>0</v>
      </c>
      <c r="AG10" s="189">
        <f>_xlfn.IFNA(VLOOKUP(CONCATENATE($AG$5,$B10,$C10),'ESP2'!$A$6:$N$131,14,FALSE),0)</f>
        <v>0</v>
      </c>
      <c r="AH10" s="189">
        <f>_xlfn.IFNA(VLOOKUP(CONCATENATE($AH$5,$B10,$C10),'OG3'!$A$6:$N$131,14,FALSE),0)</f>
        <v>0</v>
      </c>
      <c r="AI10" s="189">
        <f>_xlfn.IFNA(VLOOKUP(CONCATENATE($AI$5,$B10,$C10),'BUN2'!$A$6:$N$135,14,FALSE),0)</f>
        <v>0</v>
      </c>
      <c r="AJ10" s="189">
        <f>_xlfn.IFNA(VLOOKUP(CONCATENATE($AJ$5,$B10,$C10),SC!$A$6:$N$250,14,FALSE),0)</f>
        <v>2</v>
      </c>
      <c r="AK10" s="189">
        <f>_xlfn.IFNA(VLOOKUP(CONCATENATE($AK$5,$B10,$C10),'ESP3'!$A$6:$N$133,14,FALSE),0)</f>
        <v>0</v>
      </c>
      <c r="AL10" s="447">
        <f>_xlfn.IFNA(VLOOKUP(CONCATENATE($AL$5,$B10,$C10),'BAL3'!$A$6:$N$77,14,FALSE),0)</f>
        <v>0</v>
      </c>
      <c r="AM10" s="190">
        <f>_xlfn.IFNA(VLOOKUP(CONCATENATE($AM$5,$B10,$C10),'BUS4'!$A$6:$N$233,14,FALSE),0)</f>
        <v>0</v>
      </c>
      <c r="AN10" s="190">
        <f>_xlfn.IFNA(VLOOKUP(CONCATENATE($AK$5,$B10,$C10),'BUN3'!$A$6:$N$133,14,FALSE),0)</f>
        <v>0</v>
      </c>
      <c r="AO10" s="190">
        <f>_xlfn.IFNA(VLOOKUP(CONCATENATE($AO$5,$B10,$C10),'ESP4'!$A$6:$N$135,14,FALSE),0)</f>
        <v>0</v>
      </c>
      <c r="AP10" s="190">
        <f>_xlfn.IFNA(VLOOKUP(CONCATENATE($AP$5,$B10,$C10),'MR3'!$A$6:$N$77,14,FALSE),0)</f>
        <v>0</v>
      </c>
      <c r="AQ10" s="190">
        <f>_xlfn.IFNA(VLOOKUP(CONCATENATE($AQ$5,$B10,$C10),'WAL1'!$A$6:$N$233,14,FALSE),0)</f>
        <v>0</v>
      </c>
      <c r="AR10" s="190">
        <f>_xlfn.IFNA(VLOOKUP(CONCATENATE($AR$5,$B10,$C10),'SM1'!$A$6:$N$250,14,FALSE),0)</f>
        <v>0</v>
      </c>
      <c r="AS10" s="190">
        <f>_xlfn.IFNA(VLOOKUP(CONCATENATE($AS$5,$B10,$C10),WP!$A$6:$N$250,14,FALSE),0)</f>
        <v>0</v>
      </c>
      <c r="AT10" s="190"/>
      <c r="AU10" s="190"/>
    </row>
    <row r="11" spans="1:86" s="1" customFormat="1" ht="14.4" thickBot="1" x14ac:dyDescent="0.35">
      <c r="A11" s="886"/>
      <c r="B11" s="771" t="s">
        <v>422</v>
      </c>
      <c r="C11" s="772" t="s">
        <v>445</v>
      </c>
      <c r="D11" s="772" t="s">
        <v>431</v>
      </c>
      <c r="E11" s="773">
        <v>45033</v>
      </c>
      <c r="F11" s="774">
        <v>22</v>
      </c>
      <c r="G11" s="775">
        <f>COUNTIF(J11:AT11,"&gt;0")</f>
        <v>4</v>
      </c>
      <c r="H11" s="776">
        <f t="shared" si="0"/>
        <v>19</v>
      </c>
      <c r="I11" s="776">
        <f t="shared" si="1"/>
        <v>6</v>
      </c>
      <c r="J11" s="189">
        <f>_xlfn.IFNA(VLOOKUP(CONCATENATE($J$5,$B11,$C11),'BUS1'!$A$6:$N$107,14,FALSE),0)</f>
        <v>0</v>
      </c>
      <c r="K11" s="189">
        <f>_xlfn.IFNA(VLOOKUP(CONCATENATE($K$5,$B11,$C11),'ESP1'!$A$6:$N$135,14,FALSE),0)</f>
        <v>0</v>
      </c>
      <c r="L11" s="189">
        <f>_xlfn.IFNA(VLOOKUP(CONCATENATE($L$5,$B11,$C11),'KR1'!$A$6:$N$95,14,FALSE),0)</f>
        <v>0</v>
      </c>
      <c r="M11" s="707">
        <f>_xlfn.IFNA(VLOOKUP(CONCATENATE($M$5,$B11,$C11),'BAL1'!$A$6:$N$110,14,FALSE),0)</f>
        <v>0</v>
      </c>
      <c r="N11" s="189">
        <f>_xlfn.IFNA(VLOOKUP(CONCATENATE($N$5,$B11,$C11),MUR!$A$6:$N$110,14,FALSE),0)</f>
        <v>0</v>
      </c>
      <c r="O11" s="189">
        <f>_xlfn.IFNA(VLOOKUP(CONCATENATE($O$5,$B11,$C11),'SER1'!$A$6:$N$110,14,FALSE),0)</f>
        <v>0</v>
      </c>
      <c r="P11" s="189">
        <f>_xlfn.IFNA(VLOOKUP(CONCATENATE($P$5,$B11,$C11),'MR1'!$A$6:$N$135,14,FALSE),0)</f>
        <v>0</v>
      </c>
      <c r="Q11" s="189">
        <f>_xlfn.IFNA(VLOOKUP(CONCATENATE($Q$5,$B11,$C11),'GOS1'!$A$6:$N$133,14,FALSE),0)</f>
        <v>0</v>
      </c>
      <c r="R11" s="189">
        <f>_xlfn.IFNA(VLOOKUP(CONCATENATE($R$5,$B11,$C11),'BUS2'!$A$6:$N$133,14,FALSE),0)</f>
        <v>0</v>
      </c>
      <c r="S11" s="189">
        <f>_xlfn.IFNA(VLOOKUP(CONCATENATE($S$5,$B11,$C11),'OG1'!$A$6:$N$56,14,FALSE),0)</f>
        <v>6</v>
      </c>
      <c r="T11" s="189">
        <f>_xlfn.IFNA(VLOOKUP(CONCATENATE($T$5,$B11,$C11),'DRY1'!$A$6:$N$135,14,FALSE),0)</f>
        <v>0</v>
      </c>
      <c r="U11" s="189">
        <f>_xlfn.IFNA(VLOOKUP(CONCATENATE($U$5,$B11,$C11),'HO1'!$A$8:$N$131,14,FALSE),0)</f>
        <v>0</v>
      </c>
      <c r="V11" s="189">
        <f>_xlfn.IFNA(VLOOKUP(CONCATENATE($V$5,$B11,$C11),'BUS3'!$A$8:$N$135,14,FALSE),0)</f>
        <v>0</v>
      </c>
      <c r="W11" s="189">
        <f>_xlfn.IFNA(VLOOKUP(CONCATENATE($W$5,$B11,$C11),'DRY2'!$A$6:$N$133,14,FALSE),0)</f>
        <v>0</v>
      </c>
      <c r="X11" s="707">
        <f>_xlfn.IFNA(VLOOKUP(CONCATENATE($X$5,$B11,$C11),'BAL2'!$A$6:$N$133,14,FALSE),0)</f>
        <v>0</v>
      </c>
      <c r="Y11" s="189">
        <f>_xlfn.IFNA(VLOOKUP(CONCATENATE($Y$5,$B11,$C11),'OG2'!$A$6:$N$133,14,FALSE),0)</f>
        <v>6</v>
      </c>
      <c r="Z11" s="189">
        <f>_xlfn.IFNA(VLOOKUP(CONCATENATE($Z$5,$B11,$C11),'MR2'!$A$6:$N$133,14,FALSE),0)</f>
        <v>0</v>
      </c>
      <c r="AA11" s="189">
        <f>_xlfn.IFNA(VLOOKUP(CONCATENATE($AA$5,$B11,$C11),'DRY3'!$A$6:$N$124,14,FALSE),0)</f>
        <v>0</v>
      </c>
      <c r="AB11" s="189">
        <f>_xlfn.IFNA(VLOOKUP(CONCATENATE($AB$5,$B11,$C11),'SER2'!$A$6:$N$135,14,FALSE),0)</f>
        <v>0</v>
      </c>
      <c r="AC11" s="189">
        <f>_xlfn.IFNA(VLOOKUP(CONCATENATE($AC$5,$B11,$C11),'KR2'!$A$6:$O$129,14,FALSE),0)</f>
        <v>0</v>
      </c>
      <c r="AD11" s="189">
        <f>_xlfn.IFNA(VLOOKUP(CONCATENATE($AD$5,$B11,$C11),'BUN1'!$A$6:$O$129,14,FALSE),0)</f>
        <v>0</v>
      </c>
      <c r="AE11" s="189">
        <f>_xlfn.IFNA(VLOOKUP(CONCATENATE($AE$5,$B11,$C11),LOG!$A$6:$N$135,14,FALSE),0)</f>
        <v>0</v>
      </c>
      <c r="AF11" s="189">
        <f>_xlfn.IFNA(VLOOKUP(CONCATENATE($AF$5,$B11,$C11),FEST!$A$6:$N$125,14,FALSE),0)</f>
        <v>0</v>
      </c>
      <c r="AG11" s="189">
        <f>_xlfn.IFNA(VLOOKUP(CONCATENATE($AG$5,$B11,$C11),'ESP2'!$A$6:$N$131,14,FALSE),0)</f>
        <v>0</v>
      </c>
      <c r="AH11" s="189">
        <f>_xlfn.IFNA(VLOOKUP(CONCATENATE($AH$5,$B11,$C11),'OG3'!$A$6:$N$131,14,FALSE),0)</f>
        <v>5</v>
      </c>
      <c r="AI11" s="189">
        <f>_xlfn.IFNA(VLOOKUP(CONCATENATE($AI$5,$B11,$C11),'BUN2'!$A$6:$N$135,14,FALSE),0)</f>
        <v>0</v>
      </c>
      <c r="AJ11" s="189">
        <f>_xlfn.IFNA(VLOOKUP(CONCATENATE($AJ$5,$B11,$C11),SC!$A$6:$N$250,14,FALSE),0)</f>
        <v>2</v>
      </c>
      <c r="AK11" s="189">
        <f>_xlfn.IFNA(VLOOKUP(CONCATENATE($AK$5,$B11,$C11),'ESP3'!$A$6:$N$133,14,FALSE),0)</f>
        <v>0</v>
      </c>
      <c r="AL11" s="447">
        <f>_xlfn.IFNA(VLOOKUP(CONCATENATE($AL$5,$B11,$C11),'BAL3'!$A$6:$N$77,14,FALSE),0)</f>
        <v>0</v>
      </c>
      <c r="AM11" s="190">
        <f>_xlfn.IFNA(VLOOKUP(CONCATENATE($AM$5,$B11,$C11),'BUS4'!$A$6:$N$233,14,FALSE),0)</f>
        <v>0</v>
      </c>
      <c r="AN11" s="190">
        <f>_xlfn.IFNA(VLOOKUP(CONCATENATE($AK$5,$B11,$C11),'BUN3'!$A$6:$N$133,14,FALSE),0)</f>
        <v>0</v>
      </c>
      <c r="AO11" s="190">
        <f>_xlfn.IFNA(VLOOKUP(CONCATENATE($AO$5,$B11,$C11),'ESP4'!$A$6:$N$135,14,FALSE),0)</f>
        <v>0</v>
      </c>
      <c r="AP11" s="190">
        <f>_xlfn.IFNA(VLOOKUP(CONCATENATE($AP$5,$B11,$C11),'MR3'!$A$6:$N$77,14,FALSE),0)</f>
        <v>0</v>
      </c>
      <c r="AQ11" s="190">
        <f>_xlfn.IFNA(VLOOKUP(CONCATENATE($AQ$5,$B11,$C11),'WAL1'!$A$6:$N$233,14,FALSE),0)</f>
        <v>0</v>
      </c>
      <c r="AR11" s="190">
        <f>_xlfn.IFNA(VLOOKUP(CONCATENATE($AR$5,$B11,$C11),'SM1'!$A$6:$N$250,14,FALSE),0)</f>
        <v>0</v>
      </c>
      <c r="AS11" s="190">
        <f>_xlfn.IFNA(VLOOKUP(CONCATENATE($AS$5,$B11,$C11),WP!$A$6:$N$250,14,FALSE),0)</f>
        <v>0</v>
      </c>
      <c r="AT11" s="190"/>
      <c r="AU11" s="190"/>
    </row>
    <row r="12" spans="1:86" x14ac:dyDescent="0.3">
      <c r="A12" s="886"/>
      <c r="B12" s="478" t="s">
        <v>841</v>
      </c>
      <c r="C12" s="479" t="s">
        <v>842</v>
      </c>
      <c r="D12" s="479" t="s">
        <v>734</v>
      </c>
      <c r="E12" s="481">
        <v>45170</v>
      </c>
      <c r="F12" s="480">
        <v>18</v>
      </c>
      <c r="G12" s="705">
        <f>COUNTIF(J12:AT12,"&gt;0")</f>
        <v>2</v>
      </c>
      <c r="H12" s="706">
        <f t="shared" si="0"/>
        <v>16</v>
      </c>
      <c r="I12" s="480">
        <f t="shared" si="1"/>
        <v>7</v>
      </c>
      <c r="J12" s="189">
        <f>_xlfn.IFNA(VLOOKUP(CONCATENATE($J$5,$B12,$C12),'BUS1'!$A$6:$N$107,14,FALSE),0)</f>
        <v>0</v>
      </c>
      <c r="K12" s="189">
        <f>_xlfn.IFNA(VLOOKUP(CONCATENATE($K$5,$B12,$C12),'ESP1'!$A$6:$N$135,14,FALSE),0)</f>
        <v>0</v>
      </c>
      <c r="L12" s="189">
        <f>_xlfn.IFNA(VLOOKUP(CONCATENATE($L$5,$B12,$C12),'KR1'!$A$6:$N$95,14,FALSE),0)</f>
        <v>0</v>
      </c>
      <c r="M12" s="707">
        <f>_xlfn.IFNA(VLOOKUP(CONCATENATE($M$5,$B12,$C12),'BAL1'!$A$6:$N$110,14,FALSE),0)</f>
        <v>0</v>
      </c>
      <c r="N12" s="189">
        <f>_xlfn.IFNA(VLOOKUP(CONCATENATE($N$5,$B12,$C12),MUR!$A$6:$N$110,14,FALSE),0)</f>
        <v>0</v>
      </c>
      <c r="O12" s="189">
        <f>_xlfn.IFNA(VLOOKUP(CONCATENATE($O$5,$B12,$C12),'SER1'!$A$6:$N$110,14,FALSE),0)</f>
        <v>0</v>
      </c>
      <c r="P12" s="189">
        <f>_xlfn.IFNA(VLOOKUP(CONCATENATE($P$5,$B12,$C12),'MR1'!$A$6:$N$135,14,FALSE),0)</f>
        <v>0</v>
      </c>
      <c r="Q12" s="189">
        <f>_xlfn.IFNA(VLOOKUP(CONCATENATE($Q$5,$B12,$C12),'GOS1'!$A$6:$N$133,14,FALSE),0)</f>
        <v>0</v>
      </c>
      <c r="R12" s="189">
        <f>_xlfn.IFNA(VLOOKUP(CONCATENATE($R$5,$B12,$C12),'BUS2'!$A$6:$N$133,14,FALSE),0)</f>
        <v>0</v>
      </c>
      <c r="S12" s="189">
        <f>_xlfn.IFNA(VLOOKUP(CONCATENATE($S$5,$B12,$C12),'OG1'!$A$6:$N$56,14,FALSE),0)</f>
        <v>0</v>
      </c>
      <c r="T12" s="189">
        <f>_xlfn.IFNA(VLOOKUP(CONCATENATE($T$5,$B12,$C12),'DRY1'!$A$6:$N$135,14,FALSE),0)</f>
        <v>0</v>
      </c>
      <c r="U12" s="189">
        <f>_xlfn.IFNA(VLOOKUP(CONCATENATE($U$5,$B12,$C12),'HO1'!$A$8:$N$131,14,FALSE),0)</f>
        <v>0</v>
      </c>
      <c r="V12" s="189">
        <f>_xlfn.IFNA(VLOOKUP(CONCATENATE($V$5,$B12,$C12),'BUS3'!$A$8:$N$135,14,FALSE),0)</f>
        <v>0</v>
      </c>
      <c r="W12" s="189">
        <f>_xlfn.IFNA(VLOOKUP(CONCATENATE($W$5,$B12,$C12),'DRY2'!$A$6:$N$133,14,FALSE),0)</f>
        <v>8</v>
      </c>
      <c r="X12" s="707">
        <f>_xlfn.IFNA(VLOOKUP(CONCATENATE($X$5,$B12,$C12),'BAL2'!$A$6:$N$133,14,FALSE),0)</f>
        <v>0</v>
      </c>
      <c r="Y12" s="189">
        <f>_xlfn.IFNA(VLOOKUP(CONCATENATE($Y$5,$B12,$C12),'OG2'!$A$6:$N$133,14,FALSE),0)</f>
        <v>0</v>
      </c>
      <c r="Z12" s="189">
        <f>_xlfn.IFNA(VLOOKUP(CONCATENATE($Z$5,$B12,$C12),'MR2'!$A$6:$N$133,14,FALSE),0)</f>
        <v>0</v>
      </c>
      <c r="AA12" s="189">
        <f>_xlfn.IFNA(VLOOKUP(CONCATENATE($AA$5,$B12,$C12),'DRY3'!$A$6:$N$124,14,FALSE),0)</f>
        <v>8</v>
      </c>
      <c r="AB12" s="189">
        <f>_xlfn.IFNA(VLOOKUP(CONCATENATE($AB$5,$B12,$C12),'SER2'!$A$6:$N$135,14,FALSE),0)</f>
        <v>0</v>
      </c>
      <c r="AC12" s="189">
        <f>_xlfn.IFNA(VLOOKUP(CONCATENATE($AC$5,$B12,$C12),'KR2'!$A$6:$O$129,14,FALSE),0)</f>
        <v>0</v>
      </c>
      <c r="AD12" s="189">
        <f>_xlfn.IFNA(VLOOKUP(CONCATENATE($AD$5,$B12,$C12),'BUN1'!$A$6:$O$129,14,FALSE),0)</f>
        <v>0</v>
      </c>
      <c r="AE12" s="189">
        <f>_xlfn.IFNA(VLOOKUP(CONCATENATE($AE$5,$B12,$C12),LOG!$A$6:$N$135,14,FALSE),0)</f>
        <v>0</v>
      </c>
      <c r="AF12" s="189">
        <f>_xlfn.IFNA(VLOOKUP(CONCATENATE($AF$5,$B12,$C12),FEST!$A$6:$N$125,14,FALSE),0)</f>
        <v>0</v>
      </c>
      <c r="AG12" s="189">
        <f>_xlfn.IFNA(VLOOKUP(CONCATENATE($AG$5,$B12,$C12),'ESP2'!$A$6:$N$131,14,FALSE),0)</f>
        <v>0</v>
      </c>
      <c r="AH12" s="189">
        <f>_xlfn.IFNA(VLOOKUP(CONCATENATE($AH$5,$B12,$C12),'OG3'!$A$6:$N$131,14,FALSE),0)</f>
        <v>0</v>
      </c>
      <c r="AI12" s="189">
        <f>_xlfn.IFNA(VLOOKUP(CONCATENATE($AI$5,$B12,$C12),'BUN2'!$A$6:$N$135,14,FALSE),0)</f>
        <v>0</v>
      </c>
      <c r="AJ12" s="189">
        <f>_xlfn.IFNA(VLOOKUP(CONCATENATE($AJ$5,$B12,$C12),SC!$A$6:$N$250,14,FALSE),0)</f>
        <v>0</v>
      </c>
      <c r="AK12" s="189">
        <f>_xlfn.IFNA(VLOOKUP(CONCATENATE($AK$5,$B12,$C12),'ESP3'!$A$6:$N$133,14,FALSE),0)</f>
        <v>0</v>
      </c>
      <c r="AL12" s="447">
        <f>_xlfn.IFNA(VLOOKUP(CONCATENATE($AL$5,$B12,$C12),'BAL3'!$A$6:$N$77,14,FALSE),0)</f>
        <v>0</v>
      </c>
      <c r="AM12" s="190">
        <f>_xlfn.IFNA(VLOOKUP(CONCATENATE($AM$5,$B12,$C12),'BUS4'!$A$6:$N$233,14,FALSE),0)</f>
        <v>0</v>
      </c>
      <c r="AN12" s="190">
        <f>_xlfn.IFNA(VLOOKUP(CONCATENATE($AK$5,$B12,$C12),'BUN3'!$A$6:$N$133,14,FALSE),0)</f>
        <v>0</v>
      </c>
      <c r="AO12" s="190">
        <f>_xlfn.IFNA(VLOOKUP(CONCATENATE($AO$5,$B12,$C12),'ESP4'!$A$6:$N$135,14,FALSE),0)</f>
        <v>0</v>
      </c>
      <c r="AP12" s="190">
        <f>_xlfn.IFNA(VLOOKUP(CONCATENATE($AP$5,$B12,$C12),'MR3'!$A$6:$N$77,14,FALSE),0)</f>
        <v>0</v>
      </c>
      <c r="AQ12" s="190">
        <f>_xlfn.IFNA(VLOOKUP(CONCATENATE($AQ$5,$B12,$C12),'WAL1'!$A$6:$N$233,14,FALSE),0)</f>
        <v>0</v>
      </c>
      <c r="AR12" s="190">
        <f>_xlfn.IFNA(VLOOKUP(CONCATENATE($AR$5,$B12,$C12),'SM1'!$A$6:$N$250,14,FALSE),0)</f>
        <v>0</v>
      </c>
      <c r="AS12" s="190">
        <f>_xlfn.IFNA(VLOOKUP(CONCATENATE($AS$5,$B12,$C12),WP!$A$6:$N$250,14,FALSE),0)</f>
        <v>0</v>
      </c>
      <c r="AT12" s="190"/>
      <c r="AU12" s="190"/>
    </row>
    <row r="13" spans="1:86" x14ac:dyDescent="0.3">
      <c r="A13" s="886"/>
      <c r="B13" s="29" t="s">
        <v>449</v>
      </c>
      <c r="C13" s="30" t="s">
        <v>450</v>
      </c>
      <c r="D13" s="30" t="s">
        <v>451</v>
      </c>
      <c r="E13" s="31">
        <v>45040</v>
      </c>
      <c r="F13" s="32">
        <v>22</v>
      </c>
      <c r="G13" s="33">
        <f>COUNTIF(J13:AU13,"&gt;0")</f>
        <v>3</v>
      </c>
      <c r="H13" s="34">
        <f t="shared" si="0"/>
        <v>13</v>
      </c>
      <c r="I13" s="32">
        <f t="shared" si="1"/>
        <v>8</v>
      </c>
      <c r="J13" s="189">
        <f>_xlfn.IFNA(VLOOKUP(CONCATENATE($J$5,$B13,$C13),'BUS1'!$A$6:$N$107,14,FALSE),0)</f>
        <v>0</v>
      </c>
      <c r="K13" s="189">
        <f>_xlfn.IFNA(VLOOKUP(CONCATENATE($K$5,$B13,$C13),'ESP1'!$A$6:$N$135,14,FALSE),0)</f>
        <v>0</v>
      </c>
      <c r="L13" s="189">
        <f>_xlfn.IFNA(VLOOKUP(CONCATENATE($L$5,$B13,$C13),'KR1'!$A$6:$N$95,14,FALSE),0)</f>
        <v>0</v>
      </c>
      <c r="M13" s="707">
        <f>_xlfn.IFNA(VLOOKUP(CONCATENATE($M$5,$B13,$C13),'BAL1'!$A$6:$N$110,14,FALSE),0)</f>
        <v>0</v>
      </c>
      <c r="N13" s="189">
        <f>_xlfn.IFNA(VLOOKUP(CONCATENATE($N$5,$B13,$C13),MUR!$A$6:$N$110,14,FALSE),0)</f>
        <v>3</v>
      </c>
      <c r="O13" s="189">
        <f>_xlfn.IFNA(VLOOKUP(CONCATENATE($O$5,$B13,$C13),'SER1'!$A$6:$N$110,14,FALSE),0)</f>
        <v>0</v>
      </c>
      <c r="P13" s="189">
        <f>_xlfn.IFNA(VLOOKUP(CONCATENATE($P$5,$B13,$C13),'MR1'!$A$6:$N$135,14,FALSE),0)</f>
        <v>0</v>
      </c>
      <c r="Q13" s="189">
        <f>_xlfn.IFNA(VLOOKUP(CONCATENATE($Q$5,$B13,$C13),'GOS1'!$A$6:$N$133,14,FALSE),0)</f>
        <v>0</v>
      </c>
      <c r="R13" s="189">
        <f>_xlfn.IFNA(VLOOKUP(CONCATENATE($R$5,$B13,$C13),'BUS2'!$A$6:$N$133,14,FALSE),0)</f>
        <v>0</v>
      </c>
      <c r="S13" s="189">
        <f>_xlfn.IFNA(VLOOKUP(CONCATENATE($S$5,$B13,$C13),'OG1'!$A$6:$N$56,14,FALSE),0)</f>
        <v>0</v>
      </c>
      <c r="T13" s="189">
        <f>_xlfn.IFNA(VLOOKUP(CONCATENATE($T$5,$B13,$C13),'DRY1'!$A$6:$N$135,14,FALSE),0)</f>
        <v>0</v>
      </c>
      <c r="U13" s="189">
        <f>_xlfn.IFNA(VLOOKUP(CONCATENATE($U$5,$B13,$C13),'HO1'!$A$8:$N$131,14,FALSE),0)</f>
        <v>0</v>
      </c>
      <c r="V13" s="189">
        <f>_xlfn.IFNA(VLOOKUP(CONCATENATE($V$5,$B13,$C13),'BUS3'!$A$8:$N$135,14,FALSE),0)</f>
        <v>0</v>
      </c>
      <c r="W13" s="189">
        <f>_xlfn.IFNA(VLOOKUP(CONCATENATE($W$5,$B13,$C13),'DRY2'!$A$6:$N$133,14,FALSE),0)</f>
        <v>0</v>
      </c>
      <c r="X13" s="707">
        <f>_xlfn.IFNA(VLOOKUP(CONCATENATE($X$5,$B13,$C13),'BAL2'!$A$6:$N$133,14,FALSE),0)</f>
        <v>0</v>
      </c>
      <c r="Y13" s="189">
        <f>_xlfn.IFNA(VLOOKUP(CONCATENATE($Y$5,$B13,$C13),'OG2'!$A$6:$N$133,14,FALSE),0)</f>
        <v>0</v>
      </c>
      <c r="Z13" s="189">
        <f>_xlfn.IFNA(VLOOKUP(CONCATENATE($Z$5,$B13,$C13),'MR2'!$A$6:$N$133,14,FALSE),0)</f>
        <v>0</v>
      </c>
      <c r="AA13" s="189">
        <f>_xlfn.IFNA(VLOOKUP(CONCATENATE($AA$5,$B13,$C13),'DRY3'!$A$6:$N$124,14,FALSE),0)</f>
        <v>0</v>
      </c>
      <c r="AB13" s="189">
        <f>_xlfn.IFNA(VLOOKUP(CONCATENATE($AB$5,$B13,$C13),'SER2'!$A$6:$N$135,14,FALSE),0)</f>
        <v>0</v>
      </c>
      <c r="AC13" s="189">
        <f>_xlfn.IFNA(VLOOKUP(CONCATENATE($AC$5,$B13,$C13),'KR2'!$A$6:$O$129,14,FALSE),0)</f>
        <v>0</v>
      </c>
      <c r="AD13" s="189">
        <f>_xlfn.IFNA(VLOOKUP(CONCATENATE($AD$5,$B13,$C13),'BUN1'!$A$6:$O$129,14,FALSE),0)</f>
        <v>8</v>
      </c>
      <c r="AE13" s="189">
        <f>_xlfn.IFNA(VLOOKUP(CONCATENATE($AE$5,$B13,$C13),LOG!$A$6:$N$135,14,FALSE),0)</f>
        <v>0</v>
      </c>
      <c r="AF13" s="189">
        <f>_xlfn.IFNA(VLOOKUP(CONCATENATE($AF$5,$B13,$C13),FEST!$A$6:$N$125,14,FALSE),0)</f>
        <v>0</v>
      </c>
      <c r="AG13" s="189">
        <f>_xlfn.IFNA(VLOOKUP(CONCATENATE($AG$5,$B13,$C13),'ESP2'!$A$6:$N$131,14,FALSE),0)</f>
        <v>0</v>
      </c>
      <c r="AH13" s="189">
        <f>_xlfn.IFNA(VLOOKUP(CONCATENATE($AH$5,$B13,$C13),'OG3'!$A$6:$N$131,14,FALSE),0)</f>
        <v>0</v>
      </c>
      <c r="AI13" s="189">
        <f>_xlfn.IFNA(VLOOKUP(CONCATENATE($AI$5,$B13,$C13),'BUN2'!$A$6:$N$135,14,FALSE),0)</f>
        <v>0</v>
      </c>
      <c r="AJ13" s="189">
        <f>_xlfn.IFNA(VLOOKUP(CONCATENATE($AJ$5,$B13,$C13),SC!$A$6:$N$250,14,FALSE),0)</f>
        <v>2</v>
      </c>
      <c r="AK13" s="189">
        <f>_xlfn.IFNA(VLOOKUP(CONCATENATE($AK$5,$B13,$C13),'ESP3'!$A$6:$N$133,14,FALSE),0)</f>
        <v>0</v>
      </c>
      <c r="AL13" s="447">
        <f>_xlfn.IFNA(VLOOKUP(CONCATENATE($AL$5,$B13,$C13),'BAL3'!$A$6:$N$77,14,FALSE),0)</f>
        <v>0</v>
      </c>
      <c r="AM13" s="190">
        <f>_xlfn.IFNA(VLOOKUP(CONCATENATE($AM$5,$B13,$C13),'BUS4'!$A$6:$N$233,14,FALSE),0)</f>
        <v>0</v>
      </c>
      <c r="AN13" s="190">
        <f>_xlfn.IFNA(VLOOKUP(CONCATENATE($AK$5,$B13,$C13),'BUN3'!$A$6:$N$133,14,FALSE),0)</f>
        <v>0</v>
      </c>
      <c r="AO13" s="190">
        <f>_xlfn.IFNA(VLOOKUP(CONCATENATE($AO$5,$B13,$C13),'ESP4'!$A$6:$N$135,14,FALSE),0)</f>
        <v>0</v>
      </c>
      <c r="AP13" s="190">
        <f>_xlfn.IFNA(VLOOKUP(CONCATENATE($AP$5,$B13,$C13),'MR3'!$A$6:$N$77,14,FALSE),0)</f>
        <v>0</v>
      </c>
      <c r="AQ13" s="190">
        <f>_xlfn.IFNA(VLOOKUP(CONCATENATE($AQ$5,$B13,$C13),'WAL1'!$A$6:$N$233,14,FALSE),0)</f>
        <v>0</v>
      </c>
      <c r="AR13" s="190">
        <f>_xlfn.IFNA(VLOOKUP(CONCATENATE($AR$5,$B13,$C13),'SM1'!$A$6:$N$250,14,FALSE),0)</f>
        <v>0</v>
      </c>
      <c r="AS13" s="190">
        <f>_xlfn.IFNA(VLOOKUP(CONCATENATE($AS$5,$B13,$C13),WP!$A$6:$N$250,14,FALSE),0)</f>
        <v>0</v>
      </c>
      <c r="AT13" s="190"/>
      <c r="AU13" s="190"/>
    </row>
    <row r="14" spans="1:86" x14ac:dyDescent="0.3">
      <c r="A14" s="886"/>
      <c r="B14" s="29" t="s">
        <v>424</v>
      </c>
      <c r="C14" s="30" t="s">
        <v>447</v>
      </c>
      <c r="D14" s="30" t="s">
        <v>432</v>
      </c>
      <c r="E14" s="31">
        <v>45056</v>
      </c>
      <c r="F14" s="32">
        <v>17</v>
      </c>
      <c r="G14" s="33">
        <f>COUNTIF(J14:AT14,"&gt;0")</f>
        <v>3</v>
      </c>
      <c r="H14" s="34">
        <f t="shared" si="0"/>
        <v>13</v>
      </c>
      <c r="I14" s="32">
        <f t="shared" si="1"/>
        <v>8</v>
      </c>
      <c r="J14" s="189">
        <f>_xlfn.IFNA(VLOOKUP(CONCATENATE($J$5,$B14,$C14),'BUS1'!$A$6:$N$107,14,FALSE),0)</f>
        <v>0</v>
      </c>
      <c r="K14" s="189">
        <f>_xlfn.IFNA(VLOOKUP(CONCATENATE($K$5,$B14,$C14),'ESP1'!$A$6:$N$135,14,FALSE),0)</f>
        <v>0</v>
      </c>
      <c r="L14" s="189">
        <f>_xlfn.IFNA(VLOOKUP(CONCATENATE($L$5,$B14,$C14),'KR1'!$A$6:$N$95,14,FALSE),0)</f>
        <v>0</v>
      </c>
      <c r="M14" s="707">
        <f>_xlfn.IFNA(VLOOKUP(CONCATENATE($M$5,$B14,$C14),'BAL1'!$A$6:$N$110,14,FALSE),0)</f>
        <v>0</v>
      </c>
      <c r="N14" s="189">
        <f>_xlfn.IFNA(VLOOKUP(CONCATENATE($N$5,$B14,$C14),MUR!$A$6:$N$110,14,FALSE),0)</f>
        <v>0</v>
      </c>
      <c r="O14" s="189">
        <f>_xlfn.IFNA(VLOOKUP(CONCATENATE($O$5,$B14,$C14),'SER1'!$A$6:$N$110,14,FALSE),0)</f>
        <v>0</v>
      </c>
      <c r="P14" s="189">
        <f>_xlfn.IFNA(VLOOKUP(CONCATENATE($P$5,$B14,$C14),'MR1'!$A$6:$N$135,14,FALSE),0)</f>
        <v>0</v>
      </c>
      <c r="Q14" s="189">
        <f>_xlfn.IFNA(VLOOKUP(CONCATENATE($Q$5,$B14,$C14),'GOS1'!$A$6:$N$133,14,FALSE),0)</f>
        <v>0</v>
      </c>
      <c r="R14" s="189">
        <f>_xlfn.IFNA(VLOOKUP(CONCATENATE($R$5,$B14,$C14),'BUS2'!$A$6:$N$133,14,FALSE),0)</f>
        <v>0</v>
      </c>
      <c r="S14" s="189">
        <f>_xlfn.IFNA(VLOOKUP(CONCATENATE($S$5,$B14,$C14),'OG1'!$A$6:$N$56,14,FALSE),0)</f>
        <v>4</v>
      </c>
      <c r="T14" s="189">
        <f>_xlfn.IFNA(VLOOKUP(CONCATENATE($T$5,$B14,$C14),'DRY1'!$A$6:$N$135,14,FALSE),0)</f>
        <v>0</v>
      </c>
      <c r="U14" s="189">
        <f>_xlfn.IFNA(VLOOKUP(CONCATENATE($U$5,$B14,$C14),'HO1'!$A$8:$N$131,14,FALSE),0)</f>
        <v>0</v>
      </c>
      <c r="V14" s="189">
        <f>_xlfn.IFNA(VLOOKUP(CONCATENATE($V$5,$B14,$C14),'BUS3'!$A$8:$N$135,14,FALSE),0)</f>
        <v>0</v>
      </c>
      <c r="W14" s="189">
        <f>_xlfn.IFNA(VLOOKUP(CONCATENATE($W$5,$B14,$C14),'DRY2'!$A$6:$N$133,14,FALSE),0)</f>
        <v>0</v>
      </c>
      <c r="X14" s="707">
        <f>_xlfn.IFNA(VLOOKUP(CONCATENATE($X$5,$B14,$C14),'BAL2'!$A$6:$N$133,14,FALSE),0)</f>
        <v>0</v>
      </c>
      <c r="Y14" s="189">
        <f>_xlfn.IFNA(VLOOKUP(CONCATENATE($Y$5,$B14,$C14),'OG2'!$A$6:$N$133,14,FALSE),0)</f>
        <v>0</v>
      </c>
      <c r="Z14" s="189">
        <f>_xlfn.IFNA(VLOOKUP(CONCATENATE($Z$5,$B14,$C14),'MR2'!$A$6:$N$133,14,FALSE),0)</f>
        <v>0</v>
      </c>
      <c r="AA14" s="189">
        <f>_xlfn.IFNA(VLOOKUP(CONCATENATE($AA$5,$B14,$C14),'DRY3'!$A$6:$N$124,14,FALSE),0)</f>
        <v>0</v>
      </c>
      <c r="AB14" s="189">
        <f>_xlfn.IFNA(VLOOKUP(CONCATENATE($AB$5,$B14,$C14),'SER2'!$A$6:$N$135,14,FALSE),0)</f>
        <v>0</v>
      </c>
      <c r="AC14" s="189">
        <f>_xlfn.IFNA(VLOOKUP(CONCATENATE($AC$5,$B14,$C14),'KR2'!$A$6:$O$129,14,FALSE),0)</f>
        <v>0</v>
      </c>
      <c r="AD14" s="189">
        <f>_xlfn.IFNA(VLOOKUP(CONCATENATE($AD$5,$B14,$C14),'BUN1'!$A$6:$O$129,14,FALSE),0)</f>
        <v>0</v>
      </c>
      <c r="AE14" s="189">
        <f>_xlfn.IFNA(VLOOKUP(CONCATENATE($AE$5,$B14,$C14),LOG!$A$6:$N$135,14,FALSE),0)</f>
        <v>0</v>
      </c>
      <c r="AF14" s="189">
        <f>_xlfn.IFNA(VLOOKUP(CONCATENATE($AF$5,$B14,$C14),FEST!$A$6:$N$125,14,FALSE),0)</f>
        <v>0</v>
      </c>
      <c r="AG14" s="189">
        <f>_xlfn.IFNA(VLOOKUP(CONCATENATE($AG$5,$B14,$C14),'ESP2'!$A$6:$N$131,14,FALSE),0)</f>
        <v>0</v>
      </c>
      <c r="AH14" s="189">
        <f>_xlfn.IFNA(VLOOKUP(CONCATENATE($AH$5,$B14,$C14),'OG3'!$A$6:$N$131,14,FALSE),0)</f>
        <v>0</v>
      </c>
      <c r="AI14" s="189">
        <f>_xlfn.IFNA(VLOOKUP(CONCATENATE($AI$5,$B14,$C14),'BUN2'!$A$6:$N$135,14,FALSE),0)</f>
        <v>0</v>
      </c>
      <c r="AJ14" s="189">
        <f>_xlfn.IFNA(VLOOKUP(CONCATENATE($AJ$5,$B14,$C14),SC!$A$6:$N$250,14,FALSE),0)</f>
        <v>2</v>
      </c>
      <c r="AK14" s="189">
        <f>_xlfn.IFNA(VLOOKUP(CONCATENATE($AK$5,$B14,$C14),'ESP3'!$A$6:$N$133,14,FALSE),0)</f>
        <v>0</v>
      </c>
      <c r="AL14" s="447">
        <f>_xlfn.IFNA(VLOOKUP(CONCATENATE($AL$5,$B14,$C14),'BAL3'!$A$6:$N$77,14,FALSE),0)</f>
        <v>7</v>
      </c>
      <c r="AM14" s="190">
        <f>_xlfn.IFNA(VLOOKUP(CONCATENATE($AM$5,$B14,$C14),'BUS4'!$A$6:$N$233,14,FALSE),0)</f>
        <v>0</v>
      </c>
      <c r="AN14" s="190">
        <f>_xlfn.IFNA(VLOOKUP(CONCATENATE($AK$5,$B14,$C14),'BUN3'!$A$6:$N$133,14,FALSE),0)</f>
        <v>0</v>
      </c>
      <c r="AO14" s="190">
        <f>_xlfn.IFNA(VLOOKUP(CONCATENATE($AO$5,$B14,$C14),'ESP4'!$A$6:$N$135,14,FALSE),0)</f>
        <v>0</v>
      </c>
      <c r="AP14" s="190">
        <f>_xlfn.IFNA(VLOOKUP(CONCATENATE($AP$5,$B14,$C14),'MR3'!$A$6:$N$77,14,FALSE),0)</f>
        <v>0</v>
      </c>
      <c r="AQ14" s="190">
        <f>_xlfn.IFNA(VLOOKUP(CONCATENATE($AQ$5,$B14,$C14),'WAL1'!$A$6:$N$233,14,FALSE),0)</f>
        <v>0</v>
      </c>
      <c r="AR14" s="190">
        <f>_xlfn.IFNA(VLOOKUP(CONCATENATE($AR$5,$B14,$C14),'SM1'!$A$6:$N$250,14,FALSE),0)</f>
        <v>0</v>
      </c>
      <c r="AS14" s="190">
        <f>_xlfn.IFNA(VLOOKUP(CONCATENATE($AS$5,$B14,$C14),WP!$A$6:$N$250,14,FALSE),0)</f>
        <v>0</v>
      </c>
      <c r="AT14" s="190"/>
      <c r="AU14" s="190"/>
    </row>
    <row r="15" spans="1:86" x14ac:dyDescent="0.3">
      <c r="A15" s="886"/>
      <c r="B15" s="29" t="s">
        <v>415</v>
      </c>
      <c r="C15" s="30" t="s">
        <v>439</v>
      </c>
      <c r="D15" s="30" t="s">
        <v>79</v>
      </c>
      <c r="E15" s="31">
        <v>45030</v>
      </c>
      <c r="F15" s="32">
        <v>23</v>
      </c>
      <c r="G15" s="33">
        <f>COUNTIF(J15:AU15,"&gt;0")</f>
        <v>2</v>
      </c>
      <c r="H15" s="34">
        <f>SUM(J15:AU15)</f>
        <v>6</v>
      </c>
      <c r="I15" s="32">
        <f t="shared" si="1"/>
        <v>13</v>
      </c>
      <c r="J15" s="189">
        <f>_xlfn.IFNA(VLOOKUP(CONCATENATE($J$5,$B15,$C15),'BUS1'!$A$6:$N$107,14,FALSE),0)</f>
        <v>0</v>
      </c>
      <c r="K15" s="189">
        <f>_xlfn.IFNA(VLOOKUP(CONCATENATE($K$5,$B15,$C15),'ESP1'!$A$6:$N$135,14,FALSE),0)</f>
        <v>0</v>
      </c>
      <c r="L15" s="189">
        <f>_xlfn.IFNA(VLOOKUP(CONCATENATE($L$5,$B15,$C15),'KR1'!$A$6:$N$95,14,FALSE),0)</f>
        <v>0</v>
      </c>
      <c r="M15" s="707">
        <f>_xlfn.IFNA(VLOOKUP(CONCATENATE($M$5,$B15,$C15),'BAL1'!$A$6:$N$110,14,FALSE),0)</f>
        <v>0</v>
      </c>
      <c r="N15" s="189">
        <f>_xlfn.IFNA(VLOOKUP(CONCATENATE($N$5,$B15,$C15),MUR!$A$6:$N$110,14,FALSE),0)</f>
        <v>0</v>
      </c>
      <c r="O15" s="189">
        <f>_xlfn.IFNA(VLOOKUP(CONCATENATE($O$5,$B15,$C15),'SER1'!$A$6:$N$110,14,FALSE),0)</f>
        <v>0</v>
      </c>
      <c r="P15" s="189">
        <f>_xlfn.IFNA(VLOOKUP(CONCATENATE($P$5,$B15,$C15),'MR1'!$A$6:$N$135,14,FALSE),0)</f>
        <v>0</v>
      </c>
      <c r="Q15" s="189">
        <f>_xlfn.IFNA(VLOOKUP(CONCATENATE($Q$5,$B15,$C15),'GOS1'!$A$6:$N$133,14,FALSE),0)</f>
        <v>0</v>
      </c>
      <c r="R15" s="189">
        <f>_xlfn.IFNA(VLOOKUP(CONCATENATE($R$5,$B15,$C15),'BUS2'!$A$6:$N$133,14,FALSE),0)</f>
        <v>0</v>
      </c>
      <c r="S15" s="189">
        <f>_xlfn.IFNA(VLOOKUP(CONCATENATE($S$5,$B15,$C15),'OG1'!$A$6:$N$56,14,FALSE),0)</f>
        <v>0</v>
      </c>
      <c r="T15" s="189">
        <f>_xlfn.IFNA(VLOOKUP(CONCATENATE($T$5,$B15,$C15),'DRY1'!$A$6:$N$135,14,FALSE),0)</f>
        <v>0</v>
      </c>
      <c r="U15" s="189">
        <f>_xlfn.IFNA(VLOOKUP(CONCATENATE($U$5,$B15,$C15),'HO1'!$A$8:$N$131,14,FALSE),0)</f>
        <v>0</v>
      </c>
      <c r="V15" s="189">
        <f>_xlfn.IFNA(VLOOKUP(CONCATENATE($V$5,$B15,$C15),'BUS3'!$A$8:$N$135,14,FALSE),0)</f>
        <v>0</v>
      </c>
      <c r="W15" s="189">
        <f>_xlfn.IFNA(VLOOKUP(CONCATENATE($W$5,$B15,$C15),'DRY2'!$A$6:$N$133,14,FALSE),0)</f>
        <v>0</v>
      </c>
      <c r="X15" s="707">
        <f>_xlfn.IFNA(VLOOKUP(CONCATENATE($X$5,$B15,$C15),'BAL2'!$A$6:$N$133,14,FALSE),0)</f>
        <v>4</v>
      </c>
      <c r="Y15" s="189">
        <f>_xlfn.IFNA(VLOOKUP(CONCATENATE($Y$5,$B15,$C15),'OG2'!$A$6:$N$133,14,FALSE),0)</f>
        <v>0</v>
      </c>
      <c r="Z15" s="189">
        <f>_xlfn.IFNA(VLOOKUP(CONCATENATE($Z$5,$B15,$C15),'MR2'!$A$6:$N$133,14,FALSE),0)</f>
        <v>0</v>
      </c>
      <c r="AA15" s="189">
        <f>_xlfn.IFNA(VLOOKUP(CONCATENATE($AA$5,$B15,$C15),'DRY3'!$A$6:$N$124,14,FALSE),0)</f>
        <v>0</v>
      </c>
      <c r="AB15" s="189">
        <f>_xlfn.IFNA(VLOOKUP(CONCATENATE($AB$5,$B15,$C15),'SER2'!$A$6:$N$135,14,FALSE),0)</f>
        <v>0</v>
      </c>
      <c r="AC15" s="189">
        <f>_xlfn.IFNA(VLOOKUP(CONCATENATE($AC$5,$B15,$C15),'KR2'!$A$6:$O$129,14,FALSE),0)</f>
        <v>0</v>
      </c>
      <c r="AD15" s="189">
        <f>_xlfn.IFNA(VLOOKUP(CONCATENATE($AD$5,$B15,$C15),'BUN1'!$A$6:$O$129,14,FALSE),0)</f>
        <v>0</v>
      </c>
      <c r="AE15" s="189">
        <f>_xlfn.IFNA(VLOOKUP(CONCATENATE($AE$5,$B15,$C15),LOG!$A$6:$N$135,14,FALSE),0)</f>
        <v>0</v>
      </c>
      <c r="AF15" s="189">
        <f>_xlfn.IFNA(VLOOKUP(CONCATENATE($AF$5,$B15,$C15),FEST!$A$6:$N$125,14,FALSE),0)</f>
        <v>0</v>
      </c>
      <c r="AG15" s="189">
        <f>_xlfn.IFNA(VLOOKUP(CONCATENATE($AG$5,$B15,$C15),'ESP2'!$A$6:$N$131,14,FALSE),0)</f>
        <v>0</v>
      </c>
      <c r="AH15" s="189">
        <f>_xlfn.IFNA(VLOOKUP(CONCATENATE($AH$5,$B15,$C15),'OG3'!$A$6:$N$131,14,FALSE),0)</f>
        <v>0</v>
      </c>
      <c r="AI15" s="189">
        <f>_xlfn.IFNA(VLOOKUP(CONCATENATE($AI$5,$B15,$C15),'BUN2'!$A$6:$N$135,14,FALSE),0)</f>
        <v>0</v>
      </c>
      <c r="AJ15" s="189">
        <f>_xlfn.IFNA(VLOOKUP(CONCATENATE($AJ$5,$B15,$C15),SC!$A$6:$N$250,14,FALSE),0)</f>
        <v>2</v>
      </c>
      <c r="AK15" s="189">
        <f>_xlfn.IFNA(VLOOKUP(CONCATENATE($AK$5,$B15,$C15),'ESP3'!$A$6:$N$133,14,FALSE),0)</f>
        <v>0</v>
      </c>
      <c r="AL15" s="447">
        <f>_xlfn.IFNA(VLOOKUP(CONCATENATE($AL$5,$B15,$C15),'BAL3'!$A$6:$N$77,14,FALSE),0)</f>
        <v>0</v>
      </c>
      <c r="AM15" s="190">
        <f>_xlfn.IFNA(VLOOKUP(CONCATENATE($AM$5,$B15,$C15),'BUS4'!$A$6:$N$233,14,FALSE),0)</f>
        <v>0</v>
      </c>
      <c r="AN15" s="190">
        <f>_xlfn.IFNA(VLOOKUP(CONCATENATE($AK$5,$B15,$C15),'BUN3'!$A$6:$N$133,14,FALSE),0)</f>
        <v>0</v>
      </c>
      <c r="AO15" s="190">
        <f>_xlfn.IFNA(VLOOKUP(CONCATENATE($AO$5,$B15,$C15),'ESP4'!$A$6:$N$135,14,FALSE),0)</f>
        <v>0</v>
      </c>
      <c r="AP15" s="190">
        <f>_xlfn.IFNA(VLOOKUP(CONCATENATE($AP$5,$B15,$C15),'MR3'!$A$6:$N$77,14,FALSE),0)</f>
        <v>0</v>
      </c>
      <c r="AQ15" s="190">
        <f>_xlfn.IFNA(VLOOKUP(CONCATENATE($AQ$5,$B15,$C15),'WAL1'!$A$6:$N$233,14,FALSE),0)</f>
        <v>0</v>
      </c>
      <c r="AR15" s="190">
        <f>_xlfn.IFNA(VLOOKUP(CONCATENATE($AR$5,$B15,$C15),'SM1'!$A$6:$N$250,14,FALSE),0)</f>
        <v>0</v>
      </c>
      <c r="AS15" s="190">
        <f>_xlfn.IFNA(VLOOKUP(CONCATENATE($AS$5,$B15,$C15),WP!$A$6:$N$250,14,FALSE),0)</f>
        <v>0</v>
      </c>
      <c r="AT15" s="190"/>
      <c r="AU15" s="190"/>
    </row>
    <row r="16" spans="1:86" x14ac:dyDescent="0.3">
      <c r="A16" s="886"/>
      <c r="B16" s="29" t="s">
        <v>413</v>
      </c>
      <c r="C16" s="30" t="s">
        <v>494</v>
      </c>
      <c r="D16" s="30" t="s">
        <v>71</v>
      </c>
      <c r="E16" s="31">
        <v>45028</v>
      </c>
      <c r="F16" s="32">
        <v>23</v>
      </c>
      <c r="G16" s="33">
        <f>COUNTIF(J16:AU16,"&gt;0")</f>
        <v>1</v>
      </c>
      <c r="H16" s="34">
        <f>SUM(J16:AU16)</f>
        <v>7</v>
      </c>
      <c r="I16" s="32">
        <f t="shared" si="1"/>
        <v>11</v>
      </c>
      <c r="J16" s="189">
        <f>_xlfn.IFNA(VLOOKUP(CONCATENATE($J$5,$B16,$C16),'BUS1'!$A$6:$N$107,14,FALSE),0)</f>
        <v>0</v>
      </c>
      <c r="K16" s="189">
        <f>_xlfn.IFNA(VLOOKUP(CONCATENATE($K$5,$B16,$C16),'ESP1'!$A$6:$N$135,14,FALSE),0)</f>
        <v>0</v>
      </c>
      <c r="L16" s="189">
        <f>_xlfn.IFNA(VLOOKUP(CONCATENATE($L$5,$B16,$C16),'KR1'!$A$6:$N$95,14,FALSE),0)</f>
        <v>0</v>
      </c>
      <c r="M16" s="707">
        <f>_xlfn.IFNA(VLOOKUP(CONCATENATE($M$5,$B16,$C16),'BAL1'!$A$6:$N$110,14,FALSE),0)</f>
        <v>0</v>
      </c>
      <c r="N16" s="189">
        <f>_xlfn.IFNA(VLOOKUP(CONCATENATE($N$5,$B16,$C16),MUR!$A$6:$N$110,14,FALSE),0)</f>
        <v>0</v>
      </c>
      <c r="O16" s="189">
        <f>_xlfn.IFNA(VLOOKUP(CONCATENATE($O$5,$B16,$C16),'SER1'!$A$6:$N$110,14,FALSE),0)</f>
        <v>0</v>
      </c>
      <c r="P16" s="189">
        <f>_xlfn.IFNA(VLOOKUP(CONCATENATE($P$5,$B16,$C16),'MR1'!$A$6:$N$135,14,FALSE),0)</f>
        <v>0</v>
      </c>
      <c r="Q16" s="189">
        <f>_xlfn.IFNA(VLOOKUP(CONCATENATE($Q$5,$B16,$C16),'GOS1'!$A$6:$N$133,14,FALSE),0)</f>
        <v>0</v>
      </c>
      <c r="R16" s="189">
        <f>_xlfn.IFNA(VLOOKUP(CONCATENATE($R$5,$B16,$C16),'BUS2'!$A$6:$N$133,14,FALSE),0)</f>
        <v>0</v>
      </c>
      <c r="S16" s="189">
        <f>_xlfn.IFNA(VLOOKUP(CONCATENATE($S$5,$B16,$C16),'OG1'!$A$6:$N$56,14,FALSE),0)</f>
        <v>0</v>
      </c>
      <c r="T16" s="189">
        <f>_xlfn.IFNA(VLOOKUP(CONCATENATE($T$5,$B16,$C16),'DRY1'!$A$6:$N$135,14,FALSE),0)</f>
        <v>0</v>
      </c>
      <c r="U16" s="189">
        <f>_xlfn.IFNA(VLOOKUP(CONCATENATE($U$5,$B16,$C16),'HO1'!$A$8:$N$131,14,FALSE),0)</f>
        <v>0</v>
      </c>
      <c r="V16" s="189">
        <f>_xlfn.IFNA(VLOOKUP(CONCATENATE($V$5,$B16,$C16),'BUS3'!$A$8:$N$135,14,FALSE),0)</f>
        <v>0</v>
      </c>
      <c r="W16" s="189">
        <f>_xlfn.IFNA(VLOOKUP(CONCATENATE($W$5,$B16,$C16),'DRY2'!$A$6:$N$133,14,FALSE),0)</f>
        <v>0</v>
      </c>
      <c r="X16" s="707">
        <f>_xlfn.IFNA(VLOOKUP(CONCATENATE($X$5,$B16,$C16),'BAL2'!$A$6:$N$133,14,FALSE),0)</f>
        <v>0</v>
      </c>
      <c r="Y16" s="189">
        <f>_xlfn.IFNA(VLOOKUP(CONCATENATE($Y$5,$B16,$C16),'OG2'!$A$6:$N$133,14,FALSE),0)</f>
        <v>0</v>
      </c>
      <c r="Z16" s="189">
        <f>_xlfn.IFNA(VLOOKUP(CONCATENATE($Z$5,$B16,$C16),'MR2'!$A$6:$N$133,14,FALSE),0)</f>
        <v>0</v>
      </c>
      <c r="AA16" s="189">
        <f>_xlfn.IFNA(VLOOKUP(CONCATENATE($AA$5,$B16,$C16),'DRY3'!$A$6:$N$124,14,FALSE),0)</f>
        <v>0</v>
      </c>
      <c r="AB16" s="189">
        <f>_xlfn.IFNA(VLOOKUP(CONCATENATE($AB$5,$B16,$C16),'SER2'!$A$6:$N$135,14,FALSE),0)</f>
        <v>0</v>
      </c>
      <c r="AC16" s="189">
        <f>_xlfn.IFNA(VLOOKUP(CONCATENATE($AC$5,$B16,$C16),'KR2'!$A$6:$O$129,14,FALSE),0)</f>
        <v>7</v>
      </c>
      <c r="AD16" s="189">
        <f>_xlfn.IFNA(VLOOKUP(CONCATENATE($AD$5,$B16,$C16),'BUN1'!$A$6:$O$129,14,FALSE),0)</f>
        <v>0</v>
      </c>
      <c r="AE16" s="189">
        <f>_xlfn.IFNA(VLOOKUP(CONCATENATE($AE$5,$B16,$C16),LOG!$A$6:$N$135,14,FALSE),0)</f>
        <v>0</v>
      </c>
      <c r="AF16" s="189">
        <f>_xlfn.IFNA(VLOOKUP(CONCATENATE($AF$5,$B16,$C16),FEST!$A$6:$N$125,14,FALSE),0)</f>
        <v>0</v>
      </c>
      <c r="AG16" s="189">
        <f>_xlfn.IFNA(VLOOKUP(CONCATENATE($AG$5,$B16,$C16),'ESP2'!$A$6:$N$131,14,FALSE),0)</f>
        <v>0</v>
      </c>
      <c r="AH16" s="189">
        <f>_xlfn.IFNA(VLOOKUP(CONCATENATE($AH$5,$B16,$C16),'OG3'!$A$6:$N$131,14,FALSE),0)</f>
        <v>0</v>
      </c>
      <c r="AI16" s="189">
        <f>_xlfn.IFNA(VLOOKUP(CONCATENATE($AI$5,$B16,$C16),'BUN2'!$A$6:$N$135,14,FALSE),0)</f>
        <v>0</v>
      </c>
      <c r="AJ16" s="189">
        <f>_xlfn.IFNA(VLOOKUP(CONCATENATE($AJ$5,$B16,$C16),SC!$A$6:$N$250,14,FALSE),0)</f>
        <v>0</v>
      </c>
      <c r="AK16" s="189">
        <f>_xlfn.IFNA(VLOOKUP(CONCATENATE($AK$5,$B16,$C16),'ESP3'!$A$6:$N$133,14,FALSE),0)</f>
        <v>0</v>
      </c>
      <c r="AL16" s="447">
        <f>_xlfn.IFNA(VLOOKUP(CONCATENATE($AL$5,$B16,$C16),'BAL3'!$A$6:$N$77,14,FALSE),0)</f>
        <v>0</v>
      </c>
      <c r="AM16" s="190">
        <f>_xlfn.IFNA(VLOOKUP(CONCATENATE($AM$5,$B16,$C16),'BUS4'!$A$6:$N$233,14,FALSE),0)</f>
        <v>0</v>
      </c>
      <c r="AN16" s="190">
        <f>_xlfn.IFNA(VLOOKUP(CONCATENATE($AK$5,$B16,$C16),'BUN3'!$A$6:$N$133,14,FALSE),0)</f>
        <v>0</v>
      </c>
      <c r="AO16" s="190">
        <f>_xlfn.IFNA(VLOOKUP(CONCATENATE($AO$5,$B16,$C16),'ESP4'!$A$6:$N$135,14,FALSE),0)</f>
        <v>0</v>
      </c>
      <c r="AP16" s="190">
        <f>_xlfn.IFNA(VLOOKUP(CONCATENATE($AP$5,$B16,$C16),'MR3'!$A$6:$N$77,14,FALSE),0)</f>
        <v>0</v>
      </c>
      <c r="AQ16" s="190">
        <f>_xlfn.IFNA(VLOOKUP(CONCATENATE($AQ$5,$B16,$C16),'WAL1'!$A$6:$N$233,14,FALSE),0)</f>
        <v>0</v>
      </c>
      <c r="AR16" s="190">
        <f>_xlfn.IFNA(VLOOKUP(CONCATENATE($AR$5,$B16,$C16),'SM1'!$A$6:$N$250,14,FALSE),0)</f>
        <v>0</v>
      </c>
      <c r="AS16" s="190">
        <f>_xlfn.IFNA(VLOOKUP(CONCATENATE($AS$5,$B16,$C16),WP!$A$6:$N$250,14,FALSE),0)</f>
        <v>0</v>
      </c>
      <c r="AT16" s="190"/>
      <c r="AU16" s="190"/>
    </row>
    <row r="17" spans="1:47" x14ac:dyDescent="0.3">
      <c r="A17" s="886"/>
      <c r="B17" s="29" t="s">
        <v>489</v>
      </c>
      <c r="C17" s="30" t="s">
        <v>495</v>
      </c>
      <c r="D17" s="30" t="s">
        <v>294</v>
      </c>
      <c r="E17" s="31">
        <v>45028</v>
      </c>
      <c r="F17" s="32">
        <v>20</v>
      </c>
      <c r="G17" s="33">
        <f>COUNTIF(J17:AT17,"&gt;0")</f>
        <v>1</v>
      </c>
      <c r="H17" s="34">
        <f>SUM(J17:AT17)</f>
        <v>7</v>
      </c>
      <c r="I17" s="32">
        <f t="shared" si="1"/>
        <v>11</v>
      </c>
      <c r="J17" s="189">
        <f>_xlfn.IFNA(VLOOKUP(CONCATENATE($J$5,$B17,$C17),'BUS1'!$A$6:$N$107,14,FALSE),0)</f>
        <v>0</v>
      </c>
      <c r="K17" s="189">
        <f>_xlfn.IFNA(VLOOKUP(CONCATENATE($K$5,$B17,$C17),'ESP1'!$A$6:$N$135,14,FALSE),0)</f>
        <v>0</v>
      </c>
      <c r="L17" s="189">
        <f>_xlfn.IFNA(VLOOKUP(CONCATENATE($L$5,$B17,$C17),'KR1'!$A$6:$N$95,14,FALSE),0)</f>
        <v>0</v>
      </c>
      <c r="M17" s="707">
        <f>_xlfn.IFNA(VLOOKUP(CONCATENATE($M$5,$B17,$C17),'BAL1'!$A$6:$N$110,14,FALSE),0)</f>
        <v>0</v>
      </c>
      <c r="N17" s="189">
        <f>_xlfn.IFNA(VLOOKUP(CONCATENATE($N$5,$B17,$C17),MUR!$A$6:$N$110,14,FALSE),0)</f>
        <v>0</v>
      </c>
      <c r="O17" s="189">
        <f>_xlfn.IFNA(VLOOKUP(CONCATENATE($O$5,$B17,$C17),'SER1'!$A$6:$N$110,14,FALSE),0)</f>
        <v>0</v>
      </c>
      <c r="P17" s="189">
        <f>_xlfn.IFNA(VLOOKUP(CONCATENATE($P$5,$B17,$C17),'MR1'!$A$6:$N$135,14,FALSE),0)</f>
        <v>0</v>
      </c>
      <c r="Q17" s="189">
        <f>_xlfn.IFNA(VLOOKUP(CONCATENATE($Q$5,$B17,$C17),'GOS1'!$A$6:$N$133,14,FALSE),0)</f>
        <v>0</v>
      </c>
      <c r="R17" s="189">
        <f>_xlfn.IFNA(VLOOKUP(CONCATENATE($R$5,$B17,$C17),'BUS2'!$A$6:$N$133,14,FALSE),0)</f>
        <v>0</v>
      </c>
      <c r="S17" s="189">
        <f>_xlfn.IFNA(VLOOKUP(CONCATENATE($S$5,$B17,$C17),'OG1'!$A$6:$N$56,14,FALSE),0)</f>
        <v>0</v>
      </c>
      <c r="T17" s="189">
        <f>_xlfn.IFNA(VLOOKUP(CONCATENATE($T$5,$B17,$C17),'DRY1'!$A$6:$N$135,14,FALSE),0)</f>
        <v>0</v>
      </c>
      <c r="U17" s="189">
        <f>_xlfn.IFNA(VLOOKUP(CONCATENATE($U$5,$B17,$C17),'HO1'!$A$8:$N$131,14,FALSE),0)</f>
        <v>0</v>
      </c>
      <c r="V17" s="189">
        <f>_xlfn.IFNA(VLOOKUP(CONCATENATE($V$5,$B17,$C17),'BUS3'!$A$8:$N$135,14,FALSE),0)</f>
        <v>0</v>
      </c>
      <c r="W17" s="189">
        <f>_xlfn.IFNA(VLOOKUP(CONCATENATE($W$5,$B17,$C17),'DRY2'!$A$6:$N$133,14,FALSE),0)</f>
        <v>0</v>
      </c>
      <c r="X17" s="707">
        <f>_xlfn.IFNA(VLOOKUP(CONCATENATE($X$5,$B17,$C17),'BAL2'!$A$6:$N$133,14,FALSE),0)</f>
        <v>0</v>
      </c>
      <c r="Y17" s="189">
        <f>_xlfn.IFNA(VLOOKUP(CONCATENATE($Y$5,$B17,$C17),'OG2'!$A$6:$N$133,14,FALSE),0)</f>
        <v>0</v>
      </c>
      <c r="Z17" s="189">
        <f>_xlfn.IFNA(VLOOKUP(CONCATENATE($Z$5,$B17,$C17),'MR2'!$A$6:$N$133,14,FALSE),0)</f>
        <v>0</v>
      </c>
      <c r="AA17" s="189">
        <f>_xlfn.IFNA(VLOOKUP(CONCATENATE($AA$5,$B17,$C17),'DRY3'!$A$6:$N$124,14,FALSE),0)</f>
        <v>0</v>
      </c>
      <c r="AB17" s="189">
        <f>_xlfn.IFNA(VLOOKUP(CONCATENATE($AB$5,$B17,$C17),'SER2'!$A$6:$N$135,14,FALSE),0)</f>
        <v>0</v>
      </c>
      <c r="AC17" s="189">
        <f>_xlfn.IFNA(VLOOKUP(CONCATENATE($AC$5,$B17,$C17),'KR2'!$A$6:$O$129,14,FALSE),0)</f>
        <v>0</v>
      </c>
      <c r="AD17" s="189">
        <f>_xlfn.IFNA(VLOOKUP(CONCATENATE($AD$5,$B17,$C17),'BUN1'!$A$6:$O$129,14,FALSE),0)</f>
        <v>7</v>
      </c>
      <c r="AE17" s="189">
        <f>_xlfn.IFNA(VLOOKUP(CONCATENATE($AE$5,$B17,$C17),LOG!$A$6:$N$135,14,FALSE),0)</f>
        <v>0</v>
      </c>
      <c r="AF17" s="189">
        <f>_xlfn.IFNA(VLOOKUP(CONCATENATE($AF$5,$B17,$C17),FEST!$A$6:$N$125,14,FALSE),0)</f>
        <v>0</v>
      </c>
      <c r="AG17" s="189">
        <f>_xlfn.IFNA(VLOOKUP(CONCATENATE($AG$5,$B17,$C17),'ESP2'!$A$6:$N$131,14,FALSE),0)</f>
        <v>0</v>
      </c>
      <c r="AH17" s="189">
        <f>_xlfn.IFNA(VLOOKUP(CONCATENATE($AH$5,$B17,$C17),'OG3'!$A$6:$N$131,14,FALSE),0)</f>
        <v>0</v>
      </c>
      <c r="AI17" s="189">
        <f>_xlfn.IFNA(VLOOKUP(CONCATENATE($AI$5,$B17,$C17),'BUN2'!$A$6:$N$135,14,FALSE),0)</f>
        <v>0</v>
      </c>
      <c r="AJ17" s="189">
        <f>_xlfn.IFNA(VLOOKUP(CONCATENATE($AJ$5,$B17,$C17),SC!$A$6:$N$250,14,FALSE),0)</f>
        <v>0</v>
      </c>
      <c r="AK17" s="189">
        <f>_xlfn.IFNA(VLOOKUP(CONCATENATE($AK$5,$B17,$C17),'ESP3'!$A$6:$N$133,14,FALSE),0)</f>
        <v>0</v>
      </c>
      <c r="AL17" s="447">
        <f>_xlfn.IFNA(VLOOKUP(CONCATENATE($AL$5,$B17,$C17),'BAL3'!$A$6:$N$77,14,FALSE),0)</f>
        <v>0</v>
      </c>
      <c r="AM17" s="190">
        <f>_xlfn.IFNA(VLOOKUP(CONCATENATE($AM$5,$B17,$C17),'BUS4'!$A$6:$N$233,14,FALSE),0)</f>
        <v>0</v>
      </c>
      <c r="AN17" s="190">
        <f>_xlfn.IFNA(VLOOKUP(CONCATENATE($AK$5,$B17,$C17),'BUN3'!$A$6:$N$133,14,FALSE),0)</f>
        <v>0</v>
      </c>
      <c r="AO17" s="190">
        <f>_xlfn.IFNA(VLOOKUP(CONCATENATE($AO$5,$B17,$C17),'ESP4'!$A$6:$N$135,14,FALSE),0)</f>
        <v>0</v>
      </c>
      <c r="AP17" s="190">
        <f>_xlfn.IFNA(VLOOKUP(CONCATENATE($AP$5,$B17,$C17),'MR3'!$A$6:$N$77,14,FALSE),0)</f>
        <v>0</v>
      </c>
      <c r="AQ17" s="190">
        <f>_xlfn.IFNA(VLOOKUP(CONCATENATE($AQ$5,$B17,$C17),'WAL1'!$A$6:$N$233,14,FALSE),0)</f>
        <v>0</v>
      </c>
      <c r="AR17" s="190">
        <f>_xlfn.IFNA(VLOOKUP(CONCATENATE($AR$5,$B17,$C17),'SM1'!$A$6:$N$250,14,FALSE),0)</f>
        <v>0</v>
      </c>
      <c r="AS17" s="190">
        <f>_xlfn.IFNA(VLOOKUP(CONCATENATE($AS$5,$B17,$C17),WP!$A$6:$N$250,14,FALSE),0)</f>
        <v>0</v>
      </c>
      <c r="AT17" s="190"/>
      <c r="AU17" s="190"/>
    </row>
    <row r="18" spans="1:47" x14ac:dyDescent="0.3">
      <c r="A18" s="886"/>
      <c r="B18" s="29" t="s">
        <v>416</v>
      </c>
      <c r="C18" s="30" t="s">
        <v>440</v>
      </c>
      <c r="D18" s="30" t="s">
        <v>425</v>
      </c>
      <c r="E18" s="31">
        <v>45030</v>
      </c>
      <c r="F18" s="32">
        <v>20</v>
      </c>
      <c r="G18" s="33">
        <f>COUNTIF(J18:AU18,"&gt;0")</f>
        <v>1</v>
      </c>
      <c r="H18" s="34">
        <f>SUM(J18:AU18)</f>
        <v>5</v>
      </c>
      <c r="I18" s="32">
        <f t="shared" si="1"/>
        <v>15</v>
      </c>
      <c r="J18" s="189">
        <f>_xlfn.IFNA(VLOOKUP(CONCATENATE($J$5,$B18,$C18),'BUS1'!$A$6:$N$107,14,FALSE),0)</f>
        <v>0</v>
      </c>
      <c r="K18" s="189">
        <f>_xlfn.IFNA(VLOOKUP(CONCATENATE($K$5,$B18,$C18),'ESP1'!$A$6:$N$135,14,FALSE),0)</f>
        <v>0</v>
      </c>
      <c r="L18" s="189">
        <f>_xlfn.IFNA(VLOOKUP(CONCATENATE($L$5,$B18,$C18),'KR1'!$A$6:$N$95,14,FALSE),0)</f>
        <v>0</v>
      </c>
      <c r="M18" s="707">
        <f>_xlfn.IFNA(VLOOKUP(CONCATENATE($M$5,$B18,$C18),'BAL1'!$A$6:$N$110,14,FALSE),0)</f>
        <v>0</v>
      </c>
      <c r="N18" s="189">
        <f>_xlfn.IFNA(VLOOKUP(CONCATENATE($N$5,$B18,$C18),MUR!$A$6:$N$110,14,FALSE),0)</f>
        <v>0</v>
      </c>
      <c r="O18" s="189">
        <f>_xlfn.IFNA(VLOOKUP(CONCATENATE($O$5,$B18,$C18),'SER1'!$A$6:$N$110,14,FALSE),0)</f>
        <v>0</v>
      </c>
      <c r="P18" s="189">
        <f>_xlfn.IFNA(VLOOKUP(CONCATENATE($P$5,$B18,$C18),'MR1'!$A$6:$N$135,14,FALSE),0)</f>
        <v>0</v>
      </c>
      <c r="Q18" s="189">
        <f>_xlfn.IFNA(VLOOKUP(CONCATENATE($Q$5,$B18,$C18),'GOS1'!$A$6:$N$133,14,FALSE),0)</f>
        <v>0</v>
      </c>
      <c r="R18" s="189">
        <f>_xlfn.IFNA(VLOOKUP(CONCATENATE($R$5,$B18,$C18),'BUS2'!$A$6:$N$133,14,FALSE),0)</f>
        <v>0</v>
      </c>
      <c r="S18" s="189">
        <f>_xlfn.IFNA(VLOOKUP(CONCATENATE($S$5,$B18,$C18),'OG1'!$A$6:$N$56,14,FALSE),0)</f>
        <v>0</v>
      </c>
      <c r="T18" s="189">
        <f>_xlfn.IFNA(VLOOKUP(CONCATENATE($T$5,$B18,$C18),'DRY1'!$A$6:$N$135,14,FALSE),0)</f>
        <v>0</v>
      </c>
      <c r="U18" s="189">
        <f>_xlfn.IFNA(VLOOKUP(CONCATENATE($U$5,$B18,$C18),'HO1'!$A$8:$N$131,14,FALSE),0)</f>
        <v>0</v>
      </c>
      <c r="V18" s="189">
        <f>_xlfn.IFNA(VLOOKUP(CONCATENATE($V$5,$B18,$C18),'BUS3'!$A$8:$N$135,14,FALSE),0)</f>
        <v>0</v>
      </c>
      <c r="W18" s="189">
        <f>_xlfn.IFNA(VLOOKUP(CONCATENATE($W$5,$B18,$C18),'DRY2'!$A$6:$N$133,14,FALSE),0)</f>
        <v>0</v>
      </c>
      <c r="X18" s="707">
        <f>_xlfn.IFNA(VLOOKUP(CONCATENATE($X$5,$B18,$C18),'BAL2'!$A$6:$N$133,14,FALSE),0)</f>
        <v>0</v>
      </c>
      <c r="Y18" s="189">
        <f>_xlfn.IFNA(VLOOKUP(CONCATENATE($Y$5,$B18,$C18),'OG2'!$A$6:$N$133,14,FALSE),0)</f>
        <v>0</v>
      </c>
      <c r="Z18" s="189">
        <f>_xlfn.IFNA(VLOOKUP(CONCATENATE($Z$5,$B18,$C18),'MR2'!$A$6:$N$133,14,FALSE),0)</f>
        <v>0</v>
      </c>
      <c r="AA18" s="189">
        <f>_xlfn.IFNA(VLOOKUP(CONCATENATE($AA$5,$B18,$C18),'DRY3'!$A$6:$N$124,14,FALSE),0)</f>
        <v>0</v>
      </c>
      <c r="AB18" s="189">
        <f>_xlfn.IFNA(VLOOKUP(CONCATENATE($AB$5,$B18,$C18),'SER2'!$A$6:$N$135,14,FALSE),0)</f>
        <v>5</v>
      </c>
      <c r="AC18" s="189">
        <f>_xlfn.IFNA(VLOOKUP(CONCATENATE($AC$5,$B18,$C18),'KR2'!$A$6:$O$129,14,FALSE),0)</f>
        <v>0</v>
      </c>
      <c r="AD18" s="189">
        <f>_xlfn.IFNA(VLOOKUP(CONCATENATE($AD$5,$B18,$C18),'BUN1'!$A$6:$O$129,14,FALSE),0)</f>
        <v>0</v>
      </c>
      <c r="AE18" s="189">
        <f>_xlfn.IFNA(VLOOKUP(CONCATENATE($AE$5,$B18,$C18),LOG!$A$6:$N$135,14,FALSE),0)</f>
        <v>0</v>
      </c>
      <c r="AF18" s="189">
        <f>_xlfn.IFNA(VLOOKUP(CONCATENATE($AF$5,$B18,$C18),FEST!$A$6:$N$125,14,FALSE),0)</f>
        <v>0</v>
      </c>
      <c r="AG18" s="189">
        <f>_xlfn.IFNA(VLOOKUP(CONCATENATE($AG$5,$B18,$C18),'ESP2'!$A$6:$N$131,14,FALSE),0)</f>
        <v>0</v>
      </c>
      <c r="AH18" s="189">
        <f>_xlfn.IFNA(VLOOKUP(CONCATENATE($AH$5,$B18,$C18),'OG3'!$A$6:$N$131,14,FALSE),0)</f>
        <v>0</v>
      </c>
      <c r="AI18" s="189">
        <f>_xlfn.IFNA(VLOOKUP(CONCATENATE($AI$5,$B18,$C18),'BUN2'!$A$6:$N$135,14,FALSE),0)</f>
        <v>0</v>
      </c>
      <c r="AJ18" s="189">
        <f>_xlfn.IFNA(VLOOKUP(CONCATENATE($AJ$5,$B18,$C18),SC!$A$6:$N$250,14,FALSE),0)</f>
        <v>0</v>
      </c>
      <c r="AK18" s="189">
        <f>_xlfn.IFNA(VLOOKUP(CONCATENATE($AK$5,$B18,$C18),'ESP3'!$A$6:$N$133,14,FALSE),0)</f>
        <v>0</v>
      </c>
      <c r="AL18" s="447">
        <f>_xlfn.IFNA(VLOOKUP(CONCATENATE($AL$5,$B18,$C18),'BAL3'!$A$6:$N$77,14,FALSE),0)</f>
        <v>0</v>
      </c>
      <c r="AM18" s="190">
        <f>_xlfn.IFNA(VLOOKUP(CONCATENATE($AM$5,$B18,$C18),'BUS4'!$A$6:$N$233,14,FALSE),0)</f>
        <v>0</v>
      </c>
      <c r="AN18" s="190">
        <f>_xlfn.IFNA(VLOOKUP(CONCATENATE($AK$5,$B18,$C18),'BUN3'!$A$6:$N$133,14,FALSE),0)</f>
        <v>0</v>
      </c>
      <c r="AO18" s="190">
        <f>_xlfn.IFNA(VLOOKUP(CONCATENATE($AO$5,$B18,$C18),'ESP4'!$A$6:$N$135,14,FALSE),0)</f>
        <v>0</v>
      </c>
      <c r="AP18" s="190">
        <f>_xlfn.IFNA(VLOOKUP(CONCATENATE($AP$5,$B18,$C18),'MR3'!$A$6:$N$77,14,FALSE),0)</f>
        <v>0</v>
      </c>
      <c r="AQ18" s="190">
        <f>_xlfn.IFNA(VLOOKUP(CONCATENATE($AQ$5,$B18,$C18),'WAL1'!$A$6:$N$233,14,FALSE),0)</f>
        <v>0</v>
      </c>
      <c r="AR18" s="190">
        <f>_xlfn.IFNA(VLOOKUP(CONCATENATE($AR$5,$B18,$C18),'SM1'!$A$6:$N$250,14,FALSE),0)</f>
        <v>0</v>
      </c>
      <c r="AS18" s="190">
        <f>_xlfn.IFNA(VLOOKUP(CONCATENATE($AS$5,$B18,$C18),WP!$A$6:$N$250,14,FALSE),0)</f>
        <v>0</v>
      </c>
      <c r="AT18" s="190"/>
      <c r="AU18" s="190"/>
    </row>
    <row r="19" spans="1:47" x14ac:dyDescent="0.3">
      <c r="A19" s="886"/>
      <c r="B19" s="29" t="s">
        <v>420</v>
      </c>
      <c r="C19" s="30" t="s">
        <v>578</v>
      </c>
      <c r="D19" s="30" t="s">
        <v>429</v>
      </c>
      <c r="E19" s="31">
        <v>45103</v>
      </c>
      <c r="F19" s="32">
        <v>21</v>
      </c>
      <c r="G19" s="33">
        <f>COUNTIF(J19:AT19,"&gt;0")</f>
        <v>1</v>
      </c>
      <c r="H19" s="34">
        <f t="shared" ref="H19:H24" si="2">SUM(J19:AT19)</f>
        <v>6</v>
      </c>
      <c r="I19" s="32">
        <f t="shared" si="1"/>
        <v>13</v>
      </c>
      <c r="J19" s="189">
        <f>_xlfn.IFNA(VLOOKUP(CONCATENATE($J$5,$B19,$C19),'BUS1'!$A$6:$N$107,14,FALSE),0)</f>
        <v>0</v>
      </c>
      <c r="K19" s="189">
        <f>_xlfn.IFNA(VLOOKUP(CONCATENATE($K$5,$B19,$C19),'ESP1'!$A$6:$N$135,14,FALSE),0)</f>
        <v>0</v>
      </c>
      <c r="L19" s="189">
        <f>_xlfn.IFNA(VLOOKUP(CONCATENATE($L$5,$B19,$C19),'KR1'!$A$6:$N$95,14,FALSE),0)</f>
        <v>0</v>
      </c>
      <c r="M19" s="707">
        <f>_xlfn.IFNA(VLOOKUP(CONCATENATE($M$5,$B19,$C19),'BAL1'!$A$6:$N$110,14,FALSE),0)</f>
        <v>0</v>
      </c>
      <c r="N19" s="189">
        <f>_xlfn.IFNA(VLOOKUP(CONCATENATE($N$5,$B19,$C19),MUR!$A$6:$N$110,14,FALSE),0)</f>
        <v>0</v>
      </c>
      <c r="O19" s="189">
        <f>_xlfn.IFNA(VLOOKUP(CONCATENATE($O$5,$B19,$C19),'SER1'!$A$6:$N$110,14,FALSE),0)</f>
        <v>0</v>
      </c>
      <c r="P19" s="189">
        <f>_xlfn.IFNA(VLOOKUP(CONCATENATE($P$5,$B19,$C19),'MR1'!$A$6:$N$135,14,FALSE),0)</f>
        <v>0</v>
      </c>
      <c r="Q19" s="189">
        <f>_xlfn.IFNA(VLOOKUP(CONCATENATE($Q$5,$B19,$C19),'GOS1'!$A$6:$N$133,14,FALSE),0)</f>
        <v>0</v>
      </c>
      <c r="R19" s="189">
        <f>_xlfn.IFNA(VLOOKUP(CONCATENATE($R$5,$B19,$C19),'BUS2'!$A$6:$N$133,14,FALSE),0)</f>
        <v>0</v>
      </c>
      <c r="S19" s="189">
        <f>_xlfn.IFNA(VLOOKUP(CONCATENATE($S$5,$B19,$C19),'OG1'!$A$6:$N$56,14,FALSE),0)</f>
        <v>0</v>
      </c>
      <c r="T19" s="189">
        <f>_xlfn.IFNA(VLOOKUP(CONCATENATE($T$5,$B19,$C19),'DRY1'!$A$6:$N$135,14,FALSE),0)</f>
        <v>0</v>
      </c>
      <c r="U19" s="189">
        <f>_xlfn.IFNA(VLOOKUP(CONCATENATE($U$5,$B19,$C19),'HO1'!$A$8:$N$131,14,FALSE),0)</f>
        <v>0</v>
      </c>
      <c r="V19" s="189">
        <f>_xlfn.IFNA(VLOOKUP(CONCATENATE($V$5,$B19,$C19),'BUS3'!$A$8:$N$135,14,FALSE),0)</f>
        <v>0</v>
      </c>
      <c r="W19" s="189">
        <f>_xlfn.IFNA(VLOOKUP(CONCATENATE($W$5,$B19,$C19),'DRY2'!$A$6:$N$133,14,FALSE),0)</f>
        <v>0</v>
      </c>
      <c r="X19" s="707">
        <f>_xlfn.IFNA(VLOOKUP(CONCATENATE($X$5,$B19,$C19),'BAL2'!$A$6:$N$133,14,FALSE),0)</f>
        <v>0</v>
      </c>
      <c r="Y19" s="189">
        <f>_xlfn.IFNA(VLOOKUP(CONCATENATE($Y$5,$B19,$C19),'OG2'!$A$6:$N$133,14,FALSE),0)</f>
        <v>0</v>
      </c>
      <c r="Z19" s="189">
        <f>_xlfn.IFNA(VLOOKUP(CONCATENATE($Z$5,$B19,$C19),'MR2'!$A$6:$N$133,14,FALSE),0)</f>
        <v>0</v>
      </c>
      <c r="AA19" s="189">
        <f>_xlfn.IFNA(VLOOKUP(CONCATENATE($AA$5,$B19,$C19),'DRY3'!$A$6:$N$124,14,FALSE),0)</f>
        <v>0</v>
      </c>
      <c r="AB19" s="189">
        <f>_xlfn.IFNA(VLOOKUP(CONCATENATE($AB$5,$B19,$C19),'SER2'!$A$6:$N$135,14,FALSE),0)</f>
        <v>0</v>
      </c>
      <c r="AC19" s="189">
        <f>_xlfn.IFNA(VLOOKUP(CONCATENATE($AC$5,$B19,$C19),'KR2'!$A$6:$O$129,14,FALSE),0)</f>
        <v>0</v>
      </c>
      <c r="AD19" s="189">
        <f>_xlfn.IFNA(VLOOKUP(CONCATENATE($AD$5,$B19,$C19),'BUN1'!$A$6:$O$129,14,FALSE),0)</f>
        <v>6</v>
      </c>
      <c r="AE19" s="189">
        <f>_xlfn.IFNA(VLOOKUP(CONCATENATE($AE$5,$B19,$C19),LOG!$A$6:$N$135,14,FALSE),0)</f>
        <v>0</v>
      </c>
      <c r="AF19" s="189">
        <f>_xlfn.IFNA(VLOOKUP(CONCATENATE($AF$5,$B19,$C19),FEST!$A$6:$N$125,14,FALSE),0)</f>
        <v>0</v>
      </c>
      <c r="AG19" s="189">
        <f>_xlfn.IFNA(VLOOKUP(CONCATENATE($AG$5,$B19,$C19),'ESP2'!$A$6:$N$131,14,FALSE),0)</f>
        <v>0</v>
      </c>
      <c r="AH19" s="189">
        <f>_xlfn.IFNA(VLOOKUP(CONCATENATE($AH$5,$B19,$C19),'OG3'!$A$6:$N$131,14,FALSE),0)</f>
        <v>0</v>
      </c>
      <c r="AI19" s="189">
        <f>_xlfn.IFNA(VLOOKUP(CONCATENATE($AI$5,$B19,$C19),'BUN2'!$A$6:$N$135,14,FALSE),0)</f>
        <v>0</v>
      </c>
      <c r="AJ19" s="189">
        <f>_xlfn.IFNA(VLOOKUP(CONCATENATE($AJ$5,$B19,$C19),SC!$A$6:$N$250,14,FALSE),0)</f>
        <v>0</v>
      </c>
      <c r="AK19" s="189">
        <f>_xlfn.IFNA(VLOOKUP(CONCATENATE($AK$5,$B19,$C19),'ESP3'!$A$6:$N$133,14,FALSE),0)</f>
        <v>0</v>
      </c>
      <c r="AL19" s="447">
        <f>_xlfn.IFNA(VLOOKUP(CONCATENATE($AL$5,$B19,$C19),'BAL3'!$A$6:$N$77,14,FALSE),0)</f>
        <v>0</v>
      </c>
      <c r="AM19" s="190">
        <f>_xlfn.IFNA(VLOOKUP(CONCATENATE($AM$5,$B19,$C19),'BUS4'!$A$6:$N$233,14,FALSE),0)</f>
        <v>0</v>
      </c>
      <c r="AN19" s="190">
        <f>_xlfn.IFNA(VLOOKUP(CONCATENATE($AK$5,$B19,$C19),'BUN3'!$A$6:$N$133,14,FALSE),0)</f>
        <v>0</v>
      </c>
      <c r="AO19" s="190">
        <f>_xlfn.IFNA(VLOOKUP(CONCATENATE($AO$5,$B19,$C19),'ESP4'!$A$6:$N$135,14,FALSE),0)</f>
        <v>0</v>
      </c>
      <c r="AP19" s="190">
        <f>_xlfn.IFNA(VLOOKUP(CONCATENATE($AP$5,$B19,$C19),'MR3'!$A$6:$N$77,14,FALSE),0)</f>
        <v>0</v>
      </c>
      <c r="AQ19" s="190">
        <f>_xlfn.IFNA(VLOOKUP(CONCATENATE($AQ$5,$B19,$C19),'WAL1'!$A$6:$N$233,14,FALSE),0)</f>
        <v>0</v>
      </c>
      <c r="AR19" s="190">
        <f>_xlfn.IFNA(VLOOKUP(CONCATENATE($AR$5,$B19,$C19),'SM1'!$A$6:$N$250,14,FALSE),0)</f>
        <v>0</v>
      </c>
      <c r="AS19" s="190">
        <f>_xlfn.IFNA(VLOOKUP(CONCATENATE($AS$5,$B19,$C19),WP!$A$6:$N$250,14,FALSE),0)</f>
        <v>0</v>
      </c>
      <c r="AT19" s="190"/>
      <c r="AU19" s="190"/>
    </row>
    <row r="20" spans="1:47" x14ac:dyDescent="0.3">
      <c r="A20" s="886"/>
      <c r="B20" s="29" t="s">
        <v>421</v>
      </c>
      <c r="C20" s="30" t="s">
        <v>166</v>
      </c>
      <c r="D20" s="30" t="s">
        <v>430</v>
      </c>
      <c r="E20" s="31">
        <v>45107</v>
      </c>
      <c r="F20" s="32">
        <v>18</v>
      </c>
      <c r="G20" s="33">
        <f>COUNTIF(J20:AT20,"&gt;0")</f>
        <v>1</v>
      </c>
      <c r="H20" s="34">
        <f t="shared" si="2"/>
        <v>8</v>
      </c>
      <c r="I20" s="32">
        <f t="shared" si="1"/>
        <v>10</v>
      </c>
      <c r="J20" s="189">
        <f>_xlfn.IFNA(VLOOKUP(CONCATENATE($J$5,$B20,$C20),'BUS1'!$A$6:$N$107,14,FALSE),0)</f>
        <v>0</v>
      </c>
      <c r="K20" s="189">
        <f>_xlfn.IFNA(VLOOKUP(CONCATENATE($K$5,$B20,$C20),'ESP1'!$A$6:$N$135,14,FALSE),0)</f>
        <v>0</v>
      </c>
      <c r="L20" s="189">
        <f>_xlfn.IFNA(VLOOKUP(CONCATENATE($L$5,$B20,$C20),'KR1'!$A$6:$N$95,14,FALSE),0)</f>
        <v>0</v>
      </c>
      <c r="M20" s="707">
        <f>_xlfn.IFNA(VLOOKUP(CONCATENATE($M$5,$B20,$C20),'BAL1'!$A$6:$N$110,14,FALSE),0)</f>
        <v>0</v>
      </c>
      <c r="N20" s="189">
        <f>_xlfn.IFNA(VLOOKUP(CONCATENATE($N$5,$B20,$C20),MUR!$A$6:$N$110,14,FALSE),0)</f>
        <v>0</v>
      </c>
      <c r="O20" s="189">
        <f>_xlfn.IFNA(VLOOKUP(CONCATENATE($O$5,$B20,$C20),'SER1'!$A$6:$N$110,14,FALSE),0)</f>
        <v>0</v>
      </c>
      <c r="P20" s="189">
        <f>_xlfn.IFNA(VLOOKUP(CONCATENATE($P$5,$B20,$C20),'MR1'!$A$6:$N$135,14,FALSE),0)</f>
        <v>0</v>
      </c>
      <c r="Q20" s="189">
        <f>_xlfn.IFNA(VLOOKUP(CONCATENATE($Q$5,$B20,$C20),'GOS1'!$A$6:$N$133,14,FALSE),0)</f>
        <v>0</v>
      </c>
      <c r="R20" s="189">
        <f>_xlfn.IFNA(VLOOKUP(CONCATENATE($R$5,$B20,$C20),'BUS2'!$A$6:$N$133,14,FALSE),0)</f>
        <v>0</v>
      </c>
      <c r="S20" s="189">
        <f>_xlfn.IFNA(VLOOKUP(CONCATENATE($S$5,$B20,$C20),'OG1'!$A$6:$N$56,14,FALSE),0)</f>
        <v>0</v>
      </c>
      <c r="T20" s="189">
        <f>_xlfn.IFNA(VLOOKUP(CONCATENATE($T$5,$B20,$C20),'DRY1'!$A$6:$N$135,14,FALSE),0)</f>
        <v>0</v>
      </c>
      <c r="U20" s="189">
        <f>_xlfn.IFNA(VLOOKUP(CONCATENATE($U$5,$B20,$C20),'HO1'!$A$8:$N$131,14,FALSE),0)</f>
        <v>0</v>
      </c>
      <c r="V20" s="189">
        <f>_xlfn.IFNA(VLOOKUP(CONCATENATE($V$5,$B20,$C20),'BUS3'!$A$8:$N$135,14,FALSE),0)</f>
        <v>0</v>
      </c>
      <c r="W20" s="189">
        <f>_xlfn.IFNA(VLOOKUP(CONCATENATE($W$5,$B20,$C20),'DRY2'!$A$6:$N$133,14,FALSE),0)</f>
        <v>0</v>
      </c>
      <c r="X20" s="707">
        <f>_xlfn.IFNA(VLOOKUP(CONCATENATE($X$5,$B20,$C20),'BAL2'!$A$6:$N$133,14,FALSE),0)</f>
        <v>0</v>
      </c>
      <c r="Y20" s="189">
        <f>_xlfn.IFNA(VLOOKUP(CONCATENATE($Y$5,$B20,$C20),'OG2'!$A$6:$N$133,14,FALSE),0)</f>
        <v>0</v>
      </c>
      <c r="Z20" s="189">
        <f>_xlfn.IFNA(VLOOKUP(CONCATENATE($Z$5,$B20,$C20),'MR2'!$A$6:$N$133,14,FALSE),0)</f>
        <v>0</v>
      </c>
      <c r="AA20" s="189">
        <f>_xlfn.IFNA(VLOOKUP(CONCATENATE($AA$5,$B20,$C20),'DRY3'!$A$6:$N$124,14,FALSE),0)</f>
        <v>0</v>
      </c>
      <c r="AB20" s="189">
        <f>_xlfn.IFNA(VLOOKUP(CONCATENATE($AB$5,$B20,$C20),'SER2'!$A$6:$N$135,14,FALSE),0)</f>
        <v>0</v>
      </c>
      <c r="AC20" s="189">
        <f>_xlfn.IFNA(VLOOKUP(CONCATENATE($AC$5,$B20,$C20),'KR2'!$A$6:$O$129,14,FALSE),0)</f>
        <v>0</v>
      </c>
      <c r="AD20" s="189">
        <f>_xlfn.IFNA(VLOOKUP(CONCATENATE($AD$5,$B20,$C20),'BUN1'!$A$6:$O$129,14,FALSE),0)</f>
        <v>0</v>
      </c>
      <c r="AE20" s="189">
        <f>_xlfn.IFNA(VLOOKUP(CONCATENATE($AE$5,$B20,$C20),LOG!$A$6:$N$135,14,FALSE),0)</f>
        <v>0</v>
      </c>
      <c r="AF20" s="189">
        <f>_xlfn.IFNA(VLOOKUP(CONCATENATE($AF$5,$B20,$C20),FEST!$A$6:$N$125,14,FALSE),0)</f>
        <v>0</v>
      </c>
      <c r="AG20" s="189">
        <f>_xlfn.IFNA(VLOOKUP(CONCATENATE($AG$5,$B20,$C20),'ESP2'!$A$6:$N$131,14,FALSE),0)</f>
        <v>0</v>
      </c>
      <c r="AH20" s="189">
        <f>_xlfn.IFNA(VLOOKUP(CONCATENATE($AH$5,$B20,$C20),'OG3'!$A$6:$N$131,14,FALSE),0)</f>
        <v>0</v>
      </c>
      <c r="AI20" s="189">
        <f>_xlfn.IFNA(VLOOKUP(CONCATENATE($AI$5,$B20,$C20),'BUN2'!$A$6:$N$135,14,FALSE),0)</f>
        <v>8</v>
      </c>
      <c r="AJ20" s="189">
        <f>_xlfn.IFNA(VLOOKUP(CONCATENATE($AJ$5,$B20,$C20),SC!$A$6:$N$250,14,FALSE),0)</f>
        <v>0</v>
      </c>
      <c r="AK20" s="189">
        <f>_xlfn.IFNA(VLOOKUP(CONCATENATE($AK$5,$B20,$C20),'ESP3'!$A$6:$N$133,14,FALSE),0)</f>
        <v>0</v>
      </c>
      <c r="AL20" s="447">
        <f>_xlfn.IFNA(VLOOKUP(CONCATENATE($AL$5,$B20,$C20),'BAL3'!$A$6:$N$77,14,FALSE),0)</f>
        <v>0</v>
      </c>
      <c r="AM20" s="190">
        <f>_xlfn.IFNA(VLOOKUP(CONCATENATE($AM$5,$B20,$C20),'BUS4'!$A$6:$N$233,14,FALSE),0)</f>
        <v>0</v>
      </c>
      <c r="AN20" s="190">
        <f>_xlfn.IFNA(VLOOKUP(CONCATENATE($AK$5,$B20,$C20),'BUN3'!$A$6:$N$133,14,FALSE),0)</f>
        <v>0</v>
      </c>
      <c r="AO20" s="190">
        <f>_xlfn.IFNA(VLOOKUP(CONCATENATE($AO$5,$B20,$C20),'ESP4'!$A$6:$N$135,14,FALSE),0)</f>
        <v>0</v>
      </c>
      <c r="AP20" s="190">
        <f>_xlfn.IFNA(VLOOKUP(CONCATENATE($AP$5,$B20,$C20),'MR3'!$A$6:$N$77,14,FALSE),0)</f>
        <v>0</v>
      </c>
      <c r="AQ20" s="190">
        <f>_xlfn.IFNA(VLOOKUP(CONCATENATE($AQ$5,$B20,$C20),'WAL1'!$A$6:$N$233,14,FALSE),0)</f>
        <v>0</v>
      </c>
      <c r="AR20" s="190">
        <f>_xlfn.IFNA(VLOOKUP(CONCATENATE($AR$5,$B20,$C20),'SM1'!$A$6:$N$250,14,FALSE),0)</f>
        <v>0</v>
      </c>
      <c r="AS20" s="190">
        <f>_xlfn.IFNA(VLOOKUP(CONCATENATE($AS$5,$B20,$C20),WP!$A$6:$N$250,14,FALSE),0)</f>
        <v>0</v>
      </c>
      <c r="AT20" s="190"/>
      <c r="AU20" s="190"/>
    </row>
    <row r="21" spans="1:47" x14ac:dyDescent="0.3">
      <c r="A21" s="886"/>
      <c r="B21" s="29" t="s">
        <v>784</v>
      </c>
      <c r="C21" s="30" t="s">
        <v>785</v>
      </c>
      <c r="D21" s="30" t="s">
        <v>369</v>
      </c>
      <c r="E21" s="31">
        <v>45133</v>
      </c>
      <c r="F21" s="32">
        <v>21</v>
      </c>
      <c r="G21" s="33">
        <f>COUNTIF(J21:AT21,"&gt;0")</f>
        <v>1</v>
      </c>
      <c r="H21" s="34">
        <f t="shared" si="2"/>
        <v>4</v>
      </c>
      <c r="I21" s="32">
        <f t="shared" si="1"/>
        <v>16</v>
      </c>
      <c r="J21" s="189">
        <f>_xlfn.IFNA(VLOOKUP(CONCATENATE($J$5,$B21,$C21),'BUS1'!$A$6:$N$107,14,FALSE),0)</f>
        <v>0</v>
      </c>
      <c r="K21" s="189">
        <f>_xlfn.IFNA(VLOOKUP(CONCATENATE($K$5,$B21,$C21),'ESP1'!$A$6:$N$135,14,FALSE),0)</f>
        <v>0</v>
      </c>
      <c r="L21" s="189">
        <f>_xlfn.IFNA(VLOOKUP(CONCATENATE($L$5,$B21,$C21),'KR1'!$A$6:$N$95,14,FALSE),0)</f>
        <v>0</v>
      </c>
      <c r="M21" s="707">
        <f>_xlfn.IFNA(VLOOKUP(CONCATENATE($M$5,$B21,$C21),'BAL1'!$A$6:$N$110,14,FALSE),0)</f>
        <v>0</v>
      </c>
      <c r="N21" s="189">
        <f>_xlfn.IFNA(VLOOKUP(CONCATENATE($N$5,$B21,$C21),MUR!$A$6:$N$110,14,FALSE),0)</f>
        <v>0</v>
      </c>
      <c r="O21" s="189">
        <f>_xlfn.IFNA(VLOOKUP(CONCATENATE($O$5,$B21,$C21),'SER1'!$A$6:$N$110,14,FALSE),0)</f>
        <v>0</v>
      </c>
      <c r="P21" s="189">
        <f>_xlfn.IFNA(VLOOKUP(CONCATENATE($P$5,$B21,$C21),'MR1'!$A$6:$N$135,14,FALSE),0)</f>
        <v>0</v>
      </c>
      <c r="Q21" s="189">
        <f>_xlfn.IFNA(VLOOKUP(CONCATENATE($Q$5,$B21,$C21),'GOS1'!$A$6:$N$133,14,FALSE),0)</f>
        <v>0</v>
      </c>
      <c r="R21" s="189">
        <f>_xlfn.IFNA(VLOOKUP(CONCATENATE($R$5,$B21,$C21),'BUS2'!$A$6:$N$133,14,FALSE),0)</f>
        <v>0</v>
      </c>
      <c r="S21" s="189">
        <f>_xlfn.IFNA(VLOOKUP(CONCATENATE($S$5,$B21,$C21),'OG1'!$A$6:$N$56,14,FALSE),0)</f>
        <v>0</v>
      </c>
      <c r="T21" s="189">
        <f>_xlfn.IFNA(VLOOKUP(CONCATENATE($T$5,$B21,$C21),'DRY1'!$A$6:$N$135,14,FALSE),0)</f>
        <v>0</v>
      </c>
      <c r="U21" s="189">
        <f>_xlfn.IFNA(VLOOKUP(CONCATENATE($U$5,$B21,$C21),'HO1'!$A$8:$N$131,14,FALSE),0)</f>
        <v>0</v>
      </c>
      <c r="V21" s="189">
        <f>_xlfn.IFNA(VLOOKUP(CONCATENATE($V$5,$B21,$C21),'BUS3'!$A$8:$N$135,14,FALSE),0)</f>
        <v>0</v>
      </c>
      <c r="W21" s="189">
        <f>_xlfn.IFNA(VLOOKUP(CONCATENATE($W$5,$B21,$C21),'DRY2'!$A$6:$N$133,14,FALSE),0)</f>
        <v>0</v>
      </c>
      <c r="X21" s="707">
        <f>_xlfn.IFNA(VLOOKUP(CONCATENATE($X$5,$B21,$C21),'BAL2'!$A$6:$N$133,14,FALSE),0)</f>
        <v>0</v>
      </c>
      <c r="Y21" s="189">
        <f>_xlfn.IFNA(VLOOKUP(CONCATENATE($Y$5,$B21,$C21),'OG2'!$A$6:$N$133,14,FALSE),0)</f>
        <v>0</v>
      </c>
      <c r="Z21" s="189">
        <f>_xlfn.IFNA(VLOOKUP(CONCATENATE($Z$5,$B21,$C21),'MR2'!$A$6:$N$133,14,FALSE),0)</f>
        <v>0</v>
      </c>
      <c r="AA21" s="189">
        <f>_xlfn.IFNA(VLOOKUP(CONCATENATE($AA$5,$B21,$C21),'DRY3'!$A$6:$N$124,14,FALSE),0)</f>
        <v>0</v>
      </c>
      <c r="AB21" s="189">
        <f>_xlfn.IFNA(VLOOKUP(CONCATENATE($AB$5,$B21,$C21),'SER2'!$A$6:$N$135,14,FALSE),0)</f>
        <v>0</v>
      </c>
      <c r="AC21" s="189">
        <f>_xlfn.IFNA(VLOOKUP(CONCATENATE($AC$5,$B21,$C21),'KR2'!$A$6:$O$129,14,FALSE),0)</f>
        <v>0</v>
      </c>
      <c r="AD21" s="189">
        <f>_xlfn.IFNA(VLOOKUP(CONCATENATE($AD$5,$B21,$C21),'BUN1'!$A$6:$O$129,14,FALSE),0)</f>
        <v>0</v>
      </c>
      <c r="AE21" s="189">
        <f>_xlfn.IFNA(VLOOKUP(CONCATENATE($AE$5,$B21,$C21),LOG!$A$6:$N$135,14,FALSE),0)</f>
        <v>0</v>
      </c>
      <c r="AF21" s="189">
        <f>_xlfn.IFNA(VLOOKUP(CONCATENATE($AF$5,$B21,$C21),FEST!$A$6:$N$125,14,FALSE),0)</f>
        <v>0</v>
      </c>
      <c r="AG21" s="189">
        <f>_xlfn.IFNA(VLOOKUP(CONCATENATE($AG$5,$B21,$C21),'ESP2'!$A$6:$N$131,14,FALSE),0)</f>
        <v>0</v>
      </c>
      <c r="AH21" s="189">
        <f>_xlfn.IFNA(VLOOKUP(CONCATENATE($AH$5,$B21,$C21),'OG3'!$A$6:$N$131,14,FALSE),0)</f>
        <v>4</v>
      </c>
      <c r="AI21" s="189">
        <f>_xlfn.IFNA(VLOOKUP(CONCATENATE($AI$5,$B21,$C21),'BUN2'!$A$6:$N$135,14,FALSE),0)</f>
        <v>0</v>
      </c>
      <c r="AJ21" s="189">
        <f>_xlfn.IFNA(VLOOKUP(CONCATENATE($AJ$5,$B21,$C21),SC!$A$6:$N$250,14,FALSE),0)</f>
        <v>0</v>
      </c>
      <c r="AK21" s="189">
        <f>_xlfn.IFNA(VLOOKUP(CONCATENATE($AK$5,$B21,$C21),'ESP3'!$A$6:$N$133,14,FALSE),0)</f>
        <v>0</v>
      </c>
      <c r="AL21" s="447">
        <f>_xlfn.IFNA(VLOOKUP(CONCATENATE($AL$5,$B21,$C21),'BAL3'!$A$6:$N$77,14,FALSE),0)</f>
        <v>0</v>
      </c>
      <c r="AM21" s="190">
        <f>_xlfn.IFNA(VLOOKUP(CONCATENATE($AM$5,$B21,$C21),'BUS4'!$A$6:$N$233,14,FALSE),0)</f>
        <v>0</v>
      </c>
      <c r="AN21" s="190">
        <f>_xlfn.IFNA(VLOOKUP(CONCATENATE($AK$5,$B21,$C21),'BUN3'!$A$6:$N$133,14,FALSE),0)</f>
        <v>0</v>
      </c>
      <c r="AO21" s="190">
        <f>_xlfn.IFNA(VLOOKUP(CONCATENATE($AO$5,$B21,$C21),'ESP4'!$A$6:$N$135,14,FALSE),0)</f>
        <v>0</v>
      </c>
      <c r="AP21" s="190">
        <f>_xlfn.IFNA(VLOOKUP(CONCATENATE($AP$5,$B21,$C21),'MR3'!$A$6:$N$77,14,FALSE),0)</f>
        <v>0</v>
      </c>
      <c r="AQ21" s="190">
        <f>_xlfn.IFNA(VLOOKUP(CONCATENATE($AQ$5,$B21,$C21),'WAL1'!$A$6:$N$233,14,FALSE),0)</f>
        <v>0</v>
      </c>
      <c r="AR21" s="190">
        <f>_xlfn.IFNA(VLOOKUP(CONCATENATE($AR$5,$B21,$C21),'SM1'!$A$6:$N$250,14,FALSE),0)</f>
        <v>0</v>
      </c>
      <c r="AS21" s="190">
        <f>_xlfn.IFNA(VLOOKUP(CONCATENATE($AS$5,$B21,$C21),WP!$A$6:$N$250,14,FALSE),0)</f>
        <v>0</v>
      </c>
      <c r="AT21" s="190"/>
      <c r="AU21" s="190"/>
    </row>
    <row r="22" spans="1:47" x14ac:dyDescent="0.3">
      <c r="A22" s="886"/>
      <c r="B22" s="29" t="s">
        <v>466</v>
      </c>
      <c r="C22" s="30" t="s">
        <v>472</v>
      </c>
      <c r="D22" s="30" t="s">
        <v>470</v>
      </c>
      <c r="E22" s="31">
        <v>45028</v>
      </c>
      <c r="F22" s="32">
        <v>17</v>
      </c>
      <c r="G22" s="33">
        <f>COUNTIF(J22:AT22,"&gt;0")</f>
        <v>0</v>
      </c>
      <c r="H22" s="34">
        <f t="shared" si="2"/>
        <v>0</v>
      </c>
      <c r="I22" s="32">
        <f t="shared" si="1"/>
        <v>17</v>
      </c>
      <c r="J22" s="189">
        <f>_xlfn.IFNA(VLOOKUP(CONCATENATE($J$5,$B22,$C22),'BUS1'!$A$6:$N$107,14,FALSE),0)</f>
        <v>0</v>
      </c>
      <c r="K22" s="189">
        <f>_xlfn.IFNA(VLOOKUP(CONCATENATE($K$5,$B22,$C22),'ESP1'!$A$6:$N$135,14,FALSE),0)</f>
        <v>0</v>
      </c>
      <c r="L22" s="189">
        <f>_xlfn.IFNA(VLOOKUP(CONCATENATE($L$5,$B22,$C22),'KR1'!$A$6:$N$95,14,FALSE),0)</f>
        <v>0</v>
      </c>
      <c r="M22" s="707">
        <f>_xlfn.IFNA(VLOOKUP(CONCATENATE($M$5,$B22,$C22),'BAL1'!$A$6:$N$110,14,FALSE),0)</f>
        <v>0</v>
      </c>
      <c r="N22" s="189">
        <f>_xlfn.IFNA(VLOOKUP(CONCATENATE($N$5,$B22,$C22),MUR!$A$6:$N$110,14,FALSE),0)</f>
        <v>0</v>
      </c>
      <c r="O22" s="189">
        <f>_xlfn.IFNA(VLOOKUP(CONCATENATE($O$5,$B22,$C22),'SER1'!$A$6:$N$110,14,FALSE),0)</f>
        <v>0</v>
      </c>
      <c r="P22" s="189">
        <f>_xlfn.IFNA(VLOOKUP(CONCATENATE($P$5,$B22,$C22),'MR1'!$A$6:$N$135,14,FALSE),0)</f>
        <v>0</v>
      </c>
      <c r="Q22" s="189">
        <f>_xlfn.IFNA(VLOOKUP(CONCATENATE($Q$5,$B22,$C22),'GOS1'!$A$6:$N$133,14,FALSE),0)</f>
        <v>0</v>
      </c>
      <c r="R22" s="189">
        <f>_xlfn.IFNA(VLOOKUP(CONCATENATE($R$5,$B22,$C22),'BUS2'!$A$6:$N$133,14,FALSE),0)</f>
        <v>0</v>
      </c>
      <c r="S22" s="189">
        <f>_xlfn.IFNA(VLOOKUP(CONCATENATE($S$5,$B22,$C22),'OG1'!$A$6:$N$56,14,FALSE),0)</f>
        <v>0</v>
      </c>
      <c r="T22" s="189">
        <f>_xlfn.IFNA(VLOOKUP(CONCATENATE($T$5,$B22,$C22),'DRY1'!$A$6:$N$135,14,FALSE),0)</f>
        <v>0</v>
      </c>
      <c r="U22" s="189">
        <f>_xlfn.IFNA(VLOOKUP(CONCATENATE($U$5,$B22,$C22),'HO1'!$A$8:$N$131,14,FALSE),0)</f>
        <v>0</v>
      </c>
      <c r="V22" s="189">
        <f>_xlfn.IFNA(VLOOKUP(CONCATENATE($V$5,$B22,$C22),'BUS3'!$A$8:$N$135,14,FALSE),0)</f>
        <v>0</v>
      </c>
      <c r="W22" s="189">
        <f>_xlfn.IFNA(VLOOKUP(CONCATENATE($W$5,$B22,$C22),'DRY2'!$A$6:$N$133,14,FALSE),0)</f>
        <v>0</v>
      </c>
      <c r="X22" s="707">
        <f>_xlfn.IFNA(VLOOKUP(CONCATENATE($X$5,$B22,$C22),'BAL2'!$A$6:$N$133,14,FALSE),0)</f>
        <v>0</v>
      </c>
      <c r="Y22" s="189">
        <f>_xlfn.IFNA(VLOOKUP(CONCATENATE($Y$5,$B22,$C22),'OG2'!$A$6:$N$133,14,FALSE),0)</f>
        <v>0</v>
      </c>
      <c r="Z22" s="189">
        <f>_xlfn.IFNA(VLOOKUP(CONCATENATE($Z$5,$B22,$C22),'MR2'!$A$6:$N$133,14,FALSE),0)</f>
        <v>0</v>
      </c>
      <c r="AA22" s="189">
        <f>_xlfn.IFNA(VLOOKUP(CONCATENATE($AA$5,$B22,$C22),'DRY3'!$A$6:$N$124,14,FALSE),0)</f>
        <v>0</v>
      </c>
      <c r="AB22" s="189">
        <f>_xlfn.IFNA(VLOOKUP(CONCATENATE($AB$5,$B22,$C22),'SER2'!$A$6:$N$135,14,FALSE),0)</f>
        <v>0</v>
      </c>
      <c r="AC22" s="189">
        <f>_xlfn.IFNA(VLOOKUP(CONCATENATE($AC$5,$B22,$C22),'KR2'!$A$6:$O$129,14,FALSE),0)</f>
        <v>0</v>
      </c>
      <c r="AD22" s="189">
        <f>_xlfn.IFNA(VLOOKUP(CONCATENATE($AD$5,$B22,$C22),'BUN1'!$A$6:$O$129,14,FALSE),0)</f>
        <v>0</v>
      </c>
      <c r="AE22" s="189">
        <f>_xlfn.IFNA(VLOOKUP(CONCATENATE($AE$5,$B22,$C22),LOG!$A$6:$N$135,14,FALSE),0)</f>
        <v>0</v>
      </c>
      <c r="AF22" s="189">
        <f>_xlfn.IFNA(VLOOKUP(CONCATENATE($AF$5,$B22,$C22),FEST!$A$6:$N$125,14,FALSE),0)</f>
        <v>0</v>
      </c>
      <c r="AG22" s="189">
        <f>_xlfn.IFNA(VLOOKUP(CONCATENATE($AG$5,$B22,$C22),'ESP2'!$A$6:$N$131,14,FALSE),0)</f>
        <v>0</v>
      </c>
      <c r="AH22" s="189">
        <f>_xlfn.IFNA(VLOOKUP(CONCATENATE($AH$5,$B22,$C22),'OG3'!$A$6:$N$131,14,FALSE),0)</f>
        <v>0</v>
      </c>
      <c r="AI22" s="189">
        <f>_xlfn.IFNA(VLOOKUP(CONCATENATE($AI$5,$B22,$C22),'BUN2'!$A$6:$N$135,14,FALSE),0)</f>
        <v>0</v>
      </c>
      <c r="AJ22" s="189">
        <f>_xlfn.IFNA(VLOOKUP(CONCATENATE($AJ$5,$B22,$C22),SC!$A$6:$N$250,14,FALSE),0)</f>
        <v>0</v>
      </c>
      <c r="AK22" s="189">
        <f>_xlfn.IFNA(VLOOKUP(CONCATENATE($AK$5,$B22,$C22),'ESP3'!$A$6:$N$133,14,FALSE),0)</f>
        <v>0</v>
      </c>
      <c r="AL22" s="447">
        <f>_xlfn.IFNA(VLOOKUP(CONCATENATE($AL$5,$B22,$C22),'BAL3'!$A$6:$N$77,14,FALSE),0)</f>
        <v>0</v>
      </c>
      <c r="AM22" s="190">
        <f>_xlfn.IFNA(VLOOKUP(CONCATENATE($AM$5,$B22,$C22),'BUS4'!$A$6:$N$233,14,FALSE),0)</f>
        <v>0</v>
      </c>
      <c r="AN22" s="190">
        <f>_xlfn.IFNA(VLOOKUP(CONCATENATE($AK$5,$B22,$C22),'BUN3'!$A$6:$N$133,14,FALSE),0)</f>
        <v>0</v>
      </c>
      <c r="AO22" s="190">
        <f>_xlfn.IFNA(VLOOKUP(CONCATENATE($AO$5,$B22,$C22),'ESP4'!$A$6:$N$135,14,FALSE),0)</f>
        <v>0</v>
      </c>
      <c r="AP22" s="190">
        <f>_xlfn.IFNA(VLOOKUP(CONCATENATE($AP$5,$B22,$C22),'MR3'!$A$6:$N$77,14,FALSE),0)</f>
        <v>0</v>
      </c>
      <c r="AQ22" s="190">
        <f>_xlfn.IFNA(VLOOKUP(CONCATENATE($AQ$5,$B22,$C22),'WAL1'!$A$6:$N$233,14,FALSE),0)</f>
        <v>0</v>
      </c>
      <c r="AR22" s="190">
        <f>_xlfn.IFNA(VLOOKUP(CONCATENATE($AR$5,$B22,$C22),'SM1'!$A$6:$N$250,14,FALSE),0)</f>
        <v>0</v>
      </c>
      <c r="AS22" s="190">
        <f>_xlfn.IFNA(VLOOKUP(CONCATENATE($AS$5,$B22,$C22),WP!$A$6:$N$250,14,FALSE),0)</f>
        <v>0</v>
      </c>
      <c r="AT22" s="190"/>
      <c r="AU22" s="190"/>
    </row>
    <row r="23" spans="1:47" x14ac:dyDescent="0.3">
      <c r="A23" s="886"/>
      <c r="B23" s="29" t="s">
        <v>18</v>
      </c>
      <c r="C23" s="30" t="s">
        <v>1022</v>
      </c>
      <c r="D23" s="30" t="s">
        <v>157</v>
      </c>
      <c r="E23" s="31">
        <v>45029</v>
      </c>
      <c r="F23" s="32">
        <v>18</v>
      </c>
      <c r="G23" s="33">
        <f>COUNTIF(J23:AU23,"&gt;0")</f>
        <v>0</v>
      </c>
      <c r="H23" s="34">
        <f t="shared" si="2"/>
        <v>0</v>
      </c>
      <c r="I23" s="32">
        <f t="shared" si="1"/>
        <v>17</v>
      </c>
      <c r="J23" s="189">
        <f>_xlfn.IFNA(VLOOKUP(CONCATENATE($J$5,$B23,$C23),'BUS1'!$A$6:$N$107,14,FALSE),0)</f>
        <v>0</v>
      </c>
      <c r="K23" s="189">
        <f>_xlfn.IFNA(VLOOKUP(CONCATENATE($K$5,$B23,$C23),'ESP1'!$A$6:$N$135,14,FALSE),0)</f>
        <v>0</v>
      </c>
      <c r="L23" s="189">
        <f>_xlfn.IFNA(VLOOKUP(CONCATENATE($L$5,$B23,$C23),'KR1'!$A$6:$N$95,14,FALSE),0)</f>
        <v>0</v>
      </c>
      <c r="M23" s="707">
        <f>_xlfn.IFNA(VLOOKUP(CONCATENATE($M$5,$B23,$C23),'BAL1'!$A$6:$N$110,14,FALSE),0)</f>
        <v>0</v>
      </c>
      <c r="N23" s="189">
        <f>_xlfn.IFNA(VLOOKUP(CONCATENATE($N$5,$B23,$C23),MUR!$A$6:$N$110,14,FALSE),0)</f>
        <v>0</v>
      </c>
      <c r="O23" s="189">
        <f>_xlfn.IFNA(VLOOKUP(CONCATENATE($O$5,$B23,$C23),'SER1'!$A$6:$N$110,14,FALSE),0)</f>
        <v>0</v>
      </c>
      <c r="P23" s="189">
        <f>_xlfn.IFNA(VLOOKUP(CONCATENATE($P$5,$B23,$C23),'MR1'!$A$6:$N$135,14,FALSE),0)</f>
        <v>0</v>
      </c>
      <c r="Q23" s="189">
        <f>_xlfn.IFNA(VLOOKUP(CONCATENATE($Q$5,$B23,$C23),'GOS1'!$A$6:$N$133,14,FALSE),0)</f>
        <v>0</v>
      </c>
      <c r="R23" s="189">
        <f>_xlfn.IFNA(VLOOKUP(CONCATENATE($R$5,$B23,$C23),'BUS2'!$A$6:$N$133,14,FALSE),0)</f>
        <v>0</v>
      </c>
      <c r="S23" s="189">
        <f>_xlfn.IFNA(VLOOKUP(CONCATENATE($S$5,$B23,$C23),'OG1'!$A$6:$N$56,14,FALSE),0)</f>
        <v>0</v>
      </c>
      <c r="T23" s="189">
        <f>_xlfn.IFNA(VLOOKUP(CONCATENATE($T$5,$B23,$C23),'DRY1'!$A$6:$N$135,14,FALSE),0)</f>
        <v>0</v>
      </c>
      <c r="U23" s="189">
        <f>_xlfn.IFNA(VLOOKUP(CONCATENATE($U$5,$B23,$C23),'HO1'!$A$8:$N$131,14,FALSE),0)</f>
        <v>0</v>
      </c>
      <c r="V23" s="189">
        <f>_xlfn.IFNA(VLOOKUP(CONCATENATE($V$5,$B23,$C23),'BUS3'!$A$8:$N$135,14,FALSE),0)</f>
        <v>0</v>
      </c>
      <c r="W23" s="189">
        <f>_xlfn.IFNA(VLOOKUP(CONCATENATE($W$5,$B23,$C23),'DRY2'!$A$6:$N$133,14,FALSE),0)</f>
        <v>0</v>
      </c>
      <c r="X23" s="707">
        <f>_xlfn.IFNA(VLOOKUP(CONCATENATE($X$5,$B23,$C23),'BAL2'!$A$6:$N$133,14,FALSE),0)</f>
        <v>0</v>
      </c>
      <c r="Y23" s="189">
        <f>_xlfn.IFNA(VLOOKUP(CONCATENATE($Y$5,$B23,$C23),'OG2'!$A$6:$N$133,14,FALSE),0)</f>
        <v>0</v>
      </c>
      <c r="Z23" s="189">
        <f>_xlfn.IFNA(VLOOKUP(CONCATENATE($Z$5,$B23,$C23),'MR2'!$A$6:$N$133,14,FALSE),0)</f>
        <v>0</v>
      </c>
      <c r="AA23" s="189">
        <f>_xlfn.IFNA(VLOOKUP(CONCATENATE($AA$5,$B23,$C23),'DRY3'!$A$6:$N$124,14,FALSE),0)</f>
        <v>0</v>
      </c>
      <c r="AB23" s="189">
        <f>_xlfn.IFNA(VLOOKUP(CONCATENATE($AB$5,$B23,$C23),'SER2'!$A$6:$N$135,14,FALSE),0)</f>
        <v>0</v>
      </c>
      <c r="AC23" s="189">
        <f>_xlfn.IFNA(VLOOKUP(CONCATENATE($AC$5,$B23,$C23),'KR2'!$A$6:$O$129,14,FALSE),0)</f>
        <v>0</v>
      </c>
      <c r="AD23" s="189">
        <f>_xlfn.IFNA(VLOOKUP(CONCATENATE($AD$5,$B23,$C23),'BUN1'!$A$6:$O$129,14,FALSE),0)</f>
        <v>0</v>
      </c>
      <c r="AE23" s="189">
        <f>_xlfn.IFNA(VLOOKUP(CONCATENATE($AE$5,$B23,$C23),LOG!$A$6:$N$135,14,FALSE),0)</f>
        <v>0</v>
      </c>
      <c r="AF23" s="189">
        <f>_xlfn.IFNA(VLOOKUP(CONCATENATE($AF$5,$B23,$C23),FEST!$A$6:$N$125,14,FALSE),0)</f>
        <v>0</v>
      </c>
      <c r="AG23" s="189">
        <f>_xlfn.IFNA(VLOOKUP(CONCATENATE($AG$5,$B23,$C23),'ESP2'!$A$6:$N$131,14,FALSE),0)</f>
        <v>0</v>
      </c>
      <c r="AH23" s="189">
        <f>_xlfn.IFNA(VLOOKUP(CONCATENATE($AH$5,$B23,$C23),'OG3'!$A$6:$N$131,14,FALSE),0)</f>
        <v>0</v>
      </c>
      <c r="AI23" s="189">
        <f>_xlfn.IFNA(VLOOKUP(CONCATENATE($AI$5,$B23,$C23),'BUN2'!$A$6:$N$135,14,FALSE),0)</f>
        <v>0</v>
      </c>
      <c r="AJ23" s="189">
        <f>_xlfn.IFNA(VLOOKUP(CONCATENATE($AJ$5,$B23,$C23),SC!$A$6:$N$250,14,FALSE),0)</f>
        <v>0</v>
      </c>
      <c r="AK23" s="189">
        <f>_xlfn.IFNA(VLOOKUP(CONCATENATE($AK$5,$B23,$C23),'ESP3'!$A$6:$N$133,14,FALSE),0)</f>
        <v>0</v>
      </c>
      <c r="AL23" s="447">
        <f>_xlfn.IFNA(VLOOKUP(CONCATENATE($AL$5,$B23,$C23),'BAL3'!$A$6:$N$77,14,FALSE),0)</f>
        <v>0</v>
      </c>
      <c r="AM23" s="190">
        <f>_xlfn.IFNA(VLOOKUP(CONCATENATE($AM$5,$B23,$C23),'BUS4'!$A$6:$N$233,14,FALSE),0)</f>
        <v>0</v>
      </c>
      <c r="AN23" s="190">
        <f>_xlfn.IFNA(VLOOKUP(CONCATENATE($AK$5,$B23,$C23),'BUN3'!$A$6:$N$133,14,FALSE),0)</f>
        <v>0</v>
      </c>
      <c r="AO23" s="190">
        <f>_xlfn.IFNA(VLOOKUP(CONCATENATE($AO$5,$B23,$C23),'ESP4'!$A$6:$N$135,14,FALSE),0)</f>
        <v>0</v>
      </c>
      <c r="AP23" s="190">
        <f>_xlfn.IFNA(VLOOKUP(CONCATENATE($AP$5,$B23,$C23),'MR3'!$A$6:$N$77,14,FALSE),0)</f>
        <v>0</v>
      </c>
      <c r="AQ23" s="190">
        <f>_xlfn.IFNA(VLOOKUP(CONCATENATE($AQ$5,$B23,$C23),'WAL1'!$A$6:$N$233,14,FALSE),0)</f>
        <v>0</v>
      </c>
      <c r="AR23" s="190">
        <f>_xlfn.IFNA(VLOOKUP(CONCATENATE($AR$5,$B23,$C23),'SM1'!$A$6:$N$250,14,FALSE),0)</f>
        <v>0</v>
      </c>
      <c r="AS23" s="190">
        <f>_xlfn.IFNA(VLOOKUP(CONCATENATE($AS$5,$B23,$C23),WP!$A$6:$N$250,14,FALSE),0)</f>
        <v>0</v>
      </c>
      <c r="AT23" s="190"/>
      <c r="AU23" s="190"/>
    </row>
    <row r="24" spans="1:47" x14ac:dyDescent="0.3">
      <c r="A24" s="886"/>
      <c r="B24" s="29" t="s">
        <v>468</v>
      </c>
      <c r="C24" s="30" t="s">
        <v>491</v>
      </c>
      <c r="D24" s="30" t="s">
        <v>471</v>
      </c>
      <c r="E24" s="31">
        <v>45051</v>
      </c>
      <c r="F24" s="32">
        <v>21</v>
      </c>
      <c r="G24" s="33">
        <f>COUNTIF(J24:AU24,"&gt;0")</f>
        <v>0</v>
      </c>
      <c r="H24" s="34">
        <f t="shared" si="2"/>
        <v>0</v>
      </c>
      <c r="I24" s="32">
        <f t="shared" si="1"/>
        <v>17</v>
      </c>
      <c r="J24" s="189">
        <f>_xlfn.IFNA(VLOOKUP(CONCATENATE($J$5,$B24,$C24),'BUS1'!$A$6:$N$107,14,FALSE),0)</f>
        <v>0</v>
      </c>
      <c r="K24" s="189">
        <f>_xlfn.IFNA(VLOOKUP(CONCATENATE($K$5,$B24,$C24),'ESP1'!$A$6:$N$135,14,FALSE),0)</f>
        <v>0</v>
      </c>
      <c r="L24" s="189">
        <f>_xlfn.IFNA(VLOOKUP(CONCATENATE($L$5,$B24,$C24),'KR1'!$A$6:$N$95,14,FALSE),0)</f>
        <v>0</v>
      </c>
      <c r="M24" s="707">
        <f>_xlfn.IFNA(VLOOKUP(CONCATENATE($M$5,$B24,$C24),'BAL1'!$A$6:$N$110,14,FALSE),0)</f>
        <v>0</v>
      </c>
      <c r="N24" s="189">
        <f>_xlfn.IFNA(VLOOKUP(CONCATENATE($N$5,$B24,$C24),MUR!$A$6:$N$110,14,FALSE),0)</f>
        <v>0</v>
      </c>
      <c r="O24" s="189">
        <f>_xlfn.IFNA(VLOOKUP(CONCATENATE($O$5,$B24,$C24),'SER1'!$A$6:$N$110,14,FALSE),0)</f>
        <v>0</v>
      </c>
      <c r="P24" s="189">
        <f>_xlfn.IFNA(VLOOKUP(CONCATENATE($P$5,$B24,$C24),'MR1'!$A$6:$N$135,14,FALSE),0)</f>
        <v>0</v>
      </c>
      <c r="Q24" s="189">
        <f>_xlfn.IFNA(VLOOKUP(CONCATENATE($Q$5,$B24,$C24),'GOS1'!$A$6:$N$133,14,FALSE),0)</f>
        <v>0</v>
      </c>
      <c r="R24" s="189">
        <f>_xlfn.IFNA(VLOOKUP(CONCATENATE($R$5,$B24,$C24),'BUS2'!$A$6:$N$133,14,FALSE),0)</f>
        <v>0</v>
      </c>
      <c r="S24" s="189">
        <f>_xlfn.IFNA(VLOOKUP(CONCATENATE($S$5,$B24,$C24),'OG1'!$A$6:$N$56,14,FALSE),0)</f>
        <v>0</v>
      </c>
      <c r="T24" s="189">
        <f>_xlfn.IFNA(VLOOKUP(CONCATENATE($T$5,$B24,$C24),'DRY1'!$A$6:$N$135,14,FALSE),0)</f>
        <v>0</v>
      </c>
      <c r="U24" s="189">
        <f>_xlfn.IFNA(VLOOKUP(CONCATENATE($U$5,$B24,$C24),'HO1'!$A$8:$N$131,14,FALSE),0)</f>
        <v>0</v>
      </c>
      <c r="V24" s="189">
        <f>_xlfn.IFNA(VLOOKUP(CONCATENATE($V$5,$B24,$C24),'BUS3'!$A$8:$N$135,14,FALSE),0)</f>
        <v>0</v>
      </c>
      <c r="W24" s="189">
        <f>_xlfn.IFNA(VLOOKUP(CONCATENATE($W$5,$B24,$C24),'DRY2'!$A$6:$N$133,14,FALSE),0)</f>
        <v>0</v>
      </c>
      <c r="X24" s="707">
        <f>_xlfn.IFNA(VLOOKUP(CONCATENATE($X$5,$B24,$C24),'BAL2'!$A$6:$N$133,14,FALSE),0)</f>
        <v>0</v>
      </c>
      <c r="Y24" s="189">
        <f>_xlfn.IFNA(VLOOKUP(CONCATENATE($Y$5,$B24,$C24),'OG2'!$A$6:$N$133,14,FALSE),0)</f>
        <v>0</v>
      </c>
      <c r="Z24" s="189">
        <f>_xlfn.IFNA(VLOOKUP(CONCATENATE($Z$5,$B24,$C24),'MR2'!$A$6:$N$133,14,FALSE),0)</f>
        <v>0</v>
      </c>
      <c r="AA24" s="189">
        <f>_xlfn.IFNA(VLOOKUP(CONCATENATE($AA$5,$B24,$C24),'DRY3'!$A$6:$N$124,14,FALSE),0)</f>
        <v>0</v>
      </c>
      <c r="AB24" s="189">
        <f>_xlfn.IFNA(VLOOKUP(CONCATENATE($AB$5,$B24,$C24),'SER2'!$A$6:$N$135,14,FALSE),0)</f>
        <v>0</v>
      </c>
      <c r="AC24" s="189">
        <f>_xlfn.IFNA(VLOOKUP(CONCATENATE($AC$5,$B24,$C24),'KR2'!$A$6:$O$129,14,FALSE),0)</f>
        <v>0</v>
      </c>
      <c r="AD24" s="189">
        <f>_xlfn.IFNA(VLOOKUP(CONCATENATE($AD$5,$B24,$C24),'BUN1'!$A$6:$O$129,14,FALSE),0)</f>
        <v>0</v>
      </c>
      <c r="AE24" s="189">
        <f>_xlfn.IFNA(VLOOKUP(CONCATENATE($AE$5,$B24,$C24),LOG!$A$6:$N$135,14,FALSE),0)</f>
        <v>0</v>
      </c>
      <c r="AF24" s="189">
        <f>_xlfn.IFNA(VLOOKUP(CONCATENATE($AF$5,$B24,$C24),FEST!$A$6:$N$125,14,FALSE),0)</f>
        <v>0</v>
      </c>
      <c r="AG24" s="189">
        <f>_xlfn.IFNA(VLOOKUP(CONCATENATE($AG$5,$B24,$C24),'ESP2'!$A$6:$N$131,14,FALSE),0)</f>
        <v>0</v>
      </c>
      <c r="AH24" s="189">
        <f>_xlfn.IFNA(VLOOKUP(CONCATENATE($AH$5,$B24,$C24),'OG3'!$A$6:$N$131,14,FALSE),0)</f>
        <v>0</v>
      </c>
      <c r="AI24" s="189">
        <f>_xlfn.IFNA(VLOOKUP(CONCATENATE($AI$5,$B24,$C24),'BUN2'!$A$6:$N$135,14,FALSE),0)</f>
        <v>0</v>
      </c>
      <c r="AJ24" s="189">
        <f>_xlfn.IFNA(VLOOKUP(CONCATENATE($AJ$5,$B24,$C24),SC!$A$6:$N$250,14,FALSE),0)</f>
        <v>0</v>
      </c>
      <c r="AK24" s="189">
        <f>_xlfn.IFNA(VLOOKUP(CONCATENATE($AK$5,$B24,$C24),'ESP3'!$A$6:$N$133,14,FALSE),0)</f>
        <v>0</v>
      </c>
      <c r="AL24" s="447">
        <f>_xlfn.IFNA(VLOOKUP(CONCATENATE($AL$5,$B24,$C24),'BAL3'!$A$6:$N$77,14,FALSE),0)</f>
        <v>0</v>
      </c>
      <c r="AM24" s="190">
        <f>_xlfn.IFNA(VLOOKUP(CONCATENATE($AM$5,$B24,$C24),'BUS4'!$A$6:$N$233,14,FALSE),0)</f>
        <v>0</v>
      </c>
      <c r="AN24" s="190">
        <f>_xlfn.IFNA(VLOOKUP(CONCATENATE($AK$5,$B24,$C24),'BUN3'!$A$6:$N$133,14,FALSE),0)</f>
        <v>0</v>
      </c>
      <c r="AO24" s="190">
        <f>_xlfn.IFNA(VLOOKUP(CONCATENATE($AO$5,$B24,$C24),'ESP4'!$A$6:$N$135,14,FALSE),0)</f>
        <v>0</v>
      </c>
      <c r="AP24" s="190">
        <f>_xlfn.IFNA(VLOOKUP(CONCATENATE($AP$5,$B24,$C24),'MR3'!$A$6:$N$77,14,FALSE),0)</f>
        <v>0</v>
      </c>
      <c r="AQ24" s="190">
        <f>_xlfn.IFNA(VLOOKUP(CONCATENATE($AQ$5,$B24,$C24),'WAL1'!$A$6:$N$233,14,FALSE),0)</f>
        <v>0</v>
      </c>
      <c r="AR24" s="190">
        <f>_xlfn.IFNA(VLOOKUP(CONCATENATE($AR$5,$B24,$C24),'SM1'!$A$6:$N$250,14,FALSE),0)</f>
        <v>0</v>
      </c>
      <c r="AS24" s="190">
        <f>_xlfn.IFNA(VLOOKUP(CONCATENATE($AS$5,$B24,$C24),WP!$A$6:$N$250,14,FALSE),0)</f>
        <v>0</v>
      </c>
      <c r="AT24" s="190"/>
      <c r="AU24" s="190"/>
    </row>
    <row r="25" spans="1:47" x14ac:dyDescent="0.3">
      <c r="A25" s="886"/>
      <c r="B25" s="29" t="s">
        <v>469</v>
      </c>
      <c r="C25" s="30" t="s">
        <v>474</v>
      </c>
      <c r="D25" s="30" t="s">
        <v>451</v>
      </c>
      <c r="E25" s="31">
        <v>45056</v>
      </c>
      <c r="F25" s="32">
        <v>23</v>
      </c>
      <c r="G25" s="33">
        <f>COUNTIF(J25:AU25,"&gt;0")</f>
        <v>0</v>
      </c>
      <c r="H25" s="34">
        <f>SUM(J25:AU25)</f>
        <v>0</v>
      </c>
      <c r="I25" s="32">
        <f t="shared" si="1"/>
        <v>17</v>
      </c>
      <c r="J25" s="189">
        <f>_xlfn.IFNA(VLOOKUP(CONCATENATE($J$5,$B25,$C25),'BUS1'!$A$6:$N$107,14,FALSE),0)</f>
        <v>0</v>
      </c>
      <c r="K25" s="189">
        <f>_xlfn.IFNA(VLOOKUP(CONCATENATE($K$5,$B25,$C25),'ESP1'!$A$6:$N$135,14,FALSE),0)</f>
        <v>0</v>
      </c>
      <c r="L25" s="189">
        <f>_xlfn.IFNA(VLOOKUP(CONCATENATE($L$5,$B25,$C25),'KR1'!$A$6:$N$95,14,FALSE),0)</f>
        <v>0</v>
      </c>
      <c r="M25" s="707">
        <f>_xlfn.IFNA(VLOOKUP(CONCATENATE($M$5,$B25,$C25),'BAL1'!$A$6:$N$110,14,FALSE),0)</f>
        <v>0</v>
      </c>
      <c r="N25" s="189">
        <f>_xlfn.IFNA(VLOOKUP(CONCATENATE($N$5,$B25,$C25),MUR!$A$6:$N$110,14,FALSE),0)</f>
        <v>0</v>
      </c>
      <c r="O25" s="189">
        <f>_xlfn.IFNA(VLOOKUP(CONCATENATE($O$5,$B25,$C25),'SER1'!$A$6:$N$110,14,FALSE),0)</f>
        <v>0</v>
      </c>
      <c r="P25" s="189">
        <f>_xlfn.IFNA(VLOOKUP(CONCATENATE($P$5,$B25,$C25),'MR1'!$A$6:$N$135,14,FALSE),0)</f>
        <v>0</v>
      </c>
      <c r="Q25" s="189">
        <f>_xlfn.IFNA(VLOOKUP(CONCATENATE($Q$5,$B25,$C25),'GOS1'!$A$6:$N$133,14,FALSE),0)</f>
        <v>0</v>
      </c>
      <c r="R25" s="189">
        <f>_xlfn.IFNA(VLOOKUP(CONCATENATE($R$5,$B25,$C25),'BUS2'!$A$6:$N$133,14,FALSE),0)</f>
        <v>0</v>
      </c>
      <c r="S25" s="189">
        <f>_xlfn.IFNA(VLOOKUP(CONCATENATE($S$5,$B25,$C25),'OG1'!$A$6:$N$56,14,FALSE),0)</f>
        <v>0</v>
      </c>
      <c r="T25" s="189">
        <f>_xlfn.IFNA(VLOOKUP(CONCATENATE($T$5,$B25,$C25),'DRY1'!$A$6:$N$135,14,FALSE),0)</f>
        <v>0</v>
      </c>
      <c r="U25" s="189">
        <f>_xlfn.IFNA(VLOOKUP(CONCATENATE($U$5,$B25,$C25),'HO1'!$A$8:$N$131,14,FALSE),0)</f>
        <v>0</v>
      </c>
      <c r="V25" s="189">
        <f>_xlfn.IFNA(VLOOKUP(CONCATENATE($V$5,$B25,$C25),'BUS3'!$A$8:$N$135,14,FALSE),0)</f>
        <v>0</v>
      </c>
      <c r="W25" s="189">
        <f>_xlfn.IFNA(VLOOKUP(CONCATENATE($W$5,$B25,$C25),'DRY2'!$A$6:$N$133,14,FALSE),0)</f>
        <v>0</v>
      </c>
      <c r="X25" s="707">
        <f>_xlfn.IFNA(VLOOKUP(CONCATENATE($X$5,$B25,$C25),'BAL2'!$A$6:$N$133,14,FALSE),0)</f>
        <v>0</v>
      </c>
      <c r="Y25" s="189">
        <f>_xlfn.IFNA(VLOOKUP(CONCATENATE($Y$5,$B25,$C25),'OG2'!$A$6:$N$133,14,FALSE),0)</f>
        <v>0</v>
      </c>
      <c r="Z25" s="189">
        <f>_xlfn.IFNA(VLOOKUP(CONCATENATE($Z$5,$B25,$C25),'MR2'!$A$6:$N$133,14,FALSE),0)</f>
        <v>0</v>
      </c>
      <c r="AA25" s="189">
        <f>_xlfn.IFNA(VLOOKUP(CONCATENATE($AA$5,$B25,$C25),'DRY3'!$A$6:$N$124,14,FALSE),0)</f>
        <v>0</v>
      </c>
      <c r="AB25" s="189">
        <f>_xlfn.IFNA(VLOOKUP(CONCATENATE($AB$5,$B25,$C25),'SER2'!$A$6:$N$135,14,FALSE),0)</f>
        <v>0</v>
      </c>
      <c r="AC25" s="189">
        <f>_xlfn.IFNA(VLOOKUP(CONCATENATE($AC$5,$B25,$C25),'KR2'!$A$6:$O$129,14,FALSE),0)</f>
        <v>0</v>
      </c>
      <c r="AD25" s="189">
        <f>_xlfn.IFNA(VLOOKUP(CONCATENATE($AD$5,$B25,$C25),'BUN1'!$A$6:$O$129,14,FALSE),0)</f>
        <v>0</v>
      </c>
      <c r="AE25" s="189">
        <f>_xlfn.IFNA(VLOOKUP(CONCATENATE($AE$5,$B25,$C25),LOG!$A$6:$N$135,14,FALSE),0)</f>
        <v>0</v>
      </c>
      <c r="AF25" s="189">
        <f>_xlfn.IFNA(VLOOKUP(CONCATENATE($AF$5,$B25,$C25),FEST!$A$6:$N$125,14,FALSE),0)</f>
        <v>0</v>
      </c>
      <c r="AG25" s="189">
        <f>_xlfn.IFNA(VLOOKUP(CONCATENATE($AG$5,$B25,$C25),'ESP2'!$A$6:$N$131,14,FALSE),0)</f>
        <v>0</v>
      </c>
      <c r="AH25" s="189">
        <f>_xlfn.IFNA(VLOOKUP(CONCATENATE($AH$5,$B25,$C25),'OG3'!$A$6:$N$131,14,FALSE),0)</f>
        <v>0</v>
      </c>
      <c r="AI25" s="189">
        <f>_xlfn.IFNA(VLOOKUP(CONCATENATE($AI$5,$B25,$C25),'BUN2'!$A$6:$N$135,14,FALSE),0)</f>
        <v>0</v>
      </c>
      <c r="AJ25" s="189">
        <f>_xlfn.IFNA(VLOOKUP(CONCATENATE($AJ$5,$B25,$C25),SC!$A$6:$N$250,14,FALSE),0)</f>
        <v>0</v>
      </c>
      <c r="AK25" s="189">
        <f>_xlfn.IFNA(VLOOKUP(CONCATENATE($AK$5,$B25,$C25),'ESP3'!$A$6:$N$133,14,FALSE),0)</f>
        <v>0</v>
      </c>
      <c r="AL25" s="447">
        <f>_xlfn.IFNA(VLOOKUP(CONCATENATE($AL$5,$B25,$C25),'BAL3'!$A$6:$N$77,14,FALSE),0)</f>
        <v>0</v>
      </c>
      <c r="AM25" s="190">
        <f>_xlfn.IFNA(VLOOKUP(CONCATENATE($AM$5,$B25,$C25),'BUS4'!$A$6:$N$233,14,FALSE),0)</f>
        <v>0</v>
      </c>
      <c r="AN25" s="190">
        <f>_xlfn.IFNA(VLOOKUP(CONCATENATE($AK$5,$B25,$C25),'BUN3'!$A$6:$N$133,14,FALSE),0)</f>
        <v>0</v>
      </c>
      <c r="AO25" s="190">
        <f>_xlfn.IFNA(VLOOKUP(CONCATENATE($AO$5,$B25,$C25),'ESP4'!$A$6:$N$135,14,FALSE),0)</f>
        <v>0</v>
      </c>
      <c r="AP25" s="190">
        <f>_xlfn.IFNA(VLOOKUP(CONCATENATE($AP$5,$B25,$C25),'MR3'!$A$6:$N$77,14,FALSE),0)</f>
        <v>0</v>
      </c>
      <c r="AQ25" s="190">
        <f>_xlfn.IFNA(VLOOKUP(CONCATENATE($AQ$5,$B25,$C25),'WAL1'!$A$6:$N$233,14,FALSE),0)</f>
        <v>0</v>
      </c>
      <c r="AR25" s="190">
        <f>_xlfn.IFNA(VLOOKUP(CONCATENATE($AR$5,$B25,$C25),'SM1'!$A$6:$N$250,14,FALSE),0)</f>
        <v>0</v>
      </c>
      <c r="AS25" s="190">
        <f>_xlfn.IFNA(VLOOKUP(CONCATENATE($AS$5,$B25,$C25),WP!$A$6:$N$250,14,FALSE),0)</f>
        <v>0</v>
      </c>
      <c r="AT25" s="190"/>
      <c r="AU25" s="190"/>
    </row>
    <row r="26" spans="1:47" x14ac:dyDescent="0.3">
      <c r="A26" s="886"/>
      <c r="B26" s="29" t="s">
        <v>487</v>
      </c>
      <c r="C26" s="30" t="s">
        <v>435</v>
      </c>
      <c r="D26" s="30" t="s">
        <v>299</v>
      </c>
      <c r="E26" s="31">
        <v>45028</v>
      </c>
      <c r="F26" s="32">
        <v>17</v>
      </c>
      <c r="G26" s="33">
        <f>COUNTIF(J26:AU26,"&gt;0")</f>
        <v>0</v>
      </c>
      <c r="H26" s="34">
        <f>SUM(J26:AT26)</f>
        <v>0</v>
      </c>
      <c r="I26" s="32">
        <f t="shared" si="1"/>
        <v>17</v>
      </c>
      <c r="J26" s="189">
        <f>_xlfn.IFNA(VLOOKUP(CONCATENATE($J$5,$B26,$C26),'BUS1'!$A$6:$N$107,14,FALSE),0)</f>
        <v>0</v>
      </c>
      <c r="K26" s="189">
        <f>_xlfn.IFNA(VLOOKUP(CONCATENATE($K$5,$B26,$C26),'ESP1'!$A$6:$N$135,14,FALSE),0)</f>
        <v>0</v>
      </c>
      <c r="L26" s="189">
        <f>_xlfn.IFNA(VLOOKUP(CONCATENATE($L$5,$B26,$C26),'KR1'!$A$6:$N$95,14,FALSE),0)</f>
        <v>0</v>
      </c>
      <c r="M26" s="707">
        <f>_xlfn.IFNA(VLOOKUP(CONCATENATE($M$5,$B26,$C26),'BAL1'!$A$6:$N$110,14,FALSE),0)</f>
        <v>0</v>
      </c>
      <c r="N26" s="189">
        <f>_xlfn.IFNA(VLOOKUP(CONCATENATE($N$5,$B26,$C26),MUR!$A$6:$N$110,14,FALSE),0)</f>
        <v>0</v>
      </c>
      <c r="O26" s="189">
        <f>_xlfn.IFNA(VLOOKUP(CONCATENATE($O$5,$B26,$C26),'SER1'!$A$6:$N$110,14,FALSE),0)</f>
        <v>0</v>
      </c>
      <c r="P26" s="189">
        <f>_xlfn.IFNA(VLOOKUP(CONCATENATE($P$5,$B26,$C26),'MR1'!$A$6:$N$135,14,FALSE),0)</f>
        <v>0</v>
      </c>
      <c r="Q26" s="189">
        <f>_xlfn.IFNA(VLOOKUP(CONCATENATE($Q$5,$B26,$C26),'GOS1'!$A$6:$N$133,14,FALSE),0)</f>
        <v>0</v>
      </c>
      <c r="R26" s="189">
        <f>_xlfn.IFNA(VLOOKUP(CONCATENATE($R$5,$B26,$C26),'BUS2'!$A$6:$N$133,14,FALSE),0)</f>
        <v>0</v>
      </c>
      <c r="S26" s="189">
        <f>_xlfn.IFNA(VLOOKUP(CONCATENATE($S$5,$B26,$C26),'OG1'!$A$6:$N$56,14,FALSE),0)</f>
        <v>0</v>
      </c>
      <c r="T26" s="189">
        <f>_xlfn.IFNA(VLOOKUP(CONCATENATE($T$5,$B26,$C26),'DRY1'!$A$6:$N$135,14,FALSE),0)</f>
        <v>0</v>
      </c>
      <c r="U26" s="189">
        <f>_xlfn.IFNA(VLOOKUP(CONCATENATE($U$5,$B26,$C26),'HO1'!$A$8:$N$131,14,FALSE),0)</f>
        <v>0</v>
      </c>
      <c r="V26" s="189">
        <f>_xlfn.IFNA(VLOOKUP(CONCATENATE($V$5,$B26,$C26),'BUS3'!$A$8:$N$135,14,FALSE),0)</f>
        <v>0</v>
      </c>
      <c r="W26" s="189">
        <f>_xlfn.IFNA(VLOOKUP(CONCATENATE($W$5,$B26,$C26),'DRY2'!$A$6:$N$133,14,FALSE),0)</f>
        <v>0</v>
      </c>
      <c r="X26" s="707">
        <f>_xlfn.IFNA(VLOOKUP(CONCATENATE($X$5,$B26,$C26),'BAL2'!$A$6:$N$133,14,FALSE),0)</f>
        <v>0</v>
      </c>
      <c r="Y26" s="189">
        <f>_xlfn.IFNA(VLOOKUP(CONCATENATE($Y$5,$B26,$C26),'OG2'!$A$6:$N$133,14,FALSE),0)</f>
        <v>0</v>
      </c>
      <c r="Z26" s="189">
        <f>_xlfn.IFNA(VLOOKUP(CONCATENATE($Z$5,$B26,$C26),'MR2'!$A$6:$N$133,14,FALSE),0)</f>
        <v>0</v>
      </c>
      <c r="AA26" s="189">
        <f>_xlfn.IFNA(VLOOKUP(CONCATENATE($AA$5,$B26,$C26),'DRY3'!$A$6:$N$124,14,FALSE),0)</f>
        <v>0</v>
      </c>
      <c r="AB26" s="189">
        <f>_xlfn.IFNA(VLOOKUP(CONCATENATE($AB$5,$B26,$C26),'SER2'!$A$6:$N$135,14,FALSE),0)</f>
        <v>0</v>
      </c>
      <c r="AC26" s="189">
        <f>_xlfn.IFNA(VLOOKUP(CONCATENATE($AC$5,$B26,$C26),'KR2'!$A$6:$O$129,14,FALSE),0)</f>
        <v>0</v>
      </c>
      <c r="AD26" s="189">
        <f>_xlfn.IFNA(VLOOKUP(CONCATENATE($AD$5,$B26,$C26),'BUN1'!$A$6:$O$129,14,FALSE),0)</f>
        <v>0</v>
      </c>
      <c r="AE26" s="189">
        <f>_xlfn.IFNA(VLOOKUP(CONCATENATE($AE$5,$B26,$C26),LOG!$A$6:$N$135,14,FALSE),0)</f>
        <v>0</v>
      </c>
      <c r="AF26" s="189">
        <f>_xlfn.IFNA(VLOOKUP(CONCATENATE($AF$5,$B26,$C26),FEST!$A$6:$N$125,14,FALSE),0)</f>
        <v>0</v>
      </c>
      <c r="AG26" s="189">
        <f>_xlfn.IFNA(VLOOKUP(CONCATENATE($AG$5,$B26,$C26),'ESP2'!$A$6:$N$131,14,FALSE),0)</f>
        <v>0</v>
      </c>
      <c r="AH26" s="189">
        <f>_xlfn.IFNA(VLOOKUP(CONCATENATE($AH$5,$B26,$C26),'OG3'!$A$6:$N$131,14,FALSE),0)</f>
        <v>0</v>
      </c>
      <c r="AI26" s="189">
        <f>_xlfn.IFNA(VLOOKUP(CONCATENATE($AI$5,$B26,$C26),'BUN2'!$A$6:$N$135,14,FALSE),0)</f>
        <v>0</v>
      </c>
      <c r="AJ26" s="189">
        <f>_xlfn.IFNA(VLOOKUP(CONCATENATE($AJ$5,$B26,$C26),SC!$A$6:$N$250,14,FALSE),0)</f>
        <v>0</v>
      </c>
      <c r="AK26" s="189">
        <f>_xlfn.IFNA(VLOOKUP(CONCATENATE($AK$5,$B26,$C26),'ESP3'!$A$6:$N$133,14,FALSE),0)</f>
        <v>0</v>
      </c>
      <c r="AL26" s="447">
        <f>_xlfn.IFNA(VLOOKUP(CONCATENATE($AL$5,$B26,$C26),'BAL3'!$A$6:$N$77,14,FALSE),0)</f>
        <v>0</v>
      </c>
      <c r="AM26" s="190">
        <f>_xlfn.IFNA(VLOOKUP(CONCATENATE($AM$5,$B26,$C26),'BUS4'!$A$6:$N$233,14,FALSE),0)</f>
        <v>0</v>
      </c>
      <c r="AN26" s="190">
        <f>_xlfn.IFNA(VLOOKUP(CONCATENATE($AK$5,$B26,$C26),'BUN3'!$A$6:$N$133,14,FALSE),0)</f>
        <v>0</v>
      </c>
      <c r="AO26" s="190">
        <f>_xlfn.IFNA(VLOOKUP(CONCATENATE($AO$5,$B26,$C26),'ESP4'!$A$6:$N$135,14,FALSE),0)</f>
        <v>0</v>
      </c>
      <c r="AP26" s="190">
        <f>_xlfn.IFNA(VLOOKUP(CONCATENATE($AP$5,$B26,$C26),'MR3'!$A$6:$N$77,14,FALSE),0)</f>
        <v>0</v>
      </c>
      <c r="AQ26" s="190">
        <f>_xlfn.IFNA(VLOOKUP(CONCATENATE($AQ$5,$B26,$C26),'WAL1'!$A$6:$N$233,14,FALSE),0)</f>
        <v>0</v>
      </c>
      <c r="AR26" s="190">
        <f>_xlfn.IFNA(VLOOKUP(CONCATENATE($AR$5,$B26,$C26),'SM1'!$A$6:$N$250,14,FALSE),0)</f>
        <v>0</v>
      </c>
      <c r="AS26" s="190">
        <f>_xlfn.IFNA(VLOOKUP(CONCATENATE($AS$5,$B26,$C26),WP!$A$6:$N$250,14,FALSE),0)</f>
        <v>0</v>
      </c>
      <c r="AT26" s="190"/>
      <c r="AU26" s="190"/>
    </row>
    <row r="27" spans="1:47" x14ac:dyDescent="0.3">
      <c r="A27" s="886"/>
      <c r="B27" s="29" t="s">
        <v>411</v>
      </c>
      <c r="C27" s="30" t="s">
        <v>436</v>
      </c>
      <c r="D27" s="30" t="s">
        <v>426</v>
      </c>
      <c r="E27" s="31">
        <v>45041</v>
      </c>
      <c r="F27" s="32">
        <v>23</v>
      </c>
      <c r="G27" s="33">
        <f>COUNTIF(J27:AU27,"&gt;0")</f>
        <v>0</v>
      </c>
      <c r="H27" s="34">
        <f>SUM(J27:AU27)</f>
        <v>0</v>
      </c>
      <c r="I27" s="32">
        <f t="shared" si="1"/>
        <v>17</v>
      </c>
      <c r="J27" s="189">
        <f>_xlfn.IFNA(VLOOKUP(CONCATENATE($J$5,$B27,$C27),'BUS1'!$A$6:$N$107,14,FALSE),0)</f>
        <v>0</v>
      </c>
      <c r="K27" s="189">
        <f>_xlfn.IFNA(VLOOKUP(CONCATENATE($K$5,$B27,$C27),'ESP1'!$A$6:$N$135,14,FALSE),0)</f>
        <v>0</v>
      </c>
      <c r="L27" s="189">
        <f>_xlfn.IFNA(VLOOKUP(CONCATENATE($L$5,$B27,$C27),'KR1'!$A$6:$N$95,14,FALSE),0)</f>
        <v>0</v>
      </c>
      <c r="M27" s="707">
        <f>_xlfn.IFNA(VLOOKUP(CONCATENATE($M$5,$B27,$C27),'BAL1'!$A$6:$N$110,14,FALSE),0)</f>
        <v>0</v>
      </c>
      <c r="N27" s="189">
        <f>_xlfn.IFNA(VLOOKUP(CONCATENATE($N$5,$B27,$C27),MUR!$A$6:$N$110,14,FALSE),0)</f>
        <v>0</v>
      </c>
      <c r="O27" s="189">
        <f>_xlfn.IFNA(VLOOKUP(CONCATENATE($O$5,$B27,$C27),'SER1'!$A$6:$N$110,14,FALSE),0)</f>
        <v>0</v>
      </c>
      <c r="P27" s="189">
        <f>_xlfn.IFNA(VLOOKUP(CONCATENATE($P$5,$B27,$C27),'MR1'!$A$6:$N$135,14,FALSE),0)</f>
        <v>0</v>
      </c>
      <c r="Q27" s="189">
        <f>_xlfn.IFNA(VLOOKUP(CONCATENATE($Q$5,$B27,$C27),'GOS1'!$A$6:$N$133,14,FALSE),0)</f>
        <v>0</v>
      </c>
      <c r="R27" s="189">
        <f>_xlfn.IFNA(VLOOKUP(CONCATENATE($R$5,$B27,$C27),'BUS2'!$A$6:$N$133,14,FALSE),0)</f>
        <v>0</v>
      </c>
      <c r="S27" s="189">
        <f>_xlfn.IFNA(VLOOKUP(CONCATENATE($S$5,$B27,$C27),'OG1'!$A$6:$N$56,14,FALSE),0)</f>
        <v>0</v>
      </c>
      <c r="T27" s="189">
        <f>_xlfn.IFNA(VLOOKUP(CONCATENATE($T$5,$B27,$C27),'DRY1'!$A$6:$N$135,14,FALSE),0)</f>
        <v>0</v>
      </c>
      <c r="U27" s="189">
        <f>_xlfn.IFNA(VLOOKUP(CONCATENATE($U$5,$B27,$C27),'HO1'!$A$8:$N$131,14,FALSE),0)</f>
        <v>0</v>
      </c>
      <c r="V27" s="189">
        <f>_xlfn.IFNA(VLOOKUP(CONCATENATE($V$5,$B27,$C27),'BUS3'!$A$8:$N$135,14,FALSE),0)</f>
        <v>0</v>
      </c>
      <c r="W27" s="189">
        <f>_xlfn.IFNA(VLOOKUP(CONCATENATE($W$5,$B27,$C27),'DRY2'!$A$6:$N$133,14,FALSE),0)</f>
        <v>0</v>
      </c>
      <c r="X27" s="707">
        <f>_xlfn.IFNA(VLOOKUP(CONCATENATE($X$5,$B27,$C27),'BAL2'!$A$6:$N$133,14,FALSE),0)</f>
        <v>0</v>
      </c>
      <c r="Y27" s="189">
        <f>_xlfn.IFNA(VLOOKUP(CONCATENATE($Y$5,$B27,$C27),'OG2'!$A$6:$N$133,14,FALSE),0)</f>
        <v>0</v>
      </c>
      <c r="Z27" s="189">
        <f>_xlfn.IFNA(VLOOKUP(CONCATENATE($Z$5,$B27,$C27),'MR2'!$A$6:$N$133,14,FALSE),0)</f>
        <v>0</v>
      </c>
      <c r="AA27" s="189">
        <f>_xlfn.IFNA(VLOOKUP(CONCATENATE($AA$5,$B27,$C27),'DRY3'!$A$6:$N$124,14,FALSE),0)</f>
        <v>0</v>
      </c>
      <c r="AB27" s="189">
        <f>_xlfn.IFNA(VLOOKUP(CONCATENATE($AB$5,$B27,$C27),'SER2'!$A$6:$N$135,14,FALSE),0)</f>
        <v>0</v>
      </c>
      <c r="AC27" s="189">
        <f>_xlfn.IFNA(VLOOKUP(CONCATENATE($AC$5,$B27,$C27),'KR2'!$A$6:$O$129,14,FALSE),0)</f>
        <v>0</v>
      </c>
      <c r="AD27" s="189">
        <f>_xlfn.IFNA(VLOOKUP(CONCATENATE($AD$5,$B27,$C27),'BUN1'!$A$6:$O$129,14,FALSE),0)</f>
        <v>0</v>
      </c>
      <c r="AE27" s="189">
        <f>_xlfn.IFNA(VLOOKUP(CONCATENATE($AE$5,$B27,$C27),LOG!$A$6:$N$135,14,FALSE),0)</f>
        <v>0</v>
      </c>
      <c r="AF27" s="189">
        <f>_xlfn.IFNA(VLOOKUP(CONCATENATE($AF$5,$B27,$C27),FEST!$A$6:$N$125,14,FALSE),0)</f>
        <v>0</v>
      </c>
      <c r="AG27" s="189">
        <f>_xlfn.IFNA(VLOOKUP(CONCATENATE($AG$5,$B27,$C27),'ESP2'!$A$6:$N$131,14,FALSE),0)</f>
        <v>0</v>
      </c>
      <c r="AH27" s="189">
        <f>_xlfn.IFNA(VLOOKUP(CONCATENATE($AH$5,$B27,$C27),'OG3'!$A$6:$N$131,14,FALSE),0)</f>
        <v>0</v>
      </c>
      <c r="AI27" s="189">
        <f>_xlfn.IFNA(VLOOKUP(CONCATENATE($AI$5,$B27,$C27),'BUN2'!$A$6:$N$135,14,FALSE),0)</f>
        <v>0</v>
      </c>
      <c r="AJ27" s="189">
        <f>_xlfn.IFNA(VLOOKUP(CONCATENATE($AJ$5,$B27,$C27),SC!$A$6:$N$250,14,FALSE),0)</f>
        <v>0</v>
      </c>
      <c r="AK27" s="189">
        <f>_xlfn.IFNA(VLOOKUP(CONCATENATE($AK$5,$B27,$C27),'ESP3'!$A$6:$N$133,14,FALSE),0)</f>
        <v>0</v>
      </c>
      <c r="AL27" s="447">
        <f>_xlfn.IFNA(VLOOKUP(CONCATENATE($AL$5,$B27,$C27),'BAL3'!$A$6:$N$77,14,FALSE),0)</f>
        <v>0</v>
      </c>
      <c r="AM27" s="190">
        <f>_xlfn.IFNA(VLOOKUP(CONCATENATE($AM$5,$B27,$C27),'BUS4'!$A$6:$N$233,14,FALSE),0)</f>
        <v>0</v>
      </c>
      <c r="AN27" s="190">
        <f>_xlfn.IFNA(VLOOKUP(CONCATENATE($AK$5,$B27,$C27),'BUN3'!$A$6:$N$133,14,FALSE),0)</f>
        <v>0</v>
      </c>
      <c r="AO27" s="190">
        <f>_xlfn.IFNA(VLOOKUP(CONCATENATE($AO$5,$B27,$C27),'ESP4'!$A$6:$N$135,14,FALSE),0)</f>
        <v>0</v>
      </c>
      <c r="AP27" s="190">
        <f>_xlfn.IFNA(VLOOKUP(CONCATENATE($AP$5,$B27,$C27),'MR3'!$A$6:$N$77,14,FALSE),0)</f>
        <v>0</v>
      </c>
      <c r="AQ27" s="190">
        <f>_xlfn.IFNA(VLOOKUP(CONCATENATE($AQ$5,$B27,$C27),'WAL1'!$A$6:$N$233,14,FALSE),0)</f>
        <v>0</v>
      </c>
      <c r="AR27" s="190">
        <f>_xlfn.IFNA(VLOOKUP(CONCATENATE($AR$5,$B27,$C27),'SM1'!$A$6:$N$250,14,FALSE),0)</f>
        <v>0</v>
      </c>
      <c r="AS27" s="190">
        <f>_xlfn.IFNA(VLOOKUP(CONCATENATE($AS$5,$B27,$C27),WP!$A$6:$N$250,14,FALSE),0)</f>
        <v>0</v>
      </c>
      <c r="AT27" s="190"/>
      <c r="AU27" s="190"/>
    </row>
    <row r="28" spans="1:47" x14ac:dyDescent="0.3">
      <c r="A28" s="886"/>
      <c r="B28" s="29" t="s">
        <v>412</v>
      </c>
      <c r="C28" s="30" t="s">
        <v>437</v>
      </c>
      <c r="D28" s="30" t="s">
        <v>369</v>
      </c>
      <c r="E28" s="31">
        <v>45042</v>
      </c>
      <c r="F28" s="32">
        <v>19</v>
      </c>
      <c r="G28" s="33">
        <f>COUNTIF(J28:AT28,"&gt;0")</f>
        <v>0</v>
      </c>
      <c r="H28" s="34">
        <f>SUM(J28:AT28)</f>
        <v>0</v>
      </c>
      <c r="I28" s="32">
        <f t="shared" si="1"/>
        <v>17</v>
      </c>
      <c r="J28" s="189">
        <f>_xlfn.IFNA(VLOOKUP(CONCATENATE($J$5,$B28,$C28),'BUS1'!$A$6:$N$107,14,FALSE),0)</f>
        <v>0</v>
      </c>
      <c r="K28" s="189">
        <f>_xlfn.IFNA(VLOOKUP(CONCATENATE($K$5,$B28,$C28),'ESP1'!$A$6:$N$135,14,FALSE),0)</f>
        <v>0</v>
      </c>
      <c r="L28" s="189">
        <f>_xlfn.IFNA(VLOOKUP(CONCATENATE($L$5,$B28,$C28),'KR1'!$A$6:$N$95,14,FALSE),0)</f>
        <v>0</v>
      </c>
      <c r="M28" s="707">
        <f>_xlfn.IFNA(VLOOKUP(CONCATENATE($M$5,$B28,$C28),'BAL1'!$A$6:$N$110,14,FALSE),0)</f>
        <v>0</v>
      </c>
      <c r="N28" s="189">
        <f>_xlfn.IFNA(VLOOKUP(CONCATENATE($N$5,$B28,$C28),MUR!$A$6:$N$110,14,FALSE),0)</f>
        <v>0</v>
      </c>
      <c r="O28" s="189">
        <f>_xlfn.IFNA(VLOOKUP(CONCATENATE($O$5,$B28,$C28),'SER1'!$A$6:$N$110,14,FALSE),0)</f>
        <v>0</v>
      </c>
      <c r="P28" s="189">
        <f>_xlfn.IFNA(VLOOKUP(CONCATENATE($P$5,$B28,$C28),'MR1'!$A$6:$N$135,14,FALSE),0)</f>
        <v>0</v>
      </c>
      <c r="Q28" s="189">
        <f>_xlfn.IFNA(VLOOKUP(CONCATENATE($Q$5,$B28,$C28),'GOS1'!$A$6:$N$133,14,FALSE),0)</f>
        <v>0</v>
      </c>
      <c r="R28" s="189">
        <f>_xlfn.IFNA(VLOOKUP(CONCATENATE($R$5,$B28,$C28),'BUS2'!$A$6:$N$133,14,FALSE),0)</f>
        <v>0</v>
      </c>
      <c r="S28" s="189">
        <f>_xlfn.IFNA(VLOOKUP(CONCATENATE($S$5,$B28,$C28),'OG1'!$A$6:$N$56,14,FALSE),0)</f>
        <v>0</v>
      </c>
      <c r="T28" s="189">
        <f>_xlfn.IFNA(VLOOKUP(CONCATENATE($T$5,$B28,$C28),'DRY1'!$A$6:$N$135,14,FALSE),0)</f>
        <v>0</v>
      </c>
      <c r="U28" s="189">
        <f>_xlfn.IFNA(VLOOKUP(CONCATENATE($U$5,$B28,$C28),'HO1'!$A$8:$N$131,14,FALSE),0)</f>
        <v>0</v>
      </c>
      <c r="V28" s="189">
        <f>_xlfn.IFNA(VLOOKUP(CONCATENATE($V$5,$B28,$C28),'BUS3'!$A$8:$N$135,14,FALSE),0)</f>
        <v>0</v>
      </c>
      <c r="W28" s="189">
        <f>_xlfn.IFNA(VLOOKUP(CONCATENATE($W$5,$B28,$C28),'DRY2'!$A$6:$N$133,14,FALSE),0)</f>
        <v>0</v>
      </c>
      <c r="X28" s="707">
        <f>_xlfn.IFNA(VLOOKUP(CONCATENATE($X$5,$B28,$C28),'BAL2'!$A$6:$N$133,14,FALSE),0)</f>
        <v>0</v>
      </c>
      <c r="Y28" s="189">
        <f>_xlfn.IFNA(VLOOKUP(CONCATENATE($Y$5,$B28,$C28),'OG2'!$A$6:$N$133,14,FALSE),0)</f>
        <v>0</v>
      </c>
      <c r="Z28" s="189">
        <f>_xlfn.IFNA(VLOOKUP(CONCATENATE($Z$5,$B28,$C28),'MR2'!$A$6:$N$133,14,FALSE),0)</f>
        <v>0</v>
      </c>
      <c r="AA28" s="189">
        <f>_xlfn.IFNA(VLOOKUP(CONCATENATE($AA$5,$B28,$C28),'DRY3'!$A$6:$N$124,14,FALSE),0)</f>
        <v>0</v>
      </c>
      <c r="AB28" s="189">
        <f>_xlfn.IFNA(VLOOKUP(CONCATENATE($AB$5,$B28,$C28),'SER2'!$A$6:$N$135,14,FALSE),0)</f>
        <v>0</v>
      </c>
      <c r="AC28" s="189">
        <f>_xlfn.IFNA(VLOOKUP(CONCATENATE($AC$5,$B28,$C28),'KR2'!$A$6:$O$129,14,FALSE),0)</f>
        <v>0</v>
      </c>
      <c r="AD28" s="189">
        <f>_xlfn.IFNA(VLOOKUP(CONCATENATE($AD$5,$B28,$C28),'BUN1'!$A$6:$O$129,14,FALSE),0)</f>
        <v>0</v>
      </c>
      <c r="AE28" s="189">
        <f>_xlfn.IFNA(VLOOKUP(CONCATENATE($AE$5,$B28,$C28),LOG!$A$6:$N$135,14,FALSE),0)</f>
        <v>0</v>
      </c>
      <c r="AF28" s="189">
        <f>_xlfn.IFNA(VLOOKUP(CONCATENATE($AF$5,$B28,$C28),FEST!$A$6:$N$125,14,FALSE),0)</f>
        <v>0</v>
      </c>
      <c r="AG28" s="189">
        <f>_xlfn.IFNA(VLOOKUP(CONCATENATE($AG$5,$B28,$C28),'ESP2'!$A$6:$N$131,14,FALSE),0)</f>
        <v>0</v>
      </c>
      <c r="AH28" s="189">
        <f>_xlfn.IFNA(VLOOKUP(CONCATENATE($AH$5,$B28,$C28),'OG3'!$A$6:$N$131,14,FALSE),0)</f>
        <v>0</v>
      </c>
      <c r="AI28" s="189">
        <f>_xlfn.IFNA(VLOOKUP(CONCATENATE($AI$5,$B28,$C28),'BUN2'!$A$6:$N$135,14,FALSE),0)</f>
        <v>0</v>
      </c>
      <c r="AJ28" s="189">
        <f>_xlfn.IFNA(VLOOKUP(CONCATENATE($AJ$5,$B28,$C28),SC!$A$6:$N$250,14,FALSE),0)</f>
        <v>0</v>
      </c>
      <c r="AK28" s="189">
        <f>_xlfn.IFNA(VLOOKUP(CONCATENATE($AK$5,$B28,$C28),'ESP3'!$A$6:$N$133,14,FALSE),0)</f>
        <v>0</v>
      </c>
      <c r="AL28" s="447">
        <f>_xlfn.IFNA(VLOOKUP(CONCATENATE($AL$5,$B28,$C28),'BAL3'!$A$6:$N$77,14,FALSE),0)</f>
        <v>0</v>
      </c>
      <c r="AM28" s="190">
        <f>_xlfn.IFNA(VLOOKUP(CONCATENATE($AM$5,$B28,$C28),'BUS4'!$A$6:$N$233,14,FALSE),0)</f>
        <v>0</v>
      </c>
      <c r="AN28" s="190">
        <f>_xlfn.IFNA(VLOOKUP(CONCATENATE($AK$5,$B28,$C28),'BUN3'!$A$6:$N$133,14,FALSE),0)</f>
        <v>0</v>
      </c>
      <c r="AO28" s="190">
        <f>_xlfn.IFNA(VLOOKUP(CONCATENATE($AO$5,$B28,$C28),'ESP4'!$A$6:$N$135,14,FALSE),0)</f>
        <v>0</v>
      </c>
      <c r="AP28" s="190">
        <f>_xlfn.IFNA(VLOOKUP(CONCATENATE($AP$5,$B28,$C28),'MR3'!$A$6:$N$77,14,FALSE),0)</f>
        <v>0</v>
      </c>
      <c r="AQ28" s="190">
        <f>_xlfn.IFNA(VLOOKUP(CONCATENATE($AQ$5,$B28,$C28),'WAL1'!$A$6:$N$233,14,FALSE),0)</f>
        <v>0</v>
      </c>
      <c r="AR28" s="190">
        <f>_xlfn.IFNA(VLOOKUP(CONCATENATE($AR$5,$B28,$C28),'SM1'!$A$6:$N$250,14,FALSE),0)</f>
        <v>0</v>
      </c>
      <c r="AS28" s="190">
        <f>_xlfn.IFNA(VLOOKUP(CONCATENATE($AS$5,$B28,$C28),WP!$A$6:$N$250,14,FALSE),0)</f>
        <v>0</v>
      </c>
      <c r="AT28" s="190"/>
      <c r="AU28" s="190"/>
    </row>
    <row r="29" spans="1:47" x14ac:dyDescent="0.3">
      <c r="A29" s="886"/>
      <c r="B29" s="29" t="s">
        <v>486</v>
      </c>
      <c r="C29" s="30" t="s">
        <v>492</v>
      </c>
      <c r="D29" s="30" t="s">
        <v>427</v>
      </c>
      <c r="E29" s="31">
        <v>45028</v>
      </c>
      <c r="F29" s="32">
        <v>18</v>
      </c>
      <c r="G29" s="33">
        <f>COUNTIF(J29:AT29,"&gt;0")</f>
        <v>0</v>
      </c>
      <c r="H29" s="34">
        <f>SUM(J29:AT29)</f>
        <v>0</v>
      </c>
      <c r="I29" s="32">
        <f t="shared" si="1"/>
        <v>17</v>
      </c>
      <c r="J29" s="189">
        <f>_xlfn.IFNA(VLOOKUP(CONCATENATE($J$5,$B29,$C29),'BUS1'!$A$6:$N$107,14,FALSE),0)</f>
        <v>0</v>
      </c>
      <c r="K29" s="189">
        <f>_xlfn.IFNA(VLOOKUP(CONCATENATE($K$5,$B29,$C29),'ESP1'!$A$6:$N$135,14,FALSE),0)</f>
        <v>0</v>
      </c>
      <c r="L29" s="189">
        <f>_xlfn.IFNA(VLOOKUP(CONCATENATE($L$5,$B29,$C29),'KR1'!$A$6:$N$95,14,FALSE),0)</f>
        <v>0</v>
      </c>
      <c r="M29" s="707">
        <f>_xlfn.IFNA(VLOOKUP(CONCATENATE($M$5,$B29,$C29),'BAL1'!$A$6:$N$110,14,FALSE),0)</f>
        <v>0</v>
      </c>
      <c r="N29" s="189">
        <f>_xlfn.IFNA(VLOOKUP(CONCATENATE($N$5,$B29,$C29),MUR!$A$6:$N$110,14,FALSE),0)</f>
        <v>0</v>
      </c>
      <c r="O29" s="189">
        <f>_xlfn.IFNA(VLOOKUP(CONCATENATE($O$5,$B29,$C29),'SER1'!$A$6:$N$110,14,FALSE),0)</f>
        <v>0</v>
      </c>
      <c r="P29" s="189">
        <f>_xlfn.IFNA(VLOOKUP(CONCATENATE($P$5,$B29,$C29),'MR1'!$A$6:$N$135,14,FALSE),0)</f>
        <v>0</v>
      </c>
      <c r="Q29" s="189">
        <f>_xlfn.IFNA(VLOOKUP(CONCATENATE($Q$5,$B29,$C29),'GOS1'!$A$6:$N$133,14,FALSE),0)</f>
        <v>0</v>
      </c>
      <c r="R29" s="189">
        <f>_xlfn.IFNA(VLOOKUP(CONCATENATE($R$5,$B29,$C29),'BUS2'!$A$6:$N$133,14,FALSE),0)</f>
        <v>0</v>
      </c>
      <c r="S29" s="189">
        <f>_xlfn.IFNA(VLOOKUP(CONCATENATE($S$5,$B29,$C29),'OG1'!$A$6:$N$56,14,FALSE),0)</f>
        <v>0</v>
      </c>
      <c r="T29" s="189">
        <f>_xlfn.IFNA(VLOOKUP(CONCATENATE($T$5,$B29,$C29),'DRY1'!$A$6:$N$135,14,FALSE),0)</f>
        <v>0</v>
      </c>
      <c r="U29" s="189">
        <f>_xlfn.IFNA(VLOOKUP(CONCATENATE($U$5,$B29,$C29),'HO1'!$A$8:$N$131,14,FALSE),0)</f>
        <v>0</v>
      </c>
      <c r="V29" s="189">
        <f>_xlfn.IFNA(VLOOKUP(CONCATENATE($V$5,$B29,$C29),'BUS3'!$A$8:$N$135,14,FALSE),0)</f>
        <v>0</v>
      </c>
      <c r="W29" s="189">
        <f>_xlfn.IFNA(VLOOKUP(CONCATENATE($W$5,$B29,$C29),'DRY2'!$A$6:$N$133,14,FALSE),0)</f>
        <v>0</v>
      </c>
      <c r="X29" s="707">
        <f>_xlfn.IFNA(VLOOKUP(CONCATENATE($X$5,$B29,$C29),'BAL2'!$A$6:$N$133,14,FALSE),0)</f>
        <v>0</v>
      </c>
      <c r="Y29" s="189">
        <f>_xlfn.IFNA(VLOOKUP(CONCATENATE($Y$5,$B29,$C29),'OG2'!$A$6:$N$133,14,FALSE),0)</f>
        <v>0</v>
      </c>
      <c r="Z29" s="189">
        <f>_xlfn.IFNA(VLOOKUP(CONCATENATE($Z$5,$B29,$C29),'MR2'!$A$6:$N$133,14,FALSE),0)</f>
        <v>0</v>
      </c>
      <c r="AA29" s="189">
        <f>_xlfn.IFNA(VLOOKUP(CONCATENATE($AA$5,$B29,$C29),'DRY3'!$A$6:$N$124,14,FALSE),0)</f>
        <v>0</v>
      </c>
      <c r="AB29" s="189">
        <f>_xlfn.IFNA(VLOOKUP(CONCATENATE($AB$5,$B29,$C29),'SER2'!$A$6:$N$135,14,FALSE),0)</f>
        <v>0</v>
      </c>
      <c r="AC29" s="189">
        <f>_xlfn.IFNA(VLOOKUP(CONCATENATE($AC$5,$B29,$C29),'KR2'!$A$6:$O$129,14,FALSE),0)</f>
        <v>0</v>
      </c>
      <c r="AD29" s="189">
        <f>_xlfn.IFNA(VLOOKUP(CONCATENATE($AD$5,$B29,$C29),'BUN1'!$A$6:$O$129,14,FALSE),0)</f>
        <v>0</v>
      </c>
      <c r="AE29" s="189">
        <f>_xlfn.IFNA(VLOOKUP(CONCATENATE($AE$5,$B29,$C29),LOG!$A$6:$N$135,14,FALSE),0)</f>
        <v>0</v>
      </c>
      <c r="AF29" s="189">
        <f>_xlfn.IFNA(VLOOKUP(CONCATENATE($AF$5,$B29,$C29),FEST!$A$6:$N$125,14,FALSE),0)</f>
        <v>0</v>
      </c>
      <c r="AG29" s="189">
        <f>_xlfn.IFNA(VLOOKUP(CONCATENATE($AG$5,$B29,$C29),'ESP2'!$A$6:$N$131,14,FALSE),0)</f>
        <v>0</v>
      </c>
      <c r="AH29" s="189">
        <f>_xlfn.IFNA(VLOOKUP(CONCATENATE($AH$5,$B29,$C29),'OG3'!$A$6:$N$131,14,FALSE),0)</f>
        <v>0</v>
      </c>
      <c r="AI29" s="189">
        <f>_xlfn.IFNA(VLOOKUP(CONCATENATE($AI$5,$B29,$C29),'BUN2'!$A$6:$N$135,14,FALSE),0)</f>
        <v>0</v>
      </c>
      <c r="AJ29" s="189">
        <f>_xlfn.IFNA(VLOOKUP(CONCATENATE($AJ$5,$B29,$C29),SC!$A$6:$N$250,14,FALSE),0)</f>
        <v>0</v>
      </c>
      <c r="AK29" s="189">
        <f>_xlfn.IFNA(VLOOKUP(CONCATENATE($AK$5,$B29,$C29),'ESP3'!$A$6:$N$133,14,FALSE),0)</f>
        <v>0</v>
      </c>
      <c r="AL29" s="447">
        <f>_xlfn.IFNA(VLOOKUP(CONCATENATE($AL$5,$B29,$C29),'BAL3'!$A$6:$N$77,14,FALSE),0)</f>
        <v>0</v>
      </c>
      <c r="AM29" s="190">
        <f>_xlfn.IFNA(VLOOKUP(CONCATENATE($AM$5,$B29,$C29),'BUS4'!$A$6:$N$233,14,FALSE),0)</f>
        <v>0</v>
      </c>
      <c r="AN29" s="190">
        <f>_xlfn.IFNA(VLOOKUP(CONCATENATE($AK$5,$B29,$C29),'BUN3'!$A$6:$N$133,14,FALSE),0)</f>
        <v>0</v>
      </c>
      <c r="AO29" s="190">
        <f>_xlfn.IFNA(VLOOKUP(CONCATENATE($AO$5,$B29,$C29),'ESP4'!$A$6:$N$135,14,FALSE),0)</f>
        <v>0</v>
      </c>
      <c r="AP29" s="190">
        <f>_xlfn.IFNA(VLOOKUP(CONCATENATE($AP$5,$B29,$C29),'MR3'!$A$6:$N$77,14,FALSE),0)</f>
        <v>0</v>
      </c>
      <c r="AQ29" s="190">
        <f>_xlfn.IFNA(VLOOKUP(CONCATENATE($AQ$5,$B29,$C29),'WAL1'!$A$6:$N$233,14,FALSE),0)</f>
        <v>0</v>
      </c>
      <c r="AR29" s="190">
        <f>_xlfn.IFNA(VLOOKUP(CONCATENATE($AR$5,$B29,$C29),'SM1'!$A$6:$N$250,14,FALSE),0)</f>
        <v>0</v>
      </c>
      <c r="AS29" s="190">
        <f>_xlfn.IFNA(VLOOKUP(CONCATENATE($AS$5,$B29,$C29),WP!$A$6:$N$250,14,FALSE),0)</f>
        <v>0</v>
      </c>
      <c r="AT29" s="190"/>
      <c r="AU29" s="190"/>
    </row>
    <row r="30" spans="1:47" x14ac:dyDescent="0.3">
      <c r="A30" s="886"/>
      <c r="B30" s="29" t="s">
        <v>488</v>
      </c>
      <c r="C30" s="30" t="s">
        <v>493</v>
      </c>
      <c r="D30" s="30" t="s">
        <v>360</v>
      </c>
      <c r="E30" s="31">
        <v>45028</v>
      </c>
      <c r="F30" s="32">
        <v>17</v>
      </c>
      <c r="G30" s="33">
        <f>COUNTIF(J30:AU30,"&gt;0")</f>
        <v>0</v>
      </c>
      <c r="H30" s="34">
        <f>SUM(J30:AU30)</f>
        <v>0</v>
      </c>
      <c r="I30" s="32">
        <f t="shared" si="1"/>
        <v>17</v>
      </c>
      <c r="J30" s="189">
        <f>_xlfn.IFNA(VLOOKUP(CONCATENATE($J$5,$B30,$C30),'BUS1'!$A$6:$N$107,14,FALSE),0)</f>
        <v>0</v>
      </c>
      <c r="K30" s="189">
        <f>_xlfn.IFNA(VLOOKUP(CONCATENATE($K$5,$B30,$C30),'ESP1'!$A$6:$N$135,14,FALSE),0)</f>
        <v>0</v>
      </c>
      <c r="L30" s="189">
        <f>_xlfn.IFNA(VLOOKUP(CONCATENATE($L$5,$B30,$C30),'KR1'!$A$6:$N$95,14,FALSE),0)</f>
        <v>0</v>
      </c>
      <c r="M30" s="707">
        <f>_xlfn.IFNA(VLOOKUP(CONCATENATE($M$5,$B30,$C30),'BAL1'!$A$6:$N$110,14,FALSE),0)</f>
        <v>0</v>
      </c>
      <c r="N30" s="189">
        <f>_xlfn.IFNA(VLOOKUP(CONCATENATE($N$5,$B30,$C30),MUR!$A$6:$N$110,14,FALSE),0)</f>
        <v>0</v>
      </c>
      <c r="O30" s="189">
        <f>_xlfn.IFNA(VLOOKUP(CONCATENATE($O$5,$B30,$C30),'SER1'!$A$6:$N$110,14,FALSE),0)</f>
        <v>0</v>
      </c>
      <c r="P30" s="189">
        <f>_xlfn.IFNA(VLOOKUP(CONCATENATE($P$5,$B30,$C30),'MR1'!$A$6:$N$135,14,FALSE),0)</f>
        <v>0</v>
      </c>
      <c r="Q30" s="189">
        <f>_xlfn.IFNA(VLOOKUP(CONCATENATE($Q$5,$B30,$C30),'GOS1'!$A$6:$N$133,14,FALSE),0)</f>
        <v>0</v>
      </c>
      <c r="R30" s="189">
        <f>_xlfn.IFNA(VLOOKUP(CONCATENATE($R$5,$B30,$C30),'BUS2'!$A$6:$N$133,14,FALSE),0)</f>
        <v>0</v>
      </c>
      <c r="S30" s="189">
        <f>_xlfn.IFNA(VLOOKUP(CONCATENATE($S$5,$B30,$C30),'OG1'!$A$6:$N$56,14,FALSE),0)</f>
        <v>0</v>
      </c>
      <c r="T30" s="189">
        <f>_xlfn.IFNA(VLOOKUP(CONCATENATE($T$5,$B30,$C30),'DRY1'!$A$6:$N$135,14,FALSE),0)</f>
        <v>0</v>
      </c>
      <c r="U30" s="189">
        <f>_xlfn.IFNA(VLOOKUP(CONCATENATE($U$5,$B30,$C30),'HO1'!$A$8:$N$131,14,FALSE),0)</f>
        <v>0</v>
      </c>
      <c r="V30" s="189">
        <f>_xlfn.IFNA(VLOOKUP(CONCATENATE($V$5,$B30,$C30),'BUS3'!$A$8:$N$135,14,FALSE),0)</f>
        <v>0</v>
      </c>
      <c r="W30" s="189">
        <f>_xlfn.IFNA(VLOOKUP(CONCATENATE($W$5,$B30,$C30),'DRY2'!$A$6:$N$133,14,FALSE),0)</f>
        <v>0</v>
      </c>
      <c r="X30" s="707">
        <f>_xlfn.IFNA(VLOOKUP(CONCATENATE($X$5,$B30,$C30),'BAL2'!$A$6:$N$133,14,FALSE),0)</f>
        <v>0</v>
      </c>
      <c r="Y30" s="189">
        <f>_xlfn.IFNA(VLOOKUP(CONCATENATE($Y$5,$B30,$C30),'OG2'!$A$6:$N$133,14,FALSE),0)</f>
        <v>0</v>
      </c>
      <c r="Z30" s="189">
        <f>_xlfn.IFNA(VLOOKUP(CONCATENATE($Z$5,$B30,$C30),'MR2'!$A$6:$N$133,14,FALSE),0)</f>
        <v>0</v>
      </c>
      <c r="AA30" s="189">
        <f>_xlfn.IFNA(VLOOKUP(CONCATENATE($AA$5,$B30,$C30),'DRY3'!$A$6:$N$124,14,FALSE),0)</f>
        <v>0</v>
      </c>
      <c r="AB30" s="189">
        <f>_xlfn.IFNA(VLOOKUP(CONCATENATE($AB$5,$B30,$C30),'SER2'!$A$6:$N$135,14,FALSE),0)</f>
        <v>0</v>
      </c>
      <c r="AC30" s="189">
        <f>_xlfn.IFNA(VLOOKUP(CONCATENATE($AC$5,$B30,$C30),'KR2'!$A$6:$O$129,14,FALSE),0)</f>
        <v>0</v>
      </c>
      <c r="AD30" s="189">
        <f>_xlfn.IFNA(VLOOKUP(CONCATENATE($AD$5,$B30,$C30),'BUN1'!$A$6:$O$129,14,FALSE),0)</f>
        <v>0</v>
      </c>
      <c r="AE30" s="189">
        <f>_xlfn.IFNA(VLOOKUP(CONCATENATE($AE$5,$B30,$C30),LOG!$A$6:$N$135,14,FALSE),0)</f>
        <v>0</v>
      </c>
      <c r="AF30" s="189">
        <f>_xlfn.IFNA(VLOOKUP(CONCATENATE($AF$5,$B30,$C30),FEST!$A$6:$N$125,14,FALSE),0)</f>
        <v>0</v>
      </c>
      <c r="AG30" s="189">
        <f>_xlfn.IFNA(VLOOKUP(CONCATENATE($AG$5,$B30,$C30),'ESP2'!$A$6:$N$131,14,FALSE),0)</f>
        <v>0</v>
      </c>
      <c r="AH30" s="189">
        <f>_xlfn.IFNA(VLOOKUP(CONCATENATE($AH$5,$B30,$C30),'OG3'!$A$6:$N$131,14,FALSE),0)</f>
        <v>0</v>
      </c>
      <c r="AI30" s="189">
        <f>_xlfn.IFNA(VLOOKUP(CONCATENATE($AI$5,$B30,$C30),'BUN2'!$A$6:$N$135,14,FALSE),0)</f>
        <v>0</v>
      </c>
      <c r="AJ30" s="189">
        <f>_xlfn.IFNA(VLOOKUP(CONCATENATE($AJ$5,$B30,$C30),SC!$A$6:$N$250,14,FALSE),0)</f>
        <v>0</v>
      </c>
      <c r="AK30" s="189">
        <f>_xlfn.IFNA(VLOOKUP(CONCATENATE($AK$5,$B30,$C30),'ESP3'!$A$6:$N$133,14,FALSE),0)</f>
        <v>0</v>
      </c>
      <c r="AL30" s="447">
        <f>_xlfn.IFNA(VLOOKUP(CONCATENATE($AL$5,$B30,$C30),'BAL3'!$A$6:$N$77,14,FALSE),0)</f>
        <v>0</v>
      </c>
      <c r="AM30" s="190">
        <f>_xlfn.IFNA(VLOOKUP(CONCATENATE($AM$5,$B30,$C30),'BUS4'!$A$6:$N$233,14,FALSE),0)</f>
        <v>0</v>
      </c>
      <c r="AN30" s="190">
        <f>_xlfn.IFNA(VLOOKUP(CONCATENATE($AK$5,$B30,$C30),'BUN3'!$A$6:$N$133,14,FALSE),0)</f>
        <v>0</v>
      </c>
      <c r="AO30" s="190">
        <f>_xlfn.IFNA(VLOOKUP(CONCATENATE($AO$5,$B30,$C30),'ESP4'!$A$6:$N$135,14,FALSE),0)</f>
        <v>0</v>
      </c>
      <c r="AP30" s="190">
        <f>_xlfn.IFNA(VLOOKUP(CONCATENATE($AP$5,$B30,$C30),'MR3'!$A$6:$N$77,14,FALSE),0)</f>
        <v>0</v>
      </c>
      <c r="AQ30" s="190">
        <f>_xlfn.IFNA(VLOOKUP(CONCATENATE($AQ$5,$B30,$C30),'WAL1'!$A$6:$N$233,14,FALSE),0)</f>
        <v>0</v>
      </c>
      <c r="AR30" s="190">
        <f>_xlfn.IFNA(VLOOKUP(CONCATENATE($AR$5,$B30,$C30),'SM1'!$A$6:$N$250,14,FALSE),0)</f>
        <v>0</v>
      </c>
      <c r="AS30" s="190">
        <f>_xlfn.IFNA(VLOOKUP(CONCATENATE($AS$5,$B30,$C30),WP!$A$6:$N$250,14,FALSE),0)</f>
        <v>0</v>
      </c>
      <c r="AT30" s="190"/>
      <c r="AU30" s="190"/>
    </row>
    <row r="31" spans="1:47" x14ac:dyDescent="0.3">
      <c r="A31" s="886"/>
      <c r="B31" s="29" t="s">
        <v>411</v>
      </c>
      <c r="C31" s="30" t="s">
        <v>438</v>
      </c>
      <c r="D31" s="30" t="s">
        <v>426</v>
      </c>
      <c r="E31" s="31">
        <v>45041</v>
      </c>
      <c r="F31" s="32">
        <v>23</v>
      </c>
      <c r="G31" s="33">
        <f>COUNTIF(J31:AT31,"&gt;0")</f>
        <v>0</v>
      </c>
      <c r="H31" s="34">
        <f>SUM(J31:AT31)</f>
        <v>0</v>
      </c>
      <c r="I31" s="32">
        <f t="shared" si="1"/>
        <v>17</v>
      </c>
      <c r="J31" s="189">
        <f>_xlfn.IFNA(VLOOKUP(CONCATENATE($J$5,$B31,$C31),'BUS1'!$A$6:$N$107,14,FALSE),0)</f>
        <v>0</v>
      </c>
      <c r="K31" s="189">
        <f>_xlfn.IFNA(VLOOKUP(CONCATENATE($K$5,$B31,$C31),'ESP1'!$A$6:$N$135,14,FALSE),0)</f>
        <v>0</v>
      </c>
      <c r="L31" s="189">
        <f>_xlfn.IFNA(VLOOKUP(CONCATENATE($L$5,$B31,$C31),'KR1'!$A$6:$N$95,14,FALSE),0)</f>
        <v>0</v>
      </c>
      <c r="M31" s="707">
        <f>_xlfn.IFNA(VLOOKUP(CONCATENATE($M$5,$B31,$C31),'BAL1'!$A$6:$N$110,14,FALSE),0)</f>
        <v>0</v>
      </c>
      <c r="N31" s="189">
        <f>_xlfn.IFNA(VLOOKUP(CONCATENATE($N$5,$B31,$C31),MUR!$A$6:$N$110,14,FALSE),0)</f>
        <v>0</v>
      </c>
      <c r="O31" s="189">
        <f>_xlfn.IFNA(VLOOKUP(CONCATENATE($O$5,$B31,$C31),'SER1'!$A$6:$N$110,14,FALSE),0)</f>
        <v>0</v>
      </c>
      <c r="P31" s="189">
        <f>_xlfn.IFNA(VLOOKUP(CONCATENATE($P$5,$B31,$C31),'MR1'!$A$6:$N$135,14,FALSE),0)</f>
        <v>0</v>
      </c>
      <c r="Q31" s="189">
        <f>_xlfn.IFNA(VLOOKUP(CONCATENATE($Q$5,$B31,$C31),'GOS1'!$A$6:$N$133,14,FALSE),0)</f>
        <v>0</v>
      </c>
      <c r="R31" s="189">
        <f>_xlfn.IFNA(VLOOKUP(CONCATENATE($R$5,$B31,$C31),'BUS2'!$A$6:$N$133,14,FALSE),0)</f>
        <v>0</v>
      </c>
      <c r="S31" s="189">
        <f>_xlfn.IFNA(VLOOKUP(CONCATENATE($S$5,$B31,$C31),'OG1'!$A$6:$N$56,14,FALSE),0)</f>
        <v>0</v>
      </c>
      <c r="T31" s="189">
        <f>_xlfn.IFNA(VLOOKUP(CONCATENATE($T$5,$B31,$C31),'DRY1'!$A$6:$N$135,14,FALSE),0)</f>
        <v>0</v>
      </c>
      <c r="U31" s="189">
        <f>_xlfn.IFNA(VLOOKUP(CONCATENATE($U$5,$B31,$C31),'HO1'!$A$8:$N$131,14,FALSE),0)</f>
        <v>0</v>
      </c>
      <c r="V31" s="189">
        <f>_xlfn.IFNA(VLOOKUP(CONCATENATE($V$5,$B31,$C31),'BUS3'!$A$8:$N$135,14,FALSE),0)</f>
        <v>0</v>
      </c>
      <c r="W31" s="189">
        <f>_xlfn.IFNA(VLOOKUP(CONCATENATE($W$5,$B31,$C31),'DRY2'!$A$6:$N$133,14,FALSE),0)</f>
        <v>0</v>
      </c>
      <c r="X31" s="707">
        <f>_xlfn.IFNA(VLOOKUP(CONCATENATE($X$5,$B31,$C31),'BAL2'!$A$6:$N$133,14,FALSE),0)</f>
        <v>0</v>
      </c>
      <c r="Y31" s="189">
        <f>_xlfn.IFNA(VLOOKUP(CONCATENATE($Y$5,$B31,$C31),'OG2'!$A$6:$N$133,14,FALSE),0)</f>
        <v>0</v>
      </c>
      <c r="Z31" s="189">
        <f>_xlfn.IFNA(VLOOKUP(CONCATENATE($Z$5,$B31,$C31),'MR2'!$A$6:$N$133,14,FALSE),0)</f>
        <v>0</v>
      </c>
      <c r="AA31" s="189">
        <f>_xlfn.IFNA(VLOOKUP(CONCATENATE($AA$5,$B31,$C31),'DRY3'!$A$6:$N$124,14,FALSE),0)</f>
        <v>0</v>
      </c>
      <c r="AB31" s="189">
        <f>_xlfn.IFNA(VLOOKUP(CONCATENATE($AB$5,$B31,$C31),'SER2'!$A$6:$N$135,14,FALSE),0)</f>
        <v>0</v>
      </c>
      <c r="AC31" s="189">
        <f>_xlfn.IFNA(VLOOKUP(CONCATENATE($AC$5,$B31,$C31),'KR2'!$A$6:$O$129,14,FALSE),0)</f>
        <v>0</v>
      </c>
      <c r="AD31" s="189">
        <f>_xlfn.IFNA(VLOOKUP(CONCATENATE($AD$5,$B31,$C31),'BUN1'!$A$6:$O$129,14,FALSE),0)</f>
        <v>0</v>
      </c>
      <c r="AE31" s="189">
        <f>_xlfn.IFNA(VLOOKUP(CONCATENATE($AE$5,$B31,$C31),LOG!$A$6:$N$135,14,FALSE),0)</f>
        <v>0</v>
      </c>
      <c r="AF31" s="189">
        <f>_xlfn.IFNA(VLOOKUP(CONCATENATE($AF$5,$B31,$C31),FEST!$A$6:$N$125,14,FALSE),0)</f>
        <v>0</v>
      </c>
      <c r="AG31" s="189">
        <f>_xlfn.IFNA(VLOOKUP(CONCATENATE($AG$5,$B31,$C31),'ESP2'!$A$6:$N$131,14,FALSE),0)</f>
        <v>0</v>
      </c>
      <c r="AH31" s="189">
        <f>_xlfn.IFNA(VLOOKUP(CONCATENATE($AH$5,$B31,$C31),'OG3'!$A$6:$N$131,14,FALSE),0)</f>
        <v>0</v>
      </c>
      <c r="AI31" s="189">
        <f>_xlfn.IFNA(VLOOKUP(CONCATENATE($AI$5,$B31,$C31),'BUN2'!$A$6:$N$135,14,FALSE),0)</f>
        <v>0</v>
      </c>
      <c r="AJ31" s="189">
        <f>_xlfn.IFNA(VLOOKUP(CONCATENATE($AJ$5,$B31,$C31),SC!$A$6:$N$250,14,FALSE),0)</f>
        <v>0</v>
      </c>
      <c r="AK31" s="189">
        <f>_xlfn.IFNA(VLOOKUP(CONCATENATE($AK$5,$B31,$C31),'ESP3'!$A$6:$N$133,14,FALSE),0)</f>
        <v>0</v>
      </c>
      <c r="AL31" s="447">
        <f>_xlfn.IFNA(VLOOKUP(CONCATENATE($AL$5,$B31,$C31),'BAL3'!$A$6:$N$77,14,FALSE),0)</f>
        <v>0</v>
      </c>
      <c r="AM31" s="190">
        <f>_xlfn.IFNA(VLOOKUP(CONCATENATE($AM$5,$B31,$C31),'BUS4'!$A$6:$N$233,14,FALSE),0)</f>
        <v>0</v>
      </c>
      <c r="AN31" s="190">
        <f>_xlfn.IFNA(VLOOKUP(CONCATENATE($AK$5,$B31,$C31),'BUN3'!$A$6:$N$133,14,FALSE),0)</f>
        <v>0</v>
      </c>
      <c r="AO31" s="190">
        <f>_xlfn.IFNA(VLOOKUP(CONCATENATE($AO$5,$B31,$C31),'ESP4'!$A$6:$N$135,14,FALSE),0)</f>
        <v>0</v>
      </c>
      <c r="AP31" s="190">
        <f>_xlfn.IFNA(VLOOKUP(CONCATENATE($AP$5,$B31,$C31),'MR3'!$A$6:$N$77,14,FALSE),0)</f>
        <v>0</v>
      </c>
      <c r="AQ31" s="190">
        <f>_xlfn.IFNA(VLOOKUP(CONCATENATE($AQ$5,$B31,$C31),'WAL1'!$A$6:$N$233,14,FALSE),0)</f>
        <v>0</v>
      </c>
      <c r="AR31" s="190">
        <f>_xlfn.IFNA(VLOOKUP(CONCATENATE($AR$5,$B31,$C31),'SM1'!$A$6:$N$250,14,FALSE),0)</f>
        <v>0</v>
      </c>
      <c r="AS31" s="190">
        <f>_xlfn.IFNA(VLOOKUP(CONCATENATE($AS$5,$B31,$C31),WP!$A$6:$N$250,14,FALSE),0)</f>
        <v>0</v>
      </c>
      <c r="AT31" s="190"/>
      <c r="AU31" s="190"/>
    </row>
    <row r="32" spans="1:47" x14ac:dyDescent="0.3">
      <c r="A32" s="886"/>
      <c r="B32" s="29" t="s">
        <v>417</v>
      </c>
      <c r="C32" s="30" t="s">
        <v>442</v>
      </c>
      <c r="D32" s="30" t="s">
        <v>428</v>
      </c>
      <c r="E32" s="31">
        <v>45030</v>
      </c>
      <c r="F32" s="32">
        <v>17</v>
      </c>
      <c r="G32" s="33">
        <f>COUNTIF(J32:AU32,"&gt;0")</f>
        <v>0</v>
      </c>
      <c r="H32" s="34">
        <f>SUM(J32:AU32)</f>
        <v>0</v>
      </c>
      <c r="I32" s="32">
        <f t="shared" si="1"/>
        <v>17</v>
      </c>
      <c r="J32" s="189">
        <f>_xlfn.IFNA(VLOOKUP(CONCATENATE($J$5,$B32,$C32),'BUS1'!$A$6:$N$107,14,FALSE),0)</f>
        <v>0</v>
      </c>
      <c r="K32" s="189">
        <f>_xlfn.IFNA(VLOOKUP(CONCATENATE($K$5,$B32,$C32),'ESP1'!$A$6:$N$135,14,FALSE),0)</f>
        <v>0</v>
      </c>
      <c r="L32" s="189">
        <f>_xlfn.IFNA(VLOOKUP(CONCATENATE($L$5,$B32,$C32),'KR1'!$A$6:$N$95,14,FALSE),0)</f>
        <v>0</v>
      </c>
      <c r="M32" s="707">
        <f>_xlfn.IFNA(VLOOKUP(CONCATENATE($M$5,$B32,$C32),'BAL1'!$A$6:$N$110,14,FALSE),0)</f>
        <v>0</v>
      </c>
      <c r="N32" s="189">
        <f>_xlfn.IFNA(VLOOKUP(CONCATENATE($N$5,$B32,$C32),MUR!$A$6:$N$110,14,FALSE),0)</f>
        <v>0</v>
      </c>
      <c r="O32" s="189">
        <f>_xlfn.IFNA(VLOOKUP(CONCATENATE($O$5,$B32,$C32),'SER1'!$A$6:$N$110,14,FALSE),0)</f>
        <v>0</v>
      </c>
      <c r="P32" s="189">
        <f>_xlfn.IFNA(VLOOKUP(CONCATENATE($P$5,$B32,$C32),'MR1'!$A$6:$N$135,14,FALSE),0)</f>
        <v>0</v>
      </c>
      <c r="Q32" s="189">
        <f>_xlfn.IFNA(VLOOKUP(CONCATENATE($Q$5,$B32,$C32),'GOS1'!$A$6:$N$133,14,FALSE),0)</f>
        <v>0</v>
      </c>
      <c r="R32" s="189">
        <f>_xlfn.IFNA(VLOOKUP(CONCATENATE($R$5,$B32,$C32),'BUS2'!$A$6:$N$133,14,FALSE),0)</f>
        <v>0</v>
      </c>
      <c r="S32" s="189">
        <f>_xlfn.IFNA(VLOOKUP(CONCATENATE($S$5,$B32,$C32),'OG1'!$A$6:$N$56,14,FALSE),0)</f>
        <v>0</v>
      </c>
      <c r="T32" s="189">
        <f>_xlfn.IFNA(VLOOKUP(CONCATENATE($T$5,$B32,$C32),'DRY1'!$A$6:$N$135,14,FALSE),0)</f>
        <v>0</v>
      </c>
      <c r="U32" s="189">
        <f>_xlfn.IFNA(VLOOKUP(CONCATENATE($U$5,$B32,$C32),'HO1'!$A$8:$N$131,14,FALSE),0)</f>
        <v>0</v>
      </c>
      <c r="V32" s="189">
        <f>_xlfn.IFNA(VLOOKUP(CONCATENATE($V$5,$B32,$C32),'BUS3'!$A$8:$N$135,14,FALSE),0)</f>
        <v>0</v>
      </c>
      <c r="W32" s="189">
        <f>_xlfn.IFNA(VLOOKUP(CONCATENATE($W$5,$B32,$C32),'DRY2'!$A$6:$N$133,14,FALSE),0)</f>
        <v>0</v>
      </c>
      <c r="X32" s="707">
        <f>_xlfn.IFNA(VLOOKUP(CONCATENATE($X$5,$B32,$C32),'BAL2'!$A$6:$N$133,14,FALSE),0)</f>
        <v>0</v>
      </c>
      <c r="Y32" s="189">
        <f>_xlfn.IFNA(VLOOKUP(CONCATENATE($Y$5,$B32,$C32),'OG2'!$A$6:$N$133,14,FALSE),0)</f>
        <v>0</v>
      </c>
      <c r="Z32" s="189">
        <f>_xlfn.IFNA(VLOOKUP(CONCATENATE($Z$5,$B32,$C32),'MR2'!$A$6:$N$133,14,FALSE),0)</f>
        <v>0</v>
      </c>
      <c r="AA32" s="189">
        <f>_xlfn.IFNA(VLOOKUP(CONCATENATE($AA$5,$B32,$C32),'DRY3'!$A$6:$N$124,14,FALSE),0)</f>
        <v>0</v>
      </c>
      <c r="AB32" s="189">
        <f>_xlfn.IFNA(VLOOKUP(CONCATENATE($AB$5,$B32,$C32),'SER2'!$A$6:$N$135,14,FALSE),0)</f>
        <v>0</v>
      </c>
      <c r="AC32" s="189">
        <f>_xlfn.IFNA(VLOOKUP(CONCATENATE($AC$5,$B32,$C32),'KR2'!$A$6:$O$129,14,FALSE),0)</f>
        <v>0</v>
      </c>
      <c r="AD32" s="189">
        <f>_xlfn.IFNA(VLOOKUP(CONCATENATE($AD$5,$B32,$C32),'BUN1'!$A$6:$O$129,14,FALSE),0)</f>
        <v>0</v>
      </c>
      <c r="AE32" s="189">
        <f>_xlfn.IFNA(VLOOKUP(CONCATENATE($AE$5,$B32,$C32),LOG!$A$6:$N$135,14,FALSE),0)</f>
        <v>0</v>
      </c>
      <c r="AF32" s="189">
        <f>_xlfn.IFNA(VLOOKUP(CONCATENATE($AF$5,$B32,$C32),FEST!$A$6:$N$125,14,FALSE),0)</f>
        <v>0</v>
      </c>
      <c r="AG32" s="189">
        <f>_xlfn.IFNA(VLOOKUP(CONCATENATE($AG$5,$B32,$C32),'ESP2'!$A$6:$N$131,14,FALSE),0)</f>
        <v>0</v>
      </c>
      <c r="AH32" s="189">
        <f>_xlfn.IFNA(VLOOKUP(CONCATENATE($AH$5,$B32,$C32),'OG3'!$A$6:$N$131,14,FALSE),0)</f>
        <v>0</v>
      </c>
      <c r="AI32" s="189">
        <f>_xlfn.IFNA(VLOOKUP(CONCATENATE($AI$5,$B32,$C32),'BUN2'!$A$6:$N$135,14,FALSE),0)</f>
        <v>0</v>
      </c>
      <c r="AJ32" s="189">
        <f>_xlfn.IFNA(VLOOKUP(CONCATENATE($AJ$5,$B32,$C32),SC!$A$6:$N$250,14,FALSE),0)</f>
        <v>0</v>
      </c>
      <c r="AK32" s="189">
        <f>_xlfn.IFNA(VLOOKUP(CONCATENATE($AK$5,$B32,$C32),'ESP3'!$A$6:$N$133,14,FALSE),0)</f>
        <v>0</v>
      </c>
      <c r="AL32" s="447">
        <f>_xlfn.IFNA(VLOOKUP(CONCATENATE($AL$5,$B32,$C32),'BAL3'!$A$6:$N$77,14,FALSE),0)</f>
        <v>0</v>
      </c>
      <c r="AM32" s="190">
        <f>_xlfn.IFNA(VLOOKUP(CONCATENATE($AM$5,$B32,$C32),'BUS4'!$A$6:$N$233,14,FALSE),0)</f>
        <v>0</v>
      </c>
      <c r="AN32" s="190">
        <f>_xlfn.IFNA(VLOOKUP(CONCATENATE($AK$5,$B32,$C32),'BUN3'!$A$6:$N$133,14,FALSE),0)</f>
        <v>0</v>
      </c>
      <c r="AO32" s="190">
        <f>_xlfn.IFNA(VLOOKUP(CONCATENATE($AO$5,$B32,$C32),'ESP4'!$A$6:$N$135,14,FALSE),0)</f>
        <v>0</v>
      </c>
      <c r="AP32" s="190">
        <f>_xlfn.IFNA(VLOOKUP(CONCATENATE($AP$5,$B32,$C32),'MR3'!$A$6:$N$77,14,FALSE),0)</f>
        <v>0</v>
      </c>
      <c r="AQ32" s="190">
        <f>_xlfn.IFNA(VLOOKUP(CONCATENATE($AQ$5,$B32,$C32),'WAL1'!$A$6:$N$233,14,FALSE),0)</f>
        <v>0</v>
      </c>
      <c r="AR32" s="190">
        <f>_xlfn.IFNA(VLOOKUP(CONCATENATE($AR$5,$B32,$C32),'SM1'!$A$6:$N$250,14,FALSE),0)</f>
        <v>0</v>
      </c>
      <c r="AS32" s="190">
        <f>_xlfn.IFNA(VLOOKUP(CONCATENATE($AS$5,$B32,$C32),WP!$A$6:$N$250,14,FALSE),0)</f>
        <v>0</v>
      </c>
      <c r="AT32" s="190"/>
      <c r="AU32" s="190"/>
    </row>
    <row r="33" spans="1:47" x14ac:dyDescent="0.3">
      <c r="A33" s="886"/>
      <c r="B33" s="29" t="s">
        <v>418</v>
      </c>
      <c r="C33" s="30" t="s">
        <v>443</v>
      </c>
      <c r="D33" s="30" t="s">
        <v>97</v>
      </c>
      <c r="E33" s="31">
        <v>45057</v>
      </c>
      <c r="F33" s="32">
        <v>20</v>
      </c>
      <c r="G33" s="33">
        <f>COUNTIF(J33:AU33,"&gt;0")</f>
        <v>0</v>
      </c>
      <c r="H33" s="34">
        <f>SUM(J33:AU33)</f>
        <v>0</v>
      </c>
      <c r="I33" s="32">
        <f t="shared" si="1"/>
        <v>17</v>
      </c>
      <c r="J33" s="189">
        <f>_xlfn.IFNA(VLOOKUP(CONCATENATE($J$5,$B33,$C33),'BUS1'!$A$6:$N$107,14,FALSE),0)</f>
        <v>0</v>
      </c>
      <c r="K33" s="189">
        <f>_xlfn.IFNA(VLOOKUP(CONCATENATE($K$5,$B33,$C33),'ESP1'!$A$6:$N$135,14,FALSE),0)</f>
        <v>0</v>
      </c>
      <c r="L33" s="189">
        <f>_xlfn.IFNA(VLOOKUP(CONCATENATE($L$5,$B33,$C33),'KR1'!$A$6:$N$95,14,FALSE),0)</f>
        <v>0</v>
      </c>
      <c r="M33" s="707">
        <f>_xlfn.IFNA(VLOOKUP(CONCATENATE($M$5,$B33,$C33),'BAL1'!$A$6:$N$110,14,FALSE),0)</f>
        <v>0</v>
      </c>
      <c r="N33" s="189">
        <f>_xlfn.IFNA(VLOOKUP(CONCATENATE($N$5,$B33,$C33),MUR!$A$6:$N$110,14,FALSE),0)</f>
        <v>0</v>
      </c>
      <c r="O33" s="189">
        <f>_xlfn.IFNA(VLOOKUP(CONCATENATE($O$5,$B33,$C33),'SER1'!$A$6:$N$110,14,FALSE),0)</f>
        <v>0</v>
      </c>
      <c r="P33" s="189">
        <f>_xlfn.IFNA(VLOOKUP(CONCATENATE($P$5,$B33,$C33),'MR1'!$A$6:$N$135,14,FALSE),0)</f>
        <v>0</v>
      </c>
      <c r="Q33" s="189">
        <f>_xlfn.IFNA(VLOOKUP(CONCATENATE($Q$5,$B33,$C33),'GOS1'!$A$6:$N$133,14,FALSE),0)</f>
        <v>0</v>
      </c>
      <c r="R33" s="189">
        <f>_xlfn.IFNA(VLOOKUP(CONCATENATE($R$5,$B33,$C33),'BUS2'!$A$6:$N$133,14,FALSE),0)</f>
        <v>0</v>
      </c>
      <c r="S33" s="189">
        <f>_xlfn.IFNA(VLOOKUP(CONCATENATE($S$5,$B33,$C33),'OG1'!$A$6:$N$56,14,FALSE),0)</f>
        <v>0</v>
      </c>
      <c r="T33" s="189">
        <f>_xlfn.IFNA(VLOOKUP(CONCATENATE($T$5,$B33,$C33),'DRY1'!$A$6:$N$135,14,FALSE),0)</f>
        <v>0</v>
      </c>
      <c r="U33" s="189">
        <f>_xlfn.IFNA(VLOOKUP(CONCATENATE($U$5,$B33,$C33),'HO1'!$A$8:$N$131,14,FALSE),0)</f>
        <v>0</v>
      </c>
      <c r="V33" s="189">
        <f>_xlfn.IFNA(VLOOKUP(CONCATENATE($V$5,$B33,$C33),'BUS3'!$A$8:$N$135,14,FALSE),0)</f>
        <v>0</v>
      </c>
      <c r="W33" s="189">
        <f>_xlfn.IFNA(VLOOKUP(CONCATENATE($W$5,$B33,$C33),'DRY2'!$A$6:$N$133,14,FALSE),0)</f>
        <v>0</v>
      </c>
      <c r="X33" s="707">
        <f>_xlfn.IFNA(VLOOKUP(CONCATENATE($X$5,$B33,$C33),'BAL2'!$A$6:$N$133,14,FALSE),0)</f>
        <v>0</v>
      </c>
      <c r="Y33" s="189">
        <f>_xlfn.IFNA(VLOOKUP(CONCATENATE($Y$5,$B33,$C33),'OG2'!$A$6:$N$133,14,FALSE),0)</f>
        <v>0</v>
      </c>
      <c r="Z33" s="189">
        <f>_xlfn.IFNA(VLOOKUP(CONCATENATE($Z$5,$B33,$C33),'MR2'!$A$6:$N$133,14,FALSE),0)</f>
        <v>0</v>
      </c>
      <c r="AA33" s="189">
        <f>_xlfn.IFNA(VLOOKUP(CONCATENATE($AA$5,$B33,$C33),'DRY3'!$A$6:$N$124,14,FALSE),0)</f>
        <v>0</v>
      </c>
      <c r="AB33" s="189">
        <f>_xlfn.IFNA(VLOOKUP(CONCATENATE($AB$5,$B33,$C33),'SER2'!$A$6:$N$135,14,FALSE),0)</f>
        <v>0</v>
      </c>
      <c r="AC33" s="189">
        <f>_xlfn.IFNA(VLOOKUP(CONCATENATE($AC$5,$B33,$C33),'KR2'!$A$6:$O$129,14,FALSE),0)</f>
        <v>0</v>
      </c>
      <c r="AD33" s="189">
        <f>_xlfn.IFNA(VLOOKUP(CONCATENATE($AD$5,$B33,$C33),'BUN1'!$A$6:$O$129,14,FALSE),0)</f>
        <v>0</v>
      </c>
      <c r="AE33" s="189">
        <f>_xlfn.IFNA(VLOOKUP(CONCATENATE($AE$5,$B33,$C33),LOG!$A$6:$N$135,14,FALSE),0)</f>
        <v>0</v>
      </c>
      <c r="AF33" s="189">
        <f>_xlfn.IFNA(VLOOKUP(CONCATENATE($AF$5,$B33,$C33),FEST!$A$6:$N$125,14,FALSE),0)</f>
        <v>0</v>
      </c>
      <c r="AG33" s="189">
        <f>_xlfn.IFNA(VLOOKUP(CONCATENATE($AG$5,$B33,$C33),'ESP2'!$A$6:$N$131,14,FALSE),0)</f>
        <v>0</v>
      </c>
      <c r="AH33" s="189">
        <f>_xlfn.IFNA(VLOOKUP(CONCATENATE($AH$5,$B33,$C33),'OG3'!$A$6:$N$131,14,FALSE),0)</f>
        <v>0</v>
      </c>
      <c r="AI33" s="189">
        <f>_xlfn.IFNA(VLOOKUP(CONCATENATE($AI$5,$B33,$C33),'BUN2'!$A$6:$N$135,14,FALSE),0)</f>
        <v>0</v>
      </c>
      <c r="AJ33" s="189">
        <f>_xlfn.IFNA(VLOOKUP(CONCATENATE($AJ$5,$B33,$C33),SC!$A$6:$N$250,14,FALSE),0)</f>
        <v>0</v>
      </c>
      <c r="AK33" s="189">
        <f>_xlfn.IFNA(VLOOKUP(CONCATENATE($AK$5,$B33,$C33),'ESP3'!$A$6:$N$133,14,FALSE),0)</f>
        <v>0</v>
      </c>
      <c r="AL33" s="447">
        <f>_xlfn.IFNA(VLOOKUP(CONCATENATE($AL$5,$B33,$C33),'BAL3'!$A$6:$N$77,14,FALSE),0)</f>
        <v>0</v>
      </c>
      <c r="AM33" s="190">
        <f>_xlfn.IFNA(VLOOKUP(CONCATENATE($AM$5,$B33,$C33),'BUS4'!$A$6:$N$233,14,FALSE),0)</f>
        <v>0</v>
      </c>
      <c r="AN33" s="190">
        <f>_xlfn.IFNA(VLOOKUP(CONCATENATE($AK$5,$B33,$C33),'BUN3'!$A$6:$N$133,14,FALSE),0)</f>
        <v>0</v>
      </c>
      <c r="AO33" s="190">
        <f>_xlfn.IFNA(VLOOKUP(CONCATENATE($AO$5,$B33,$C33),'ESP4'!$A$6:$N$135,14,FALSE),0)</f>
        <v>0</v>
      </c>
      <c r="AP33" s="190">
        <f>_xlfn.IFNA(VLOOKUP(CONCATENATE($AP$5,$B33,$C33),'MR3'!$A$6:$N$77,14,FALSE),0)</f>
        <v>0</v>
      </c>
      <c r="AQ33" s="190">
        <f>_xlfn.IFNA(VLOOKUP(CONCATENATE($AQ$5,$B33,$C33),'WAL1'!$A$6:$N$233,14,FALSE),0)</f>
        <v>0</v>
      </c>
      <c r="AR33" s="190">
        <f>_xlfn.IFNA(VLOOKUP(CONCATENATE($AR$5,$B33,$C33),'SM1'!$A$6:$N$250,14,FALSE),0)</f>
        <v>0</v>
      </c>
      <c r="AS33" s="190">
        <f>_xlfn.IFNA(VLOOKUP(CONCATENATE($AS$5,$B33,$C33),WP!$A$6:$N$250,14,FALSE),0)</f>
        <v>0</v>
      </c>
      <c r="AT33" s="190"/>
      <c r="AU33" s="190"/>
    </row>
    <row r="34" spans="1:47" x14ac:dyDescent="0.3">
      <c r="A34" s="886"/>
      <c r="B34" s="29"/>
      <c r="C34" s="30"/>
      <c r="D34" s="30"/>
      <c r="E34" s="31"/>
      <c r="F34" s="32"/>
      <c r="G34" s="33"/>
      <c r="H34" s="34"/>
      <c r="I34" s="32"/>
      <c r="J34" s="189">
        <f>_xlfn.IFNA(VLOOKUP(CONCATENATE($J$5,$B34,$C34),'BUS1'!$A$6:$N$107,14,FALSE),0)</f>
        <v>0</v>
      </c>
      <c r="K34" s="189">
        <f>_xlfn.IFNA(VLOOKUP(CONCATENATE($K$5,$B34,$C34),'ESP1'!$A$6:$N$135,14,FALSE),0)</f>
        <v>0</v>
      </c>
      <c r="L34" s="189">
        <f>_xlfn.IFNA(VLOOKUP(CONCATENATE($L$5,$B34,$C34),'KR1'!$A$6:$N$95,14,FALSE),0)</f>
        <v>0</v>
      </c>
      <c r="M34" s="707">
        <f>_xlfn.IFNA(VLOOKUP(CONCATENATE($M$5,$B34,$C34),'BAL1'!$A$6:$N$110,14,FALSE),0)</f>
        <v>0</v>
      </c>
      <c r="N34" s="189">
        <f>_xlfn.IFNA(VLOOKUP(CONCATENATE($N$5,$B34,$C34),MUR!$A$6:$N$110,14,FALSE),0)</f>
        <v>0</v>
      </c>
      <c r="O34" s="189">
        <f>_xlfn.IFNA(VLOOKUP(CONCATENATE($O$5,$B34,$C34),'SER1'!$A$6:$N$110,14,FALSE),0)</f>
        <v>0</v>
      </c>
      <c r="P34" s="189">
        <f>_xlfn.IFNA(VLOOKUP(CONCATENATE($P$5,$B34,$C34),'MR1'!$A$6:$N$135,14,FALSE),0)</f>
        <v>0</v>
      </c>
      <c r="Q34" s="189">
        <f>_xlfn.IFNA(VLOOKUP(CONCATENATE($Q$5,$B34,$C34),'GOS1'!$A$6:$N$133,14,FALSE),0)</f>
        <v>0</v>
      </c>
      <c r="R34" s="189">
        <f>_xlfn.IFNA(VLOOKUP(CONCATENATE($R$5,$B34,$C34),'BUS2'!$A$6:$N$133,14,FALSE),0)</f>
        <v>0</v>
      </c>
      <c r="S34" s="189">
        <f>_xlfn.IFNA(VLOOKUP(CONCATENATE($S$5,$B34,$C34),'OG1'!$A$6:$N$56,14,FALSE),0)</f>
        <v>0</v>
      </c>
      <c r="T34" s="189">
        <f>_xlfn.IFNA(VLOOKUP(CONCATENATE($T$5,$B34,$C34),'DRY1'!$A$6:$N$135,14,FALSE),0)</f>
        <v>0</v>
      </c>
      <c r="U34" s="189">
        <f>_xlfn.IFNA(VLOOKUP(CONCATENATE($U$5,$B34,$C34),'HO1'!$A$8:$N$131,14,FALSE),0)</f>
        <v>0</v>
      </c>
      <c r="V34" s="189">
        <f>_xlfn.IFNA(VLOOKUP(CONCATENATE($V$5,$B34,$C34),'BUS3'!$A$8:$N$135,14,FALSE),0)</f>
        <v>0</v>
      </c>
      <c r="W34" s="189">
        <f>_xlfn.IFNA(VLOOKUP(CONCATENATE($W$5,$B34,$C34),'DRY2'!$A$6:$N$133,14,FALSE),0)</f>
        <v>0</v>
      </c>
      <c r="X34" s="707">
        <f>_xlfn.IFNA(VLOOKUP(CONCATENATE($X$5,$B34,$C34),'BAL2'!$A$6:$N$133,14,FALSE),0)</f>
        <v>0</v>
      </c>
      <c r="Y34" s="189">
        <f>_xlfn.IFNA(VLOOKUP(CONCATENATE($Y$5,$B34,$C34),'OG2'!$A$6:$N$133,14,FALSE),0)</f>
        <v>0</v>
      </c>
      <c r="Z34" s="189">
        <f>_xlfn.IFNA(VLOOKUP(CONCATENATE($Z$5,$B34,$C34),'MR2'!$A$6:$N$133,14,FALSE),0)</f>
        <v>0</v>
      </c>
      <c r="AA34" s="189">
        <f>_xlfn.IFNA(VLOOKUP(CONCATENATE($AA$5,$B34,$C34),'DRY3'!$A$6:$N$124,14,FALSE),0)</f>
        <v>0</v>
      </c>
      <c r="AB34" s="189">
        <f>_xlfn.IFNA(VLOOKUP(CONCATENATE($AB$5,$B34,$C34),'SER2'!$A$6:$N$135,14,FALSE),0)</f>
        <v>0</v>
      </c>
      <c r="AC34" s="189">
        <f>_xlfn.IFNA(VLOOKUP(CONCATENATE($AC$5,$B34,$C34),'KR2'!$A$6:$O$129,14,FALSE),0)</f>
        <v>0</v>
      </c>
      <c r="AD34" s="189">
        <f>_xlfn.IFNA(VLOOKUP(CONCATENATE($AD$5,$B34,$C34),'BUN1'!$A$6:$O$129,14,FALSE),0)</f>
        <v>0</v>
      </c>
      <c r="AE34" s="189">
        <f>_xlfn.IFNA(VLOOKUP(CONCATENATE($AE$5,$B34,$C34),LOG!$A$6:$N$135,14,FALSE),0)</f>
        <v>0</v>
      </c>
      <c r="AF34" s="189">
        <f>_xlfn.IFNA(VLOOKUP(CONCATENATE($AF$5,$B34,$C34),FEST!$A$6:$N$125,14,FALSE),0)</f>
        <v>0</v>
      </c>
      <c r="AG34" s="189">
        <f>_xlfn.IFNA(VLOOKUP(CONCATENATE($AG$5,$B34,$C34),'ESP2'!$A$6:$N$131,14,FALSE),0)</f>
        <v>0</v>
      </c>
      <c r="AH34" s="189">
        <f>_xlfn.IFNA(VLOOKUP(CONCATENATE($AH$5,$B34,$C34),'OG3'!$A$6:$N$131,14,FALSE),0)</f>
        <v>0</v>
      </c>
      <c r="AI34" s="189">
        <f>_xlfn.IFNA(VLOOKUP(CONCATENATE($AI$5,$B34,$C34),'BUN2'!$A$6:$N$135,14,FALSE),0)</f>
        <v>0</v>
      </c>
      <c r="AJ34" s="189">
        <f>_xlfn.IFNA(VLOOKUP(CONCATENATE($AJ$5,$B34,$C34),SC!$A$6:$N$250,14,FALSE),0)</f>
        <v>0</v>
      </c>
      <c r="AK34" s="189">
        <f>_xlfn.IFNA(VLOOKUP(CONCATENATE($AK$5,$B34,$C34),'ESP3'!$A$6:$N$133,14,FALSE),0)</f>
        <v>0</v>
      </c>
      <c r="AL34" s="447">
        <f>_xlfn.IFNA(VLOOKUP(CONCATENATE($AL$5,$B34,$C34),'BAL3'!$A$6:$N$77,14,FALSE),0)</f>
        <v>0</v>
      </c>
      <c r="AM34" s="190">
        <f>_xlfn.IFNA(VLOOKUP(CONCATENATE($AM$5,$B34,$C34),'BUS4'!$A$6:$N$233,14,FALSE),0)</f>
        <v>0</v>
      </c>
      <c r="AN34" s="190">
        <f>_xlfn.IFNA(VLOOKUP(CONCATENATE($AK$5,$B34,$C34),'BUN3'!$A$6:$N$133,14,FALSE),0)</f>
        <v>0</v>
      </c>
      <c r="AO34" s="190">
        <f>_xlfn.IFNA(VLOOKUP(CONCATENATE($AO$5,$B34,$C34),'ESP4'!$A$6:$N$135,14,FALSE),0)</f>
        <v>0</v>
      </c>
      <c r="AP34" s="190">
        <f>_xlfn.IFNA(VLOOKUP(CONCATENATE($AP$5,$B34,$C34),'MR3'!$A$6:$N$77,14,FALSE),0)</f>
        <v>0</v>
      </c>
      <c r="AQ34" s="190">
        <f>_xlfn.IFNA(VLOOKUP(CONCATENATE($AQ$5,$B34,$C34),'WAL1'!$A$6:$N$233,14,FALSE),0)</f>
        <v>0</v>
      </c>
      <c r="AR34" s="190">
        <f>_xlfn.IFNA(VLOOKUP(CONCATENATE($AR$5,$B34,$C34),'SM1'!$A$6:$N$250,14,FALSE),0)</f>
        <v>0</v>
      </c>
      <c r="AS34" s="190">
        <f>_xlfn.IFNA(VLOOKUP(CONCATENATE($AS$5,$B34,$C34),WP!$A$6:$N$250,14,FALSE),0)</f>
        <v>0</v>
      </c>
      <c r="AT34" s="190"/>
      <c r="AU34" s="190"/>
    </row>
    <row r="35" spans="1:47" x14ac:dyDescent="0.3">
      <c r="A35" s="886"/>
      <c r="B35" s="29"/>
      <c r="C35" s="30"/>
      <c r="D35" s="30"/>
      <c r="E35" s="31"/>
      <c r="F35" s="32"/>
      <c r="G35" s="33"/>
      <c r="H35" s="34"/>
      <c r="I35" s="32"/>
      <c r="J35" s="189">
        <f>_xlfn.IFNA(VLOOKUP(CONCATENATE($J$5,$B35,$C35),'BUS1'!$A$6:$N$107,14,FALSE),0)</f>
        <v>0</v>
      </c>
      <c r="K35" s="189">
        <f>_xlfn.IFNA(VLOOKUP(CONCATENATE($K$5,$B35,$C35),'ESP1'!$A$6:$N$135,14,FALSE),0)</f>
        <v>0</v>
      </c>
      <c r="L35" s="189">
        <f>_xlfn.IFNA(VLOOKUP(CONCATENATE($L$5,$B35,$C35),'KR1'!$A$6:$N$95,14,FALSE),0)</f>
        <v>0</v>
      </c>
      <c r="M35" s="707">
        <f>_xlfn.IFNA(VLOOKUP(CONCATENATE($M$5,$B35,$C35),'BAL1'!$A$6:$N$110,14,FALSE),0)</f>
        <v>0</v>
      </c>
      <c r="N35" s="189">
        <f>_xlfn.IFNA(VLOOKUP(CONCATENATE($N$5,$B35,$C35),MUR!$A$6:$N$110,14,FALSE),0)</f>
        <v>0</v>
      </c>
      <c r="O35" s="189">
        <f>_xlfn.IFNA(VLOOKUP(CONCATENATE($O$5,$B35,$C35),'SER1'!$A$6:$N$110,14,FALSE),0)</f>
        <v>0</v>
      </c>
      <c r="P35" s="189">
        <f>_xlfn.IFNA(VLOOKUP(CONCATENATE($P$5,$B35,$C35),'MR1'!$A$6:$N$135,14,FALSE),0)</f>
        <v>0</v>
      </c>
      <c r="Q35" s="189">
        <f>_xlfn.IFNA(VLOOKUP(CONCATENATE($Q$5,$B35,$C35),'GOS1'!$A$6:$N$133,14,FALSE),0)</f>
        <v>0</v>
      </c>
      <c r="R35" s="189">
        <f>_xlfn.IFNA(VLOOKUP(CONCATENATE($R$5,$B35,$C35),'BUS2'!$A$6:$N$133,14,FALSE),0)</f>
        <v>0</v>
      </c>
      <c r="S35" s="189">
        <f>_xlfn.IFNA(VLOOKUP(CONCATENATE($S$5,$B35,$C35),'OG1'!$A$6:$N$56,14,FALSE),0)</f>
        <v>0</v>
      </c>
      <c r="T35" s="189">
        <f>_xlfn.IFNA(VLOOKUP(CONCATENATE($T$5,$B35,$C35),'DRY1'!$A$6:$N$135,14,FALSE),0)</f>
        <v>0</v>
      </c>
      <c r="U35" s="189">
        <f>_xlfn.IFNA(VLOOKUP(CONCATENATE($U$5,$B35,$C35),'HO1'!$A$8:$N$131,14,FALSE),0)</f>
        <v>0</v>
      </c>
      <c r="V35" s="189">
        <f>_xlfn.IFNA(VLOOKUP(CONCATENATE($V$5,$B35,$C35),'BUS3'!$A$8:$N$135,14,FALSE),0)</f>
        <v>0</v>
      </c>
      <c r="W35" s="189">
        <f>_xlfn.IFNA(VLOOKUP(CONCATENATE($W$5,$B35,$C35),'DRY2'!$A$6:$N$133,14,FALSE),0)</f>
        <v>0</v>
      </c>
      <c r="X35" s="707">
        <f>_xlfn.IFNA(VLOOKUP(CONCATENATE($X$5,$B35,$C35),'BAL2'!$A$6:$N$133,14,FALSE),0)</f>
        <v>0</v>
      </c>
      <c r="Y35" s="189">
        <f>_xlfn.IFNA(VLOOKUP(CONCATENATE($Y$5,$B35,$C35),'OG2'!$A$6:$N$133,14,FALSE),0)</f>
        <v>0</v>
      </c>
      <c r="Z35" s="189">
        <f>_xlfn.IFNA(VLOOKUP(CONCATENATE($Z$5,$B35,$C35),'MR2'!$A$6:$N$133,14,FALSE),0)</f>
        <v>0</v>
      </c>
      <c r="AA35" s="189">
        <f>_xlfn.IFNA(VLOOKUP(CONCATENATE($AA$5,$B35,$C35),'DRY3'!$A$6:$N$124,14,FALSE),0)</f>
        <v>0</v>
      </c>
      <c r="AB35" s="189">
        <f>_xlfn.IFNA(VLOOKUP(CONCATENATE($AB$5,$B35,$C35),'SER2'!$A$6:$N$135,14,FALSE),0)</f>
        <v>0</v>
      </c>
      <c r="AC35" s="189">
        <f>_xlfn.IFNA(VLOOKUP(CONCATENATE($AC$5,$B35,$C35),'KR2'!$A$6:$O$129,14,FALSE),0)</f>
        <v>0</v>
      </c>
      <c r="AD35" s="189">
        <f>_xlfn.IFNA(VLOOKUP(CONCATENATE($AD$5,$B35,$C35),'BUN1'!$A$6:$O$129,14,FALSE),0)</f>
        <v>0</v>
      </c>
      <c r="AE35" s="189">
        <f>_xlfn.IFNA(VLOOKUP(CONCATENATE($AE$5,$B35,$C35),LOG!$A$6:$N$135,14,FALSE),0)</f>
        <v>0</v>
      </c>
      <c r="AF35" s="189">
        <f>_xlfn.IFNA(VLOOKUP(CONCATENATE($AF$5,$B35,$C35),FEST!$A$6:$N$125,14,FALSE),0)</f>
        <v>0</v>
      </c>
      <c r="AG35" s="189">
        <f>_xlfn.IFNA(VLOOKUP(CONCATENATE($AG$5,$B35,$C35),'ESP2'!$A$6:$N$131,14,FALSE),0)</f>
        <v>0</v>
      </c>
      <c r="AH35" s="189">
        <f>_xlfn.IFNA(VLOOKUP(CONCATENATE($AH$5,$B35,$C35),'OG3'!$A$6:$N$131,14,FALSE),0)</f>
        <v>0</v>
      </c>
      <c r="AI35" s="189">
        <f>_xlfn.IFNA(VLOOKUP(CONCATENATE($AI$5,$B35,$C35),'BUN2'!$A$6:$N$135,14,FALSE),0)</f>
        <v>0</v>
      </c>
      <c r="AJ35" s="189">
        <f>_xlfn.IFNA(VLOOKUP(CONCATENATE($AJ$5,$B35,$C35),SC!$A$6:$N$250,14,FALSE),0)</f>
        <v>0</v>
      </c>
      <c r="AK35" s="189">
        <f>_xlfn.IFNA(VLOOKUP(CONCATENATE($AK$5,$B35,$C35),'ESP3'!$A$6:$N$133,14,FALSE),0)</f>
        <v>0</v>
      </c>
      <c r="AL35" s="447">
        <f>_xlfn.IFNA(VLOOKUP(CONCATENATE($AL$5,$B35,$C35),'BAL3'!$A$6:$N$77,14,FALSE),0)</f>
        <v>0</v>
      </c>
      <c r="AM35" s="190">
        <f>_xlfn.IFNA(VLOOKUP(CONCATENATE($AM$5,$B35,$C35),'BUS4'!$A$6:$N$233,14,FALSE),0)</f>
        <v>0</v>
      </c>
      <c r="AN35" s="190">
        <f>_xlfn.IFNA(VLOOKUP(CONCATENATE($AK$5,$B35,$C35),'BUN3'!$A$6:$N$133,14,FALSE),0)</f>
        <v>0</v>
      </c>
      <c r="AO35" s="190">
        <f>_xlfn.IFNA(VLOOKUP(CONCATENATE($AO$5,$B35,$C35),'ESP4'!$A$6:$N$135,14,FALSE),0)</f>
        <v>0</v>
      </c>
      <c r="AP35" s="190">
        <f>_xlfn.IFNA(VLOOKUP(CONCATENATE($AP$5,$B35,$C35),'MR3'!$A$6:$N$77,14,FALSE),0)</f>
        <v>0</v>
      </c>
      <c r="AQ35" s="190">
        <f>_xlfn.IFNA(VLOOKUP(CONCATENATE($AQ$5,$B35,$C35),'WAL1'!$A$6:$N$233,14,FALSE),0)</f>
        <v>0</v>
      </c>
      <c r="AR35" s="190">
        <f>_xlfn.IFNA(VLOOKUP(CONCATENATE($AR$5,$B35,$C35),'SM1'!$A$6:$N$250,14,FALSE),0)</f>
        <v>0</v>
      </c>
      <c r="AS35" s="190">
        <f>_xlfn.IFNA(VLOOKUP(CONCATENATE($AS$5,$B35,$C35),WP!$A$6:$N$250,14,FALSE),0)</f>
        <v>0</v>
      </c>
      <c r="AT35" s="190"/>
      <c r="AU35" s="190"/>
    </row>
    <row r="36" spans="1:47" x14ac:dyDescent="0.3">
      <c r="A36" s="886"/>
      <c r="B36" s="29"/>
      <c r="C36" s="30"/>
      <c r="D36" s="30"/>
      <c r="E36" s="31"/>
      <c r="F36" s="32"/>
      <c r="G36" s="33"/>
      <c r="H36" s="34"/>
      <c r="I36" s="32"/>
      <c r="J36" s="189">
        <f>_xlfn.IFNA(VLOOKUP(CONCATENATE($J$5,$B36,$C36),'BUS1'!$A$6:$N$107,14,FALSE),0)</f>
        <v>0</v>
      </c>
      <c r="K36" s="189">
        <f>_xlfn.IFNA(VLOOKUP(CONCATENATE($K$5,$B36,$C36),'ESP1'!$A$6:$N$135,14,FALSE),0)</f>
        <v>0</v>
      </c>
      <c r="L36" s="189">
        <f>_xlfn.IFNA(VLOOKUP(CONCATENATE($L$5,$B36,$C36),'KR1'!$A$6:$N$95,14,FALSE),0)</f>
        <v>0</v>
      </c>
      <c r="M36" s="707">
        <f>_xlfn.IFNA(VLOOKUP(CONCATENATE($M$5,$B36,$C36),'BAL1'!$A$6:$N$110,14,FALSE),0)</f>
        <v>0</v>
      </c>
      <c r="N36" s="189">
        <f>_xlfn.IFNA(VLOOKUP(CONCATENATE($N$5,$B36,$C36),MUR!$A$6:$N$110,14,FALSE),0)</f>
        <v>0</v>
      </c>
      <c r="O36" s="189">
        <f>_xlfn.IFNA(VLOOKUP(CONCATENATE($O$5,$B36,$C36),'SER1'!$A$6:$N$110,14,FALSE),0)</f>
        <v>0</v>
      </c>
      <c r="P36" s="189">
        <f>_xlfn.IFNA(VLOOKUP(CONCATENATE($P$5,$B36,$C36),'MR1'!$A$6:$N$135,14,FALSE),0)</f>
        <v>0</v>
      </c>
      <c r="Q36" s="189">
        <f>_xlfn.IFNA(VLOOKUP(CONCATENATE($Q$5,$B36,$C36),'GOS1'!$A$6:$N$133,14,FALSE),0)</f>
        <v>0</v>
      </c>
      <c r="R36" s="189">
        <f>_xlfn.IFNA(VLOOKUP(CONCATENATE($R$5,$B36,$C36),'BUS2'!$A$6:$N$133,14,FALSE),0)</f>
        <v>0</v>
      </c>
      <c r="S36" s="189">
        <f>_xlfn.IFNA(VLOOKUP(CONCATENATE($S$5,$B36,$C36),'OG1'!$A$6:$N$56,14,FALSE),0)</f>
        <v>0</v>
      </c>
      <c r="T36" s="189">
        <f>_xlfn.IFNA(VLOOKUP(CONCATENATE($T$5,$B36,$C36),'DRY1'!$A$6:$N$135,14,FALSE),0)</f>
        <v>0</v>
      </c>
      <c r="U36" s="189">
        <f>_xlfn.IFNA(VLOOKUP(CONCATENATE($U$5,$B36,$C36),'HO1'!$A$8:$N$131,14,FALSE),0)</f>
        <v>0</v>
      </c>
      <c r="V36" s="189">
        <f>_xlfn.IFNA(VLOOKUP(CONCATENATE($V$5,$B36,$C36),'BUS3'!$A$8:$N$135,14,FALSE),0)</f>
        <v>0</v>
      </c>
      <c r="W36" s="189">
        <f>_xlfn.IFNA(VLOOKUP(CONCATENATE($W$5,$B36,$C36),'DRY2'!$A$6:$N$133,14,FALSE),0)</f>
        <v>0</v>
      </c>
      <c r="X36" s="707">
        <f>_xlfn.IFNA(VLOOKUP(CONCATENATE($X$5,$B36,$C36),'BAL2'!$A$6:$N$133,14,FALSE),0)</f>
        <v>0</v>
      </c>
      <c r="Y36" s="189">
        <f>_xlfn.IFNA(VLOOKUP(CONCATENATE($Y$5,$B36,$C36),'OG2'!$A$6:$N$133,14,FALSE),0)</f>
        <v>0</v>
      </c>
      <c r="Z36" s="189">
        <f>_xlfn.IFNA(VLOOKUP(CONCATENATE($Z$5,$B36,$C36),'MR2'!$A$6:$N$133,14,FALSE),0)</f>
        <v>0</v>
      </c>
      <c r="AA36" s="189">
        <f>_xlfn.IFNA(VLOOKUP(CONCATENATE($AA$5,$B36,$C36),'DRY3'!$A$6:$N$124,14,FALSE),0)</f>
        <v>0</v>
      </c>
      <c r="AB36" s="189">
        <f>_xlfn.IFNA(VLOOKUP(CONCATENATE($AB$5,$B36,$C36),'SER2'!$A$6:$N$135,14,FALSE),0)</f>
        <v>0</v>
      </c>
      <c r="AC36" s="189">
        <f>_xlfn.IFNA(VLOOKUP(CONCATENATE($AC$5,$B36,$C36),'KR2'!$A$6:$O$129,14,FALSE),0)</f>
        <v>0</v>
      </c>
      <c r="AD36" s="189">
        <f>_xlfn.IFNA(VLOOKUP(CONCATENATE($AD$5,$B36,$C36),'BUN1'!$A$6:$O$129,14,FALSE),0)</f>
        <v>0</v>
      </c>
      <c r="AE36" s="189">
        <f>_xlfn.IFNA(VLOOKUP(CONCATENATE($AE$5,$B36,$C36),LOG!$A$6:$N$135,14,FALSE),0)</f>
        <v>0</v>
      </c>
      <c r="AF36" s="189">
        <f>_xlfn.IFNA(VLOOKUP(CONCATENATE($AF$5,$B36,$C36),FEST!$A$6:$N$125,14,FALSE),0)</f>
        <v>0</v>
      </c>
      <c r="AG36" s="189">
        <f>_xlfn.IFNA(VLOOKUP(CONCATENATE($AG$5,$B36,$C36),'ESP2'!$A$6:$N$131,14,FALSE),0)</f>
        <v>0</v>
      </c>
      <c r="AH36" s="189">
        <f>_xlfn.IFNA(VLOOKUP(CONCATENATE($AH$5,$B36,$C36),'OG3'!$A$6:$N$131,14,FALSE),0)</f>
        <v>0</v>
      </c>
      <c r="AI36" s="189">
        <f>_xlfn.IFNA(VLOOKUP(CONCATENATE($AI$5,$B36,$C36),'BUN2'!$A$6:$N$135,14,FALSE),0)</f>
        <v>0</v>
      </c>
      <c r="AJ36" s="189">
        <f>_xlfn.IFNA(VLOOKUP(CONCATENATE($AJ$5,$B36,$C36),SC!$A$6:$N$250,14,FALSE),0)</f>
        <v>0</v>
      </c>
      <c r="AK36" s="189">
        <f>_xlfn.IFNA(VLOOKUP(CONCATENATE($AK$5,$B36,$C36),'ESP3'!$A$6:$N$133,14,FALSE),0)</f>
        <v>0</v>
      </c>
      <c r="AL36" s="447">
        <f>_xlfn.IFNA(VLOOKUP(CONCATENATE($AL$5,$B36,$C36),'BAL3'!$A$6:$N$77,14,FALSE),0)</f>
        <v>0</v>
      </c>
      <c r="AM36" s="190">
        <f>_xlfn.IFNA(VLOOKUP(CONCATENATE($AM$5,$B36,$C36),'BUS4'!$A$6:$N$233,14,FALSE),0)</f>
        <v>0</v>
      </c>
      <c r="AN36" s="190">
        <f>_xlfn.IFNA(VLOOKUP(CONCATENATE($AK$5,$B36,$C36),'BUN3'!$A$6:$N$133,14,FALSE),0)</f>
        <v>0</v>
      </c>
      <c r="AO36" s="190">
        <f>_xlfn.IFNA(VLOOKUP(CONCATENATE($AO$5,$B36,$C36),'ESP4'!$A$6:$N$135,14,FALSE),0)</f>
        <v>0</v>
      </c>
      <c r="AP36" s="190">
        <f>_xlfn.IFNA(VLOOKUP(CONCATENATE($AP$5,$B36,$C36),'MR3'!$A$6:$N$77,14,FALSE),0)</f>
        <v>0</v>
      </c>
      <c r="AQ36" s="190">
        <f>_xlfn.IFNA(VLOOKUP(CONCATENATE($AQ$5,$B36,$C36),'WAL1'!$A$6:$N$233,14,FALSE),0)</f>
        <v>0</v>
      </c>
      <c r="AR36" s="190">
        <f>_xlfn.IFNA(VLOOKUP(CONCATENATE($AR$5,$B36,$C36),'SM1'!$A$6:$N$250,14,FALSE),0)</f>
        <v>0</v>
      </c>
      <c r="AS36" s="190"/>
      <c r="AT36" s="190"/>
      <c r="AU36" s="190"/>
    </row>
    <row r="37" spans="1:47" x14ac:dyDescent="0.3">
      <c r="A37" s="886"/>
      <c r="B37" s="29"/>
      <c r="C37" s="30"/>
      <c r="D37" s="30"/>
      <c r="E37" s="31"/>
      <c r="F37" s="32"/>
      <c r="G37" s="33"/>
      <c r="H37" s="34"/>
      <c r="I37" s="32"/>
      <c r="J37" s="189">
        <f>_xlfn.IFNA(VLOOKUP(CONCATENATE($J$5,$B37,$C37),'BUS1'!$A$6:$N$107,14,FALSE),0)</f>
        <v>0</v>
      </c>
      <c r="K37" s="189">
        <f>_xlfn.IFNA(VLOOKUP(CONCATENATE($K$5,$B37,$C37),'ESP1'!$A$6:$N$135,14,FALSE),0)</f>
        <v>0</v>
      </c>
      <c r="L37" s="189">
        <f>_xlfn.IFNA(VLOOKUP(CONCATENATE($L$5,$B37,$C37),'KR1'!$A$6:$N$95,14,FALSE),0)</f>
        <v>0</v>
      </c>
      <c r="M37" s="189">
        <f>_xlfn.IFNA(VLOOKUP(CONCATENATE($M$5,$B37,$C37),'BAL1'!$A$6:$L$131,14,FALSE),0)</f>
        <v>0</v>
      </c>
      <c r="N37" s="189">
        <f>_xlfn.IFNA(VLOOKUP(CONCATENATE($N$5,$B37,$C37),MUR!$A$6:$L$131,14,FALSE),0)</f>
        <v>0</v>
      </c>
      <c r="O37" s="189">
        <f>_xlfn.IFNA(VLOOKUP(CONCATENATE($O$5,$B37,$C37),'SER1'!$A$6:$N$110,14,FALSE),0)</f>
        <v>0</v>
      </c>
      <c r="P37" s="189">
        <f>_xlfn.IFNA(VLOOKUP(CONCATENATE($P$5,$B37,$C37),'MR1'!$A$6:$N$135,14,FALSE),0)</f>
        <v>0</v>
      </c>
      <c r="Q37" s="189">
        <f>_xlfn.IFNA(VLOOKUP(CONCATENATE($Q$5,$B37,$C37),'GOS1'!$A$6:$N$133,14,FALSE),0)</f>
        <v>0</v>
      </c>
      <c r="R37" s="189">
        <f>_xlfn.IFNA(VLOOKUP(CONCATENATE($R$5,$B37,$C37),'BUS2'!$A$6:$N$133,14,FALSE),0)</f>
        <v>0</v>
      </c>
      <c r="S37" s="189">
        <f>_xlfn.IFNA(VLOOKUP(CONCATENATE($S$5,$B37,$C37),'OG1'!$A$6:$N$56,14,FALSE),0)</f>
        <v>0</v>
      </c>
      <c r="T37" s="189">
        <f>_xlfn.IFNA(VLOOKUP(CONCATENATE($T$5,$B37,$C37),'DRY1'!$A$6:$N$135,14,FALSE),0)</f>
        <v>0</v>
      </c>
      <c r="U37" s="189">
        <f>_xlfn.IFNA(VLOOKUP(CONCATENATE($U$5,$B37,$C37),'HO1'!$A$8:$N$131,14,FALSE),0)</f>
        <v>0</v>
      </c>
      <c r="V37" s="189">
        <f>_xlfn.IFNA(VLOOKUP(CONCATENATE($V$5,$B37,$C37),'BUS3'!$A$8:$N$135,14,FALSE),0)</f>
        <v>0</v>
      </c>
      <c r="W37" s="189">
        <f>_xlfn.IFNA(VLOOKUP(CONCATENATE($W$5,$B37,$C37),'DRY2'!$A$6:$N$133,14,FALSE),0)</f>
        <v>0</v>
      </c>
      <c r="X37" s="707">
        <f>_xlfn.IFNA(VLOOKUP(CONCATENATE($X$5,$B37,$C37),'BAL2'!$A$6:$N$133,14,FALSE),0)</f>
        <v>0</v>
      </c>
      <c r="Y37" s="189">
        <f>_xlfn.IFNA(VLOOKUP(CONCATENATE($Y$5,$B37,$C37),'OG3'!$A$6:$N$133,14,FALSE),0)</f>
        <v>0</v>
      </c>
      <c r="Z37" s="189">
        <f>_xlfn.IFNA(VLOOKUP(CONCATENATE($Z$5,$B37,$C37),'MR2'!$A$6:$N$133,14,FALSE),0)</f>
        <v>0</v>
      </c>
      <c r="AA37" s="189">
        <f>_xlfn.IFNA(VLOOKUP(CONCATENATE($AA$5,$B37,$C37),'DRY3'!$A$6:$N$124,14,FALSE),0)</f>
        <v>0</v>
      </c>
      <c r="AB37" s="189">
        <f>_xlfn.IFNA(VLOOKUP(CONCATENATE($AB$5,$B37,$C37),'SER2'!$A$6:$N$135,14,FALSE),0)</f>
        <v>0</v>
      </c>
      <c r="AC37" s="189">
        <f>_xlfn.IFNA(VLOOKUP(CONCATENATE($AC$5,$B37,$C37),'KR2'!$A$6:$O$129,14,FALSE),0)</f>
        <v>0</v>
      </c>
      <c r="AD37" s="189">
        <f>_xlfn.IFNA(VLOOKUP(CONCATENATE($AD$5,$B37,$C37),'BUN1'!$A$6:$O$129,14,FALSE),0)</f>
        <v>0</v>
      </c>
      <c r="AE37" s="189">
        <f>_xlfn.IFNA(VLOOKUP(CONCATENATE($AE$5,$B37,$C37),LOG!$A$6:$N$135,14,FALSE),0)</f>
        <v>0</v>
      </c>
      <c r="AF37" s="189">
        <f>_xlfn.IFNA(VLOOKUP(CONCATENATE($AF$5,$B37,$C37),FEST!$A$6:$N$125,14,FALSE),0)</f>
        <v>0</v>
      </c>
      <c r="AG37" s="189">
        <f>_xlfn.IFNA(VLOOKUP(CONCATENATE($AG$5,$B37,$C37),'ESP2'!$A$6:$N$131,14,FALSE),0)</f>
        <v>0</v>
      </c>
      <c r="AH37" s="189">
        <f>_xlfn.IFNA(VLOOKUP(CONCATENATE($AG$5,$B37,$C37),'OG3'!$A$6:$N$131,14,FALSE),0)</f>
        <v>0</v>
      </c>
      <c r="AI37" s="189">
        <f>_xlfn.IFNA(VLOOKUP(CONCATENATE($AI$5,$B37,$C37),'BUN2'!$A$6:$N$135,14,FALSE),0)</f>
        <v>0</v>
      </c>
      <c r="AJ37" s="189">
        <f>_xlfn.IFNA(VLOOKUP(CONCATENATE($AJ$5,$B37,$C37),SC!$A$6:$N$250,14,FALSE),0)</f>
        <v>0</v>
      </c>
      <c r="AK37" s="189">
        <f>_xlfn.IFNA(VLOOKUP(CONCATENATE($AK$5,$B37,$C37),'ESP3'!$A$6:$N$133,14,FALSE),0)</f>
        <v>0</v>
      </c>
      <c r="AL37" s="447">
        <f>_xlfn.IFNA(VLOOKUP(CONCATENATE($AL$5,$B37,$C37),'BAL3'!$A$6:$N$77,14,FALSE),0)</f>
        <v>0</v>
      </c>
      <c r="AM37" s="190">
        <f>_xlfn.IFNA(VLOOKUP(CONCATENATE($AQ$5,$B37,$C37),'WAL1'!$A$6:$N$233,14,FALSE),0)</f>
        <v>0</v>
      </c>
      <c r="AN37" s="190">
        <f>_xlfn.IFNA(VLOOKUP(CONCATENATE($AK$5,$B37,$C37),'BUN3'!$A$6:$N$133,14,FALSE),0)</f>
        <v>0</v>
      </c>
      <c r="AO37" s="190">
        <f>_xlfn.IFNA(VLOOKUP(CONCATENATE($AO$5,$B37,$C37),'ESP4'!$A$6:$N$135,14,FALSE),0)</f>
        <v>0</v>
      </c>
      <c r="AP37" s="190">
        <f>_xlfn.IFNA(VLOOKUP(CONCATENATE($AP$5,$B37,$C37),'MR3'!$A$6:$N$77,14,FALSE),0)</f>
        <v>0</v>
      </c>
      <c r="AQ37" s="190">
        <f>_xlfn.IFNA(VLOOKUP(CONCATENATE($AQ$5,$B37,$C37),'WAL1'!$A$6:$N$233,14,FALSE),0)</f>
        <v>0</v>
      </c>
      <c r="AR37" s="190">
        <f>_xlfn.IFNA(VLOOKUP(CONCATENATE($AR$5,$B37,$C37),'SM1'!$A$6:$N$250,14,FALSE),0)</f>
        <v>0</v>
      </c>
      <c r="AS37" s="190"/>
      <c r="AT37" s="190"/>
      <c r="AU37" s="190"/>
    </row>
    <row r="38" spans="1:47" x14ac:dyDescent="0.3">
      <c r="A38" s="886"/>
      <c r="B38" s="29"/>
      <c r="C38" s="30"/>
      <c r="D38" s="30"/>
      <c r="E38" s="31"/>
      <c r="F38" s="32"/>
      <c r="G38" s="33"/>
      <c r="H38" s="34"/>
      <c r="I38" s="32"/>
      <c r="J38" s="189">
        <f>_xlfn.IFNA(VLOOKUP(CONCATENATE($J$5,$B38,$C38),'BUS1'!$A$6:$N$107,14,FALSE),0)</f>
        <v>0</v>
      </c>
      <c r="K38" s="189">
        <f>_xlfn.IFNA(VLOOKUP(CONCATENATE($K$5,$B38,$C38),'ESP1'!$A$6:$N$135,14,FALSE),0)</f>
        <v>0</v>
      </c>
      <c r="L38" s="189">
        <f>_xlfn.IFNA(VLOOKUP(CONCATENATE($L$5,$B38,$C38),'KR1'!$A$6:$N$95,14,FALSE),0)</f>
        <v>0</v>
      </c>
      <c r="M38" s="189">
        <f>_xlfn.IFNA(VLOOKUP(CONCATENATE($M$5,$B38,$C38),'BAL1'!$A$6:$L$131,14,FALSE),0)</f>
        <v>0</v>
      </c>
      <c r="N38" s="189">
        <f>_xlfn.IFNA(VLOOKUP(CONCATENATE($N$5,$B38,$C38),MUR!$A$6:$L$131,14,FALSE),0)</f>
        <v>0</v>
      </c>
      <c r="O38" s="189">
        <f>_xlfn.IFNA(VLOOKUP(CONCATENATE($O$5,$B38,$C38),'SER1'!$A$6:$N$110,14,FALSE),0)</f>
        <v>0</v>
      </c>
      <c r="P38" s="189">
        <f>_xlfn.IFNA(VLOOKUP(CONCATENATE($P$5,$B38,$C38),'MR1'!$A$6:$N$135,14,FALSE),0)</f>
        <v>0</v>
      </c>
      <c r="Q38" s="189">
        <f>_xlfn.IFNA(VLOOKUP(CONCATENATE($Q$5,$B38,$C38),'GOS1'!$A$6:$N$133,14,FALSE),0)</f>
        <v>0</v>
      </c>
      <c r="R38" s="189">
        <f>_xlfn.IFNA(VLOOKUP(CONCATENATE($R$5,$B38,$C38),'BUS2'!$A$6:$N$133,14,FALSE),0)</f>
        <v>0</v>
      </c>
      <c r="S38" s="189">
        <f>_xlfn.IFNA(VLOOKUP(CONCATENATE($S$5,$B38,$C38),'OG1'!$A$6:$N$56,14,FALSE),0)</f>
        <v>0</v>
      </c>
      <c r="T38" s="189">
        <f>_xlfn.IFNA(VLOOKUP(CONCATENATE($T$5,$B38,$C38),'DRY1'!$A$6:$N$135,14,FALSE),0)</f>
        <v>0</v>
      </c>
      <c r="U38" s="189">
        <f>_xlfn.IFNA(VLOOKUP(CONCATENATE($U$5,$B38,$C38),'HO1'!$A$8:$N$131,14,FALSE),0)</f>
        <v>0</v>
      </c>
      <c r="V38" s="189">
        <f>_xlfn.IFNA(VLOOKUP(CONCATENATE($V$5,$B38,$C38),'BUS3'!$A$8:$N$135,14,FALSE),0)</f>
        <v>0</v>
      </c>
      <c r="W38" s="189">
        <f>_xlfn.IFNA(VLOOKUP(CONCATENATE($W$5,$B38,$C38),'DRY2'!$A$6:$N$133,14,FALSE),0)</f>
        <v>0</v>
      </c>
      <c r="X38" s="707"/>
      <c r="Y38" s="189">
        <f>_xlfn.IFNA(VLOOKUP(CONCATENATE($Y$5,$B38,$C38),'OG3'!$A$6:$N$133,14,FALSE),0)</f>
        <v>0</v>
      </c>
      <c r="Z38" s="189">
        <f>_xlfn.IFNA(VLOOKUP(CONCATENATE($Z$5,$B38,$C38),'MR2'!$A$6:$N$133,14,FALSE),0)</f>
        <v>0</v>
      </c>
      <c r="AA38" s="189">
        <f>_xlfn.IFNA(VLOOKUP(CONCATENATE($AA$5,$B38,$C38),'DRY3'!$A$6:$N$124,14,FALSE),0)</f>
        <v>0</v>
      </c>
      <c r="AB38" s="189">
        <f>_xlfn.IFNA(VLOOKUP(CONCATENATE($AB$5,$B38,$C38),'SER2'!$A$6:$N$135,14,FALSE),0)</f>
        <v>0</v>
      </c>
      <c r="AC38" s="189">
        <f>_xlfn.IFNA(VLOOKUP(CONCATENATE($AC$5,$B38,$C38),'KR2'!$A$6:$O$129,14,FALSE),0)</f>
        <v>0</v>
      </c>
      <c r="AD38" s="189">
        <f>_xlfn.IFNA(VLOOKUP(CONCATENATE($AD$5,$B38,$C38),'BUN1'!$A$6:$O$129,14,FALSE),0)</f>
        <v>0</v>
      </c>
      <c r="AE38" s="189">
        <f>_xlfn.IFNA(VLOOKUP(CONCATENATE($AE$5,$B38,$C38),LOG!$A$6:$N$135,14,FALSE),0)</f>
        <v>0</v>
      </c>
      <c r="AF38" s="189">
        <f>_xlfn.IFNA(VLOOKUP(CONCATENATE($AF$5,$B38,$C38),FEST!$A$6:$N$125,14,FALSE),0)</f>
        <v>0</v>
      </c>
      <c r="AG38" s="189">
        <f>_xlfn.IFNA(VLOOKUP(CONCATENATE($AG$5,$B38,$C38),'ESP2'!$A$6:$N$131,14,FALSE),0)</f>
        <v>0</v>
      </c>
      <c r="AH38" s="189">
        <f>_xlfn.IFNA(VLOOKUP(CONCATENATE($AG$5,$B38,$C38),'OG3'!$A$6:$N$131,14,FALSE),0)</f>
        <v>0</v>
      </c>
      <c r="AI38" s="189">
        <f>_xlfn.IFNA(VLOOKUP(CONCATENATE($AI$5,$B38,$C38),'BUN2'!$A$6:$N$135,14,FALSE),0)</f>
        <v>0</v>
      </c>
      <c r="AJ38" s="189">
        <f>_xlfn.IFNA(VLOOKUP(CONCATENATE($AJ$5,$B38,$C38),SC!$A$6:$N$250,14,FALSE),0)</f>
        <v>0</v>
      </c>
      <c r="AK38" s="189">
        <f>_xlfn.IFNA(VLOOKUP(CONCATENATE($AK$5,$B38,$C38),'ESP3'!$A$6:$N$133,14,FALSE),0)</f>
        <v>0</v>
      </c>
      <c r="AL38" s="447">
        <f>_xlfn.IFNA(VLOOKUP(CONCATENATE($AL$5,$B38,$C38),'BAL3'!$A$6:$N$77,14,FALSE),0)</f>
        <v>0</v>
      </c>
      <c r="AM38" s="190">
        <f>_xlfn.IFNA(VLOOKUP(CONCATENATE($AQ$5,$B38,$C38),'WAL1'!$A$6:$N$233,14,FALSE),0)</f>
        <v>0</v>
      </c>
      <c r="AN38" s="190">
        <f>_xlfn.IFNA(VLOOKUP(CONCATENATE($AK$5,$B38,$C38),'BUN3'!$A$6:$N$133,14,FALSE),0)</f>
        <v>0</v>
      </c>
      <c r="AO38" s="190">
        <f>_xlfn.IFNA(VLOOKUP(CONCATENATE($AO$5,$B38,$C38),'ESP4'!$A$6:$N$135,14,FALSE),0)</f>
        <v>0</v>
      </c>
      <c r="AP38" s="190">
        <f>_xlfn.IFNA(VLOOKUP(CONCATENATE($AP$5,$B38,$C38),'MR3'!$A$6:$N$77,14,FALSE),0)</f>
        <v>0</v>
      </c>
      <c r="AQ38" s="190">
        <f>_xlfn.IFNA(VLOOKUP(CONCATENATE($AQ$5,$B38,$C38),'WAL1'!$A$6:$N$233,14,FALSE),0)</f>
        <v>0</v>
      </c>
      <c r="AR38" s="190">
        <f>_xlfn.IFNA(VLOOKUP(CONCATENATE($AR$5,$B38,$C38),'SM1'!$A$6:$N$250,14,FALSE),0)</f>
        <v>0</v>
      </c>
      <c r="AS38" s="190"/>
      <c r="AT38" s="190"/>
      <c r="AU38" s="190"/>
    </row>
    <row r="39" spans="1:47" x14ac:dyDescent="0.3">
      <c r="A39" s="886"/>
      <c r="B39" s="29"/>
      <c r="C39" s="30"/>
      <c r="D39" s="30"/>
      <c r="E39" s="31"/>
      <c r="F39" s="32"/>
      <c r="G39" s="33"/>
      <c r="H39" s="34"/>
      <c r="I39" s="32"/>
      <c r="J39" s="189">
        <f>_xlfn.IFNA(VLOOKUP(CONCATENATE($J$5,$B39,$C39),'BUS1'!$A$6:$N$107,14,FALSE),0)</f>
        <v>0</v>
      </c>
      <c r="K39" s="189">
        <f>_xlfn.IFNA(VLOOKUP(CONCATENATE($K$5,$B39,$C39),'ESP1'!$A$6:$N$135,14,FALSE),0)</f>
        <v>0</v>
      </c>
      <c r="L39" s="189">
        <f>_xlfn.IFNA(VLOOKUP(CONCATENATE($L$5,$B39,$C39),'KR1'!$A$6:$N$95,14,FALSE),0)</f>
        <v>0</v>
      </c>
      <c r="M39" s="189">
        <f>_xlfn.IFNA(VLOOKUP(CONCATENATE($M$5,$B39,$C39),'BAL1'!$A$6:$L$131,14,FALSE),0)</f>
        <v>0</v>
      </c>
      <c r="N39" s="189">
        <f>_xlfn.IFNA(VLOOKUP(CONCATENATE($N$5,$B39,$C39),MUR!$A$6:$L$131,14,FALSE),0)</f>
        <v>0</v>
      </c>
      <c r="O39" s="189">
        <f>_xlfn.IFNA(VLOOKUP(CONCATENATE($O$5,$B39,$C39),'SER1'!$A$6:$N$110,14,FALSE),0)</f>
        <v>0</v>
      </c>
      <c r="P39" s="189">
        <f>_xlfn.IFNA(VLOOKUP(CONCATENATE($P$5,$B39,$C39),'MR1'!$A$6:$N$135,14,FALSE),0)</f>
        <v>0</v>
      </c>
      <c r="Q39" s="189">
        <f>_xlfn.IFNA(VLOOKUP(CONCATENATE($Q$5,$B39,$C39),'GOS1'!$A$6:$N$133,14,FALSE),0)</f>
        <v>0</v>
      </c>
      <c r="R39" s="189">
        <f>_xlfn.IFNA(VLOOKUP(CONCATENATE($R$5,$B39,$C39),'BUS2'!$A$6:$N$133,14,FALSE),0)</f>
        <v>0</v>
      </c>
      <c r="S39" s="189">
        <f>_xlfn.IFNA(VLOOKUP(CONCATENATE($S$5,$B39,$C39),'OG1'!$A$6:$N$56,14,FALSE),0)</f>
        <v>0</v>
      </c>
      <c r="T39" s="189">
        <f>_xlfn.IFNA(VLOOKUP(CONCATENATE($T$5,$B39,$C39),'DRY1'!$A$6:$N$135,14,FALSE),0)</f>
        <v>0</v>
      </c>
      <c r="U39" s="189">
        <f>_xlfn.IFNA(VLOOKUP(CONCATENATE($U$5,$B39,$C39),'HO1'!$A$8:$N$131,14,FALSE),0)</f>
        <v>0</v>
      </c>
      <c r="V39" s="189">
        <f>_xlfn.IFNA(VLOOKUP(CONCATENATE($V$5,$B39,$C39),'BUS3'!$A$8:$N$135,14,FALSE),0)</f>
        <v>0</v>
      </c>
      <c r="W39" s="189">
        <f>_xlfn.IFNA(VLOOKUP(CONCATENATE($W$5,$B39,$C39),'DRY2'!$A$6:$N$133,14,FALSE),0)</f>
        <v>0</v>
      </c>
      <c r="X39" s="707"/>
      <c r="Y39" s="189">
        <f>_xlfn.IFNA(VLOOKUP(CONCATENATE($Y$5,$B39,$C39),'OG3'!$A$6:$N$133,14,FALSE),0)</f>
        <v>0</v>
      </c>
      <c r="Z39" s="189">
        <f>_xlfn.IFNA(VLOOKUP(CONCATENATE($Z$5,$B39,$C39),'MR2'!$A$6:$N$133,14,FALSE),0)</f>
        <v>0</v>
      </c>
      <c r="AA39" s="189">
        <f>_xlfn.IFNA(VLOOKUP(CONCATENATE($AA$5,$B39,$C39),'DRY3'!$A$6:$N$124,14,FALSE),0)</f>
        <v>0</v>
      </c>
      <c r="AB39" s="189">
        <f>_xlfn.IFNA(VLOOKUP(CONCATENATE($AB$5,$B39,$C39),'SER2'!$A$6:$N$135,14,FALSE),0)</f>
        <v>0</v>
      </c>
      <c r="AC39" s="189">
        <f>_xlfn.IFNA(VLOOKUP(CONCATENATE($AC$5,$B39,$C39),'KR2'!$A$6:$O$129,14,FALSE),0)</f>
        <v>0</v>
      </c>
      <c r="AD39" s="189">
        <f>_xlfn.IFNA(VLOOKUP(CONCATENATE($AD$5,$B39,$C39),'BUN1'!$A$6:$O$129,14,FALSE),0)</f>
        <v>0</v>
      </c>
      <c r="AE39" s="189">
        <f>_xlfn.IFNA(VLOOKUP(CONCATENATE($AE$5,$B39,$C39),LOG!$A$6:$N$135,14,FALSE),0)</f>
        <v>0</v>
      </c>
      <c r="AF39" s="189">
        <f>_xlfn.IFNA(VLOOKUP(CONCATENATE($AF$5,$B39,$C39),FEST!$A$6:$N$125,14,FALSE),0)</f>
        <v>0</v>
      </c>
      <c r="AG39" s="189">
        <f>_xlfn.IFNA(VLOOKUP(CONCATENATE($AG$5,$B39,$C39),'ESP2'!$A$6:$N$131,14,FALSE),0)</f>
        <v>0</v>
      </c>
      <c r="AH39" s="189">
        <f>_xlfn.IFNA(VLOOKUP(CONCATENATE($AG$5,$B39,$C39),'OG3'!$A$6:$N$131,14,FALSE),0)</f>
        <v>0</v>
      </c>
      <c r="AI39" s="189">
        <f>_xlfn.IFNA(VLOOKUP(CONCATENATE($AI$5,$B39,$C39),'BUN2'!$A$6:$N$135,14,FALSE),0)</f>
        <v>0</v>
      </c>
      <c r="AJ39" s="189">
        <f>_xlfn.IFNA(VLOOKUP(CONCATENATE($AJ$5,$B39,$C39),SC!$A$6:$N$250,14,FALSE),0)</f>
        <v>0</v>
      </c>
      <c r="AK39" s="189">
        <f>_xlfn.IFNA(VLOOKUP(CONCATENATE($AK$5,$B39,$C39),'ESP3'!$A$6:$N$133,14,FALSE),0)</f>
        <v>0</v>
      </c>
      <c r="AL39" s="447">
        <f>_xlfn.IFNA(VLOOKUP(CONCATENATE($AL$5,$B39,$C39),'BAL3'!$A$6:$N$77,14,FALSE),0)</f>
        <v>0</v>
      </c>
      <c r="AM39" s="190">
        <f>_xlfn.IFNA(VLOOKUP(CONCATENATE($AQ$5,$B39,$C39),'WAL1'!$A$6:$N$233,14,FALSE),0)</f>
        <v>0</v>
      </c>
      <c r="AN39" s="190">
        <f>_xlfn.IFNA(VLOOKUP(CONCATENATE($AK$5,$B39,$C39),'BUN3'!$A$6:$N$133,14,FALSE),0)</f>
        <v>0</v>
      </c>
      <c r="AO39" s="190">
        <f>_xlfn.IFNA(VLOOKUP(CONCATENATE($AO$5,$B39,$C39),'ESP4'!$A$6:$N$135,14,FALSE),0)</f>
        <v>0</v>
      </c>
      <c r="AP39" s="190">
        <f>_xlfn.IFNA(VLOOKUP(CONCATENATE($AP$5,$B39,$C39),'MR3'!$A$6:$N$77,14,FALSE),0)</f>
        <v>0</v>
      </c>
      <c r="AQ39" s="190">
        <f>_xlfn.IFNA(VLOOKUP(CONCATENATE($AQ$5,$B39,$C39),'WAL1'!$A$6:$N$233,14,FALSE),0)</f>
        <v>0</v>
      </c>
      <c r="AR39" s="190">
        <f>_xlfn.IFNA(VLOOKUP(CONCATENATE($AR$5,$B39,$C39),'SM1'!$A$6:$N$250,14,FALSE),0)</f>
        <v>0</v>
      </c>
      <c r="AS39" s="190"/>
      <c r="AT39" s="190"/>
      <c r="AU39" s="190"/>
    </row>
    <row r="40" spans="1:47" x14ac:dyDescent="0.3">
      <c r="A40" s="886"/>
      <c r="B40" s="29"/>
      <c r="C40" s="30"/>
      <c r="D40" s="30"/>
      <c r="E40" s="31"/>
      <c r="F40" s="32"/>
      <c r="G40" s="33"/>
      <c r="H40" s="34"/>
      <c r="I40" s="32"/>
      <c r="J40" s="189">
        <f>_xlfn.IFNA(VLOOKUP(CONCATENATE($J$5,$B40,$C40),'BUS1'!$A$6:$N$107,14,FALSE),0)</f>
        <v>0</v>
      </c>
      <c r="K40" s="189">
        <f>_xlfn.IFNA(VLOOKUP(CONCATENATE($K$5,$B40,$C40),'ESP1'!$A$6:$N$135,14,FALSE),0)</f>
        <v>0</v>
      </c>
      <c r="L40" s="189">
        <f>_xlfn.IFNA(VLOOKUP(CONCATENATE($L$5,$B40,$C40),'KR1'!$A$6:$N$95,14,FALSE),0)</f>
        <v>0</v>
      </c>
      <c r="M40" s="189">
        <f>_xlfn.IFNA(VLOOKUP(CONCATENATE($M$5,$B40,$C40),'BAL1'!$A$6:$L$131,14,FALSE),0)</f>
        <v>0</v>
      </c>
      <c r="N40" s="189">
        <f>_xlfn.IFNA(VLOOKUP(CONCATENATE($N$5,$B40,$C40),MUR!$A$6:$L$131,14,FALSE),0)</f>
        <v>0</v>
      </c>
      <c r="O40" s="189">
        <f>_xlfn.IFNA(VLOOKUP(CONCATENATE($O$5,$B40,$C40),'SER1'!$A$6:$N$110,14,FALSE),0)</f>
        <v>0</v>
      </c>
      <c r="P40" s="189">
        <f>_xlfn.IFNA(VLOOKUP(CONCATENATE($P$5,$B40,$C40),'MR1'!$A$6:$N$135,14,FALSE),0)</f>
        <v>0</v>
      </c>
      <c r="Q40" s="189">
        <f>_xlfn.IFNA(VLOOKUP(CONCATENATE($Q$5,$B40,$C40),'GOS1'!$A$6:$N$133,14,FALSE),0)</f>
        <v>0</v>
      </c>
      <c r="R40" s="189">
        <f>_xlfn.IFNA(VLOOKUP(CONCATENATE($R$5,$B40,$C40),'BUS2'!$A$6:$N$133,14,FALSE),0)</f>
        <v>0</v>
      </c>
      <c r="S40" s="189">
        <f>_xlfn.IFNA(VLOOKUP(CONCATENATE($S$5,$B40,$C40),'OG1'!$A$6:$N$56,14,FALSE),0)</f>
        <v>0</v>
      </c>
      <c r="T40" s="189">
        <f>_xlfn.IFNA(VLOOKUP(CONCATENATE($T$5,$B40,$C40),'DRY1'!$A$6:$N$135,14,FALSE),0)</f>
        <v>0</v>
      </c>
      <c r="U40" s="189">
        <f>_xlfn.IFNA(VLOOKUP(CONCATENATE($U$5,$B40,$C40),'HO1'!$A$8:$N$131,14,FALSE),0)</f>
        <v>0</v>
      </c>
      <c r="V40" s="189">
        <f>_xlfn.IFNA(VLOOKUP(CONCATENATE($V$5,$B40,$C40),'BUS3'!$A$8:$N$135,14,FALSE),0)</f>
        <v>0</v>
      </c>
      <c r="W40" s="189">
        <f>_xlfn.IFNA(VLOOKUP(CONCATENATE($W$5,$B40,$C40),'DRY2'!$A$6:$N$133,14,FALSE),0)</f>
        <v>0</v>
      </c>
      <c r="X40" s="707"/>
      <c r="Y40" s="189">
        <f>_xlfn.IFNA(VLOOKUP(CONCATENATE($Y$5,$B40,$C40),'OG3'!$A$6:$N$133,14,FALSE),0)</f>
        <v>0</v>
      </c>
      <c r="Z40" s="189">
        <f>_xlfn.IFNA(VLOOKUP(CONCATENATE($Z$5,$B40,$C40),'MR2'!$A$6:$N$133,14,FALSE),0)</f>
        <v>0</v>
      </c>
      <c r="AA40" s="189">
        <f>_xlfn.IFNA(VLOOKUP(CONCATENATE($AA$5,$B40,$C40),'DRY3'!$A$6:$N$124,14,FALSE),0)</f>
        <v>0</v>
      </c>
      <c r="AB40" s="189">
        <f>_xlfn.IFNA(VLOOKUP(CONCATENATE($AB$5,$B40,$C40),'SER2'!$A$6:$N$135,14,FALSE),0)</f>
        <v>0</v>
      </c>
      <c r="AC40" s="189">
        <f>_xlfn.IFNA(VLOOKUP(CONCATENATE($AC$5,$B40,$C40),'KR2'!$A$6:$O$129,14,FALSE),0)</f>
        <v>0</v>
      </c>
      <c r="AD40" s="189">
        <f>_xlfn.IFNA(VLOOKUP(CONCATENATE($AD$5,$B40,$C40),'BUN1'!$A$6:$O$129,14,FALSE),0)</f>
        <v>0</v>
      </c>
      <c r="AE40" s="189">
        <f>_xlfn.IFNA(VLOOKUP(CONCATENATE($AE$5,$B40,$C40),LOG!$A$6:$N$135,14,FALSE),0)</f>
        <v>0</v>
      </c>
      <c r="AF40" s="189">
        <f>_xlfn.IFNA(VLOOKUP(CONCATENATE($AF$5,$B40,$C40),FEST!$A$6:$N$125,14,FALSE),0)</f>
        <v>0</v>
      </c>
      <c r="AG40" s="189">
        <f>_xlfn.IFNA(VLOOKUP(CONCATENATE($AG$5,$B40,$C40),'ESP2'!$A$6:$N$131,14,FALSE),0)</f>
        <v>0</v>
      </c>
      <c r="AH40" s="189">
        <f>_xlfn.IFNA(VLOOKUP(CONCATENATE($AG$5,$B40,$C40),'OG3'!$A$6:$N$131,14,FALSE),0)</f>
        <v>0</v>
      </c>
      <c r="AI40" s="189">
        <f>_xlfn.IFNA(VLOOKUP(CONCATENATE($AI$5,$B40,$C40),'BUN2'!$A$6:$N$135,14,FALSE),0)</f>
        <v>0</v>
      </c>
      <c r="AJ40" s="189">
        <f>_xlfn.IFNA(VLOOKUP(CONCATENATE($AJ$5,$B40,$C40),SC!$A$6:$N$250,14,FALSE),0)</f>
        <v>0</v>
      </c>
      <c r="AK40" s="189">
        <f>_xlfn.IFNA(VLOOKUP(CONCATENATE($AK$5,$B40,$C40),'ESP3'!$A$6:$N$133,14,FALSE),0)</f>
        <v>0</v>
      </c>
      <c r="AL40" s="447">
        <f>_xlfn.IFNA(VLOOKUP(CONCATENATE($AL$5,$B40,$C40),'BAL3'!$A$6:$N$77,14,FALSE),0)</f>
        <v>0</v>
      </c>
      <c r="AM40" s="190">
        <f>_xlfn.IFNA(VLOOKUP(CONCATENATE($AQ$5,$B40,$C40),'WAL1'!$A$6:$N$233,14,FALSE),0)</f>
        <v>0</v>
      </c>
      <c r="AN40" s="190">
        <f>_xlfn.IFNA(VLOOKUP(CONCATENATE($AK$5,$B40,$C40),'BUN3'!$A$6:$N$133,14,FALSE),0)</f>
        <v>0</v>
      </c>
      <c r="AO40" s="190">
        <f>_xlfn.IFNA(VLOOKUP(CONCATENATE($AO$5,$B40,$C40),'ESP4'!$A$6:$N$135,14,FALSE),0)</f>
        <v>0</v>
      </c>
      <c r="AP40" s="190">
        <f>_xlfn.IFNA(VLOOKUP(CONCATENATE($AP$5,$B40,$C40),'MR3'!$A$6:$N$77,14,FALSE),0)</f>
        <v>0</v>
      </c>
      <c r="AQ40" s="190">
        <f>_xlfn.IFNA(VLOOKUP(CONCATENATE($AQ$5,$B40,$C40),'WAL1'!$A$6:$N$233,14,FALSE),0)</f>
        <v>0</v>
      </c>
      <c r="AR40" s="190">
        <f>_xlfn.IFNA(VLOOKUP(CONCATENATE($AQ$5,$B40,$C40),'SM1'!$A$6:$N$250,14,FALSE),0)</f>
        <v>0</v>
      </c>
      <c r="AS40" s="190"/>
      <c r="AT40" s="190"/>
      <c r="AU40" s="190"/>
    </row>
    <row r="41" spans="1:47" x14ac:dyDescent="0.3">
      <c r="A41" s="886"/>
      <c r="B41" s="29"/>
      <c r="C41" s="30"/>
      <c r="D41" s="30"/>
      <c r="E41" s="31"/>
      <c r="F41" s="32"/>
      <c r="G41" s="33"/>
      <c r="H41" s="34"/>
      <c r="I41" s="32"/>
      <c r="J41" s="189">
        <f>_xlfn.IFNA(VLOOKUP(CONCATENATE($J$5,$B41,$C41),'BUS1'!$A$6:$N$107,14,FALSE),0)</f>
        <v>0</v>
      </c>
      <c r="K41" s="189">
        <f>_xlfn.IFNA(VLOOKUP(CONCATENATE($K$5,$B41,$C41),'ESP1'!$A$6:$N$135,14,FALSE),0)</f>
        <v>0</v>
      </c>
      <c r="L41" s="189">
        <f>_xlfn.IFNA(VLOOKUP(CONCATENATE($L$5,$B41,$C41),'KR1'!$A$6:$N$95,14,FALSE),0)</f>
        <v>0</v>
      </c>
      <c r="M41" s="189">
        <f>_xlfn.IFNA(VLOOKUP(CONCATENATE($N$5,$B41,$C41),MUR!$A$6:$L$131,14,FALSE),0)</f>
        <v>0</v>
      </c>
      <c r="N41" s="189">
        <f>_xlfn.IFNA(VLOOKUP(CONCATENATE($N$5,$B41,$C41),MUR!$A$6:$L$131,14,FALSE),0)</f>
        <v>0</v>
      </c>
      <c r="O41" s="189">
        <f>_xlfn.IFNA(VLOOKUP(CONCATENATE($O$5,$B41,$C41),'SER1'!$A$6:$N$110,14,FALSE),0)</f>
        <v>0</v>
      </c>
      <c r="P41" s="189">
        <f>_xlfn.IFNA(VLOOKUP(CONCATENATE($P$5,$B41,$C41),'MR1'!$A$6:$N$135,14,FALSE),0)</f>
        <v>0</v>
      </c>
      <c r="Q41" s="189">
        <f>_xlfn.IFNA(VLOOKUP(CONCATENATE($Q$5,$B41,$C41),'GOS1'!$A$6:$N$133,14,FALSE),0)</f>
        <v>0</v>
      </c>
      <c r="R41" s="189">
        <f>_xlfn.IFNA(VLOOKUP(CONCATENATE($R$5,$B41,$C41),'BUS2'!$A$6:$N$133,14,FALSE),0)</f>
        <v>0</v>
      </c>
      <c r="S41" s="189">
        <f>_xlfn.IFNA(VLOOKUP(CONCATENATE($S$5,$B41,$C41),'OG1'!$A$6:$N$56,14,FALSE),0)</f>
        <v>0</v>
      </c>
      <c r="T41" s="189">
        <f>_xlfn.IFNA(VLOOKUP(CONCATENATE($T$5,$B41,$C41),'DRY1'!$A$6:$N$135,14,FALSE),0)</f>
        <v>0</v>
      </c>
      <c r="U41" s="189">
        <f>_xlfn.IFNA(VLOOKUP(CONCATENATE($U$5,$B41,$C41),'HO1'!$A$8:$N$131,14,FALSE),0)</f>
        <v>0</v>
      </c>
      <c r="V41" s="189">
        <f>_xlfn.IFNA(VLOOKUP(CONCATENATE($V$5,$B41,$C41),'BUS3'!$A$8:$N$135,14,FALSE),0)</f>
        <v>0</v>
      </c>
      <c r="W41" s="189">
        <f>_xlfn.IFNA(VLOOKUP(CONCATENATE($W$5,$B41,$C41),'DRY2'!$A$6:$N$133,14,FALSE),0)</f>
        <v>0</v>
      </c>
      <c r="X41" s="707"/>
      <c r="Y41" s="189">
        <f>_xlfn.IFNA(VLOOKUP(CONCATENATE($Y$5,$B41,$C41),'OG3'!$A$6:$N$133,14,FALSE),0)</f>
        <v>0</v>
      </c>
      <c r="Z41" s="189">
        <f>_xlfn.IFNA(VLOOKUP(CONCATENATE($Z$5,$B41,$C41),'MR2'!$A$6:$N$133,14,FALSE),0)</f>
        <v>0</v>
      </c>
      <c r="AA41" s="189">
        <f>_xlfn.IFNA(VLOOKUP(CONCATENATE($AA$5,$B41,$C41),'DRY3'!$A$6:$N$124,14,FALSE),0)</f>
        <v>0</v>
      </c>
      <c r="AB41" s="189">
        <f>_xlfn.IFNA(VLOOKUP(CONCATENATE($AB$5,$B41,$C41),'SER2'!$A$6:$N$135,14,FALSE),0)</f>
        <v>0</v>
      </c>
      <c r="AC41" s="189">
        <f>_xlfn.IFNA(VLOOKUP(CONCATENATE($AC$5,$B41,$C41),'KR2'!$A$6:$O$129,14,FALSE),0)</f>
        <v>0</v>
      </c>
      <c r="AD41" s="189">
        <f>_xlfn.IFNA(VLOOKUP(CONCATENATE($AD$5,$B41,$C41),'BUN1'!$A$6:$O$129,14,FALSE),0)</f>
        <v>0</v>
      </c>
      <c r="AE41" s="189">
        <f>_xlfn.IFNA(VLOOKUP(CONCATENATE($AE$5,$B41,$C41),LOG!$A$6:$N$135,14,FALSE),0)</f>
        <v>0</v>
      </c>
      <c r="AF41" s="189">
        <f>_xlfn.IFNA(VLOOKUP(CONCATENATE($AF$5,$B41,$C41),FEST!$A$6:$N$125,14,FALSE),0)</f>
        <v>0</v>
      </c>
      <c r="AG41" s="189">
        <f>_xlfn.IFNA(VLOOKUP(CONCATENATE($AG$5,$B41,$C41),'ESP2'!$A$6:$N$131,14,FALSE),0)</f>
        <v>0</v>
      </c>
      <c r="AH41" s="189">
        <f>_xlfn.IFNA(VLOOKUP(CONCATENATE($AG$5,$B41,$C41),'OG3'!$A$6:$N$131,14,FALSE),0)</f>
        <v>0</v>
      </c>
      <c r="AI41" s="189">
        <f>_xlfn.IFNA(VLOOKUP(CONCATENATE($AI$5,$B41,$C41),'BUN2'!$A$6:$N$135,14,FALSE),0)</f>
        <v>0</v>
      </c>
      <c r="AJ41" s="189">
        <f>_xlfn.IFNA(VLOOKUP(CONCATENATE($AJ$5,$B41,$C41),SC!$A$6:$N$250,14,FALSE),0)</f>
        <v>0</v>
      </c>
      <c r="AK41" s="189">
        <f>_xlfn.IFNA(VLOOKUP(CONCATENATE($AK$5,$B41,$C41),'ESP3'!$A$6:$N$133,14,FALSE),0)</f>
        <v>0</v>
      </c>
      <c r="AL41" s="447">
        <f>_xlfn.IFNA(VLOOKUP(CONCATENATE($AL$5,$B41,$C41),'BAL3'!$A$6:$N$77,14,FALSE),0)</f>
        <v>0</v>
      </c>
      <c r="AM41" s="190">
        <f>_xlfn.IFNA(VLOOKUP(CONCATENATE($AQ$5,$B41,$C41),'WAL1'!$A$6:$N$233,14,FALSE),0)</f>
        <v>0</v>
      </c>
      <c r="AN41" s="190">
        <f>_xlfn.IFNA(VLOOKUP(CONCATENATE($AK$5,$B41,$C41),'BUN3'!$A$6:$N$133,14,FALSE),0)</f>
        <v>0</v>
      </c>
      <c r="AO41" s="190">
        <f>_xlfn.IFNA(VLOOKUP(CONCATENATE($AO$5,$B41,$C41),'ESP4'!$A$6:$N$135,14,FALSE),0)</f>
        <v>0</v>
      </c>
      <c r="AP41" s="190">
        <f>_xlfn.IFNA(VLOOKUP(CONCATENATE($AP$5,$B41,$C41),'MR3'!$A$6:$N$77,14,FALSE),0)</f>
        <v>0</v>
      </c>
      <c r="AQ41" s="190">
        <f>_xlfn.IFNA(VLOOKUP(CONCATENATE($AQ$5,$B41,$C41),'WAL1'!$A$6:$N$233,14,FALSE),0)</f>
        <v>0</v>
      </c>
      <c r="AR41" s="190">
        <f>_xlfn.IFNA(VLOOKUP(CONCATENATE($AQ$5,$B41,$C41),'SM1'!$A$6:$N$250,14,FALSE),0)</f>
        <v>0</v>
      </c>
      <c r="AS41" s="190"/>
      <c r="AT41" s="190"/>
      <c r="AU41" s="190"/>
    </row>
    <row r="42" spans="1:47" x14ac:dyDescent="0.3">
      <c r="A42" s="886"/>
      <c r="B42" s="29"/>
      <c r="C42" s="30"/>
      <c r="D42" s="30"/>
      <c r="E42" s="31"/>
      <c r="F42" s="32"/>
      <c r="G42" s="33"/>
      <c r="H42" s="34"/>
      <c r="I42" s="32"/>
      <c r="J42" s="189">
        <f>_xlfn.IFNA(VLOOKUP(CONCATENATE($J$5,$B42,$C42),'BUS1'!$A$6:$N$107,14,FALSE),0)</f>
        <v>0</v>
      </c>
      <c r="K42" s="189">
        <f>_xlfn.IFNA(VLOOKUP(CONCATENATE($K$5,$B42,$C42),'ESP1'!$A$6:$N$135,14,FALSE),0)</f>
        <v>0</v>
      </c>
      <c r="L42" s="189">
        <f>_xlfn.IFNA(VLOOKUP(CONCATENATE($L$5,$B42,$C42),'KR1'!$A$6:$N$95,14,FALSE),0)</f>
        <v>0</v>
      </c>
      <c r="M42" s="189">
        <f>_xlfn.IFNA(VLOOKUP(CONCATENATE($N$5,$B42,$C42),MUR!$A$6:$L$131,14,FALSE),0)</f>
        <v>0</v>
      </c>
      <c r="N42" s="189">
        <f>_xlfn.IFNA(VLOOKUP(CONCATENATE($N$5,$B42,$C42),MUR!$A$6:$L$131,14,FALSE),0)</f>
        <v>0</v>
      </c>
      <c r="O42" s="189">
        <f>_xlfn.IFNA(VLOOKUP(CONCATENATE($O$5,$B42,$C42),'SER1'!$A$6:$N$110,14,FALSE),0)</f>
        <v>0</v>
      </c>
      <c r="P42" s="189">
        <f>_xlfn.IFNA(VLOOKUP(CONCATENATE($P$5,$B42,$C42),'MR1'!$A$6:$N$135,14,FALSE),0)</f>
        <v>0</v>
      </c>
      <c r="Q42" s="189">
        <f>_xlfn.IFNA(VLOOKUP(CONCATENATE($Q$5,$B42,$C42),'GOS1'!$A$6:$N$133,14,FALSE),0)</f>
        <v>0</v>
      </c>
      <c r="R42" s="189">
        <f>_xlfn.IFNA(VLOOKUP(CONCATENATE($R$5,$B42,$C42),'BUS2'!$A$6:$N$133,14,FALSE),0)</f>
        <v>0</v>
      </c>
      <c r="S42" s="189">
        <f>_xlfn.IFNA(VLOOKUP(CONCATENATE($S$5,$B42,$C42),'OG1'!$A$6:$N$56,14,FALSE),0)</f>
        <v>0</v>
      </c>
      <c r="T42" s="189">
        <f>_xlfn.IFNA(VLOOKUP(CONCATENATE($T$5,$B42,$C42),'DRY1'!$A$6:$N$135,14,FALSE),0)</f>
        <v>0</v>
      </c>
      <c r="U42" s="189">
        <f>_xlfn.IFNA(VLOOKUP(CONCATENATE($U$5,$B42,$C42),'HO1'!$A$8:$N$131,14,FALSE),0)</f>
        <v>0</v>
      </c>
      <c r="V42" s="189">
        <f>_xlfn.IFNA(VLOOKUP(CONCATENATE($V$5,$B42,$C42),'BUS3'!$A$8:$N$135,14,FALSE),0)</f>
        <v>0</v>
      </c>
      <c r="W42" s="189">
        <f>_xlfn.IFNA(VLOOKUP(CONCATENATE($W$5,$B42,$C42),'DRY2'!$A$6:$N$133,14,FALSE),0)</f>
        <v>0</v>
      </c>
      <c r="X42" s="707">
        <f>_xlfn.IFNA(VLOOKUP(CONCATENATE($X$5,$B42,$C42),'BAL2'!$A$6:$M$169,14,FALSE),0)</f>
        <v>0</v>
      </c>
      <c r="Y42" s="189">
        <f>_xlfn.IFNA(VLOOKUP(CONCATENATE($Y$5,$B42,$C42),'OG3'!$A$6:$N$133,14,FALSE),0)</f>
        <v>0</v>
      </c>
      <c r="Z42" s="189">
        <f>_xlfn.IFNA(VLOOKUP(CONCATENATE($Z$5,$B42,$C42),'MR2'!$A$6:$N$133,14,FALSE),0)</f>
        <v>0</v>
      </c>
      <c r="AA42" s="189">
        <f>_xlfn.IFNA(VLOOKUP(CONCATENATE($AA$5,$B42,$C42),'DRY3'!$A$6:$N$124,14,FALSE),0)</f>
        <v>0</v>
      </c>
      <c r="AB42" s="189">
        <f>_xlfn.IFNA(VLOOKUP(CONCATENATE($AB$5,$B42,$C42),'SER2'!$A$6:$N$135,14,FALSE),0)</f>
        <v>0</v>
      </c>
      <c r="AC42" s="189">
        <f>_xlfn.IFNA(VLOOKUP(CONCATENATE($AC$5,$B42,$C42),'KR2'!$A$6:$O$129,14,FALSE),0)</f>
        <v>0</v>
      </c>
      <c r="AD42" s="189">
        <f>_xlfn.IFNA(VLOOKUP(CONCATENATE($AD$5,$B42,$C42),'BUN1'!$A$6:$O$129,14,FALSE),0)</f>
        <v>0</v>
      </c>
      <c r="AE42" s="189">
        <f>_xlfn.IFNA(VLOOKUP(CONCATENATE($AE$5,$B42,$C42),LOG!$A$6:$N$135,14,FALSE),0)</f>
        <v>0</v>
      </c>
      <c r="AF42" s="189">
        <f>_xlfn.IFNA(VLOOKUP(CONCATENATE($AF$5,$B42,$C42),FEST!$A$6:$N$125,14,FALSE),0)</f>
        <v>0</v>
      </c>
      <c r="AG42" s="189">
        <f>_xlfn.IFNA(VLOOKUP(CONCATENATE($AG$5,$B42,$C42),'ESP2'!$A$6:$N$131,14,FALSE),0)</f>
        <v>0</v>
      </c>
      <c r="AH42" s="189">
        <f>_xlfn.IFNA(VLOOKUP(CONCATENATE($AG$5,$B42,$C42),'OG3'!$A$6:$N$131,14,FALSE),0)</f>
        <v>0</v>
      </c>
      <c r="AI42" s="189">
        <f>_xlfn.IFNA(VLOOKUP(CONCATENATE($AI$5,$B42,$C42),'BUN2'!$A$6:$N$135,14,FALSE),0)</f>
        <v>0</v>
      </c>
      <c r="AJ42" s="189">
        <f>_xlfn.IFNA(VLOOKUP(CONCATENATE($AJ$5,$B42,$C42),SC!$A$6:$N$250,14,FALSE),0)</f>
        <v>0</v>
      </c>
      <c r="AK42" s="189">
        <f>_xlfn.IFNA(VLOOKUP(CONCATENATE($AK$5,$B42,$C42),'ESP3'!$A$6:$N$133,14,FALSE),0)</f>
        <v>0</v>
      </c>
      <c r="AL42" s="447">
        <f>_xlfn.IFNA(VLOOKUP(CONCATENATE($AL$5,$B42,$C42),'BAL3'!$A$6:$N$77,14,FALSE),0)</f>
        <v>0</v>
      </c>
      <c r="AM42" s="190">
        <f>_xlfn.IFNA(VLOOKUP(CONCATENATE($AQ$5,$B42,$C42),'WAL1'!$A$6:$N$233,14,FALSE),0)</f>
        <v>0</v>
      </c>
      <c r="AN42" s="190">
        <f>_xlfn.IFNA(VLOOKUP(CONCATENATE($AK$5,$B42,$C42),'BUN3'!$A$6:$N$133,14,FALSE),0)</f>
        <v>0</v>
      </c>
      <c r="AO42" s="190">
        <f>_xlfn.IFNA(VLOOKUP(CONCATENATE($AO$5,$B42,$C42),'ESP4'!$A$6:$N$135,14,FALSE),0)</f>
        <v>0</v>
      </c>
      <c r="AP42" s="190">
        <f>_xlfn.IFNA(VLOOKUP(CONCATENATE($AP$5,$B42,$C42),'MR3'!$A$6:$N$77,14,FALSE),0)</f>
        <v>0</v>
      </c>
      <c r="AQ42" s="190">
        <f>_xlfn.IFNA(VLOOKUP(CONCATENATE($AQ$5,$B42,$C42),'WAL1'!$A$6:$N$233,14,FALSE),0)</f>
        <v>0</v>
      </c>
      <c r="AR42" s="190">
        <f>_xlfn.IFNA(VLOOKUP(CONCATENATE($AQ$5,$B42,$C42),'SM1'!$A$6:$N$250,14,FALSE),0)</f>
        <v>0</v>
      </c>
      <c r="AS42" s="190"/>
      <c r="AT42" s="190"/>
      <c r="AU42" s="190"/>
    </row>
    <row r="43" spans="1:47" x14ac:dyDescent="0.3">
      <c r="A43" s="886"/>
      <c r="B43" s="29"/>
      <c r="C43" s="30"/>
      <c r="D43" s="30"/>
      <c r="E43" s="31"/>
      <c r="F43" s="32"/>
      <c r="G43" s="33"/>
      <c r="H43" s="34"/>
      <c r="I43" s="32"/>
      <c r="J43" s="189">
        <f>_xlfn.IFNA(VLOOKUP(CONCATENATE($J$5,$B43,$C43),'BUS1'!$A$6:$N$107,14,FALSE),0)</f>
        <v>0</v>
      </c>
      <c r="K43" s="189">
        <f>_xlfn.IFNA(VLOOKUP(CONCATENATE($K$5,$B43,$C43),'ESP1'!$A$6:$N$135,14,FALSE),0)</f>
        <v>0</v>
      </c>
      <c r="L43" s="189">
        <f>_xlfn.IFNA(VLOOKUP(CONCATENATE($L$5,$B43,$C43),'KR1'!$A$6:$N$95,14,FALSE),0)</f>
        <v>0</v>
      </c>
      <c r="M43" s="189">
        <f>_xlfn.IFNA(VLOOKUP(CONCATENATE($N$5,$B43,$C43),MUR!$A$6:$L$131,14,FALSE),0)</f>
        <v>0</v>
      </c>
      <c r="N43" s="189">
        <f>_xlfn.IFNA(VLOOKUP(CONCATENATE($N$5,$B43,$C43),MUR!$A$6:$L$131,14,FALSE),0)</f>
        <v>0</v>
      </c>
      <c r="O43" s="189">
        <f>_xlfn.IFNA(VLOOKUP(CONCATENATE($O$5,$B43,$C43),'SER1'!$A$6:$N$110,14,FALSE),0)</f>
        <v>0</v>
      </c>
      <c r="P43" s="189">
        <f>_xlfn.IFNA(VLOOKUP(CONCATENATE($P$5,$B43,$C43),'MR1'!$A$6:$N$135,14,FALSE),0)</f>
        <v>0</v>
      </c>
      <c r="Q43" s="189">
        <f>_xlfn.IFNA(VLOOKUP(CONCATENATE($Q$5,$B43,$C43),'GOS1'!$A$6:$N$133,14,FALSE),0)</f>
        <v>0</v>
      </c>
      <c r="R43" s="189">
        <f>_xlfn.IFNA(VLOOKUP(CONCATENATE($R$5,$B43,$C43),'BUS2'!$A$6:$N$133,14,FALSE),0)</f>
        <v>0</v>
      </c>
      <c r="S43" s="189">
        <f>_xlfn.IFNA(VLOOKUP(CONCATENATE($S$5,$B43,$C43),'OG1'!$A$6:$N$56,14,FALSE),0)</f>
        <v>0</v>
      </c>
      <c r="T43" s="189">
        <f>_xlfn.IFNA(VLOOKUP(CONCATENATE($T$5,$B43,$C43),'DRY1'!$A$6:$N$135,14,FALSE),0)</f>
        <v>0</v>
      </c>
      <c r="U43" s="189">
        <f>_xlfn.IFNA(VLOOKUP(CONCATENATE($U$5,$B43,$C43),'HO1'!$A$8:$N$131,14,FALSE),0)</f>
        <v>0</v>
      </c>
      <c r="V43" s="189">
        <f>_xlfn.IFNA(VLOOKUP(CONCATENATE($V$5,$B43,$C43),'BUS3'!$A$8:$N$135,14,FALSE),0)</f>
        <v>0</v>
      </c>
      <c r="W43" s="189">
        <f>_xlfn.IFNA(VLOOKUP(CONCATENATE($W$5,$B43,$C43),'DRY2'!$A$6:$N$133,14,FALSE),0)</f>
        <v>0</v>
      </c>
      <c r="X43" s="707">
        <f>_xlfn.IFNA(VLOOKUP(CONCATENATE($X$5,$B43,$C43),'BAL2'!$A$6:$M$169,14,FALSE),0)</f>
        <v>0</v>
      </c>
      <c r="Y43" s="189">
        <f>_xlfn.IFNA(VLOOKUP(CONCATENATE($Y$5,$B43,$C43),'OG3'!$A$6:$N$133,14,FALSE),0)</f>
        <v>0</v>
      </c>
      <c r="Z43" s="189">
        <f>_xlfn.IFNA(VLOOKUP(CONCATENATE($Z$5,$B43,$C43),'MR2'!$A$6:$N$133,14,FALSE),0)</f>
        <v>0</v>
      </c>
      <c r="AA43" s="189">
        <f>_xlfn.IFNA(VLOOKUP(CONCATENATE($AA$5,$B43,$C43),'DRY3'!$A$6:$N$124,14,FALSE),0)</f>
        <v>0</v>
      </c>
      <c r="AB43" s="189">
        <f>_xlfn.IFNA(VLOOKUP(CONCATENATE($AB$5,$B43,$C43),'SER2'!$A$6:$N$135,14,FALSE),0)</f>
        <v>0</v>
      </c>
      <c r="AC43" s="189">
        <f>_xlfn.IFNA(VLOOKUP(CONCATENATE($AC$5,$B43,$C43),'KR2'!$A$6:$O$129,14,FALSE),0)</f>
        <v>0</v>
      </c>
      <c r="AD43" s="189">
        <f>_xlfn.IFNA(VLOOKUP(CONCATENATE($AD$5,$B43,$C43),'BUN1'!$A$6:$O$129,14,FALSE),0)</f>
        <v>0</v>
      </c>
      <c r="AE43" s="189">
        <f>_xlfn.IFNA(VLOOKUP(CONCATENATE($AE$5,$B43,$C43),LOG!$A$6:$N$135,14,FALSE),0)</f>
        <v>0</v>
      </c>
      <c r="AF43" s="189">
        <f>_xlfn.IFNA(VLOOKUP(CONCATENATE($AF$5,$B43,$C43),FEST!$A$6:$N$125,14,FALSE),0)</f>
        <v>0</v>
      </c>
      <c r="AG43" s="189">
        <f>_xlfn.IFNA(VLOOKUP(CONCATENATE($AG$5,$B43,$C43),'ESP2'!$A$6:$N$131,14,FALSE),0)</f>
        <v>0</v>
      </c>
      <c r="AH43" s="189">
        <f>_xlfn.IFNA(VLOOKUP(CONCATENATE($AG$5,$B43,$C43),'OG3'!$A$6:$N$131,14,FALSE),0)</f>
        <v>0</v>
      </c>
      <c r="AI43" s="189">
        <f>_xlfn.IFNA(VLOOKUP(CONCATENATE($AI$5,$B43,$C43),'BUN2'!$A$6:$N$135,14,FALSE),0)</f>
        <v>0</v>
      </c>
      <c r="AJ43" s="189">
        <f>_xlfn.IFNA(VLOOKUP(CONCATENATE($AJ$5,$B43,$C43),SC!$A$6:$N$250,14,FALSE),0)</f>
        <v>0</v>
      </c>
      <c r="AK43" s="189">
        <f>_xlfn.IFNA(VLOOKUP(CONCATENATE($AK$5,$B43,$C43),'ESP3'!$A$6:$N$133,14,FALSE),0)</f>
        <v>0</v>
      </c>
      <c r="AL43" s="447">
        <f>_xlfn.IFNA(VLOOKUP(CONCATENATE($AL$5,$B43,$C43),'BAL3'!$A$6:$N$77,14,FALSE),0)</f>
        <v>0</v>
      </c>
      <c r="AM43" s="190">
        <f>_xlfn.IFNA(VLOOKUP(CONCATENATE($AQ$5,$B43,$C43),'WAL1'!$A$6:$N$233,14,FALSE),0)</f>
        <v>0</v>
      </c>
      <c r="AN43" s="190">
        <f>_xlfn.IFNA(VLOOKUP(CONCATENATE($AK$5,$B43,$C43),'BUN3'!$A$6:$N$133,14,FALSE),0)</f>
        <v>0</v>
      </c>
      <c r="AO43" s="190">
        <f>_xlfn.IFNA(VLOOKUP(CONCATENATE($AO$5,$B43,$C43),'ESP4'!$A$6:$N$135,14,FALSE),0)</f>
        <v>0</v>
      </c>
      <c r="AP43" s="190">
        <f>_xlfn.IFNA(VLOOKUP(CONCATENATE($AP$5,$B43,$C43),'MR3'!$A$6:$N$77,14,FALSE),0)</f>
        <v>0</v>
      </c>
      <c r="AQ43" s="190">
        <f>_xlfn.IFNA(VLOOKUP(CONCATENATE($AQ$5,$B43,$C43),'WAL1'!$A$6:$N$233,14,FALSE),0)</f>
        <v>0</v>
      </c>
      <c r="AR43" s="190">
        <f>_xlfn.IFNA(VLOOKUP(CONCATENATE($AQ$5,$B43,$C43),'SM1'!$A$6:$N$250,14,FALSE),0)</f>
        <v>0</v>
      </c>
      <c r="AS43" s="190"/>
      <c r="AT43" s="190"/>
      <c r="AU43" s="190"/>
    </row>
    <row r="44" spans="1:47" x14ac:dyDescent="0.3">
      <c r="A44" s="886"/>
      <c r="B44" s="29"/>
      <c r="C44" s="30"/>
      <c r="D44" s="30"/>
      <c r="E44" s="31"/>
      <c r="F44" s="32"/>
      <c r="G44" s="33"/>
      <c r="H44" s="34"/>
      <c r="I44" s="32"/>
      <c r="J44" s="189">
        <f>_xlfn.IFNA(VLOOKUP(CONCATENATE($J$5,$B44,$C44),'BUS1'!$A$6:$N$107,14,FALSE),0)</f>
        <v>0</v>
      </c>
      <c r="K44" s="189">
        <f>_xlfn.IFNA(VLOOKUP(CONCATENATE($K$5,$B44,$C44),'ESP1'!$A$6:$N$135,14,FALSE),0)</f>
        <v>0</v>
      </c>
      <c r="L44" s="189">
        <f>_xlfn.IFNA(VLOOKUP(CONCATENATE($L$5,$B44,$C44),'KR1'!$A$6:$N$95,14,FALSE),0)</f>
        <v>0</v>
      </c>
      <c r="M44" s="189">
        <f>_xlfn.IFNA(VLOOKUP(CONCATENATE($N$5,$B44,$C44),MUR!$A$6:$L$131,14,FALSE),0)</f>
        <v>0</v>
      </c>
      <c r="N44" s="189">
        <f>_xlfn.IFNA(VLOOKUP(CONCATENATE($N$5,$B44,$C44),MUR!$A$6:$L$131,14,FALSE),0)</f>
        <v>0</v>
      </c>
      <c r="O44" s="189">
        <f>_xlfn.IFNA(VLOOKUP(CONCATENATE($O$5,$B44,$C44),'SER1'!$A$6:$N$110,14,FALSE),0)</f>
        <v>0</v>
      </c>
      <c r="P44" s="189">
        <f>_xlfn.IFNA(VLOOKUP(CONCATENATE($P$5,$B44,$C44),'MR1'!$A$6:$N$135,14,FALSE),0)</f>
        <v>0</v>
      </c>
      <c r="Q44" s="189">
        <f>_xlfn.IFNA(VLOOKUP(CONCATENATE($Q$5,$B44,$C44),'GOS1'!$A$6:$N$133,14,FALSE),0)</f>
        <v>0</v>
      </c>
      <c r="R44" s="189">
        <f>_xlfn.IFNA(VLOOKUP(CONCATENATE($R$5,$B44,$C44),'BUS2'!$A$6:$N$133,14,FALSE),0)</f>
        <v>0</v>
      </c>
      <c r="S44" s="189">
        <f>_xlfn.IFNA(VLOOKUP(CONCATENATE($S$5,$B44,$C44),'OG1'!$A$6:$N$56,14,FALSE),0)</f>
        <v>0</v>
      </c>
      <c r="T44" s="189">
        <f>_xlfn.IFNA(VLOOKUP(CONCATENATE($T$5,$B44,$C44),'DRY1'!$A$6:$N$135,14,FALSE),0)</f>
        <v>0</v>
      </c>
      <c r="U44" s="189">
        <f>_xlfn.IFNA(VLOOKUP(CONCATENATE($U$5,$B44,$C44),'HO1'!$A$8:$N$131,14,FALSE),0)</f>
        <v>0</v>
      </c>
      <c r="V44" s="189">
        <f>_xlfn.IFNA(VLOOKUP(CONCATENATE($V$5,$B44,$C44),'BUS3'!$A$8:$N$135,14,FALSE),0)</f>
        <v>0</v>
      </c>
      <c r="W44" s="189">
        <f>_xlfn.IFNA(VLOOKUP(CONCATENATE($W$5,$B44,$C44),'DRY2'!$A$6:$M$169,14,FALSE),0)</f>
        <v>0</v>
      </c>
      <c r="X44" s="707">
        <f>_xlfn.IFNA(VLOOKUP(CONCATENATE($X$5,$B44,$C44),'BAL2'!$A$6:$L$131,14,FALSE),0)</f>
        <v>0</v>
      </c>
      <c r="Y44" s="189">
        <f>_xlfn.IFNA(VLOOKUP(CONCATENATE($Y$5,$B44,$C44),'OG3'!$A$6:$N$133,14,FALSE),0)</f>
        <v>0</v>
      </c>
      <c r="Z44" s="189">
        <f>_xlfn.IFNA(VLOOKUP(CONCATENATE($Z$5,$B44,$C44),'MR2'!$A$6:$N$133,14,FALSE),0)</f>
        <v>0</v>
      </c>
      <c r="AA44" s="189">
        <f>_xlfn.IFNA(VLOOKUP(CONCATENATE($AA$5,$B44,$C44),'DRY3'!$A$6:$N$124,14,FALSE),0)</f>
        <v>0</v>
      </c>
      <c r="AB44" s="189">
        <f>_xlfn.IFNA(VLOOKUP(CONCATENATE($AB$5,$B44,$C44),'SER2'!$A$6:$N$135,14,FALSE),0)</f>
        <v>0</v>
      </c>
      <c r="AC44" s="189">
        <f>_xlfn.IFNA(VLOOKUP(CONCATENATE($AC$5,$B44,$C44),'KR2'!$A$6:$O$129,14,FALSE),0)</f>
        <v>0</v>
      </c>
      <c r="AD44" s="189">
        <f>_xlfn.IFNA(VLOOKUP(CONCATENATE($AD$5,$B44,$C44),'BUN1'!$A$6:$O$129,14,FALSE),0)</f>
        <v>0</v>
      </c>
      <c r="AE44" s="189">
        <f>_xlfn.IFNA(VLOOKUP(CONCATENATE($AE$5,$B44,$C44),LOG!$A$6:$N$135,14,FALSE),0)</f>
        <v>0</v>
      </c>
      <c r="AF44" s="189">
        <f>_xlfn.IFNA(VLOOKUP(CONCATENATE($AF$5,$B44,$C44),FEST!$A$6:$N$125,14,FALSE),0)</f>
        <v>0</v>
      </c>
      <c r="AG44" s="189">
        <f>_xlfn.IFNA(VLOOKUP(CONCATENATE($AG$5,$B44,$C44),'ESP2'!$A$6:$N$131,14,FALSE),0)</f>
        <v>0</v>
      </c>
      <c r="AH44" s="189">
        <f>_xlfn.IFNA(VLOOKUP(CONCATENATE($AG$5,$B44,$C44),'OG3'!$A$6:$N$131,14,FALSE),0)</f>
        <v>0</v>
      </c>
      <c r="AI44" s="189">
        <f>_xlfn.IFNA(VLOOKUP(CONCATENATE($AI$5,$B44,$C44),'BUN2'!$A$6:$N$135,14,FALSE),0)</f>
        <v>0</v>
      </c>
      <c r="AJ44" s="189">
        <f>_xlfn.IFNA(VLOOKUP(CONCATENATE($AJ$5,$B44,$C44),SC!$A$6:$M$135,14,FALSE),0)</f>
        <v>0</v>
      </c>
      <c r="AK44" s="189">
        <f>_xlfn.IFNA(VLOOKUP(CONCATENATE($AK$5,$B44,$C44),'ESP3'!$A$6:$N$133,14,FALSE),0)</f>
        <v>0</v>
      </c>
      <c r="AL44" s="447">
        <f>_xlfn.IFNA(VLOOKUP(CONCATENATE($AL$5,$B44,$C44),'BAL3'!$A$6:$N$77,14,FALSE),0)</f>
        <v>0</v>
      </c>
      <c r="AM44" s="190">
        <f>_xlfn.IFNA(VLOOKUP(CONCATENATE($AQ$5,$B44,$C44),'WAL1'!$A$6:$N$233,14,FALSE),0)</f>
        <v>0</v>
      </c>
      <c r="AN44" s="190">
        <f>_xlfn.IFNA(VLOOKUP(CONCATENATE($AK$5,$B44,$C44),'BUN3'!$A$6:$N$133,14,FALSE),0)</f>
        <v>0</v>
      </c>
      <c r="AO44" s="190">
        <f>_xlfn.IFNA(VLOOKUP(CONCATENATE($AO$5,$B44,$C44),'ESP4'!$A$6:$N$135,14,FALSE),0)</f>
        <v>0</v>
      </c>
      <c r="AP44" s="190">
        <f>_xlfn.IFNA(VLOOKUP(CONCATENATE($AP$5,$B44,$C44),'MR3'!$A$6:$N$77,14,FALSE),0)</f>
        <v>0</v>
      </c>
      <c r="AQ44" s="190">
        <f>_xlfn.IFNA(VLOOKUP(CONCATENATE($AQ$5,$B44,$C44),'WAL1'!$A$6:$N$233,14,FALSE),0)</f>
        <v>0</v>
      </c>
      <c r="AR44" s="190">
        <f>_xlfn.IFNA(VLOOKUP(CONCATENATE($AQ$5,$B44,$C44),'SM1'!$A$6:$N$250,14,FALSE),0)</f>
        <v>0</v>
      </c>
      <c r="AS44" s="190"/>
      <c r="AT44" s="190"/>
      <c r="AU44" s="190"/>
    </row>
    <row r="45" spans="1:47" x14ac:dyDescent="0.3">
      <c r="A45" s="886"/>
      <c r="B45" s="29"/>
      <c r="C45" s="30"/>
      <c r="D45" s="30"/>
      <c r="E45" s="31"/>
      <c r="F45" s="32"/>
      <c r="G45" s="33"/>
      <c r="H45" s="34"/>
      <c r="I45" s="32"/>
      <c r="J45" s="189">
        <f>_xlfn.IFNA(VLOOKUP(CONCATENATE($J$5,$B45,$C45),'BUS1'!$A$6:$N$107,14,FALSE),0)</f>
        <v>0</v>
      </c>
      <c r="K45" s="189">
        <f>_xlfn.IFNA(VLOOKUP(CONCATENATE($K$5,$B45,$C45),'ESP1'!$A$6:$N$135,14,FALSE),0)</f>
        <v>0</v>
      </c>
      <c r="L45" s="189">
        <f>_xlfn.IFNA(VLOOKUP(CONCATENATE($L$5,$B45,$C45),'KR1'!$A$6:$N$95,14,FALSE),0)</f>
        <v>0</v>
      </c>
      <c r="M45" s="189">
        <f>_xlfn.IFNA(VLOOKUP(CONCATENATE($N$5,$B45,$C45),MUR!$A$6:$L$131,14,FALSE),0)</f>
        <v>0</v>
      </c>
      <c r="N45" s="189">
        <f>_xlfn.IFNA(VLOOKUP(CONCATENATE($N$5,$B45,$C45),MUR!$A$6:$L$131,14,FALSE),0)</f>
        <v>0</v>
      </c>
      <c r="O45" s="189">
        <f>_xlfn.IFNA(VLOOKUP(CONCATENATE($O$5,$B45,$C45),'SER1'!$A$6:$N$110,14,FALSE),0)</f>
        <v>0</v>
      </c>
      <c r="P45" s="189">
        <f>_xlfn.IFNA(VLOOKUP(CONCATENATE($P$5,$B45,$C45),'MR1'!$A$6:$N$135,14,FALSE),0)</f>
        <v>0</v>
      </c>
      <c r="Q45" s="189">
        <f>_xlfn.IFNA(VLOOKUP(CONCATENATE($Q$5,$B45,$C45),'GOS1'!$A$6:$N$133,14,FALSE),0)</f>
        <v>0</v>
      </c>
      <c r="R45" s="189">
        <f>_xlfn.IFNA(VLOOKUP(CONCATENATE($R$5,$B45,$C45),'BUS2'!$A$6:$N$133,14,FALSE),0)</f>
        <v>0</v>
      </c>
      <c r="S45" s="189">
        <f>_xlfn.IFNA(VLOOKUP(CONCATENATE($S$5,$B45,$C45),'OG1'!$A$6:$N$56,14,FALSE),0)</f>
        <v>0</v>
      </c>
      <c r="T45" s="189">
        <f>_xlfn.IFNA(VLOOKUP(CONCATENATE($T$5,$B45,$C45),'DRY1'!$A$6:$N$135,14,FALSE),0)</f>
        <v>0</v>
      </c>
      <c r="U45" s="189">
        <f>_xlfn.IFNA(VLOOKUP(CONCATENATE($U$5,$B45,$C45),'HO1'!$A$8:$N$131,14,FALSE),0)</f>
        <v>0</v>
      </c>
      <c r="V45" s="189">
        <f>_xlfn.IFNA(VLOOKUP(CONCATENATE($V$5,$B45,$C45),'BUS3'!$A$8:$N$135,14,FALSE),0)</f>
        <v>0</v>
      </c>
      <c r="W45" s="189">
        <f>_xlfn.IFNA(VLOOKUP(CONCATENATE($W$5,$B45,$C45),'DRY2'!$A$6:$M$169,14,FALSE),0)</f>
        <v>0</v>
      </c>
      <c r="X45" s="707">
        <f>_xlfn.IFNA(VLOOKUP(CONCATENATE($X$5,$B45,$C45),'BAL2'!$A$6:$L$131,14,FALSE),0)</f>
        <v>0</v>
      </c>
      <c r="Y45" s="189">
        <f>_xlfn.IFNA(VLOOKUP(CONCATENATE($Y$5,$B45,$C45),'OG3'!$A$6:$N$133,14,FALSE),0)</f>
        <v>0</v>
      </c>
      <c r="Z45" s="189">
        <f>_xlfn.IFNA(VLOOKUP(CONCATENATE($Z$5,$B45,$C45),'MR2'!$A$6:$N$133,14,FALSE),0)</f>
        <v>0</v>
      </c>
      <c r="AA45" s="189">
        <f>_xlfn.IFNA(VLOOKUP(CONCATENATE($AA$5,$B45,$C45),'DRY3'!$A$6:$N$124,14,FALSE),0)</f>
        <v>0</v>
      </c>
      <c r="AB45" s="189">
        <f>_xlfn.IFNA(VLOOKUP(CONCATENATE($AB$5,$B45,$C45),'SER2'!$A$6:$N$135,14,FALSE),0)</f>
        <v>0</v>
      </c>
      <c r="AC45" s="189">
        <f>_xlfn.IFNA(VLOOKUP(CONCATENATE($AC$5,$B45,$C45),'KR2'!$A$6:$O$129,14,FALSE),0)</f>
        <v>0</v>
      </c>
      <c r="AD45" s="189">
        <f>_xlfn.IFNA(VLOOKUP(CONCATENATE($AD$5,$B45,$C45),'BUN1'!$A$6:$O$129,14,FALSE),0)</f>
        <v>0</v>
      </c>
      <c r="AE45" s="189">
        <f>_xlfn.IFNA(VLOOKUP(CONCATENATE($AE$5,$B45,$C45),LOG!$A$6:$N$135,14,FALSE),0)</f>
        <v>0</v>
      </c>
      <c r="AF45" s="189">
        <f>_xlfn.IFNA(VLOOKUP(CONCATENATE($AF$5,$B45,$C45),FEST!$A$6:$N$125,14,FALSE),0)</f>
        <v>0</v>
      </c>
      <c r="AG45" s="189">
        <f>_xlfn.IFNA(VLOOKUP(CONCATENATE($AG$5,$B45,$C45),'ESP2'!$A$6:$N$131,14,FALSE),0)</f>
        <v>0</v>
      </c>
      <c r="AH45" s="189">
        <f>_xlfn.IFNA(VLOOKUP(CONCATENATE($AG$5,$B45,$C45),'OG3'!$A$6:$N$131,14,FALSE),0)</f>
        <v>0</v>
      </c>
      <c r="AI45" s="189">
        <f>_xlfn.IFNA(VLOOKUP(CONCATENATE($AI$5,$B45,$C45),'BUN2'!$A$6:$N$135,14,FALSE),0)</f>
        <v>0</v>
      </c>
      <c r="AJ45" s="189">
        <f>_xlfn.IFNA(VLOOKUP(CONCATENATE($AJ$5,$B45,$C45),SC!$A$6:$M$135,14,FALSE),0)</f>
        <v>0</v>
      </c>
      <c r="AK45" s="189">
        <f>_xlfn.IFNA(VLOOKUP(CONCATENATE($AK$5,$B45,$C45),'ESP3'!$A$6:$N$133,14,FALSE),0)</f>
        <v>0</v>
      </c>
      <c r="AL45" s="447">
        <f>_xlfn.IFNA(VLOOKUP(CONCATENATE($AL$5,$B45,$C45),'BAL3'!$A$6:$N$77,14,FALSE),0)</f>
        <v>0</v>
      </c>
      <c r="AM45" s="190">
        <f>_xlfn.IFNA(VLOOKUP(CONCATENATE($AQ$5,$B45,$C45),'WAL1'!$A$6:$N$233,14,FALSE),0)</f>
        <v>0</v>
      </c>
      <c r="AN45" s="190">
        <f>_xlfn.IFNA(VLOOKUP(CONCATENATE($AK$5,$B45,$C45),'BUN3'!$A$6:$N$133,14,FALSE),0)</f>
        <v>0</v>
      </c>
      <c r="AO45" s="190">
        <f>_xlfn.IFNA(VLOOKUP(CONCATENATE($AO$5,$B45,$C45),'ESP4'!$A$6:$N$135,14,FALSE),0)</f>
        <v>0</v>
      </c>
      <c r="AP45" s="190">
        <f>_xlfn.IFNA(VLOOKUP(CONCATENATE($AP$5,$B45,$C45),'MR3'!$A$6:$N$77,14,FALSE),0)</f>
        <v>0</v>
      </c>
      <c r="AQ45" s="190">
        <f>_xlfn.IFNA(VLOOKUP(CONCATENATE($AQ$5,$B45,$C45),'WAL1'!$A$6:$N$233,14,FALSE),0)</f>
        <v>0</v>
      </c>
      <c r="AR45" s="190">
        <f>_xlfn.IFNA(VLOOKUP(CONCATENATE($AQ$5,$B45,$C45),'SM1'!$A$6:$N$250,14,FALSE),0)</f>
        <v>0</v>
      </c>
      <c r="AS45" s="190"/>
      <c r="AT45" s="190"/>
      <c r="AU45" s="190"/>
    </row>
    <row r="46" spans="1:47" x14ac:dyDescent="0.3">
      <c r="A46" s="886"/>
      <c r="B46" s="29"/>
      <c r="C46" s="30"/>
      <c r="D46" s="30"/>
      <c r="E46" s="31"/>
      <c r="F46" s="32"/>
      <c r="G46" s="33"/>
      <c r="H46" s="34"/>
      <c r="I46" s="32"/>
      <c r="J46" s="189">
        <f>_xlfn.IFNA(VLOOKUP(CONCATENATE($J$5,$B46,$C46),'BUS1'!$A$6:$N$107,14,FALSE),0)</f>
        <v>0</v>
      </c>
      <c r="K46" s="189">
        <f>_xlfn.IFNA(VLOOKUP(CONCATENATE($K$5,$B46,$C46),'ESP1'!$A$6:$N$135,14,FALSE),0)</f>
        <v>0</v>
      </c>
      <c r="L46" s="189">
        <f>_xlfn.IFNA(VLOOKUP(CONCATENATE($L$5,$B46,$C46),'KR1'!$A$6:$N$95,14,FALSE),0)</f>
        <v>0</v>
      </c>
      <c r="M46" s="189">
        <f>_xlfn.IFNA(VLOOKUP(CONCATENATE($N$5,$B46,$C46),MUR!$A$6:$L$131,14,FALSE),0)</f>
        <v>0</v>
      </c>
      <c r="N46" s="189">
        <f>_xlfn.IFNA(VLOOKUP(CONCATENATE($N$5,$B46,$C46),MUR!$A$6:$L$131,14,FALSE),0)</f>
        <v>0</v>
      </c>
      <c r="O46" s="189">
        <f>_xlfn.IFNA(VLOOKUP(CONCATENATE($O$5,$B46,$C46),'SER1'!$A$6:$N$110,14,FALSE),0)</f>
        <v>0</v>
      </c>
      <c r="P46" s="189">
        <f>_xlfn.IFNA(VLOOKUP(CONCATENATE($P$5,$B46,$C46),'MR1'!$A$6:$N$135,14,FALSE),0)</f>
        <v>0</v>
      </c>
      <c r="Q46" s="189">
        <f>_xlfn.IFNA(VLOOKUP(CONCATENATE($Q$5,$B46,$C46),'GOS1'!$A$6:$N$133,14,FALSE),0)</f>
        <v>0</v>
      </c>
      <c r="R46" s="189">
        <f>_xlfn.IFNA(VLOOKUP(CONCATENATE($R$5,$B46,$C46),'BUS2'!$A$6:$N$133,14,FALSE),0)</f>
        <v>0</v>
      </c>
      <c r="S46" s="189">
        <f>_xlfn.IFNA(VLOOKUP(CONCATENATE($S$5,$B46,$C46),'OG1'!$A$6:$N$56,14,FALSE),0)</f>
        <v>0</v>
      </c>
      <c r="T46" s="189">
        <f>_xlfn.IFNA(VLOOKUP(CONCATENATE($T$5,$B46,$C46),'DRY1'!$A$6:$N$135,14,FALSE),0)</f>
        <v>0</v>
      </c>
      <c r="U46" s="189">
        <f>_xlfn.IFNA(VLOOKUP(CONCATENATE($U$5,$B46,$C46),'HO1'!$A$8:$N$131,14,FALSE),0)</f>
        <v>0</v>
      </c>
      <c r="V46" s="189">
        <f>_xlfn.IFNA(VLOOKUP(CONCATENATE($V$5,$B46,$C46),'BUS3'!$A$8:$N$135,14,FALSE),0)</f>
        <v>0</v>
      </c>
      <c r="W46" s="189">
        <f>_xlfn.IFNA(VLOOKUP(CONCATENATE($W$5,$B46,$C46),'DRY2'!$A$6:$M$169,14,FALSE),0)</f>
        <v>0</v>
      </c>
      <c r="X46" s="707">
        <f>_xlfn.IFNA(VLOOKUP(CONCATENATE($X$5,$B46,$C46),'BAL2'!$A$6:$L$131,14,FALSE),0)</f>
        <v>0</v>
      </c>
      <c r="Y46" s="189">
        <f>_xlfn.IFNA(VLOOKUP(CONCATENATE($Y$5,$B46,$C46),'OG3'!$A$6:$N$133,14,FALSE),0)</f>
        <v>0</v>
      </c>
      <c r="Z46" s="189">
        <f>_xlfn.IFNA(VLOOKUP(CONCATENATE($Z$5,$B46,$C46),'MR2'!$A$6:$N$133,14,FALSE),0)</f>
        <v>0</v>
      </c>
      <c r="AA46" s="189">
        <f>_xlfn.IFNA(VLOOKUP(CONCATENATE($AA$5,$B46,$C46),'DRY3'!$A$6:$N$124,14,FALSE),0)</f>
        <v>0</v>
      </c>
      <c r="AB46" s="189">
        <f>_xlfn.IFNA(VLOOKUP(CONCATENATE($AB$5,$B46,$C46),'SER2'!$A$6:$N$135,14,FALSE),0)</f>
        <v>0</v>
      </c>
      <c r="AC46" s="189">
        <f>_xlfn.IFNA(VLOOKUP(CONCATENATE($AC$5,$B46,$C46),'KR2'!$A$6:$O$129,14,FALSE),0)</f>
        <v>0</v>
      </c>
      <c r="AD46" s="189">
        <f>_xlfn.IFNA(VLOOKUP(CONCATENATE($AD$5,$B46,$C46),'BUN1'!$A$6:$O$129,14,FALSE),0)</f>
        <v>0</v>
      </c>
      <c r="AE46" s="189">
        <f>_xlfn.IFNA(VLOOKUP(CONCATENATE($AE$5,$B46,$C46),LOG!$A$6:$N$135,14,FALSE),0)</f>
        <v>0</v>
      </c>
      <c r="AF46" s="189">
        <f>_xlfn.IFNA(VLOOKUP(CONCATENATE($AF$5,$B46,$C46),FEST!$A$6:$N$125,14,FALSE),0)</f>
        <v>0</v>
      </c>
      <c r="AG46" s="189">
        <f>_xlfn.IFNA(VLOOKUP(CONCATENATE($AG$5,$B46,$C46),'ESP2'!$A$6:$N$131,14,FALSE),0)</f>
        <v>0</v>
      </c>
      <c r="AH46" s="189">
        <f>_xlfn.IFNA(VLOOKUP(CONCATENATE($AG$5,$B46,$C46),'OG3'!$A$6:$N$131,14,FALSE),0)</f>
        <v>0</v>
      </c>
      <c r="AI46" s="189">
        <f>_xlfn.IFNA(VLOOKUP(CONCATENATE($AI$5,$B46,$C46),'BUN2'!$A$6:$N$135,14,FALSE),0)</f>
        <v>0</v>
      </c>
      <c r="AJ46" s="189">
        <f>_xlfn.IFNA(VLOOKUP(CONCATENATE($AJ$5,$B46,$C46),SC!$A$6:$M$135,14,FALSE),0)</f>
        <v>0</v>
      </c>
      <c r="AK46" s="189">
        <f>_xlfn.IFNA(VLOOKUP(CONCATENATE($AK$5,$B46,$C46),'ESP3'!$A$6:$N$133,14,FALSE),0)</f>
        <v>0</v>
      </c>
      <c r="AL46" s="447">
        <f>_xlfn.IFNA(VLOOKUP(CONCATENATE($AL$5,$B46,$C46),'BAL3'!$A$6:$N$77,14,FALSE),0)</f>
        <v>0</v>
      </c>
      <c r="AM46" s="190">
        <f>_xlfn.IFNA(VLOOKUP(CONCATENATE($AQ$5,$B46,$C46),'WAL1'!$A$6:$N$233,14,FALSE),0)</f>
        <v>0</v>
      </c>
      <c r="AN46" s="190">
        <f>_xlfn.IFNA(VLOOKUP(CONCATENATE($AK$5,$B46,$C46),'BUN3'!$A$6:$N$133,14,FALSE),0)</f>
        <v>0</v>
      </c>
      <c r="AO46" s="190">
        <f>_xlfn.IFNA(VLOOKUP(CONCATENATE($AO$5,$B46,$C46),'ESP4'!$A$6:$N$135,14,FALSE),0)</f>
        <v>0</v>
      </c>
      <c r="AP46" s="190">
        <f>_xlfn.IFNA(VLOOKUP(CONCATENATE($AP$5,$B46,$C46),'MR3'!$A$6:$N$77,14,FALSE),0)</f>
        <v>0</v>
      </c>
      <c r="AQ46" s="190">
        <f>_xlfn.IFNA(VLOOKUP(CONCATENATE($AQ$5,$B46,$C46),'WAL1'!$A$6:$N$233,14,FALSE),0)</f>
        <v>0</v>
      </c>
      <c r="AR46" s="190">
        <f>_xlfn.IFNA(VLOOKUP(CONCATENATE($AQ$5,$B46,$C46),'SM1'!$A$6:$N$250,14,FALSE),0)</f>
        <v>0</v>
      </c>
      <c r="AS46" s="190"/>
      <c r="AT46" s="190"/>
      <c r="AU46" s="190"/>
    </row>
    <row r="47" spans="1:47" x14ac:dyDescent="0.3">
      <c r="A47" s="886"/>
      <c r="B47" s="29"/>
      <c r="C47" s="30"/>
      <c r="D47" s="30"/>
      <c r="E47" s="31"/>
      <c r="F47" s="32"/>
      <c r="G47" s="33"/>
      <c r="H47" s="34"/>
      <c r="I47" s="32"/>
      <c r="J47" s="189">
        <f>_xlfn.IFNA(VLOOKUP(CONCATENATE($J$5,$B47,$C47),'BUS1'!$A$6:$N$107,14,FALSE),0)</f>
        <v>0</v>
      </c>
      <c r="K47" s="189">
        <f>_xlfn.IFNA(VLOOKUP(CONCATENATE($K$5,$B47,$C47),'ESP1'!$A$6:$N$135,14,FALSE),0)</f>
        <v>0</v>
      </c>
      <c r="L47" s="189">
        <f>_xlfn.IFNA(VLOOKUP(CONCATENATE($L$5,$B47,$C47),'KR1'!$A$6:$N$95,14,FALSE),0)</f>
        <v>0</v>
      </c>
      <c r="M47" s="189">
        <f>_xlfn.IFNA(VLOOKUP(CONCATENATE($N$5,$B47,$C47),MUR!$A$6:$L$131,14,FALSE),0)</f>
        <v>0</v>
      </c>
      <c r="N47" s="189">
        <f>_xlfn.IFNA(VLOOKUP(CONCATENATE($N$5,$B47,$C47),MUR!$A$6:$L$131,14,FALSE),0)</f>
        <v>0</v>
      </c>
      <c r="O47" s="189">
        <f>_xlfn.IFNA(VLOOKUP(CONCATENATE($O$5,$B47,$C47),'SER1'!$A$6:$N$110,14,FALSE),0)</f>
        <v>0</v>
      </c>
      <c r="P47" s="189">
        <f>_xlfn.IFNA(VLOOKUP(CONCATENATE($P$5,$B47,$C47),'MR1'!$A$6:$N$135,14,FALSE),0)</f>
        <v>0</v>
      </c>
      <c r="Q47" s="189">
        <f>_xlfn.IFNA(VLOOKUP(CONCATENATE($Q$5,$B47,$C47),'GOS1'!$A$6:$N$133,14,FALSE),0)</f>
        <v>0</v>
      </c>
      <c r="R47" s="189">
        <f>_xlfn.IFNA(VLOOKUP(CONCATENATE($R$5,$B47,$C47),'BUS2'!$A$6:$N$133,14,FALSE),0)</f>
        <v>0</v>
      </c>
      <c r="S47" s="189">
        <f>_xlfn.IFNA(VLOOKUP(CONCATENATE($S$5,$B47,$C47),'OG1'!$A$6:$N$56,14,FALSE),0)</f>
        <v>0</v>
      </c>
      <c r="T47" s="189">
        <f>_xlfn.IFNA(VLOOKUP(CONCATENATE($T$5,$B47,$C47),'DRY1'!$A$6:$N$135,14,FALSE),0)</f>
        <v>0</v>
      </c>
      <c r="U47" s="189">
        <f>_xlfn.IFNA(VLOOKUP(CONCATENATE($U$5,$B47,$C47),'HO1'!$A$8:$N$131,14,FALSE),0)</f>
        <v>0</v>
      </c>
      <c r="V47" s="189">
        <f>_xlfn.IFNA(VLOOKUP(CONCATENATE($V$5,$B47,$C47),'BUS3'!$A$8:$N$135,14,FALSE),0)</f>
        <v>0</v>
      </c>
      <c r="W47" s="189">
        <f>_xlfn.IFNA(VLOOKUP(CONCATENATE($W$5,$B47,$C47),'DRY2'!$A$6:$M$169,14,FALSE),0)</f>
        <v>0</v>
      </c>
      <c r="X47" s="707">
        <f>_xlfn.IFNA(VLOOKUP(CONCATENATE($X$5,$B47,$C47),'BAL2'!$A$6:$L$131,14,FALSE),0)</f>
        <v>0</v>
      </c>
      <c r="Y47" s="189">
        <f>_xlfn.IFNA(VLOOKUP(CONCATENATE($Y$5,$B47,$C47),'OG3'!$A$6:$N$133,14,FALSE),0)</f>
        <v>0</v>
      </c>
      <c r="Z47" s="189">
        <f>_xlfn.IFNA(VLOOKUP(CONCATENATE($Z$5,$B47,$C47),'MR2'!$A$6:$N$133,14,FALSE),0)</f>
        <v>0</v>
      </c>
      <c r="AA47" s="189">
        <f>_xlfn.IFNA(VLOOKUP(CONCATENATE($AA$5,$B47,$C47),'DRY3'!$A$6:$N$124,14,FALSE),0)</f>
        <v>0</v>
      </c>
      <c r="AB47" s="189">
        <f>_xlfn.IFNA(VLOOKUP(CONCATENATE($AB$5,$B47,$C47),'SER2'!$A$6:$N$135,14,FALSE),0)</f>
        <v>0</v>
      </c>
      <c r="AC47" s="189">
        <f>_xlfn.IFNA(VLOOKUP(CONCATENATE($AC$5,$B47,$C47),'KR2'!$A$6:$O$129,14,FALSE),0)</f>
        <v>0</v>
      </c>
      <c r="AD47" s="189">
        <f>_xlfn.IFNA(VLOOKUP(CONCATENATE($AD$5,$B47,$C47),'BUN1'!$A$6:$O$129,14,FALSE),0)</f>
        <v>0</v>
      </c>
      <c r="AE47" s="189">
        <f>_xlfn.IFNA(VLOOKUP(CONCATENATE($AE$5,$B47,$C47),LOG!$A$6:$N$135,14,FALSE),0)</f>
        <v>0</v>
      </c>
      <c r="AF47" s="189">
        <f>_xlfn.IFNA(VLOOKUP(CONCATENATE($AF$5,$B47,$C47),FEST!$A$6:$N$125,14,FALSE),0)</f>
        <v>0</v>
      </c>
      <c r="AG47" s="189">
        <f>_xlfn.IFNA(VLOOKUP(CONCATENATE($AG$5,$B47,$C47),'ESP2'!$A$6:$N$131,14,FALSE),0)</f>
        <v>0</v>
      </c>
      <c r="AH47" s="189">
        <f>_xlfn.IFNA(VLOOKUP(CONCATENATE($AG$5,$B47,$C47),'OG3'!$A$6:$N$131,14,FALSE),0)</f>
        <v>0</v>
      </c>
      <c r="AI47" s="189">
        <f>_xlfn.IFNA(VLOOKUP(CONCATENATE($AI$5,$B47,$C47),'BUN2'!$A$6:$N$135,14,FALSE),0)</f>
        <v>0</v>
      </c>
      <c r="AJ47" s="189">
        <f>_xlfn.IFNA(VLOOKUP(CONCATENATE($AJ$5,$B47,$C47),SC!$A$6:$M$135,14,FALSE),0)</f>
        <v>0</v>
      </c>
      <c r="AK47" s="189">
        <f>_xlfn.IFNA(VLOOKUP(CONCATENATE($AK$5,$B47,$C47),'ESP3'!$A$6:$N$133,14,FALSE),0)</f>
        <v>0</v>
      </c>
      <c r="AL47" s="447">
        <f>_xlfn.IFNA(VLOOKUP(CONCATENATE($AL$5,$B47,$C47),'BAL3'!$A$6:$N$77,14,FALSE),0)</f>
        <v>0</v>
      </c>
      <c r="AM47" s="190">
        <f>_xlfn.IFNA(VLOOKUP(CONCATENATE($AQ$5,$B47,$C47),'WAL1'!$A$6:$N$233,14,FALSE),0)</f>
        <v>0</v>
      </c>
      <c r="AN47" s="190">
        <f>_xlfn.IFNA(VLOOKUP(CONCATENATE($AK$5,$B47,$C47),'BUN3'!$A$6:$N$133,14,FALSE),0)</f>
        <v>0</v>
      </c>
      <c r="AO47" s="190">
        <f>_xlfn.IFNA(VLOOKUP(CONCATENATE($AO$5,$B47,$C47),'ESP4'!$A$6:$N$135,14,FALSE),0)</f>
        <v>0</v>
      </c>
      <c r="AP47" s="190">
        <f>_xlfn.IFNA(VLOOKUP(CONCATENATE($AP$5,$B47,$C47),'MR3'!$A$6:$N$77,14,FALSE),0)</f>
        <v>0</v>
      </c>
      <c r="AQ47" s="190">
        <f>_xlfn.IFNA(VLOOKUP(CONCATENATE($AQ$5,$B47,$C47),'WAL1'!$A$6:$N$233,14,FALSE),0)</f>
        <v>0</v>
      </c>
      <c r="AR47" s="190">
        <f>_xlfn.IFNA(VLOOKUP(CONCATENATE($AQ$5,$B47,$C47),'SM1'!$A$6:$N$250,14,FALSE),0)</f>
        <v>0</v>
      </c>
      <c r="AS47" s="190"/>
      <c r="AT47" s="190"/>
      <c r="AU47" s="190"/>
    </row>
    <row r="48" spans="1:47" x14ac:dyDescent="0.3">
      <c r="A48" s="886"/>
      <c r="B48" s="29"/>
      <c r="C48" s="30"/>
      <c r="D48" s="30"/>
      <c r="E48" s="31"/>
      <c r="F48" s="32"/>
      <c r="G48" s="33"/>
      <c r="H48" s="34"/>
      <c r="I48" s="32"/>
      <c r="J48" s="189">
        <f>_xlfn.IFNA(VLOOKUP(CONCATENATE($J$5,$B48,$C48),'BUS1'!$A$6:$N$107,14,FALSE),0)</f>
        <v>0</v>
      </c>
      <c r="K48" s="189">
        <f>_xlfn.IFNA(VLOOKUP(CONCATENATE($K$5,$B48,$C48),'ESP1'!$A$6:$N$135,14,FALSE),0)</f>
        <v>0</v>
      </c>
      <c r="L48" s="189">
        <f>_xlfn.IFNA(VLOOKUP(CONCATENATE($L$5,$B48,$C48),'KR1'!$A$6:$N$95,14,FALSE),0)</f>
        <v>0</v>
      </c>
      <c r="M48" s="189">
        <f>_xlfn.IFNA(VLOOKUP(CONCATENATE($N$5,$B48,$C48),MUR!$A$6:$L$131,14,FALSE),0)</f>
        <v>0</v>
      </c>
      <c r="N48" s="189">
        <f>_xlfn.IFNA(VLOOKUP(CONCATENATE($N$5,$B48,$C48),MUR!$A$6:$L$131,14,FALSE),0)</f>
        <v>0</v>
      </c>
      <c r="O48" s="189">
        <f>_xlfn.IFNA(VLOOKUP(CONCATENATE($O$5,$B48,$C48),'SER1'!$A$6:$N$110,14,FALSE),0)</f>
        <v>0</v>
      </c>
      <c r="P48" s="189">
        <f>_xlfn.IFNA(VLOOKUP(CONCATENATE($P$5,$B48,$C48),'MR1'!$A$6:$N$135,14,FALSE),0)</f>
        <v>0</v>
      </c>
      <c r="Q48" s="189">
        <f>_xlfn.IFNA(VLOOKUP(CONCATENATE($Q$5,$B48,$C48),'GOS1'!$A$6:$N$133,14,FALSE),0)</f>
        <v>0</v>
      </c>
      <c r="R48" s="189">
        <f>_xlfn.IFNA(VLOOKUP(CONCATENATE($R$5,$B48,$C48),'BUS2'!$A$6:$N$133,14,FALSE),0)</f>
        <v>0</v>
      </c>
      <c r="S48" s="189">
        <f>_xlfn.IFNA(VLOOKUP(CONCATENATE($S$5,$B48,$C48),'OG1'!$A$6:$N$56,14,FALSE),0)</f>
        <v>0</v>
      </c>
      <c r="T48" s="189">
        <f>_xlfn.IFNA(VLOOKUP(CONCATENATE($T$5,$B48,$C48),'DRY1'!$A$6:$N$135,14,FALSE),0)</f>
        <v>0</v>
      </c>
      <c r="U48" s="189">
        <f>_xlfn.IFNA(VLOOKUP(CONCATENATE($U$5,$B48,$C48),'HO1'!$A$8:$N$131,14,FALSE),0)</f>
        <v>0</v>
      </c>
      <c r="V48" s="189">
        <f>_xlfn.IFNA(VLOOKUP(CONCATENATE($V$5,$B48,$C48),'BUS3'!$A$8:$N$135,14,FALSE),0)</f>
        <v>0</v>
      </c>
      <c r="W48" s="189">
        <f>_xlfn.IFNA(VLOOKUP(CONCATENATE($W$5,$B48,$C48),'DRY2'!$A$6:$M$169,14,FALSE),0)</f>
        <v>0</v>
      </c>
      <c r="X48" s="707">
        <f>_xlfn.IFNA(VLOOKUP(CONCATENATE($X$5,$B48,$C48),'BAL2'!$A$6:$L$131,14,FALSE),0)</f>
        <v>0</v>
      </c>
      <c r="Y48" s="189">
        <f>_xlfn.IFNA(VLOOKUP(CONCATENATE($Y$5,$B48,$C48),'OG3'!$A$6:$N$133,14,FALSE),0)</f>
        <v>0</v>
      </c>
      <c r="Z48" s="189">
        <f>_xlfn.IFNA(VLOOKUP(CONCATENATE($Z$5,$B48,$C48),'MR2'!$A$6:$N$133,14,FALSE),0)</f>
        <v>0</v>
      </c>
      <c r="AA48" s="189">
        <f>_xlfn.IFNA(VLOOKUP(CONCATENATE($AA$5,$B48,$C48),'DRY3'!$A$6:$N$124,14,FALSE),0)</f>
        <v>0</v>
      </c>
      <c r="AB48" s="189">
        <f>_xlfn.IFNA(VLOOKUP(CONCATENATE($AB$5,$B48,$C48),'SER2'!$A$6:$N$135,14,FALSE),0)</f>
        <v>0</v>
      </c>
      <c r="AC48" s="189">
        <f>_xlfn.IFNA(VLOOKUP(CONCATENATE($AC$5,$B48,$C48),'KR2'!$A$6:$O$129,14,FALSE),0)</f>
        <v>0</v>
      </c>
      <c r="AD48" s="189">
        <f>_xlfn.IFNA(VLOOKUP(CONCATENATE($AD$5,$B48,$C48),'BUN1'!$A$6:$O$129,14,FALSE),0)</f>
        <v>0</v>
      </c>
      <c r="AE48" s="189">
        <f>_xlfn.IFNA(VLOOKUP(CONCATENATE($AE$5,$B48,$C48),LOG!$A$6:$N$135,14,FALSE),0)</f>
        <v>0</v>
      </c>
      <c r="AF48" s="189">
        <f>_xlfn.IFNA(VLOOKUP(CONCATENATE($AF$5,$B48,$C48),FEST!$A$6:$N$125,14,FALSE),0)</f>
        <v>0</v>
      </c>
      <c r="AG48" s="189">
        <f>_xlfn.IFNA(VLOOKUP(CONCATENATE($AG$5,$B48,$C48),'ESP2'!$A$6:$N$131,14,FALSE),0)</f>
        <v>0</v>
      </c>
      <c r="AH48" s="189">
        <f>_xlfn.IFNA(VLOOKUP(CONCATENATE($AG$5,$B48,$C48),'OG3'!$A$6:$N$131,14,FALSE),0)</f>
        <v>0</v>
      </c>
      <c r="AI48" s="189">
        <f>_xlfn.IFNA(VLOOKUP(CONCATENATE($AI$5,$B48,$C48),'BUN2'!$A$6:$N$135,14,FALSE),0)</f>
        <v>0</v>
      </c>
      <c r="AJ48" s="189">
        <f>_xlfn.IFNA(VLOOKUP(CONCATENATE($AJ$5,$B48,$C48),SC!$A$6:$M$135,14,FALSE),0)</f>
        <v>0</v>
      </c>
      <c r="AK48" s="189">
        <f>_xlfn.IFNA(VLOOKUP(CONCATENATE($AK$5,$B48,$C48),'ESP3'!$A$6:$N$133,14,FALSE),0)</f>
        <v>0</v>
      </c>
      <c r="AL48" s="447">
        <f>_xlfn.IFNA(VLOOKUP(CONCATENATE($AL$5,$B48,$C48),'BAL3'!$A$6:$N$77,14,FALSE),0)</f>
        <v>0</v>
      </c>
      <c r="AM48" s="190">
        <f>_xlfn.IFNA(VLOOKUP(CONCATENATE($AQ$5,$B48,$C48),'WAL1'!$A$6:$N$233,14,FALSE),0)</f>
        <v>0</v>
      </c>
      <c r="AN48" s="190">
        <f>_xlfn.IFNA(VLOOKUP(CONCATENATE($AK$5,$B48,$C48),'BUN3'!$A$6:$N$133,14,FALSE),0)</f>
        <v>0</v>
      </c>
      <c r="AO48" s="190">
        <f>_xlfn.IFNA(VLOOKUP(CONCATENATE($AO$5,$B48,$C48),'ESP4'!$A$6:$N$135,14,FALSE),0)</f>
        <v>0</v>
      </c>
      <c r="AP48" s="190">
        <f>_xlfn.IFNA(VLOOKUP(CONCATENATE($AP$5,$B48,$C48),'MR3'!$A$6:$N$77,14,FALSE),0)</f>
        <v>0</v>
      </c>
      <c r="AQ48" s="190">
        <f>_xlfn.IFNA(VLOOKUP(CONCATENATE($AQ$5,$B48,$C48),'WAL1'!$A$6:$N$233,14,FALSE),0)</f>
        <v>0</v>
      </c>
      <c r="AR48" s="190">
        <f>_xlfn.IFNA(VLOOKUP(CONCATENATE($AQ$5,$B48,$C48),'SM1'!$A$6:$N$250,14,FALSE),0)</f>
        <v>0</v>
      </c>
      <c r="AS48" s="190"/>
      <c r="AT48" s="190"/>
      <c r="AU48" s="190"/>
    </row>
    <row r="49" spans="1:47" x14ac:dyDescent="0.3">
      <c r="A49" s="886"/>
      <c r="B49" s="29"/>
      <c r="C49" s="30"/>
      <c r="D49" s="30"/>
      <c r="E49" s="31"/>
      <c r="F49" s="32"/>
      <c r="G49" s="33"/>
      <c r="H49" s="34"/>
      <c r="I49" s="32"/>
      <c r="J49" s="189">
        <f>_xlfn.IFNA(VLOOKUP(CONCATENATE($J$5,$B49,$C49),'BUS1'!$A$6:$N$107,14,FALSE),0)</f>
        <v>0</v>
      </c>
      <c r="K49" s="189">
        <f>_xlfn.IFNA(VLOOKUP(CONCATENATE($K$5,$B49,$C49),'ESP1'!$A$6:$N$135,14,FALSE),0)</f>
        <v>0</v>
      </c>
      <c r="L49" s="189">
        <f>_xlfn.IFNA(VLOOKUP(CONCATENATE($L$5,$B49,$C49),'KR1'!$A$6:$N$95,14,FALSE),0)</f>
        <v>0</v>
      </c>
      <c r="M49" s="189">
        <f>_xlfn.IFNA(VLOOKUP(CONCATENATE($N$5,$B49,$C49),MUR!$A$6:$L$131,14,FALSE),0)</f>
        <v>0</v>
      </c>
      <c r="N49" s="189">
        <f>_xlfn.IFNA(VLOOKUP(CONCATENATE($N$5,$B49,$C49),MUR!$A$6:$L$131,14,FALSE),0)</f>
        <v>0</v>
      </c>
      <c r="O49" s="189">
        <f>_xlfn.IFNA(VLOOKUP(CONCATENATE($O$5,$B49,$C49),'SER1'!$A$6:$N$110,14,FALSE),0)</f>
        <v>0</v>
      </c>
      <c r="P49" s="189">
        <f>_xlfn.IFNA(VLOOKUP(CONCATENATE($P$5,$B49,$C49),'MR1'!$A$6:$N$135,14,FALSE),0)</f>
        <v>0</v>
      </c>
      <c r="Q49" s="189">
        <f>_xlfn.IFNA(VLOOKUP(CONCATENATE($Q$5,$B49,$C49),'GOS1'!$A$6:$N$133,14,FALSE),0)</f>
        <v>0</v>
      </c>
      <c r="R49" s="189">
        <f>_xlfn.IFNA(VLOOKUP(CONCATENATE($R$5,$B49,$C49),'BUS2'!F56,FALSE),0)</f>
        <v>0</v>
      </c>
      <c r="S49" s="189">
        <f>_xlfn.IFNA(VLOOKUP(CONCATENATE($S$5,$B49,$C49),'OG1'!$A$6:$N$56,14,FALSE),0)</f>
        <v>0</v>
      </c>
      <c r="T49" s="189">
        <f>_xlfn.IFNA(VLOOKUP(CONCATENATE($T$5,$B49,$C49),'DRY1'!$A$6:$N$135,14,FALSE),0)</f>
        <v>0</v>
      </c>
      <c r="U49" s="189">
        <f>_xlfn.IFNA(VLOOKUP(CONCATENATE($U$5,$B49,$C49),'HO1'!$A$8:$N$131,14,FALSE),0)</f>
        <v>0</v>
      </c>
      <c r="V49" s="189">
        <f>_xlfn.IFNA(VLOOKUP(CONCATENATE($V$5,$B49,$C49),'BUS3'!$A$8:$N$135,14,FALSE),0)</f>
        <v>0</v>
      </c>
      <c r="W49" s="189">
        <f>_xlfn.IFNA(VLOOKUP(CONCATENATE($W$5,$B49,$C49),'DRY2'!$A$6:$M$169,14,FALSE),0)</f>
        <v>0</v>
      </c>
      <c r="X49" s="707">
        <f>_xlfn.IFNA(VLOOKUP(CONCATENATE($X$5,$B49,$C49),'BAL2'!$A$6:$L$131,14,FALSE),0)</f>
        <v>0</v>
      </c>
      <c r="Y49" s="189">
        <f>_xlfn.IFNA(VLOOKUP(CONCATENATE($Y$5,$B49,$C49),'OG3'!$A$6:$N$133,14,FALSE),0)</f>
        <v>0</v>
      </c>
      <c r="Z49" s="189">
        <f>_xlfn.IFNA(VLOOKUP(CONCATENATE($Z$5,$B49,$C49),'MR2'!$A$6:$N$133,14,FALSE),0)</f>
        <v>0</v>
      </c>
      <c r="AA49" s="189">
        <f>_xlfn.IFNA(VLOOKUP(CONCATENATE($AA$5,$B49,$C49),'DRY3'!$A$6:$N$124,14,FALSE),0)</f>
        <v>0</v>
      </c>
      <c r="AB49" s="189">
        <f>_xlfn.IFNA(VLOOKUP(CONCATENATE($AB$5,$B49,$C49),'SER2'!$A$6:$N$135,14,FALSE),0)</f>
        <v>0</v>
      </c>
      <c r="AC49" s="189">
        <f>_xlfn.IFNA(VLOOKUP(CONCATENATE($AC$5,$B49,$C49),'KR2'!$A$6:$O$129,14,FALSE),0)</f>
        <v>0</v>
      </c>
      <c r="AD49" s="189">
        <f>_xlfn.IFNA(VLOOKUP(CONCATENATE($AD$5,$B49,$C49),'BUN1'!$A$6:$O$129,14,FALSE),0)</f>
        <v>0</v>
      </c>
      <c r="AE49" s="189">
        <f>_xlfn.IFNA(VLOOKUP(CONCATENATE($AE$5,$B49,$C49),LOG!$A$6:$N$135,14,FALSE),0)</f>
        <v>0</v>
      </c>
      <c r="AF49" s="189">
        <f>_xlfn.IFNA(VLOOKUP(CONCATENATE($AF$5,$B49,$C49),FEST!$A$6:$N$125,14,FALSE),0)</f>
        <v>0</v>
      </c>
      <c r="AG49" s="189">
        <f>_xlfn.IFNA(VLOOKUP(CONCATENATE($AG$5,$B49,$C49),'ESP2'!$A$6:$N$131,14,FALSE),0)</f>
        <v>0</v>
      </c>
      <c r="AH49" s="189">
        <f>_xlfn.IFNA(VLOOKUP(CONCATENATE($AG$5,$B49,$C49),'OG3'!$A$6:$N$131,14,FALSE),0)</f>
        <v>0</v>
      </c>
      <c r="AI49" s="189">
        <f>_xlfn.IFNA(VLOOKUP(CONCATENATE($AI$5,$B49,$C49),'BUN2'!$A$6:$N$135,14,FALSE),0)</f>
        <v>0</v>
      </c>
      <c r="AJ49" s="189">
        <f>_xlfn.IFNA(VLOOKUP(CONCATENATE($AJ$5,$B49,$C49),SC!$A$6:$M$135,14,FALSE),0)</f>
        <v>0</v>
      </c>
      <c r="AK49" s="189">
        <f>_xlfn.IFNA(VLOOKUP(CONCATENATE($AK$5,$B49,$C49),'ESP3'!$A$6:$N$133,14,FALSE),0)</f>
        <v>0</v>
      </c>
      <c r="AL49" s="447">
        <f>_xlfn.IFNA(VLOOKUP(CONCATENATE($AL$5,$B49,$C49),'BAL3'!$A$6:$N$77,14,FALSE),0)</f>
        <v>0</v>
      </c>
      <c r="AM49" s="190">
        <f>_xlfn.IFNA(VLOOKUP(CONCATENATE($AQ$5,$B49,$C49),'WAL1'!$A$6:$N$233,14,FALSE),0)</f>
        <v>0</v>
      </c>
      <c r="AN49" s="190">
        <f>_xlfn.IFNA(VLOOKUP(CONCATENATE($AK$5,$B49,$C49),'BUN3'!$A$6:$N$133,14,FALSE),0)</f>
        <v>0</v>
      </c>
      <c r="AO49" s="190">
        <f>_xlfn.IFNA(VLOOKUP(CONCATENATE($AO$5,$B49,$C49),'ESP4'!$A$6:$N$135,14,FALSE),0)</f>
        <v>0</v>
      </c>
      <c r="AP49" s="190">
        <f>_xlfn.IFNA(VLOOKUP(CONCATENATE($AP$5,$B49,$C49),'MR3'!$A$6:$N$77,14,FALSE),0)</f>
        <v>0</v>
      </c>
      <c r="AQ49" s="190">
        <f>_xlfn.IFNA(VLOOKUP(CONCATENATE($AQ$5,$B49,$C49),'WAL1'!$A$6:$N$233,14,FALSE),0)</f>
        <v>0</v>
      </c>
      <c r="AR49" s="190">
        <f>_xlfn.IFNA(VLOOKUP(CONCATENATE($AQ$5,$B49,$C49),'SM1'!$A$6:$N$250,14,FALSE),0)</f>
        <v>0</v>
      </c>
      <c r="AS49" s="190"/>
      <c r="AT49" s="190"/>
      <c r="AU49" s="190"/>
    </row>
    <row r="50" spans="1:47" x14ac:dyDescent="0.3">
      <c r="A50" s="886"/>
      <c r="B50" s="29"/>
      <c r="C50" s="30"/>
      <c r="D50" s="30"/>
      <c r="E50" s="31"/>
      <c r="F50" s="32"/>
      <c r="G50" s="33"/>
      <c r="H50" s="34"/>
      <c r="I50" s="32"/>
      <c r="J50" s="189">
        <f>_xlfn.IFNA(VLOOKUP(CONCATENATE($J$5,$B50,$C50),'BUS1'!$A$6:$N$107,14,FALSE),0)</f>
        <v>0</v>
      </c>
      <c r="K50" s="189">
        <f>_xlfn.IFNA(VLOOKUP(CONCATENATE($K$5,$B50,$C50),'ESP1'!$A$6:$N$135,14,FALSE),0)</f>
        <v>0</v>
      </c>
      <c r="L50" s="189">
        <f>_xlfn.IFNA(VLOOKUP(CONCATENATE($L$5,$B50,$C50),'KR1'!$A$6:$N$95,14,FALSE),0)</f>
        <v>0</v>
      </c>
      <c r="M50" s="189">
        <f>_xlfn.IFNA(VLOOKUP(CONCATENATE($N$5,$B50,$C50),MUR!$A$6:$L$131,14,FALSE),0)</f>
        <v>0</v>
      </c>
      <c r="N50" s="189">
        <f>_xlfn.IFNA(VLOOKUP(CONCATENATE($N$5,$B50,$C50),MUR!$A$6:$L$131,14,FALSE),0)</f>
        <v>0</v>
      </c>
      <c r="O50" s="189">
        <f>_xlfn.IFNA(VLOOKUP(CONCATENATE($O$5,$B50,$C50),'SER1'!$A$6:$N$110,14,FALSE),0)</f>
        <v>0</v>
      </c>
      <c r="P50" s="189">
        <f>_xlfn.IFNA(VLOOKUP(CONCATENATE($P$5,$B50,$C50),'MR1'!$A$6:$N$135,14,FALSE),0)</f>
        <v>0</v>
      </c>
      <c r="Q50" s="189">
        <f>_xlfn.IFNA(VLOOKUP(CONCATENATE($Q$5,$B50,$C50),'GOS1'!$A$6:$N$133,14,FALSE),0)</f>
        <v>0</v>
      </c>
      <c r="R50" s="189">
        <f>_xlfn.IFNA(VLOOKUP(CONCATENATE($R$5,$B50,$C50),'BUS2'!F57,FALSE),0)</f>
        <v>0</v>
      </c>
      <c r="S50" s="189">
        <f>_xlfn.IFNA(VLOOKUP(CONCATENATE($S$5,$B50,$C50),'OG1'!$A$6:$N$56,14,FALSE),0)</f>
        <v>0</v>
      </c>
      <c r="T50" s="189">
        <f>_xlfn.IFNA(VLOOKUP(CONCATENATE($T$5,$B50,$C50),'DRY1'!$A$6:$N$135,14,FALSE),0)</f>
        <v>0</v>
      </c>
      <c r="U50" s="189">
        <f>_xlfn.IFNA(VLOOKUP(CONCATENATE($U$5,$B50,$C50),'HO1'!$A$8:$N$131,14,FALSE),0)</f>
        <v>0</v>
      </c>
      <c r="V50" s="189">
        <f>_xlfn.IFNA(VLOOKUP(CONCATENATE($V$5,$B50,$C50),'BUS3'!$A$8:$N$135,14,FALSE),0)</f>
        <v>0</v>
      </c>
      <c r="W50" s="189">
        <f>_xlfn.IFNA(VLOOKUP(CONCATENATE($W$5,$B50,$C50),'DRY2'!$A$6:$M$169,14,FALSE),0)</f>
        <v>0</v>
      </c>
      <c r="X50" s="707">
        <f>_xlfn.IFNA(VLOOKUP(CONCATENATE($X$5,$B50,$C50),'BAL2'!$A$6:$L$131,14,FALSE),0)</f>
        <v>0</v>
      </c>
      <c r="Y50" s="189">
        <f>_xlfn.IFNA(VLOOKUP(CONCATENATE($Y$5,$B50,$C50),'OG3'!$A$6:$N$133,14,FALSE),0)</f>
        <v>0</v>
      </c>
      <c r="Z50" s="189">
        <f>_xlfn.IFNA(VLOOKUP(CONCATENATE($Z$5,$B50,$C50),'MR2'!$A$6:$N$133,14,FALSE),0)</f>
        <v>0</v>
      </c>
      <c r="AA50" s="189">
        <f>_xlfn.IFNA(VLOOKUP(CONCATENATE($AA$5,$B50,$C50),'DRY3'!$A$6:$N$124,14,FALSE),0)</f>
        <v>0</v>
      </c>
      <c r="AB50" s="189">
        <f>_xlfn.IFNA(VLOOKUP(CONCATENATE($AB$5,$B50,$C50),'SER2'!$A$6:$N$135,14,FALSE),0)</f>
        <v>0</v>
      </c>
      <c r="AC50" s="189">
        <f>_xlfn.IFNA(VLOOKUP(CONCATENATE($AC$5,$B50,$C50),'KR2'!$A$6:$O$129,14,FALSE),0)</f>
        <v>0</v>
      </c>
      <c r="AD50" s="189">
        <f>_xlfn.IFNA(VLOOKUP(CONCATENATE($AD$5,$B50,$C50),'BUN1'!$A$6:$O$129,14,FALSE),0)</f>
        <v>0</v>
      </c>
      <c r="AE50" s="189">
        <f>_xlfn.IFNA(VLOOKUP(CONCATENATE($AE$5,$B50,$C50),LOG!$A$6:$N$135,14,FALSE),0)</f>
        <v>0</v>
      </c>
      <c r="AF50" s="189">
        <f>_xlfn.IFNA(VLOOKUP(CONCATENATE($AF$5,$B50,$C50),FEST!$A$6:$N$125,14,FALSE),0)</f>
        <v>0</v>
      </c>
      <c r="AG50" s="189">
        <f>_xlfn.IFNA(VLOOKUP(CONCATENATE($AG$5,$B50,$C50),'ESP2'!$A$6:$N$131,14,FALSE),0)</f>
        <v>0</v>
      </c>
      <c r="AH50" s="189">
        <f>_xlfn.IFNA(VLOOKUP(CONCATENATE($AG$5,$B50,$C50),'OG3'!$A$6:$N$131,14,FALSE),0)</f>
        <v>0</v>
      </c>
      <c r="AI50" s="189">
        <f>_xlfn.IFNA(VLOOKUP(CONCATENATE($AI$5,$B50,$C50),'BUN2'!$A$6:$N$135,14,FALSE),0)</f>
        <v>0</v>
      </c>
      <c r="AJ50" s="189">
        <f>_xlfn.IFNA(VLOOKUP(CONCATENATE($AJ$5,$B50,$C50),SC!$A$6:$M$135,14,FALSE),0)</f>
        <v>0</v>
      </c>
      <c r="AK50" s="189">
        <f>_xlfn.IFNA(VLOOKUP(CONCATENATE($AK$5,$B50,$C50),'ESP3'!$A$6:$N$133,14,FALSE),0)</f>
        <v>0</v>
      </c>
      <c r="AL50" s="447">
        <f>_xlfn.IFNA(VLOOKUP(CONCATENATE($AL$5,$B50,$C50),'BAL3'!$A$6:$N$77,14,FALSE),0)</f>
        <v>0</v>
      </c>
      <c r="AM50" s="190">
        <f>_xlfn.IFNA(VLOOKUP(CONCATENATE($AQ$5,$B50,$C50),'WAL1'!$A$6:$N$233,14,FALSE),0)</f>
        <v>0</v>
      </c>
      <c r="AN50" s="190">
        <f>_xlfn.IFNA(VLOOKUP(CONCATENATE($AK$5,$B50,$C50),'BUN3'!$A$6:$N$133,14,FALSE),0)</f>
        <v>0</v>
      </c>
      <c r="AO50" s="190">
        <f>_xlfn.IFNA(VLOOKUP(CONCATENATE($AO$5,$B50,$C50),'ESP4'!$A$6:$N$135,14,FALSE),0)</f>
        <v>0</v>
      </c>
      <c r="AP50" s="190">
        <f>_xlfn.IFNA(VLOOKUP(CONCATENATE($AP$5,$B50,$C50),'MR3'!$A$6:$N$77,14,FALSE),0)</f>
        <v>0</v>
      </c>
      <c r="AQ50" s="190">
        <f>_xlfn.IFNA(VLOOKUP(CONCATENATE($AQ$5,$B50,$C50),'WAL1'!$A$6:$N$233,14,FALSE),0)</f>
        <v>0</v>
      </c>
      <c r="AR50" s="190">
        <f>_xlfn.IFNA(VLOOKUP(CONCATENATE($AQ$5,$B50,$C50),'SM1'!$A$6:$N$250,14,FALSE),0)</f>
        <v>0</v>
      </c>
      <c r="AS50" s="190"/>
      <c r="AT50" s="190"/>
      <c r="AU50" s="190"/>
    </row>
    <row r="51" spans="1:47" x14ac:dyDescent="0.3">
      <c r="A51" s="886"/>
      <c r="B51" s="29"/>
      <c r="C51" s="30"/>
      <c r="D51" s="30"/>
      <c r="E51" s="31"/>
      <c r="F51" s="32"/>
      <c r="G51" s="33"/>
      <c r="H51" s="34"/>
      <c r="I51" s="32"/>
      <c r="J51" s="189">
        <f>_xlfn.IFNA(VLOOKUP(CONCATENATE($J$5,$B51,$C51),'BUS1'!$A$6:$N$107,14,FALSE),0)</f>
        <v>0</v>
      </c>
      <c r="K51" s="189">
        <f>_xlfn.IFNA(VLOOKUP(CONCATENATE($K$5,$B51,$C51),'ESP1'!$A$6:$N$135,14,FALSE),0)</f>
        <v>0</v>
      </c>
      <c r="L51" s="189">
        <f>_xlfn.IFNA(VLOOKUP(CONCATENATE($L$5,$B51,$C51),'KR1'!$A$6:$N$95,14,FALSE),0)</f>
        <v>0</v>
      </c>
      <c r="M51" s="189">
        <f>_xlfn.IFNA(VLOOKUP(CONCATENATE($N$5,$B51,$C51),MUR!$A$6:$L$131,14,FALSE),0)</f>
        <v>0</v>
      </c>
      <c r="N51" s="189">
        <f>_xlfn.IFNA(VLOOKUP(CONCATENATE($N$5,$B51,$C51),MUR!$A$6:$L$131,14,FALSE),0)</f>
        <v>0</v>
      </c>
      <c r="O51" s="189">
        <f>_xlfn.IFNA(VLOOKUP(CONCATENATE($O$5,$B51,$C51),'SER1'!$A$6:$N$110,14,FALSE),0)</f>
        <v>0</v>
      </c>
      <c r="P51" s="189">
        <f>_xlfn.IFNA(VLOOKUP(CONCATENATE($P$5,$B51,$C51),'MR1'!$A$6:$N$135,14,FALSE),0)</f>
        <v>0</v>
      </c>
      <c r="Q51" s="189">
        <f>_xlfn.IFNA(VLOOKUP(CONCATENATE($Q$5,$B51,$C51),'GOS1'!$A$6:$N$133,14,FALSE),0)</f>
        <v>0</v>
      </c>
      <c r="R51" s="189">
        <f>_xlfn.IFNA(VLOOKUP(CONCATENATE($R$5,$B51,$C51),'BUS2'!F58,FALSE),0)</f>
        <v>0</v>
      </c>
      <c r="S51" s="189">
        <f>_xlfn.IFNA(VLOOKUP(CONCATENATE($S$5,$B51,$C51),'OG1'!$A$6:$N$56,14,FALSE),0)</f>
        <v>0</v>
      </c>
      <c r="T51" s="189">
        <f>_xlfn.IFNA(VLOOKUP(CONCATENATE($T$5,$B51,$C51),'DRY1'!$A$6:$N$135,14,FALSE),0)</f>
        <v>0</v>
      </c>
      <c r="U51" s="189">
        <f>_xlfn.IFNA(VLOOKUP(CONCATENATE($U$5,$B51,$C51),'HO1'!$A$8:$N$131,14,FALSE),0)</f>
        <v>0</v>
      </c>
      <c r="V51" s="189">
        <f>_xlfn.IFNA(VLOOKUP(CONCATENATE($V$5,$B51,$C51),'BUS3'!$A$8:$N$135,14,FALSE),0)</f>
        <v>0</v>
      </c>
      <c r="W51" s="189">
        <f>_xlfn.IFNA(VLOOKUP(CONCATENATE($W$5,$B51,$C51),'DRY2'!$A$6:$M$169,14,FALSE),0)</f>
        <v>0</v>
      </c>
      <c r="X51" s="707">
        <f>_xlfn.IFNA(VLOOKUP(CONCATENATE($X$5,$B51,$C51),'BAL2'!$A$6:$L$131,14,FALSE),0)</f>
        <v>0</v>
      </c>
      <c r="Y51" s="189">
        <f>_xlfn.IFNA(VLOOKUP(CONCATENATE($Y$5,$B51,$C51),'OG3'!$A$6:$N$133,14,FALSE),0)</f>
        <v>0</v>
      </c>
      <c r="Z51" s="189">
        <f>_xlfn.IFNA(VLOOKUP(CONCATENATE($Z$5,$B51,$C51),'MR2'!$A$6:$N$133,14,FALSE),0)</f>
        <v>0</v>
      </c>
      <c r="AA51" s="189">
        <f>_xlfn.IFNA(VLOOKUP(CONCATENATE($AA$5,$B51,$C51),'DRY3'!$A$6:$N$124,14,FALSE),0)</f>
        <v>0</v>
      </c>
      <c r="AB51" s="189">
        <f>_xlfn.IFNA(VLOOKUP(CONCATENATE($AB$5,$B51,$C51),'SER2'!$A$6:$N$135,14,FALSE),0)</f>
        <v>0</v>
      </c>
      <c r="AC51" s="189">
        <f>_xlfn.IFNA(VLOOKUP(CONCATENATE($AC$5,$B51,$C51),'KR2'!$A$6:$O$129,14,FALSE),0)</f>
        <v>0</v>
      </c>
      <c r="AD51" s="189" cm="1">
        <f t="array" ref="AD51">_xlfn.IFNA(VLOOKUP(CONCATENATE($AD$5,$B51,$C51),BUR46,AD52:AE63,FALSE),0)</f>
        <v>0</v>
      </c>
      <c r="AE51" s="189">
        <f>_xlfn.IFNA(VLOOKUP(CONCATENATE($AE$5,$B51,$C51),LOG!$A$6:$N$135,14,FALSE),0)</f>
        <v>0</v>
      </c>
      <c r="AF51" s="189">
        <f>_xlfn.IFNA(VLOOKUP(CONCATENATE($AF$5,$B51,$C51),FEST!$A$6:$N$125,14,FALSE),0)</f>
        <v>0</v>
      </c>
      <c r="AG51" s="189">
        <f>_xlfn.IFNA(VLOOKUP(CONCATENATE($AG$5,$B51,$C51),'ESP2'!$A$6:$N$131,14,FALSE),0)</f>
        <v>0</v>
      </c>
      <c r="AH51" s="189">
        <f>_xlfn.IFNA(VLOOKUP(CONCATENATE($AG$5,$B51,$C51),'OG3'!$A$6:$N$131,14,FALSE),0)</f>
        <v>0</v>
      </c>
      <c r="AI51" s="189">
        <f>_xlfn.IFNA(VLOOKUP(CONCATENATE($AI$5,$B51,$C51),'BUN2'!$A$6:$N$135,14,FALSE),0)</f>
        <v>0</v>
      </c>
      <c r="AJ51" s="189">
        <f>_xlfn.IFNA(VLOOKUP(CONCATENATE($AJ$5,$B51,$C51),SC!$A$6:$M$135,14,FALSE),0)</f>
        <v>0</v>
      </c>
      <c r="AK51" s="189">
        <f>_xlfn.IFNA(VLOOKUP(CONCATENATE($AK$5,$B51,$C51),'ESP3'!$A$6:$N$133,14,FALSE),0)</f>
        <v>0</v>
      </c>
      <c r="AL51" s="447">
        <f>_xlfn.IFNA(VLOOKUP(CONCATENATE($AL$5,$B51,$C51),'BAL3'!$A$6:$N$77,14,FALSE),0)</f>
        <v>0</v>
      </c>
      <c r="AM51" s="190">
        <f>_xlfn.IFNA(VLOOKUP(CONCATENATE($AQ$5,$B51,$C51),'WAL1'!$A$6:$N$233,14,FALSE),0)</f>
        <v>0</v>
      </c>
      <c r="AN51" s="190">
        <f>_xlfn.IFNA(VLOOKUP(CONCATENATE($AK$5,$B51,$C51),'BUN3'!$A$6:$N$133,14,FALSE),0)</f>
        <v>0</v>
      </c>
      <c r="AO51" s="190">
        <f>_xlfn.IFNA(VLOOKUP(CONCATENATE($AO$5,$B51,$C51),'ESP4'!$A$6:$N$135,14,FALSE),0)</f>
        <v>0</v>
      </c>
      <c r="AP51" s="190">
        <f>_xlfn.IFNA(VLOOKUP(CONCATENATE($AP$5,$B51,$C51),'MR3'!$A$6:$N$77,14,FALSE),0)</f>
        <v>0</v>
      </c>
      <c r="AQ51" s="190">
        <f>_xlfn.IFNA(VLOOKUP(CONCATENATE($AQ$5,$B51,$C51),'WAL1'!$A$6:$N$233,14,FALSE),0)</f>
        <v>0</v>
      </c>
      <c r="AR51" s="190">
        <f>_xlfn.IFNA(VLOOKUP(CONCATENATE($AQ$5,$B51,$C51),'SM1'!$A$6:$N$250,14,FALSE),0)</f>
        <v>0</v>
      </c>
      <c r="AS51" s="190"/>
      <c r="AT51" s="190"/>
      <c r="AU51" s="190"/>
    </row>
    <row r="52" spans="1:47" x14ac:dyDescent="0.3">
      <c r="A52" s="886"/>
      <c r="B52" s="29"/>
      <c r="C52" s="30"/>
      <c r="D52" s="30"/>
      <c r="E52" s="31"/>
      <c r="F52" s="32"/>
      <c r="G52" s="33"/>
      <c r="H52" s="34"/>
      <c r="I52" s="32"/>
      <c r="J52" s="189">
        <f>_xlfn.IFNA(VLOOKUP(CONCATENATE($J$5,$B52,$C52),'BUS1'!$A$6:$N$107,14,FALSE),0)</f>
        <v>0</v>
      </c>
      <c r="K52" s="189">
        <f>_xlfn.IFNA(VLOOKUP(CONCATENATE($K$5,$B52,$C52),'ESP1'!$A$6:$N$135,14,FALSE),0)</f>
        <v>0</v>
      </c>
      <c r="L52" s="189">
        <f>_xlfn.IFNA(VLOOKUP(CONCATENATE($L$5,$B52,$C52),'KR1'!$A$6:$N$95,14,FALSE),0)</f>
        <v>0</v>
      </c>
      <c r="M52" s="189">
        <f>_xlfn.IFNA(VLOOKUP(CONCATENATE($N$5,$B52,$C52),MUR!$A$6:$L$131,14,FALSE),0)</f>
        <v>0</v>
      </c>
      <c r="N52" s="189">
        <f>_xlfn.IFNA(VLOOKUP(CONCATENATE($N$5,$B52,$C52),MUR!$A$6:$L$131,14,FALSE),0)</f>
        <v>0</v>
      </c>
      <c r="O52" s="189">
        <f>_xlfn.IFNA(VLOOKUP(CONCATENATE($O$5,$B52,$C52),'SER1'!$A$6:$N$110,14,FALSE),0)</f>
        <v>0</v>
      </c>
      <c r="P52" s="189">
        <f>_xlfn.IFNA(VLOOKUP(CONCATENATE($P$5,$B52,$C52),'MR1'!$A$6:$N$135,14,FALSE),0)</f>
        <v>0</v>
      </c>
      <c r="Q52" s="189">
        <f>_xlfn.IFNA(VLOOKUP(CONCATENATE($Q$5,$B52,$C52),'GOS1'!$A$6:$N$133,14,FALSE),0)</f>
        <v>0</v>
      </c>
      <c r="R52" s="189">
        <f>_xlfn.IFNA(VLOOKUP(CONCATENATE($R$5,$B52,$C52),'BUS2'!F59,FALSE),0)</f>
        <v>0</v>
      </c>
      <c r="S52" s="189">
        <f>_xlfn.IFNA(VLOOKUP(CONCATENATE($S$5,$B52,$C52),'OG1'!$A$6:$N$56,14,FALSE),0)</f>
        <v>0</v>
      </c>
      <c r="T52" s="189">
        <f>_xlfn.IFNA(VLOOKUP(CONCATENATE($T$5,$B52,$C52),'DRY1'!$A$6:$N$135,14,FALSE),0)</f>
        <v>0</v>
      </c>
      <c r="U52" s="189">
        <f>_xlfn.IFNA(VLOOKUP(CONCATENATE($U$5,$B52,$C52),'HO1'!$A$8:$N$131,14,FALSE),0)</f>
        <v>0</v>
      </c>
      <c r="V52" s="189">
        <f>_xlfn.IFNA(VLOOKUP(CONCATENATE($V$5,$B52,$C52),'BUS3'!$A$8:$N$135,14,FALSE),0)</f>
        <v>0</v>
      </c>
      <c r="W52" s="189">
        <f>_xlfn.IFNA(VLOOKUP(CONCATENATE($W$5,$B52,$C52),'DRY2'!$A$6:$M$169,14,FALSE),0)</f>
        <v>0</v>
      </c>
      <c r="X52" s="189">
        <f>_xlfn.IFNA(VLOOKUP(CONCATENATE($N$5,$B52,$C52),MUR!$A$6:$L$131,14,FALSE),0)</f>
        <v>0</v>
      </c>
      <c r="Y52" s="189">
        <f>_xlfn.IFNA(VLOOKUP(CONCATENATE($Y$5,$B52,$C52),'OG3'!$A$6:$N$133,14,FALSE),0)</f>
        <v>0</v>
      </c>
      <c r="Z52" s="189">
        <f>_xlfn.IFNA(VLOOKUP(CONCATENATE($Z$5,$B52,$C52),'MR2'!$A$6:$N$133,14,FALSE),0)</f>
        <v>0</v>
      </c>
      <c r="AA52" s="189">
        <f>_xlfn.IFNA(VLOOKUP(CONCATENATE($AA$5,$B52,$C52),'DRY3'!$A$6:$N$124,14,FALSE),0)</f>
        <v>0</v>
      </c>
      <c r="AB52" s="189">
        <f>_xlfn.IFNA(VLOOKUP(CONCATENATE($AB$5,$B52,$C52),'SER2'!$A$6:$N$135,14,FALSE),0)</f>
        <v>0</v>
      </c>
      <c r="AC52" s="189">
        <f>_xlfn.IFNA(VLOOKUP(CONCATENATE($AC$5,$B52,$C52),'KR2'!$A$6:$O$129,14,FALSE),0)</f>
        <v>0</v>
      </c>
      <c r="AD52" s="189" cm="1">
        <f t="array" ref="AD52">_xlfn.IFNA(VLOOKUP(CONCATENATE($AD$5,$B52,$C52),BUR47,AD53:AE64,FALSE),0)</f>
        <v>0</v>
      </c>
      <c r="AE52" s="189">
        <f>_xlfn.IFNA(VLOOKUP(CONCATENATE($AE$5,$B52,$C52),LOG!$A$6:$N$135,14,FALSE),0)</f>
        <v>0</v>
      </c>
      <c r="AF52" s="189">
        <f>_xlfn.IFNA(VLOOKUP(CONCATENATE($AF$5,$B52,$C52),FEST!$A$6:$N$125,14,FALSE),0)</f>
        <v>0</v>
      </c>
      <c r="AG52" s="189">
        <f>_xlfn.IFNA(VLOOKUP(CONCATENATE($AG$5,$B52,$C52),'ESP2'!$A$6:$N$131,14,FALSE),0)</f>
        <v>0</v>
      </c>
      <c r="AH52" s="189">
        <f>_xlfn.IFNA(VLOOKUP(CONCATENATE($AG$5,$B52,$C52),'OG3'!$A$6:$N$131,14,FALSE),0)</f>
        <v>0</v>
      </c>
      <c r="AI52" s="189">
        <f>_xlfn.IFNA(VLOOKUP(CONCATENATE($AI$5,$B52,$C52),'BUN2'!$A$6:$N$135,14,FALSE),0)</f>
        <v>0</v>
      </c>
      <c r="AJ52" s="189">
        <f>_xlfn.IFNA(VLOOKUP(CONCATENATE($AJ$5,$B52,$C52),SC!$A$6:$M$135,14,FALSE),0)</f>
        <v>0</v>
      </c>
      <c r="AK52" s="189">
        <f>_xlfn.IFNA(VLOOKUP(CONCATENATE($AK$5,$B52,$C52),'ESP3'!$A$6:$N$133,14,FALSE),0)</f>
        <v>0</v>
      </c>
      <c r="AL52" s="447">
        <f>_xlfn.IFNA(VLOOKUP(CONCATENATE($AL$5,$B52,$C52),'BAL3'!$A$6:$N$77,14,FALSE),0)</f>
        <v>0</v>
      </c>
      <c r="AM52" s="190">
        <f>_xlfn.IFNA(VLOOKUP(CONCATENATE($AQ$5,$B52,$C52),'WAL1'!$A$6:$N$233,14,FALSE),0)</f>
        <v>0</v>
      </c>
      <c r="AN52" s="190">
        <f>_xlfn.IFNA(VLOOKUP(CONCATENATE($AK$5,$B52,$C52),'BUN3'!$A$6:$N$133,14,FALSE),0)</f>
        <v>0</v>
      </c>
      <c r="AO52" s="190">
        <f>_xlfn.IFNA(VLOOKUP(CONCATENATE($AO$5,$B52,$C52),'ESP4'!$A$6:$N$135,14,FALSE),0)</f>
        <v>0</v>
      </c>
      <c r="AP52" s="190">
        <f>_xlfn.IFNA(VLOOKUP(CONCATENATE($AP$5,$B52,$C52),'MR3'!$A$6:$N$77,14,FALSE),0)</f>
        <v>0</v>
      </c>
      <c r="AQ52" s="190">
        <f>_xlfn.IFNA(VLOOKUP(CONCATENATE($AQ$5,$B52,$C52),'WAL1'!$A$6:$N$233,14,FALSE),0)</f>
        <v>0</v>
      </c>
      <c r="AR52" s="190">
        <f>_xlfn.IFNA(VLOOKUP(CONCATENATE($AQ$5,$B52,$C52),'SM1'!$A$6:$N$250,14,FALSE),0)</f>
        <v>0</v>
      </c>
      <c r="AS52" s="190"/>
      <c r="AT52" s="190"/>
      <c r="AU52" s="190"/>
    </row>
    <row r="53" spans="1:47" x14ac:dyDescent="0.3">
      <c r="A53" s="886"/>
      <c r="B53" s="29"/>
      <c r="C53" s="30"/>
      <c r="D53" s="30"/>
      <c r="E53" s="31"/>
      <c r="F53" s="32"/>
      <c r="G53" s="33"/>
      <c r="H53" s="34"/>
      <c r="I53" s="32"/>
      <c r="J53" s="189">
        <f>_xlfn.IFNA(VLOOKUP(CONCATENATE($J$5,$B53,$C53),'BUS1'!$A$6:$N$107,14,FALSE),0)</f>
        <v>0</v>
      </c>
      <c r="K53" s="189">
        <f>_xlfn.IFNA(VLOOKUP(CONCATENATE($K$5,$B53,$C53),'ESP1'!$A$6:$N$135,14,FALSE),0)</f>
        <v>0</v>
      </c>
      <c r="L53" s="189">
        <f>_xlfn.IFNA(VLOOKUP(CONCATENATE($L$5,$B53,$C53),'KR1'!$A$6:$N$95,14,FALSE),0)</f>
        <v>0</v>
      </c>
      <c r="M53" s="189">
        <f>_xlfn.IFNA(VLOOKUP(CONCATENATE($N$5,$B53,$C53),MUR!$A$6:$L$131,14,FALSE),0)</f>
        <v>0</v>
      </c>
      <c r="N53" s="189">
        <f>_xlfn.IFNA(VLOOKUP(CONCATENATE($N$5,$B53,$C53),MUR!$A$6:$L$131,14,FALSE),0)</f>
        <v>0</v>
      </c>
      <c r="O53" s="189">
        <f>_xlfn.IFNA(VLOOKUP(CONCATENATE($O$5,$B53,$C53),'SER1'!$A$6:$N$110,14,FALSE),0)</f>
        <v>0</v>
      </c>
      <c r="P53" s="189">
        <f>_xlfn.IFNA(VLOOKUP(CONCATENATE($P$5,$B53,$C53),'MR1'!$A$6:$N$135,14,FALSE),0)</f>
        <v>0</v>
      </c>
      <c r="Q53" s="189">
        <f>_xlfn.IFNA(VLOOKUP(CONCATENATE($Q$5,$B53,$C53),'GOS1'!$A$6:$N$133,14,FALSE),0)</f>
        <v>0</v>
      </c>
      <c r="R53" s="189">
        <f>_xlfn.IFNA(VLOOKUP(CONCATENATE($R$5,$B53,$C53),'BUS2'!F60,FALSE),0)</f>
        <v>0</v>
      </c>
      <c r="S53" s="189">
        <f>_xlfn.IFNA(VLOOKUP(CONCATENATE($S$5,$B53,$C53),'OG1'!$A$6:$N$56,14,FALSE),0)</f>
        <v>0</v>
      </c>
      <c r="T53" s="189">
        <f>_xlfn.IFNA(VLOOKUP(CONCATENATE($T$5,$B53,$C53),'DRY1'!$A$6:$N$135,14,FALSE),0)</f>
        <v>0</v>
      </c>
      <c r="U53" s="189">
        <f>_xlfn.IFNA(VLOOKUP(CONCATENATE($U$5,$B53,$C53),'HO1'!$A$8:$N$131,14,FALSE),0)</f>
        <v>0</v>
      </c>
      <c r="V53" s="189">
        <f>_xlfn.IFNA(VLOOKUP(CONCATENATE($V$5,$B53,$C53),'BUS3'!$A$8:$N$135,14,FALSE),0)</f>
        <v>0</v>
      </c>
      <c r="W53" s="189">
        <f>_xlfn.IFNA(VLOOKUP(CONCATENATE($W$5,$B53,$C53),'DRY2'!$A$6:$M$169,14,FALSE),0)</f>
        <v>0</v>
      </c>
      <c r="X53" s="189">
        <f>_xlfn.IFNA(VLOOKUP(CONCATENATE($N$5,$B53,$C53),MUR!$A$6:$L$131,14,FALSE),0)</f>
        <v>0</v>
      </c>
      <c r="Y53" s="189">
        <f>_xlfn.IFNA(VLOOKUP(CONCATENATE($Y$5,$B53,$C53),'OG3'!$A$6:$N$133,14,FALSE),0)</f>
        <v>0</v>
      </c>
      <c r="Z53" s="189">
        <f>_xlfn.IFNA(VLOOKUP(CONCATENATE($Z$5,$B53,$C53),'MR2'!$A$6:$N$133,14,FALSE),0)</f>
        <v>0</v>
      </c>
      <c r="AA53" s="189">
        <f>_xlfn.IFNA(VLOOKUP(CONCATENATE($AA$5,$B53,$C53),'DRY3'!$A$6:$N$124,14,FALSE),0)</f>
        <v>0</v>
      </c>
      <c r="AB53" s="189">
        <f>_xlfn.IFNA(VLOOKUP(CONCATENATE($AB$5,$B53,$C53),'SER2'!$A$6:$N$135,14,FALSE),0)</f>
        <v>0</v>
      </c>
      <c r="AC53" s="189">
        <f>_xlfn.IFNA(VLOOKUP(CONCATENATE($AC$5,$B53,$C53),'KR2'!$A$6:$O$129,14,FALSE),0)</f>
        <v>0</v>
      </c>
      <c r="AD53" s="189" cm="1">
        <f t="array" ref="AD53">_xlfn.IFNA(VLOOKUP(CONCATENATE($AD$5,$B53,$C53),BUR48,AD54:AE65,FALSE),0)</f>
        <v>0</v>
      </c>
      <c r="AE53" s="189">
        <f>_xlfn.IFNA(VLOOKUP(CONCATENATE($AE$5,$B53,$C53),LOG!$A$6:$N$135,14,FALSE),0)</f>
        <v>0</v>
      </c>
      <c r="AF53" s="189">
        <f>_xlfn.IFNA(VLOOKUP(CONCATENATE($AF$5,$B53,$C53),FEST!$A$6:$N$125,14,FALSE),0)</f>
        <v>0</v>
      </c>
      <c r="AG53" s="189">
        <f>_xlfn.IFNA(VLOOKUP(CONCATENATE($AG$5,$B53,$C53),'ESP2'!$A$6:$N$131,14,FALSE),0)</f>
        <v>0</v>
      </c>
      <c r="AH53" s="189">
        <f>_xlfn.IFNA(VLOOKUP(CONCATENATE($AG$5,$B53,$C53),'OG3'!$A$6:$N$131,14,FALSE),0)</f>
        <v>0</v>
      </c>
      <c r="AI53" s="189">
        <f>_xlfn.IFNA(VLOOKUP(CONCATENATE($AI$5,$B53,$C53),'BUN2'!$A$6:$N$135,14,FALSE),0)</f>
        <v>0</v>
      </c>
      <c r="AJ53" s="189">
        <f>_xlfn.IFNA(VLOOKUP(CONCATENATE($AJ$5,$B53,$C53),SC!$A$6:$M$135,14,FALSE),0)</f>
        <v>0</v>
      </c>
      <c r="AK53" s="189">
        <f>_xlfn.IFNA(VLOOKUP(CONCATENATE($AK$5,$B53,$C53),'ESP3'!$A$6:$N$133,14,FALSE),0)</f>
        <v>0</v>
      </c>
      <c r="AL53" s="447">
        <f>_xlfn.IFNA(VLOOKUP(CONCATENATE($AL$5,$B53,$C53),'BAL3'!$A$6:$N$77,14,FALSE),0)</f>
        <v>0</v>
      </c>
      <c r="AM53" s="190">
        <f>_xlfn.IFNA(VLOOKUP(CONCATENATE($AQ$5,$B53,$C53),'WAL1'!$A$6:$N$233,14,FALSE),0)</f>
        <v>0</v>
      </c>
      <c r="AN53" s="190">
        <f>_xlfn.IFNA(VLOOKUP(CONCATENATE($AK$5,$B53,$C53),'BUN3'!$A$6:$N$133,14,FALSE),0)</f>
        <v>0</v>
      </c>
      <c r="AO53" s="190">
        <f>_xlfn.IFNA(VLOOKUP(CONCATENATE($AO$5,$B53,$C53),'ESP4'!$A$6:$N$135,14,FALSE),0)</f>
        <v>0</v>
      </c>
      <c r="AP53" s="190">
        <f>_xlfn.IFNA(VLOOKUP(CONCATENATE($AP$5,$B53,$C53),'MR3'!$A$6:$N$77,14,FALSE),0)</f>
        <v>0</v>
      </c>
      <c r="AQ53" s="190">
        <f>_xlfn.IFNA(VLOOKUP(CONCATENATE($AQ$5,$B53,$C53),'WAL1'!$A$6:$N$233,14,FALSE),0)</f>
        <v>0</v>
      </c>
      <c r="AR53" s="190">
        <f>_xlfn.IFNA(VLOOKUP(CONCATENATE($AQ$5,$B53,$C53),'SM1'!$A$6:$N$250,14,FALSE),0)</f>
        <v>0</v>
      </c>
      <c r="AS53" s="190"/>
      <c r="AT53" s="190"/>
      <c r="AU53" s="190"/>
    </row>
    <row r="54" spans="1:47" x14ac:dyDescent="0.3">
      <c r="A54" s="886"/>
      <c r="B54" s="29"/>
      <c r="C54" s="30"/>
      <c r="D54" s="30"/>
      <c r="E54" s="31"/>
      <c r="F54" s="32"/>
      <c r="G54" s="33"/>
      <c r="H54" s="34"/>
      <c r="I54" s="32"/>
      <c r="J54" s="189">
        <f>_xlfn.IFNA(VLOOKUP(CONCATENATE($J$5,$B54,$C54),'BUS1'!$A$6:$N$107,14,FALSE),0)</f>
        <v>0</v>
      </c>
      <c r="K54" s="189">
        <f>_xlfn.IFNA(VLOOKUP(CONCATENATE($K$5,$B54,$C54),'ESP1'!$A$6:$N$135,14,FALSE),0)</f>
        <v>0</v>
      </c>
      <c r="L54" s="189">
        <f>_xlfn.IFNA(VLOOKUP(CONCATENATE($L$5,$B54,$C54),'KR1'!$A$6:$N$95,14,FALSE),0)</f>
        <v>0</v>
      </c>
      <c r="M54" s="189">
        <f>_xlfn.IFNA(VLOOKUP(CONCATENATE($N$5,$B54,$C54),MUR!$A$6:$L$131,14,FALSE),0)</f>
        <v>0</v>
      </c>
      <c r="N54" s="189">
        <f>_xlfn.IFNA(VLOOKUP(CONCATENATE($N$5,$B54,$C54),MUR!$A$6:$L$131,14,FALSE),0)</f>
        <v>0</v>
      </c>
      <c r="O54" s="189">
        <f>_xlfn.IFNA(VLOOKUP(CONCATENATE($O$5,$B54,$C54),'SER1'!$A$6:$N$110,14,FALSE),0)</f>
        <v>0</v>
      </c>
      <c r="P54" s="189">
        <f>_xlfn.IFNA(VLOOKUP(CONCATENATE($P$5,$B54,$C54),'MR1'!$A$6:$N$135,14,FALSE),0)</f>
        <v>0</v>
      </c>
      <c r="Q54" s="189">
        <f>_xlfn.IFNA(VLOOKUP(CONCATENATE($Q$5,$B54,$C54),'GOS1'!$A$6:$N$133,14,FALSE),0)</f>
        <v>0</v>
      </c>
      <c r="R54" s="189">
        <f>_xlfn.IFNA(VLOOKUP(CONCATENATE($R$5,$B54,$C54),'BUS2'!F61,FALSE),0)</f>
        <v>0</v>
      </c>
      <c r="S54" s="189">
        <f>_xlfn.IFNA(VLOOKUP(CONCATENATE($S$5,$B54,$C54),'OG1'!$A$6:$N$56,14,FALSE),0)</f>
        <v>0</v>
      </c>
      <c r="T54" s="189">
        <f>_xlfn.IFNA(VLOOKUP(CONCATENATE($T$5,$B54,$C54),'DRY1'!$A$6:$N$135,14,FALSE),0)</f>
        <v>0</v>
      </c>
      <c r="U54" s="189">
        <f>_xlfn.IFNA(VLOOKUP(CONCATENATE($U$5,$B54,$C54),'HO1'!$A$8:$N$131,14,FALSE),0)</f>
        <v>0</v>
      </c>
      <c r="V54" s="189">
        <f>_xlfn.IFNA(VLOOKUP(CONCATENATE($V$5,$B54,$C54),'BUS3'!$A$8:$N$135,14,FALSE),0)</f>
        <v>0</v>
      </c>
      <c r="W54" s="189">
        <f>_xlfn.IFNA(VLOOKUP(CONCATENATE($W$5,$B54,$C54),'DRY2'!$A$6:$M$169,14,FALSE),0)</f>
        <v>0</v>
      </c>
      <c r="X54" s="189">
        <f>_xlfn.IFNA(VLOOKUP(CONCATENATE($N$5,$B54,$C54),MUR!$A$6:$L$131,14,FALSE),0)</f>
        <v>0</v>
      </c>
      <c r="Y54" s="189">
        <f>_xlfn.IFNA(VLOOKUP(CONCATENATE($Y$5,$B54,$C54),'OG3'!$A$6:$N$133,14,FALSE),0)</f>
        <v>0</v>
      </c>
      <c r="Z54" s="189">
        <f>_xlfn.IFNA(VLOOKUP(CONCATENATE($Z$5,$B54,$C54),'MR2'!$A$6:$N$133,14,FALSE),0)</f>
        <v>0</v>
      </c>
      <c r="AA54" s="189">
        <f>_xlfn.IFNA(VLOOKUP(CONCATENATE($AA$5,$B54,$C54),'DRY3'!$A$6:$N$124,14,FALSE),0)</f>
        <v>0</v>
      </c>
      <c r="AB54" s="189">
        <f>_xlfn.IFNA(VLOOKUP(CONCATENATE($AB$5,$B54,$C54),'SER2'!$A$6:$N$135,14,FALSE),0)</f>
        <v>0</v>
      </c>
      <c r="AC54" s="189">
        <f>_xlfn.IFNA(VLOOKUP(CONCATENATE($AC$5,$B54,$C54),'KR2'!$A$6:$O$129,14,FALSE),0)</f>
        <v>0</v>
      </c>
      <c r="AD54" s="189" cm="1">
        <f t="array" ref="AD54">_xlfn.IFNA(VLOOKUP(CONCATENATE($AD$5,$B54,$C54),BUR49,AD55:AE66,FALSE),0)</f>
        <v>0</v>
      </c>
      <c r="AE54" s="189">
        <f>_xlfn.IFNA(VLOOKUP(CONCATENATE($AE$5,$B54,$C54),LOG!$A$6:$N$135,14,FALSE),0)</f>
        <v>0</v>
      </c>
      <c r="AF54" s="189">
        <f>_xlfn.IFNA(VLOOKUP(CONCATENATE($AF$5,$B54,$C54),FEST!$A$6:$N$125,14,FALSE),0)</f>
        <v>0</v>
      </c>
      <c r="AG54" s="189">
        <f>_xlfn.IFNA(VLOOKUP(CONCATENATE($AG$5,$B54,$C54),'ESP2'!$A$6:$N$131,14,FALSE),0)</f>
        <v>0</v>
      </c>
      <c r="AH54" s="189">
        <f>_xlfn.IFNA(VLOOKUP(CONCATENATE($AG$5,$B54,$C54),'OG3'!$A$6:$N$131,14,FALSE),0)</f>
        <v>0</v>
      </c>
      <c r="AI54" s="189">
        <f>_xlfn.IFNA(VLOOKUP(CONCATENATE($AI$5,$B54,$C54),'BUN2'!$A$6:$N$135,14,FALSE),0)</f>
        <v>0</v>
      </c>
      <c r="AJ54" s="189">
        <f>_xlfn.IFNA(VLOOKUP(CONCATENATE($AJ$5,$B54,$C54),SC!$A$6:$M$135,14,FALSE),0)</f>
        <v>0</v>
      </c>
      <c r="AK54" s="189">
        <f>_xlfn.IFNA(VLOOKUP(CONCATENATE($AK$5,$B54,$C54),'ESP3'!$A$6:$N$133,14,FALSE),0)</f>
        <v>0</v>
      </c>
      <c r="AL54" s="447">
        <f>_xlfn.IFNA(VLOOKUP(CONCATENATE($AL$5,$B54,$C54),'BAL3'!$A$6:$N$77,14,FALSE),0)</f>
        <v>0</v>
      </c>
      <c r="AM54" s="190">
        <f>_xlfn.IFNA(VLOOKUP(CONCATENATE($AQ$5,$B54,$C54),'WAL1'!$A$6:$N$233,14,FALSE),0)</f>
        <v>0</v>
      </c>
      <c r="AN54" s="190">
        <f>_xlfn.IFNA(VLOOKUP(CONCATENATE($AK$5,$B54,$C54),'BUN3'!$A$6:$N$133,14,FALSE),0)</f>
        <v>0</v>
      </c>
      <c r="AO54" s="190">
        <f>_xlfn.IFNA(VLOOKUP(CONCATENATE($AO$5,$B54,$C54),'ESP4'!$A$6:$N$135,14,FALSE),0)</f>
        <v>0</v>
      </c>
      <c r="AP54" s="190">
        <f>_xlfn.IFNA(VLOOKUP(CONCATENATE($AP$5,$B54,$C54),'MR3'!$A$6:$N$77,14,FALSE),0)</f>
        <v>0</v>
      </c>
      <c r="AQ54" s="190">
        <f>_xlfn.IFNA(VLOOKUP(CONCATENATE($AQ$5,$B54,$C54),'WAL1'!$A$6:$N$233,14,FALSE),0)</f>
        <v>0</v>
      </c>
      <c r="AR54" s="190">
        <f>_xlfn.IFNA(VLOOKUP(CONCATENATE($AR$5,$B54,$C54),[1]SM1!$A$6:$N$250,14,FALSE),0)</f>
        <v>0</v>
      </c>
      <c r="AS54" s="190"/>
      <c r="AT54" s="190"/>
      <c r="AU54" s="190"/>
    </row>
    <row r="55" spans="1:47" ht="14.4" thickBot="1" x14ac:dyDescent="0.35">
      <c r="A55" s="886"/>
      <c r="B55" s="224"/>
      <c r="C55" s="225"/>
      <c r="D55" s="225"/>
      <c r="E55" s="226"/>
      <c r="F55" s="227"/>
      <c r="G55" s="228"/>
      <c r="H55" s="229"/>
      <c r="I55" s="227"/>
      <c r="J55" s="189">
        <f>_xlfn.IFNA(VLOOKUP(CONCATENATE($J$5,$B55,$C55),'BUS1'!$A$6:$N$107,14,FALSE),0)</f>
        <v>0</v>
      </c>
      <c r="K55" s="189">
        <f>_xlfn.IFNA(VLOOKUP(CONCATENATE($K$5,$B55,$C55),'ESP1'!$A$6:$N$135,14,FALSE),0)</f>
        <v>0</v>
      </c>
      <c r="L55" s="189">
        <f>_xlfn.IFNA(VLOOKUP(CONCATENATE($L$5,$B55,$C55),'KR1'!$A$6:$N$95,14,FALSE),0)</f>
        <v>0</v>
      </c>
      <c r="M55" s="189">
        <f>_xlfn.IFNA(VLOOKUP(CONCATENATE($N$5,$B55,$C55),MUR!$A$6:$L$131,14,FALSE),0)</f>
        <v>0</v>
      </c>
      <c r="N55" s="189">
        <f>_xlfn.IFNA(VLOOKUP(CONCATENATE($N$5,$B55,$C55),MUR!$A$6:$L$131,14,FALSE),0)</f>
        <v>0</v>
      </c>
      <c r="O55" s="189">
        <f>_xlfn.IFNA(VLOOKUP(CONCATENATE($O$5,$B55,$C55),'SER1'!$A$6:$N$110,14,FALSE),0)</f>
        <v>0</v>
      </c>
      <c r="P55" s="189">
        <f>_xlfn.IFNA(VLOOKUP(CONCATENATE($P$5,$B55,$C55),'MR1'!$A$6:$N$135,14,FALSE),0)</f>
        <v>0</v>
      </c>
      <c r="Q55" s="189">
        <f>_xlfn.IFNA(VLOOKUP(CONCATENATE($Q$5,$B55,$C55),'GOS1'!$A$6:$N$133,14,FALSE),0)</f>
        <v>0</v>
      </c>
      <c r="R55" s="189">
        <f>_xlfn.IFNA(VLOOKUP(CONCATENATE($R$5,$B55,$C55),'BUS2'!F62,FALSE),0)</f>
        <v>0</v>
      </c>
      <c r="S55" s="189">
        <f>_xlfn.IFNA(VLOOKUP(CONCATENATE($S$5,$B55,$C55),'OG1'!$A$6:$N$56,14,FALSE),0)</f>
        <v>0</v>
      </c>
      <c r="T55" s="189">
        <f>_xlfn.IFNA(VLOOKUP(CONCATENATE($T$5,$B55,$C55),'DRY1'!$A$6:$N$135,14,FALSE),0)</f>
        <v>0</v>
      </c>
      <c r="U55" s="189">
        <f>_xlfn.IFNA(VLOOKUP(CONCATENATE($U$5,$B55,$C55),'HO1'!$A$8:$N$131,14,FALSE),0)</f>
        <v>0</v>
      </c>
      <c r="V55" s="189">
        <f>_xlfn.IFNA(VLOOKUP(CONCATENATE($V$5,$B55,$C55),'BUS3'!$A$8:$N$135,14,FALSE),0)</f>
        <v>0</v>
      </c>
      <c r="W55" s="189">
        <f>_xlfn.IFNA(VLOOKUP(CONCATENATE($W$5,$B55,$C55),'DRY2'!$A$6:$M$169,14,FALSE),0)</f>
        <v>0</v>
      </c>
      <c r="X55" s="710">
        <f>_xlfn.IFNA(VLOOKUP(CONCATENATE($N$5,$B55,$C55),MUR!$A$6:$L$131,14,FALSE),0)</f>
        <v>0</v>
      </c>
      <c r="Y55" s="189">
        <f>_xlfn.IFNA(VLOOKUP(CONCATENATE($Y$5,$B55,$C55),'OG3'!$A$6:$N$133,14,FALSE),0)</f>
        <v>0</v>
      </c>
      <c r="Z55" s="189">
        <f>_xlfn.IFNA(VLOOKUP(CONCATENATE($Z$5,$B55,$C55),'MR2'!$A$6:$N$133,14,FALSE),0)</f>
        <v>0</v>
      </c>
      <c r="AA55" s="189">
        <f>_xlfn.IFNA(VLOOKUP(CONCATENATE($AA$5,$B55,$C55),'DRY3'!$A$6:$N$124,14,FALSE),0)</f>
        <v>0</v>
      </c>
      <c r="AB55" s="189">
        <f>_xlfn.IFNA(VLOOKUP(CONCATENATE($AB$5,$B55,$C55),'SER2'!$A$6:$N$135,14,FALSE),0)</f>
        <v>0</v>
      </c>
      <c r="AC55" s="189">
        <f>_xlfn.IFNA(VLOOKUP(CONCATENATE($AC$5,$B55,$C55),'KR2'!$A$6:$O$129,14,FALSE),0)</f>
        <v>0</v>
      </c>
      <c r="AD55" s="189" cm="1">
        <f t="array" ref="AD55">_xlfn.IFNA(VLOOKUP(CONCATENATE($AD$5,$B55,$C55),BUR50,AD56:AE67,FALSE),0)</f>
        <v>0</v>
      </c>
      <c r="AE55" s="189">
        <f>_xlfn.IFNA(VLOOKUP(CONCATENATE($AE$5,$B55,$C55),LOG!$A$6:$N$135,14,FALSE),0)</f>
        <v>0</v>
      </c>
      <c r="AF55" s="189">
        <f>_xlfn.IFNA(VLOOKUP(CONCATENATE($AF$5,$B55,$C55),FEST!$A$6:$N$125,14,FALSE),0)</f>
        <v>0</v>
      </c>
      <c r="AG55" s="189">
        <f>_xlfn.IFNA(VLOOKUP(CONCATENATE($AG$5,$B55,$C55),'ESP2'!$A$6:$N$131,14,FALSE),0)</f>
        <v>0</v>
      </c>
      <c r="AH55" s="189">
        <f>_xlfn.IFNA(VLOOKUP(CONCATENATE($AG$5,$B55,$C55),'OG3'!$A$6:$N$131,14,FALSE),0)</f>
        <v>0</v>
      </c>
      <c r="AI55" s="189">
        <f>_xlfn.IFNA(VLOOKUP(CONCATENATE($AI$5,$B55,$C55),'BUN2'!$A$6:$N$135,14,FALSE),0)</f>
        <v>0</v>
      </c>
      <c r="AJ55" s="189">
        <f>_xlfn.IFNA(VLOOKUP(CONCATENATE($AJ$5,$B55,$C55),SC!$A$6:$M$135,14,FALSE),0)</f>
        <v>0</v>
      </c>
      <c r="AK55" s="189">
        <f>_xlfn.IFNA(VLOOKUP(CONCATENATE($AK$5,$B55,$C55),'ESP3'!$A$6:$N$133,14,FALSE),0)</f>
        <v>0</v>
      </c>
      <c r="AL55" s="447">
        <f>_xlfn.IFNA(VLOOKUP(CONCATENATE($AL$5,$B55,$C55),'BAL3'!$A$6:$N$77,14,FALSE),0)</f>
        <v>0</v>
      </c>
      <c r="AM55" s="190">
        <f>_xlfn.IFNA(VLOOKUP(CONCATENATE($AQ$5,$B55,$C55),'WAL1'!$A$6:$N$233,14,FALSE),0)</f>
        <v>0</v>
      </c>
      <c r="AN55" s="190">
        <f>_xlfn.IFNA(VLOOKUP(CONCATENATE($AK$5,$B55,$C55),'BUN3'!$A$6:$N$133,14,FALSE),0)</f>
        <v>0</v>
      </c>
      <c r="AO55" s="190">
        <f>_xlfn.IFNA(VLOOKUP(CONCATENATE($AO$5,$B55,$C55),'ESP4'!$A$6:$N$135,14,FALSE),0)</f>
        <v>0</v>
      </c>
      <c r="AP55" s="190">
        <f>_xlfn.IFNA(VLOOKUP(CONCATENATE($AP$5,$B55,$C55),'MR3'!$A$6:$N$77,14,FALSE),0)</f>
        <v>0</v>
      </c>
      <c r="AQ55" s="190">
        <f>_xlfn.IFNA(VLOOKUP(CONCATENATE($AQ$5,$B55,$C55),'WAL1'!$A$6:$N$233,14,FALSE),0)</f>
        <v>0</v>
      </c>
      <c r="AR55" s="190">
        <f>_xlfn.IFNA(VLOOKUP(CONCATENATE($AR$5,$B55,$C55),[1]SM1!$A$6:$N$250,14,FALSE),0)</f>
        <v>0</v>
      </c>
      <c r="AS55" s="190"/>
      <c r="AT55" s="190"/>
      <c r="AU55" s="190"/>
    </row>
    <row r="56" spans="1:47" ht="15.6" x14ac:dyDescent="0.3">
      <c r="A56" s="886"/>
      <c r="B56" s="78"/>
      <c r="C56" s="78"/>
      <c r="D56" s="78"/>
      <c r="E56" s="78"/>
      <c r="F56" s="78"/>
      <c r="G56" s="78"/>
      <c r="H56" s="78"/>
      <c r="I56" s="78"/>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row>
    <row r="57" spans="1:47" x14ac:dyDescent="0.3">
      <c r="M57" s="43">
        <f>_xlfn.IFNA(VLOOKUP(CONCATENATE($N$5,$B57,$C57),MUR!$A$6:$L$131,14,FALSE),0)</f>
        <v>0</v>
      </c>
      <c r="X57" s="43">
        <f>_xlfn.IFNA(VLOOKUP(CONCATENATE($N$5,$B57,$C57),MUR!$A$6:$L$131,14,FALSE),0)</f>
        <v>0</v>
      </c>
      <c r="AL57" s="719"/>
    </row>
    <row r="58" spans="1:47" x14ac:dyDescent="0.3">
      <c r="M58" s="43">
        <f>_xlfn.IFNA(VLOOKUP(CONCATENATE($N$5,$B58,$C58),MUR!$A$6:$L$131,14,FALSE),0)</f>
        <v>0</v>
      </c>
      <c r="X58" s="43">
        <f>_xlfn.IFNA(VLOOKUP(CONCATENATE($N$5,$B58,$C58),MUR!$A$6:$L$131,14,FALSE),0)</f>
        <v>0</v>
      </c>
      <c r="AL58" s="719"/>
    </row>
  </sheetData>
  <sortState xmlns:xlrd2="http://schemas.microsoft.com/office/spreadsheetml/2017/richdata2" ref="B6:I15">
    <sortCondition descending="1" ref="H6:H15"/>
    <sortCondition ref="I6:I15"/>
  </sortState>
  <mergeCells count="92">
    <mergeCell ref="AU1:AU2"/>
    <mergeCell ref="AU3:AU4"/>
    <mergeCell ref="AK3:AK4"/>
    <mergeCell ref="AK1:AK2"/>
    <mergeCell ref="AP3:AP4"/>
    <mergeCell ref="AR3:AR4"/>
    <mergeCell ref="AO1:AO2"/>
    <mergeCell ref="AQ1:AQ2"/>
    <mergeCell ref="AR1:AR2"/>
    <mergeCell ref="AP1:AP2"/>
    <mergeCell ref="AS3:AS4"/>
    <mergeCell ref="AT3:AT4"/>
    <mergeCell ref="AT1:AT2"/>
    <mergeCell ref="AS1:AS2"/>
    <mergeCell ref="AM1:AM2"/>
    <mergeCell ref="AM3:AM4"/>
    <mergeCell ref="A1:A56"/>
    <mergeCell ref="AI3:AI4"/>
    <mergeCell ref="AN3:AN4"/>
    <mergeCell ref="AO3:AO4"/>
    <mergeCell ref="AQ3:AQ4"/>
    <mergeCell ref="AC3:AC4"/>
    <mergeCell ref="AD3:AD4"/>
    <mergeCell ref="AE3:AE4"/>
    <mergeCell ref="AG3:AG4"/>
    <mergeCell ref="AH3:AH4"/>
    <mergeCell ref="U3:U4"/>
    <mergeCell ref="V3:V4"/>
    <mergeCell ref="S1:S2"/>
    <mergeCell ref="T1:T2"/>
    <mergeCell ref="AF1:AF2"/>
    <mergeCell ref="AN1:AN2"/>
    <mergeCell ref="G1:G2"/>
    <mergeCell ref="I3:I4"/>
    <mergeCell ref="I1:I2"/>
    <mergeCell ref="V1:V2"/>
    <mergeCell ref="G3:G4"/>
    <mergeCell ref="H3:H4"/>
    <mergeCell ref="P3:P4"/>
    <mergeCell ref="Q3:Q4"/>
    <mergeCell ref="R3:R4"/>
    <mergeCell ref="S3:S4"/>
    <mergeCell ref="J3:J4"/>
    <mergeCell ref="K3:K4"/>
    <mergeCell ref="L3:L4"/>
    <mergeCell ref="N3:N4"/>
    <mergeCell ref="O3:O4"/>
    <mergeCell ref="P1:P2"/>
    <mergeCell ref="B1:B2"/>
    <mergeCell ref="C1:C2"/>
    <mergeCell ref="D1:D2"/>
    <mergeCell ref="E1:E2"/>
    <mergeCell ref="F1:F4"/>
    <mergeCell ref="B3:B4"/>
    <mergeCell ref="C3:C4"/>
    <mergeCell ref="D3:D4"/>
    <mergeCell ref="E3:E4"/>
    <mergeCell ref="H1:H2"/>
    <mergeCell ref="J1:J2"/>
    <mergeCell ref="Q1:Q2"/>
    <mergeCell ref="K1:K2"/>
    <mergeCell ref="N1:N2"/>
    <mergeCell ref="O1:O2"/>
    <mergeCell ref="L1:L2"/>
    <mergeCell ref="M1:M2"/>
    <mergeCell ref="AB1:AB2"/>
    <mergeCell ref="AC1:AC2"/>
    <mergeCell ref="AA1:AA2"/>
    <mergeCell ref="Z1:Z2"/>
    <mergeCell ref="R1:R2"/>
    <mergeCell ref="W3:W4"/>
    <mergeCell ref="Z3:Z4"/>
    <mergeCell ref="AA3:AA4"/>
    <mergeCell ref="Y1:Y2"/>
    <mergeCell ref="Y3:Y4"/>
    <mergeCell ref="W1:W2"/>
    <mergeCell ref="M3:M4"/>
    <mergeCell ref="X1:X2"/>
    <mergeCell ref="X3:X4"/>
    <mergeCell ref="AL1:AL2"/>
    <mergeCell ref="AL3:AL4"/>
    <mergeCell ref="U1:U2"/>
    <mergeCell ref="AJ3:AJ4"/>
    <mergeCell ref="AF3:AF4"/>
    <mergeCell ref="AB3:AB4"/>
    <mergeCell ref="AJ1:AJ2"/>
    <mergeCell ref="T3:T4"/>
    <mergeCell ref="AH1:AH2"/>
    <mergeCell ref="AI1:AI2"/>
    <mergeCell ref="AD1:AD2"/>
    <mergeCell ref="AE1:AE2"/>
    <mergeCell ref="AG1:AG2"/>
  </mergeCells>
  <conditionalFormatting sqref="B57:B1048576 B1:B2">
    <cfRule type="duplicateValues" dxfId="155" priority="794"/>
  </conditionalFormatting>
  <conditionalFormatting sqref="C47:C54">
    <cfRule type="duplicateValues" dxfId="154" priority="795"/>
  </conditionalFormatting>
  <conditionalFormatting sqref="C55:C1048576 C1:C2 C36:C46">
    <cfRule type="duplicateValues" dxfId="153" priority="796"/>
  </conditionalFormatting>
  <conditionalFormatting sqref="G1:I55">
    <cfRule type="containsText" dxfId="152" priority="36" operator="containsText" text="10">
      <formula>NOT(ISERROR(SEARCH("10",G1)))</formula>
    </cfRule>
  </conditionalFormatting>
  <conditionalFormatting sqref="M6:M58">
    <cfRule type="cellIs" dxfId="151" priority="5" operator="lessThan">
      <formula>1</formula>
    </cfRule>
  </conditionalFormatting>
  <conditionalFormatting sqref="X6:X58">
    <cfRule type="cellIs" dxfId="150" priority="4" operator="lessThan">
      <formula>1</formula>
    </cfRule>
  </conditionalFormatting>
  <conditionalFormatting sqref="AL6:AL58">
    <cfRule type="cellIs" dxfId="149" priority="2" operator="lessThan">
      <formula>1</formula>
    </cfRule>
  </conditionalFormatting>
  <conditionalFormatting sqref="AM6:AO55">
    <cfRule type="cellIs" dxfId="148" priority="6" operator="lessThan">
      <formula>1</formula>
    </cfRule>
  </conditionalFormatting>
  <conditionalFormatting sqref="AP5:AP55 J6:L55 N6:W55 Y6:AK55 AQ6:AU55">
    <cfRule type="cellIs" dxfId="147" priority="25"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6574D-484F-4AC8-817A-DB4A95E1D523}">
  <sheetPr codeName="Sheet7">
    <tabColor rgb="FFF2F2F2"/>
    <pageSetUpPr fitToPage="1"/>
  </sheetPr>
  <dimension ref="A1:CJ65"/>
  <sheetViews>
    <sheetView zoomScale="70" zoomScaleNormal="70" zoomScaleSheetLayoutView="90" workbookViewId="0">
      <selection activeCell="I32" sqref="I32"/>
    </sheetView>
  </sheetViews>
  <sheetFormatPr defaultColWidth="26.88671875" defaultRowHeight="13.8" x14ac:dyDescent="0.3"/>
  <cols>
    <col min="1" max="1" width="5.44140625" style="11" bestFit="1" customWidth="1"/>
    <col min="2" max="2" width="18.44140625" style="6" bestFit="1" customWidth="1"/>
    <col min="3" max="3" width="27.33203125" style="6" bestFit="1" customWidth="1"/>
    <col min="4" max="4" width="17.33203125" style="6" bestFit="1" customWidth="1"/>
    <col min="5" max="5" width="14.109375" style="11" bestFit="1" customWidth="1"/>
    <col min="6" max="6" width="6.33203125" style="7" bestFit="1" customWidth="1"/>
    <col min="7" max="7" width="14.44140625" style="7" bestFit="1" customWidth="1"/>
    <col min="8" max="8" width="9" style="5" bestFit="1" customWidth="1"/>
    <col min="9" max="9" width="13.33203125" style="2" customWidth="1"/>
    <col min="10" max="10" width="12.33203125" style="4" bestFit="1" customWidth="1"/>
    <col min="11" max="12" width="11.6640625" style="4" bestFit="1" customWidth="1"/>
    <col min="13" max="13" width="12.5546875" style="4" customWidth="1"/>
    <col min="14" max="15" width="12.44140625" style="4" bestFit="1" customWidth="1"/>
    <col min="16" max="17" width="12.33203125" style="4" bestFit="1" customWidth="1"/>
    <col min="18" max="23" width="12.109375" style="4" bestFit="1" customWidth="1"/>
    <col min="24" max="24" width="12.5546875" style="4" customWidth="1"/>
    <col min="25" max="25" width="12.44140625" style="4" bestFit="1" customWidth="1"/>
    <col min="26" max="26" width="12.6640625" style="4" bestFit="1" customWidth="1"/>
    <col min="27" max="29" width="12.109375" style="4" bestFit="1" customWidth="1"/>
    <col min="30" max="31" width="12.44140625" style="4" bestFit="1" customWidth="1"/>
    <col min="32" max="33" width="12.33203125" style="4" bestFit="1" customWidth="1"/>
    <col min="34" max="34" width="11.6640625" style="4" bestFit="1" customWidth="1"/>
    <col min="35" max="35" width="10.88671875" style="4" bestFit="1" customWidth="1"/>
    <col min="36" max="36" width="11.33203125" style="4" bestFit="1" customWidth="1"/>
    <col min="37" max="37" width="12.44140625" style="4" bestFit="1" customWidth="1"/>
    <col min="38" max="38" width="10.33203125" style="43" customWidth="1"/>
    <col min="39" max="39" width="12.44140625" style="4" bestFit="1" customWidth="1"/>
    <col min="40" max="40" width="11.5546875" style="4" bestFit="1" customWidth="1"/>
    <col min="41" max="41" width="11.6640625" style="4" bestFit="1" customWidth="1"/>
    <col min="42" max="42" width="12.109375" style="43" bestFit="1" customWidth="1"/>
    <col min="43" max="43" width="10.109375" style="43" bestFit="1" customWidth="1"/>
    <col min="44" max="44" width="9.88671875" style="43" bestFit="1" customWidth="1"/>
    <col min="45" max="45" width="10.5546875" style="4" bestFit="1" customWidth="1"/>
    <col min="46" max="46" width="12.5546875" style="43" bestFit="1" customWidth="1"/>
    <col min="47" max="47" width="7.88671875" style="43" bestFit="1" customWidth="1"/>
    <col min="48" max="48" width="9.6640625" style="43" bestFit="1" customWidth="1"/>
    <col min="49" max="49" width="9.109375" style="43" bestFit="1" customWidth="1"/>
    <col min="50" max="50" width="25.44140625" style="41" bestFit="1" customWidth="1"/>
    <col min="51" max="16384" width="26.88671875" style="11"/>
  </cols>
  <sheetData>
    <row r="1" spans="1:88" s="9" customFormat="1" ht="12.75" customHeight="1" x14ac:dyDescent="0.25">
      <c r="A1" s="886" t="s">
        <v>185</v>
      </c>
      <c r="B1" s="877" t="s">
        <v>0</v>
      </c>
      <c r="C1" s="877" t="s">
        <v>20</v>
      </c>
      <c r="D1" s="877" t="s">
        <v>1</v>
      </c>
      <c r="E1" s="877" t="s">
        <v>2</v>
      </c>
      <c r="F1" s="879" t="s">
        <v>3</v>
      </c>
      <c r="G1" s="881" t="s">
        <v>4</v>
      </c>
      <c r="H1" s="877" t="s">
        <v>5</v>
      </c>
      <c r="I1" s="884" t="s">
        <v>42</v>
      </c>
      <c r="J1" s="877" t="s">
        <v>44</v>
      </c>
      <c r="K1" s="875" t="s">
        <v>202</v>
      </c>
      <c r="L1" s="875" t="s">
        <v>147</v>
      </c>
      <c r="M1" s="873" t="s">
        <v>916</v>
      </c>
      <c r="N1" s="875" t="s">
        <v>203</v>
      </c>
      <c r="O1" s="875" t="s">
        <v>146</v>
      </c>
      <c r="P1" s="875" t="s">
        <v>137</v>
      </c>
      <c r="Q1" s="875" t="s">
        <v>204</v>
      </c>
      <c r="R1" s="875" t="s">
        <v>45</v>
      </c>
      <c r="S1" s="875" t="s">
        <v>46</v>
      </c>
      <c r="T1" s="875" t="s">
        <v>148</v>
      </c>
      <c r="U1" s="875" t="s">
        <v>205</v>
      </c>
      <c r="V1" s="875" t="s">
        <v>179</v>
      </c>
      <c r="W1" s="875" t="s">
        <v>150</v>
      </c>
      <c r="X1" s="873" t="s">
        <v>917</v>
      </c>
      <c r="Y1" s="875" t="s">
        <v>48</v>
      </c>
      <c r="Z1" s="875" t="s">
        <v>139</v>
      </c>
      <c r="AA1" s="875" t="s">
        <v>152</v>
      </c>
      <c r="AB1" s="875" t="s">
        <v>51</v>
      </c>
      <c r="AC1" s="875" t="s">
        <v>149</v>
      </c>
      <c r="AD1" s="875" t="s">
        <v>47</v>
      </c>
      <c r="AE1" s="875" t="s">
        <v>1205</v>
      </c>
      <c r="AF1" s="875" t="s">
        <v>151</v>
      </c>
      <c r="AG1" s="875" t="s">
        <v>207</v>
      </c>
      <c r="AH1" s="875" t="s">
        <v>50</v>
      </c>
      <c r="AI1" s="875" t="s">
        <v>49</v>
      </c>
      <c r="AJ1" s="875" t="s">
        <v>53</v>
      </c>
      <c r="AK1" s="875" t="s">
        <v>208</v>
      </c>
      <c r="AL1" s="873" t="s">
        <v>918</v>
      </c>
      <c r="AM1" s="875" t="s">
        <v>52</v>
      </c>
      <c r="AN1" s="875" t="s">
        <v>209</v>
      </c>
      <c r="AO1" s="875" t="s">
        <v>176</v>
      </c>
      <c r="AP1" s="875" t="s">
        <v>1144</v>
      </c>
      <c r="AQ1" s="875" t="s">
        <v>1013</v>
      </c>
      <c r="AR1" s="875" t="s">
        <v>210</v>
      </c>
      <c r="AS1" s="875" t="s">
        <v>1394</v>
      </c>
      <c r="AT1" s="875"/>
      <c r="AU1" s="875"/>
      <c r="AV1" s="875"/>
      <c r="AW1" s="875"/>
      <c r="AX1" s="78" t="s">
        <v>185</v>
      </c>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row>
    <row r="2" spans="1:88" s="9" customFormat="1" ht="12.75" customHeight="1" x14ac:dyDescent="0.25">
      <c r="A2" s="886"/>
      <c r="B2" s="878"/>
      <c r="C2" s="878"/>
      <c r="D2" s="878"/>
      <c r="E2" s="878"/>
      <c r="F2" s="880"/>
      <c r="G2" s="882"/>
      <c r="H2" s="878"/>
      <c r="I2" s="883"/>
      <c r="J2" s="878"/>
      <c r="K2" s="876"/>
      <c r="L2" s="876"/>
      <c r="M2" s="874"/>
      <c r="N2" s="876"/>
      <c r="O2" s="876"/>
      <c r="P2" s="876"/>
      <c r="Q2" s="876"/>
      <c r="R2" s="876"/>
      <c r="S2" s="876"/>
      <c r="T2" s="876"/>
      <c r="U2" s="876"/>
      <c r="V2" s="876"/>
      <c r="W2" s="876"/>
      <c r="X2" s="874"/>
      <c r="Y2" s="876"/>
      <c r="Z2" s="876"/>
      <c r="AA2" s="876"/>
      <c r="AB2" s="876"/>
      <c r="AC2" s="876"/>
      <c r="AD2" s="876"/>
      <c r="AE2" s="876"/>
      <c r="AF2" s="876"/>
      <c r="AG2" s="876"/>
      <c r="AH2" s="876"/>
      <c r="AI2" s="876"/>
      <c r="AJ2" s="876"/>
      <c r="AK2" s="876"/>
      <c r="AL2" s="874"/>
      <c r="AM2" s="876"/>
      <c r="AN2" s="876"/>
      <c r="AO2" s="876"/>
      <c r="AP2" s="876"/>
      <c r="AQ2" s="876"/>
      <c r="AR2" s="876"/>
      <c r="AS2" s="876"/>
      <c r="AT2" s="876"/>
      <c r="AU2" s="876"/>
      <c r="AV2" s="876"/>
      <c r="AW2" s="876"/>
      <c r="AX2" s="78"/>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row>
    <row r="3" spans="1:88" s="9" customFormat="1" x14ac:dyDescent="0.25">
      <c r="A3" s="886"/>
      <c r="B3" s="878" t="s">
        <v>6</v>
      </c>
      <c r="C3" s="878" t="s">
        <v>7</v>
      </c>
      <c r="D3" s="878" t="s">
        <v>12</v>
      </c>
      <c r="E3" s="878" t="s">
        <v>8</v>
      </c>
      <c r="F3" s="880"/>
      <c r="G3" s="882" t="s">
        <v>9</v>
      </c>
      <c r="H3" s="878" t="s">
        <v>10</v>
      </c>
      <c r="I3" s="883" t="s">
        <v>41</v>
      </c>
      <c r="J3" s="885">
        <v>44870</v>
      </c>
      <c r="K3" s="872">
        <v>44940</v>
      </c>
      <c r="L3" s="872">
        <v>44968</v>
      </c>
      <c r="M3" s="872">
        <v>44976</v>
      </c>
      <c r="N3" s="872">
        <v>44982</v>
      </c>
      <c r="O3" s="872">
        <v>44982</v>
      </c>
      <c r="P3" s="872">
        <v>44990</v>
      </c>
      <c r="Q3" s="872">
        <v>44991</v>
      </c>
      <c r="R3" s="872">
        <v>44997</v>
      </c>
      <c r="S3" s="872">
        <v>44997</v>
      </c>
      <c r="T3" s="872">
        <v>45003</v>
      </c>
      <c r="U3" s="872">
        <v>45004</v>
      </c>
      <c r="V3" s="872">
        <v>45018</v>
      </c>
      <c r="W3" s="872">
        <v>45031</v>
      </c>
      <c r="X3" s="872">
        <v>45039</v>
      </c>
      <c r="Y3" s="872">
        <v>45046</v>
      </c>
      <c r="Z3" s="872">
        <v>45053</v>
      </c>
      <c r="AA3" s="872">
        <v>45059</v>
      </c>
      <c r="AB3" s="872">
        <v>45059</v>
      </c>
      <c r="AC3" s="872">
        <v>45060</v>
      </c>
      <c r="AD3" s="872">
        <v>45073</v>
      </c>
      <c r="AE3" s="872">
        <v>45074</v>
      </c>
      <c r="AF3" s="872">
        <v>45081</v>
      </c>
      <c r="AG3" s="872">
        <v>45081</v>
      </c>
      <c r="AH3" s="872">
        <v>45088</v>
      </c>
      <c r="AI3" s="872">
        <v>45108</v>
      </c>
      <c r="AJ3" s="872">
        <v>45114</v>
      </c>
      <c r="AK3" s="872">
        <v>45129</v>
      </c>
      <c r="AL3" s="872">
        <v>45151</v>
      </c>
      <c r="AM3" s="872">
        <v>45130</v>
      </c>
      <c r="AN3" s="872">
        <v>45200</v>
      </c>
      <c r="AO3" s="872">
        <v>45213</v>
      </c>
      <c r="AP3" s="872" t="s">
        <v>1145</v>
      </c>
      <c r="AQ3" s="874">
        <v>44990</v>
      </c>
      <c r="AR3" s="872">
        <v>45179</v>
      </c>
      <c r="AS3" s="874">
        <v>44983</v>
      </c>
      <c r="AT3" s="876"/>
      <c r="AU3" s="888"/>
      <c r="AV3" s="876"/>
      <c r="AW3" s="876"/>
      <c r="AX3" s="78"/>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row>
    <row r="4" spans="1:88" s="10" customFormat="1" x14ac:dyDescent="0.25">
      <c r="A4" s="886"/>
      <c r="B4" s="878" t="s">
        <v>6</v>
      </c>
      <c r="C4" s="878" t="s">
        <v>7</v>
      </c>
      <c r="D4" s="878" t="s">
        <v>12</v>
      </c>
      <c r="E4" s="878" t="s">
        <v>8</v>
      </c>
      <c r="F4" s="880"/>
      <c r="G4" s="882" t="s">
        <v>9</v>
      </c>
      <c r="H4" s="878" t="s">
        <v>10</v>
      </c>
      <c r="I4" s="883"/>
      <c r="J4" s="885"/>
      <c r="K4" s="872"/>
      <c r="L4" s="872"/>
      <c r="M4" s="872"/>
      <c r="N4" s="872"/>
      <c r="O4" s="872"/>
      <c r="P4" s="872"/>
      <c r="Q4" s="872"/>
      <c r="R4" s="872"/>
      <c r="S4" s="872"/>
      <c r="T4" s="872"/>
      <c r="U4" s="872"/>
      <c r="V4" s="872"/>
      <c r="W4" s="872"/>
      <c r="X4" s="872"/>
      <c r="Y4" s="872"/>
      <c r="Z4" s="872"/>
      <c r="AA4" s="872"/>
      <c r="AB4" s="872"/>
      <c r="AC4" s="872"/>
      <c r="AD4" s="872"/>
      <c r="AE4" s="872"/>
      <c r="AF4" s="872"/>
      <c r="AG4" s="872"/>
      <c r="AH4" s="872"/>
      <c r="AI4" s="872"/>
      <c r="AJ4" s="872"/>
      <c r="AK4" s="872"/>
      <c r="AL4" s="872"/>
      <c r="AM4" s="872"/>
      <c r="AN4" s="872"/>
      <c r="AO4" s="872"/>
      <c r="AP4" s="872"/>
      <c r="AQ4" s="874"/>
      <c r="AR4" s="872"/>
      <c r="AS4" s="876"/>
      <c r="AT4" s="876"/>
      <c r="AU4" s="876"/>
      <c r="AV4" s="876"/>
      <c r="AW4" s="876"/>
      <c r="AX4" s="79"/>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row>
    <row r="5" spans="1:88" s="10" customFormat="1" ht="14.4" thickBot="1" x14ac:dyDescent="0.3">
      <c r="A5" s="886"/>
      <c r="B5" s="78"/>
      <c r="C5" s="78"/>
      <c r="D5" s="78"/>
      <c r="E5" s="78"/>
      <c r="F5" s="79"/>
      <c r="G5" s="440" t="s">
        <v>9</v>
      </c>
      <c r="H5" s="78" t="s">
        <v>10</v>
      </c>
      <c r="I5" s="441" t="s">
        <v>11</v>
      </c>
      <c r="J5" s="78" t="s">
        <v>70</v>
      </c>
      <c r="K5" s="439" t="s">
        <v>70</v>
      </c>
      <c r="L5" s="439" t="s">
        <v>70</v>
      </c>
      <c r="M5" s="443" t="s">
        <v>70</v>
      </c>
      <c r="N5" s="439" t="s">
        <v>70</v>
      </c>
      <c r="O5" s="439" t="s">
        <v>70</v>
      </c>
      <c r="P5" s="439" t="s">
        <v>70</v>
      </c>
      <c r="Q5" s="439" t="s">
        <v>70</v>
      </c>
      <c r="R5" s="439" t="s">
        <v>70</v>
      </c>
      <c r="S5" s="439" t="s">
        <v>70</v>
      </c>
      <c r="T5" s="439" t="s">
        <v>70</v>
      </c>
      <c r="U5" s="439" t="s">
        <v>70</v>
      </c>
      <c r="V5" s="439" t="s">
        <v>70</v>
      </c>
      <c r="W5" s="439" t="s">
        <v>70</v>
      </c>
      <c r="X5" s="443" t="s">
        <v>70</v>
      </c>
      <c r="Y5" s="439" t="s">
        <v>70</v>
      </c>
      <c r="Z5" s="439" t="s">
        <v>70</v>
      </c>
      <c r="AA5" s="439" t="s">
        <v>70</v>
      </c>
      <c r="AB5" s="439" t="s">
        <v>70</v>
      </c>
      <c r="AC5" s="439" t="s">
        <v>70</v>
      </c>
      <c r="AD5" s="439" t="s">
        <v>70</v>
      </c>
      <c r="AE5" s="439" t="s">
        <v>70</v>
      </c>
      <c r="AF5" s="439" t="s">
        <v>70</v>
      </c>
      <c r="AG5" s="439" t="s">
        <v>70</v>
      </c>
      <c r="AH5" s="439" t="s">
        <v>70</v>
      </c>
      <c r="AI5" s="439" t="s">
        <v>70</v>
      </c>
      <c r="AJ5" s="439" t="s">
        <v>70</v>
      </c>
      <c r="AK5" s="439" t="s">
        <v>70</v>
      </c>
      <c r="AL5" s="443" t="s">
        <v>70</v>
      </c>
      <c r="AM5" s="439" t="s">
        <v>70</v>
      </c>
      <c r="AN5" s="439" t="s">
        <v>70</v>
      </c>
      <c r="AO5" s="439" t="s">
        <v>70</v>
      </c>
      <c r="AP5" s="439" t="s">
        <v>70</v>
      </c>
      <c r="AQ5" s="439" t="s">
        <v>70</v>
      </c>
      <c r="AR5" s="443" t="s">
        <v>70</v>
      </c>
      <c r="AS5" s="439" t="s">
        <v>70</v>
      </c>
      <c r="AT5" s="439" t="s">
        <v>70</v>
      </c>
      <c r="AU5" s="443" t="s">
        <v>70</v>
      </c>
      <c r="AV5" s="443" t="s">
        <v>70</v>
      </c>
      <c r="AW5" s="443" t="s">
        <v>70</v>
      </c>
      <c r="AX5" s="79"/>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row>
    <row r="6" spans="1:88" s="1" customFormat="1" x14ac:dyDescent="0.3">
      <c r="A6" s="886"/>
      <c r="B6" s="764" t="s">
        <v>340</v>
      </c>
      <c r="C6" s="765" t="s">
        <v>462</v>
      </c>
      <c r="D6" s="765" t="s">
        <v>364</v>
      </c>
      <c r="E6" s="766">
        <v>45028</v>
      </c>
      <c r="F6" s="767">
        <v>15</v>
      </c>
      <c r="G6" s="777">
        <f t="shared" ref="G6:G50" si="0">COUNTIF(J6:AW6,"&gt;0")</f>
        <v>8</v>
      </c>
      <c r="H6" s="770">
        <f t="shared" ref="H6:H50" si="1">SUM(J6:AW6)</f>
        <v>56</v>
      </c>
      <c r="I6" s="767">
        <f t="shared" ref="I6:I50" si="2">RANK(H6,$H$6:$H$54)</f>
        <v>1</v>
      </c>
      <c r="J6" s="189">
        <f>_xlfn.IFNA(VLOOKUP(CONCATENATE($J$5,$B6,$C6),'BUS1'!$A$6:$N$107,14,FALSE),0)</f>
        <v>7</v>
      </c>
      <c r="K6" s="189">
        <f>_xlfn.IFNA(VLOOKUP(CONCATENATE($K$5,$B6,$C6),'ESP1'!$A$6:$N$135,14,FALSE),0)</f>
        <v>0</v>
      </c>
      <c r="L6" s="189">
        <f>_xlfn.IFNA(VLOOKUP(CONCATENATE($L$5,$B6,$C6),'KR1'!$A$6:$N$95,14,FALSE),0)</f>
        <v>0</v>
      </c>
      <c r="M6" s="707">
        <f>_xlfn.IFNA(VLOOKUP(CONCATENATE($M$5,$B6,$C6),'BAL1'!$A$6:$N$131,14,FALSE),0)</f>
        <v>0</v>
      </c>
      <c r="N6" s="189">
        <f>_xlfn.IFNA(VLOOKUP(CONCATENATE($N$5,$B6,$C6),MUR!$A$6:$N$110,14,FALSE),0)</f>
        <v>0</v>
      </c>
      <c r="O6" s="189">
        <f>_xlfn.IFNA(VLOOKUP(CONCATENATE($O$5,$B6,$C6),'SER1'!$A$6:$N$110,14,FALSE),0)</f>
        <v>0</v>
      </c>
      <c r="P6" s="189">
        <f>_xlfn.IFNA(VLOOKUP(CONCATENATE($P$5,$B6,$C6),'MR1'!$A$6:$N$135,14,FALSE),0)</f>
        <v>8</v>
      </c>
      <c r="Q6" s="189">
        <f>_xlfn.IFNA(VLOOKUP(CONCATENATE($Q$5,$B6,$C6),'GOS1'!$A$6:$N$133,14,FALSE),0)</f>
        <v>0</v>
      </c>
      <c r="R6" s="189">
        <f>_xlfn.IFNA(VLOOKUP(CONCATENATE($R$5,$B6,$C6),'BUS2'!$A$6:$N$133,14,FALSE),0)</f>
        <v>6</v>
      </c>
      <c r="S6" s="189">
        <f>_xlfn.IFNA(VLOOKUP(CONCATENATE($S$5,$B6,$C6),'OG1'!$A$6:$N$56,14,FALSE),0)</f>
        <v>0</v>
      </c>
      <c r="T6" s="189">
        <f>_xlfn.IFNA(VLOOKUP(CONCATENATE($T$5,$B6,$C6),'DRY1'!$A$6:$N$135,14,FALSE),0)</f>
        <v>0</v>
      </c>
      <c r="U6" s="189">
        <f>_xlfn.IFNA(VLOOKUP(CONCATENATE($U$5,$B6,$C6),'HO1'!$A$8:$N$131,14,FALSE),0)</f>
        <v>0</v>
      </c>
      <c r="V6" s="189">
        <f>_xlfn.IFNA(VLOOKUP(CONCATENATE($V$5,$B6,$C6),'BUS3'!$A$8:$N$135,14,FALSE),0)</f>
        <v>8</v>
      </c>
      <c r="W6" s="189">
        <f>_xlfn.IFNA(VLOOKUP(CONCATENATE($W$5,$B6,$C6),'DRY2'!$A$6:$N$169,14,FALSE),0)</f>
        <v>0</v>
      </c>
      <c r="X6" s="707">
        <f>_xlfn.IFNA(VLOOKUP(CONCATENATE($X$5,$B6,$C6),'BAL2'!$A$6:$N$131,14,FALSE),0)</f>
        <v>0</v>
      </c>
      <c r="Y6" s="189">
        <f>_xlfn.IFNA(VLOOKUP(CONCATENATE($Y$5,$B6,$C6),'OG2'!$A$6:$N$133,14,FALSE),0)</f>
        <v>0</v>
      </c>
      <c r="Z6" s="189">
        <f>_xlfn.IFNA(VLOOKUP(CONCATENATE($Z$5,$B6,$C6),'MR2'!$A$6:$N$133,14,FALSE),0)</f>
        <v>9</v>
      </c>
      <c r="AA6" s="189">
        <f>_xlfn.IFNA(VLOOKUP(CONCATENATE($AA$5,$B6,$C6),'DRY3'!$A$6:$N$124,14,FALSE),0)</f>
        <v>0</v>
      </c>
      <c r="AB6" s="189">
        <f>_xlfn.IFNA(VLOOKUP(CONCATENATE($AB$5,$B6,$C6),'SER2'!$A$6:$N$135,14,FALSE),0)</f>
        <v>0</v>
      </c>
      <c r="AC6" s="189">
        <f>_xlfn.IFNA(VLOOKUP(CONCATENATE($AC$5,$B6,$C6),'KR2'!$A$6:$O$129,14,FALSE),0)</f>
        <v>0</v>
      </c>
      <c r="AD6" s="189">
        <f>_xlfn.IFNA(VLOOKUP(CONCATENATE($AD$5,$B6,$C6),'BUN1'!$A$6:$O$129,14,FALSE),0)</f>
        <v>5</v>
      </c>
      <c r="AE6" s="189">
        <f>_xlfn.IFNA(VLOOKUP(CONCATENATE($AE$5,$B6,$C6),LOG!$A$6:$N$135,14,FALSE),0)</f>
        <v>0</v>
      </c>
      <c r="AF6" s="189">
        <f>_xlfn.IFNA(VLOOKUP(CONCATENATE($AF$5,$B6,$C6),FEST!$A$6:$N$125,14,FALSE),0)</f>
        <v>0</v>
      </c>
      <c r="AG6" s="189">
        <f>_xlfn.IFNA(VLOOKUP(CONCATENATE($AG$5,$B6,$C6),'ESP2'!$A$6:$N$131,14,FALSE),0)</f>
        <v>0</v>
      </c>
      <c r="AH6" s="189">
        <f>_xlfn.IFNA(VLOOKUP(CONCATENATE($AH$5,$B6,$C6),'OG3'!$A$6:$N$131,14,FALSE),0)</f>
        <v>0</v>
      </c>
      <c r="AI6" s="189">
        <f>_xlfn.IFNA(VLOOKUP(CONCATENATE($AI$5,$B6,$C6),'BUN2'!$A$6:$N$135,14,FALSE),0)</f>
        <v>0</v>
      </c>
      <c r="AJ6" s="189">
        <f>_xlfn.IFNA(VLOOKUP(CONCATENATE($AJ$5,$B6,$C6),SC!$A$6:$N$250,14,FALSE),0)</f>
        <v>8</v>
      </c>
      <c r="AK6" s="189">
        <f>_xlfn.IFNA(VLOOKUP(CONCATENATE($AK$5,$B6,$C6),'ESP3'!$A$6:$N$133,14,FALSE),0)</f>
        <v>0</v>
      </c>
      <c r="AL6" s="447">
        <f>_xlfn.IFNA(VLOOKUP(CONCATENATE($AL$5,$B6,$C6),'BAL3'!$A$6:$N$77,14,FALSE),0)</f>
        <v>0</v>
      </c>
      <c r="AM6" s="190">
        <f>_xlfn.IFNA(VLOOKUP(CONCATENATE($AK$5,$B6,$C6),'BUN3'!$A$6:$N$133,14,FALSE),0)</f>
        <v>0</v>
      </c>
      <c r="AN6" s="190">
        <f>_xlfn.IFNA(VLOOKUP(CONCATENATE($AN$5,$B6,$C6),'ESP4'!$A$6:$N$135,14,FALSE),0)</f>
        <v>0</v>
      </c>
      <c r="AO6" s="190">
        <f>_xlfn.IFNA(VLOOKUP(CONCATENATE($AO$5,$B6,$C6),'MR3'!$A$6:$N$77,14,FALSE),0)</f>
        <v>0</v>
      </c>
      <c r="AP6" s="190">
        <f>_xlfn.IFNA(VLOOKUP(CONCATENATE($AP$5,$B6,$C6),'WAL1'!$A$6:$N$233,14,FALSE),0)</f>
        <v>0</v>
      </c>
      <c r="AQ6" s="223">
        <f>_xlfn.IFNA(VLOOKUP(CONCATENATE($AQ$5,$B6,$C6),'SM1'!$A$6:$N$250,14,FALSE),0)</f>
        <v>0</v>
      </c>
      <c r="AR6" s="720">
        <f>_xlfn.IFNA(VLOOKUP(CONCATENATE($AR$5,$B6,$C6),'BUS4'!$A$6:$N$250,14,FALSE),0)</f>
        <v>5</v>
      </c>
      <c r="AS6" s="434">
        <f>_xlfn.IFNA(VLOOKUP(CONCATENATE($AS$5,$B6,$C6),WP!$A$6:$N$250,14,FALSE),0)</f>
        <v>0</v>
      </c>
      <c r="AT6" s="223"/>
      <c r="AU6" s="429"/>
      <c r="AV6" s="223"/>
      <c r="AW6" s="396"/>
      <c r="AX6" s="78"/>
    </row>
    <row r="7" spans="1:88" s="1" customFormat="1" x14ac:dyDescent="0.3">
      <c r="A7" s="886"/>
      <c r="B7" s="778" t="s">
        <v>504</v>
      </c>
      <c r="C7" s="779" t="s">
        <v>384</v>
      </c>
      <c r="D7" s="779" t="s">
        <v>365</v>
      </c>
      <c r="E7" s="780">
        <v>45028</v>
      </c>
      <c r="F7" s="781">
        <v>14</v>
      </c>
      <c r="G7" s="768">
        <f t="shared" si="0"/>
        <v>7</v>
      </c>
      <c r="H7" s="782">
        <f t="shared" si="1"/>
        <v>35</v>
      </c>
      <c r="I7" s="783">
        <f t="shared" si="2"/>
        <v>2</v>
      </c>
      <c r="J7" s="189">
        <f>_xlfn.IFNA(VLOOKUP(CONCATENATE($J$5,$B7,$C7),'BUS1'!$A$6:$N$107,14,FALSE),0)</f>
        <v>0</v>
      </c>
      <c r="K7" s="189">
        <f>_xlfn.IFNA(VLOOKUP(CONCATENATE($K$5,$B7,$C7),'ESP1'!$A$6:$N$135,14,FALSE),0)</f>
        <v>0</v>
      </c>
      <c r="L7" s="189">
        <f>_xlfn.IFNA(VLOOKUP(CONCATENATE($L$5,$B7,$C7),'KR1'!$A$6:$N$95,14,FALSE),0)</f>
        <v>0</v>
      </c>
      <c r="M7" s="707">
        <f>_xlfn.IFNA(VLOOKUP(CONCATENATE($M$5,$B7,$C7),'BAL1'!$A$6:$N$131,14,FALSE),0)</f>
        <v>0</v>
      </c>
      <c r="N7" s="189">
        <f>_xlfn.IFNA(VLOOKUP(CONCATENATE($N$5,$B7,$C7),MUR!$A$6:$N$110,14,FALSE),0)</f>
        <v>0</v>
      </c>
      <c r="O7" s="189">
        <f>_xlfn.IFNA(VLOOKUP(CONCATENATE($O$5,$B7,$C7),'SER1'!$A$6:$N$110,14,FALSE),0)</f>
        <v>0</v>
      </c>
      <c r="P7" s="189">
        <f>_xlfn.IFNA(VLOOKUP(CONCATENATE($P$5,$B7,$C7),'MR1'!$A$6:$N$135,14,FALSE),0)</f>
        <v>0</v>
      </c>
      <c r="Q7" s="189">
        <f>_xlfn.IFNA(VLOOKUP(CONCATENATE($Q$5,$B7,$C7),'GOS1'!$A$6:$N$133,14,FALSE),0)</f>
        <v>0</v>
      </c>
      <c r="R7" s="189">
        <f>_xlfn.IFNA(VLOOKUP(CONCATENATE($R$5,$B7,$C7),'BUS2'!$A$6:$N$133,14,FALSE),0)</f>
        <v>2</v>
      </c>
      <c r="S7" s="189">
        <f>_xlfn.IFNA(VLOOKUP(CONCATENATE($S$5,$B7,$C7),'OG1'!$A$6:$N$56,14,FALSE),0)</f>
        <v>0</v>
      </c>
      <c r="T7" s="189">
        <f>_xlfn.IFNA(VLOOKUP(CONCATENATE($T$5,$B7,$C7),'DRY1'!$A$6:$N$135,14,FALSE),0)</f>
        <v>0</v>
      </c>
      <c r="U7" s="189">
        <f>_xlfn.IFNA(VLOOKUP(CONCATENATE($U$5,$B7,$C7),'HO1'!$A$8:$N$131,14,FALSE),0)</f>
        <v>0</v>
      </c>
      <c r="V7" s="189">
        <f>_xlfn.IFNA(VLOOKUP(CONCATENATE($V$5,$B7,$C7),'BUS3'!$A$8:$N$135,14,FALSE),0)</f>
        <v>3</v>
      </c>
      <c r="W7" s="189">
        <f>_xlfn.IFNA(VLOOKUP(CONCATENATE($W$5,$B7,$C7),'DRY2'!$A$6:$N$169,14,FALSE),0)</f>
        <v>0</v>
      </c>
      <c r="X7" s="707">
        <f>_xlfn.IFNA(VLOOKUP(CONCATENATE($X$5,$B7,$C7),'BAL2'!$A$6:$N$131,14,FALSE),0)</f>
        <v>0</v>
      </c>
      <c r="Y7" s="189">
        <f>_xlfn.IFNA(VLOOKUP(CONCATENATE($Y$5,$B7,$C7),'OG2'!$A$6:$N$133,14,FALSE),0)</f>
        <v>0</v>
      </c>
      <c r="Z7" s="189">
        <f>_xlfn.IFNA(VLOOKUP(CONCATENATE($Z$5,$B7,$C7),'MR2'!$A$6:$N$133,14,FALSE),0)</f>
        <v>6</v>
      </c>
      <c r="AA7" s="189">
        <f>_xlfn.IFNA(VLOOKUP(CONCATENATE($AA$5,$B7,$C7),'DRY3'!$A$6:$N$124,14,FALSE),0)</f>
        <v>0</v>
      </c>
      <c r="AB7" s="189">
        <f>_xlfn.IFNA(VLOOKUP(CONCATENATE($AB$5,$B7,$C7),'SER2'!$A$6:$N$135,14,FALSE),0)</f>
        <v>0</v>
      </c>
      <c r="AC7" s="189">
        <f>_xlfn.IFNA(VLOOKUP(CONCATENATE($AC$5,$B7,$C7),'KR2'!$A$6:$O$129,14,FALSE),0)</f>
        <v>0</v>
      </c>
      <c r="AD7" s="189">
        <f>_xlfn.IFNA(VLOOKUP(CONCATENATE($AD$5,$B7,$C7),'BUN1'!$A$6:$O$129,14,FALSE),0)</f>
        <v>7</v>
      </c>
      <c r="AE7" s="189">
        <f>_xlfn.IFNA(VLOOKUP(CONCATENATE($AE$5,$B7,$C7),LOG!$A$6:$N$135,14,FALSE),0)</f>
        <v>0</v>
      </c>
      <c r="AF7" s="189">
        <f>_xlfn.IFNA(VLOOKUP(CONCATENATE($AF$5,$B7,$C7),FEST!$A$6:$N$125,14,FALSE),0)</f>
        <v>0</v>
      </c>
      <c r="AG7" s="189">
        <f>_xlfn.IFNA(VLOOKUP(CONCATENATE($AG$5,$B7,$C7),'ESP2'!$A$6:$N$131,14,FALSE),0)</f>
        <v>0</v>
      </c>
      <c r="AH7" s="189">
        <f>_xlfn.IFNA(VLOOKUP(CONCATENATE($AH$5,$B7,$C7),'OG3'!$A$6:$N$131,14,FALSE),0)</f>
        <v>0</v>
      </c>
      <c r="AI7" s="189">
        <f>_xlfn.IFNA(VLOOKUP(CONCATENATE($AI$5,$B7,$C7),'BUN2'!$A$6:$N$135,14,FALSE),0)</f>
        <v>7</v>
      </c>
      <c r="AJ7" s="189">
        <f>_xlfn.IFNA(VLOOKUP(CONCATENATE($AJ$5,$B7,$C7),SC!$A$6:$N$250,14,FALSE),0)</f>
        <v>2</v>
      </c>
      <c r="AK7" s="189">
        <f>_xlfn.IFNA(VLOOKUP(CONCATENATE($AK$5,$B7,$C7),'ESP3'!$A$6:$N$133,14,FALSE),0)</f>
        <v>0</v>
      </c>
      <c r="AL7" s="447">
        <f>_xlfn.IFNA(VLOOKUP(CONCATENATE($AL$5,$B7,$C7),'BAL3'!$A$6:$N$77,14,FALSE),0)</f>
        <v>0</v>
      </c>
      <c r="AM7" s="190">
        <f>_xlfn.IFNA(VLOOKUP(CONCATENATE($AK$5,$B7,$C7),'BUN3'!$A$6:$N$133,14,FALSE),0)</f>
        <v>0</v>
      </c>
      <c r="AN7" s="190">
        <f>_xlfn.IFNA(VLOOKUP(CONCATENATE($AN$5,$B7,$C7),'ESP4'!$A$6:$N$135,14,FALSE),0)</f>
        <v>0</v>
      </c>
      <c r="AO7" s="190">
        <f>_xlfn.IFNA(VLOOKUP(CONCATENATE($AO$5,$B7,$C7),'MR3'!$A$6:$N$77,14,FALSE),0)</f>
        <v>8</v>
      </c>
      <c r="AP7" s="190">
        <f>_xlfn.IFNA(VLOOKUP(CONCATENATE($AP$5,$B7,$C7),'WAL1'!$A$6:$N$233,14,FALSE),0)</f>
        <v>0</v>
      </c>
      <c r="AQ7" s="190">
        <f>_xlfn.IFNA(VLOOKUP(CONCATENATE($AQ$5,$B7,$C7),'SM1'!$A$6:$N$250,14,FALSE),0)</f>
        <v>0</v>
      </c>
      <c r="AR7" s="190">
        <f>_xlfn.IFNA(VLOOKUP(CONCATENATE($AR$5,$B7,$C7),'BUS4'!$A$6:$N$250,14,FALSE),0)</f>
        <v>0</v>
      </c>
      <c r="AS7" s="190">
        <f>_xlfn.IFNA(VLOOKUP(CONCATENATE($AS$5,$B7,$C7),WP!$A$6:$N$250,14,FALSE),0)</f>
        <v>0</v>
      </c>
      <c r="AT7" s="190"/>
      <c r="AU7" s="190"/>
      <c r="AV7" s="446"/>
      <c r="AW7" s="397"/>
      <c r="AX7" s="78"/>
    </row>
    <row r="8" spans="1:88" s="1" customFormat="1" x14ac:dyDescent="0.3">
      <c r="A8" s="886"/>
      <c r="B8" s="778" t="s">
        <v>456</v>
      </c>
      <c r="C8" s="784" t="s">
        <v>837</v>
      </c>
      <c r="D8" s="784" t="s">
        <v>365</v>
      </c>
      <c r="E8" s="785">
        <v>45034</v>
      </c>
      <c r="F8" s="783">
        <v>15</v>
      </c>
      <c r="G8" s="768">
        <f t="shared" si="0"/>
        <v>7</v>
      </c>
      <c r="H8" s="782">
        <f t="shared" si="1"/>
        <v>34</v>
      </c>
      <c r="I8" s="783">
        <f t="shared" si="2"/>
        <v>3</v>
      </c>
      <c r="J8" s="189">
        <f>_xlfn.IFNA(VLOOKUP(CONCATENATE($J$5,$B8,$C8),'BUS1'!$A$6:$N$107,14,FALSE),0)</f>
        <v>0</v>
      </c>
      <c r="K8" s="189">
        <f>_xlfn.IFNA(VLOOKUP(CONCATENATE($K$5,$B8,$C8),'ESP1'!$A$6:$N$135,14,FALSE),0)</f>
        <v>0</v>
      </c>
      <c r="L8" s="189">
        <f>_xlfn.IFNA(VLOOKUP(CONCATENATE($L$5,$B8,$C8),'KR1'!$A$6:$N$95,14,FALSE),0)</f>
        <v>0</v>
      </c>
      <c r="M8" s="707">
        <f>_xlfn.IFNA(VLOOKUP(CONCATENATE($M$5,$B8,$C8),'BAL1'!$A$6:$N$131,14,FALSE),0)</f>
        <v>0</v>
      </c>
      <c r="N8" s="189">
        <f>_xlfn.IFNA(VLOOKUP(CONCATENATE($N$5,$B8,$C8),MUR!$A$6:$N$110,14,FALSE),0)</f>
        <v>0</v>
      </c>
      <c r="O8" s="189">
        <f>_xlfn.IFNA(VLOOKUP(CONCATENATE($O$5,$B8,$C8),'SER1'!$A$6:$N$110,14,FALSE),0)</f>
        <v>0</v>
      </c>
      <c r="P8" s="189">
        <f>_xlfn.IFNA(VLOOKUP(CONCATENATE($P$5,$B8,$C8),'MR1'!$A$6:$N$135,14,FALSE),0)</f>
        <v>5</v>
      </c>
      <c r="Q8" s="189">
        <f>_xlfn.IFNA(VLOOKUP(CONCATENATE($Q$5,$B8,$C8),'GOS1'!$A$6:$N$133,14,FALSE),0)</f>
        <v>0</v>
      </c>
      <c r="R8" s="189">
        <f>_xlfn.IFNA(VLOOKUP(CONCATENATE($R$5,$B8,$C8),'BUS2'!$A$6:$N$133,14,FALSE),0)</f>
        <v>0</v>
      </c>
      <c r="S8" s="189">
        <f>_xlfn.IFNA(VLOOKUP(CONCATENATE($S$5,$B8,$C8),'OG1'!$A$6:$N$56,14,FALSE),0)</f>
        <v>0</v>
      </c>
      <c r="T8" s="189">
        <f>_xlfn.IFNA(VLOOKUP(CONCATENATE($T$5,$B8,$C8),'DRY1'!$A$6:$N$135,14,FALSE),0)</f>
        <v>0</v>
      </c>
      <c r="U8" s="189">
        <f>_xlfn.IFNA(VLOOKUP(CONCATENATE($U$5,$B8,$C8),'HO1'!$A$8:$N$131,14,FALSE),0)</f>
        <v>0</v>
      </c>
      <c r="V8" s="189">
        <f>_xlfn.IFNA(VLOOKUP(CONCATENATE($V$5,$B8,$C8),'BUS3'!$A$8:$N$135,14,FALSE),0)</f>
        <v>2</v>
      </c>
      <c r="W8" s="189">
        <f>_xlfn.IFNA(VLOOKUP(CONCATENATE($W$5,$B8,$C8),'DRY2'!$A$6:$N$169,14,FALSE),0)</f>
        <v>0</v>
      </c>
      <c r="X8" s="707">
        <f>_xlfn.IFNA(VLOOKUP(CONCATENATE($X$5,$B8,$C8),'BAL2'!$A$6:$N$131,14,FALSE),0)</f>
        <v>0</v>
      </c>
      <c r="Y8" s="189">
        <f>_xlfn.IFNA(VLOOKUP(CONCATENATE($Y$5,$B8,$C8),'OG2'!$A$6:$N$133,14,FALSE),0)</f>
        <v>0</v>
      </c>
      <c r="Z8" s="189">
        <f>_xlfn.IFNA(VLOOKUP(CONCATENATE($Z$5,$B8,$C8),'MR2'!$A$6:$N$133,14,FALSE),0)</f>
        <v>8</v>
      </c>
      <c r="AA8" s="189">
        <f>_xlfn.IFNA(VLOOKUP(CONCATENATE($AA$5,$B8,$C8),'DRY3'!$A$6:$N$124,14,FALSE),0)</f>
        <v>0</v>
      </c>
      <c r="AB8" s="189">
        <f>_xlfn.IFNA(VLOOKUP(CONCATENATE($AB$5,$B8,$C8),'SER2'!$A$6:$N$135,14,FALSE),0)</f>
        <v>0</v>
      </c>
      <c r="AC8" s="189">
        <f>_xlfn.IFNA(VLOOKUP(CONCATENATE($AC$5,$B8,$C8),'KR2'!$A$6:$O$129,14,FALSE),0)</f>
        <v>0</v>
      </c>
      <c r="AD8" s="189">
        <f>_xlfn.IFNA(VLOOKUP(CONCATENATE($AD$5,$B8,$C8),'BUN1'!$A$6:$O$129,14,FALSE),0)</f>
        <v>6</v>
      </c>
      <c r="AE8" s="189">
        <f>_xlfn.IFNA(VLOOKUP(CONCATENATE($AE$5,$B8,$C8),LOG!$A$6:$N$135,14,FALSE),0)</f>
        <v>0</v>
      </c>
      <c r="AF8" s="189">
        <f>_xlfn.IFNA(VLOOKUP(CONCATENATE($AF$5,$B8,$C8),FEST!$A$6:$N$125,14,FALSE),0)</f>
        <v>0</v>
      </c>
      <c r="AG8" s="189">
        <f>_xlfn.IFNA(VLOOKUP(CONCATENATE($AG$5,$B8,$C8),'ESP2'!$A$6:$N$131,14,FALSE),0)</f>
        <v>0</v>
      </c>
      <c r="AH8" s="189">
        <f>_xlfn.IFNA(VLOOKUP(CONCATENATE($AH$5,$B8,$C8),'OG3'!$A$6:$N$131,14,FALSE),0)</f>
        <v>0</v>
      </c>
      <c r="AI8" s="189">
        <f>_xlfn.IFNA(VLOOKUP(CONCATENATE($AI$5,$B8,$C8),'BUN2'!$A$6:$N$135,14,FALSE),0)</f>
        <v>0</v>
      </c>
      <c r="AJ8" s="189">
        <f>_xlfn.IFNA(VLOOKUP(CONCATENATE($AJ$5,$B8,$C8),SC!$A$6:$N$250,14,FALSE),0)</f>
        <v>2</v>
      </c>
      <c r="AK8" s="189">
        <f>_xlfn.IFNA(VLOOKUP(CONCATENATE($AK$5,$B8,$C8),'ESP3'!$A$6:$N$133,14,FALSE),0)</f>
        <v>0</v>
      </c>
      <c r="AL8" s="447">
        <f>_xlfn.IFNA(VLOOKUP(CONCATENATE($AL$5,$B8,$C8),'BAL3'!$A$6:$N$77,14,FALSE),0)</f>
        <v>0</v>
      </c>
      <c r="AM8" s="190">
        <f>_xlfn.IFNA(VLOOKUP(CONCATENATE($AK$5,$B8,$C8),'BUN3'!$A$6:$N$133,14,FALSE),0)</f>
        <v>0</v>
      </c>
      <c r="AN8" s="190">
        <f>_xlfn.IFNA(VLOOKUP(CONCATENATE($AN$5,$B8,$C8),'ESP4'!$A$6:$N$135,14,FALSE),0)</f>
        <v>0</v>
      </c>
      <c r="AO8" s="190">
        <f>_xlfn.IFNA(VLOOKUP(CONCATENATE($AO$5,$B8,$C8),'MR3'!$A$6:$N$77,14,FALSE),0)</f>
        <v>9</v>
      </c>
      <c r="AP8" s="190">
        <f>_xlfn.IFNA(VLOOKUP(CONCATENATE($AP$5,$B8,$C8),'WAL1'!$A$6:$N$233,14,FALSE),0)</f>
        <v>0</v>
      </c>
      <c r="AQ8" s="190">
        <f>_xlfn.IFNA(VLOOKUP(CONCATENATE($AQ$5,$B8,$C8),'SM1'!$A$6:$N$250,14,FALSE),0)</f>
        <v>0</v>
      </c>
      <c r="AR8" s="190">
        <f>_xlfn.IFNA(VLOOKUP(CONCATENATE($AR$5,$B8,$C8),'BUS4'!$A$6:$N$250,14,FALSE),0)</f>
        <v>2</v>
      </c>
      <c r="AS8" s="190">
        <f>_xlfn.IFNA(VLOOKUP(CONCATENATE($AS$5,$B8,$C8),WP!$A$6:$N$250,14,FALSE),0)</f>
        <v>0</v>
      </c>
      <c r="AT8" s="190"/>
      <c r="AU8" s="190"/>
      <c r="AV8" s="446"/>
      <c r="AW8" s="397"/>
      <c r="AX8" s="78"/>
    </row>
    <row r="9" spans="1:88" s="1" customFormat="1" x14ac:dyDescent="0.3">
      <c r="A9" s="886"/>
      <c r="B9" s="778" t="s">
        <v>464</v>
      </c>
      <c r="C9" s="784" t="s">
        <v>513</v>
      </c>
      <c r="D9" s="784" t="s">
        <v>465</v>
      </c>
      <c r="E9" s="785">
        <v>45101</v>
      </c>
      <c r="F9" s="783">
        <v>15</v>
      </c>
      <c r="G9" s="768">
        <f t="shared" si="0"/>
        <v>4</v>
      </c>
      <c r="H9" s="782">
        <f t="shared" si="1"/>
        <v>33</v>
      </c>
      <c r="I9" s="783">
        <f t="shared" si="2"/>
        <v>4</v>
      </c>
      <c r="J9" s="189">
        <f>_xlfn.IFNA(VLOOKUP(CONCATENATE($J$5,$B9,$C9),'BUS1'!$A$6:$N$107,14,FALSE),0)</f>
        <v>0</v>
      </c>
      <c r="K9" s="189">
        <f>_xlfn.IFNA(VLOOKUP(CONCATENATE($K$5,$B9,$C9),'ESP1'!$A$6:$N$135,14,FALSE),0)</f>
        <v>0</v>
      </c>
      <c r="L9" s="189">
        <f>_xlfn.IFNA(VLOOKUP(CONCATENATE($L$5,$B9,$C9),'KR1'!$A$6:$N$95,14,FALSE),0)</f>
        <v>0</v>
      </c>
      <c r="M9" s="707">
        <f>_xlfn.IFNA(VLOOKUP(CONCATENATE($M$5,$B9,$C9),'BAL1'!$A$6:$N$131,14,FALSE),0)</f>
        <v>0</v>
      </c>
      <c r="N9" s="189">
        <f>_xlfn.IFNA(VLOOKUP(CONCATENATE($N$5,$B9,$C9),MUR!$A$6:$N$110,14,FALSE),0)</f>
        <v>0</v>
      </c>
      <c r="O9" s="189">
        <f>_xlfn.IFNA(VLOOKUP(CONCATENATE($O$5,$B9,$C9),'SER1'!$A$6:$N$110,14,FALSE),0)</f>
        <v>0</v>
      </c>
      <c r="P9" s="189">
        <f>_xlfn.IFNA(VLOOKUP(CONCATENATE($P$5,$B9,$C9),'MR1'!$A$6:$N$135,14,FALSE),0)</f>
        <v>0</v>
      </c>
      <c r="Q9" s="189">
        <f>_xlfn.IFNA(VLOOKUP(CONCATENATE($Q$5,$B9,$C9),'GOS1'!$A$6:$N$133,14,FALSE),0)</f>
        <v>0</v>
      </c>
      <c r="R9" s="189">
        <f>_xlfn.IFNA(VLOOKUP(CONCATENATE($R$5,$B9,$C9),'BUS2'!$A$6:$N$133,14,FALSE),0)</f>
        <v>0</v>
      </c>
      <c r="S9" s="189">
        <f>_xlfn.IFNA(VLOOKUP(CONCATENATE($S$5,$B9,$C9),'OG1'!$A$6:$N$56,14,FALSE),0)</f>
        <v>6</v>
      </c>
      <c r="T9" s="189">
        <f>_xlfn.IFNA(VLOOKUP(CONCATENATE($T$5,$B9,$C9),'DRY1'!$A$6:$N$135,14,FALSE),0)</f>
        <v>0</v>
      </c>
      <c r="U9" s="189">
        <f>_xlfn.IFNA(VLOOKUP(CONCATENATE($U$5,$B9,$C9),'HO1'!$A$8:$N$131,14,FALSE),0)</f>
        <v>0</v>
      </c>
      <c r="V9" s="189">
        <f>_xlfn.IFNA(VLOOKUP(CONCATENATE($V$5,$B9,$C9),'BUS3'!$A$8:$N$135,14,FALSE),0)</f>
        <v>0</v>
      </c>
      <c r="W9" s="189">
        <f>_xlfn.IFNA(VLOOKUP(CONCATENATE($W$5,$B9,$C9),'DRY2'!$A$6:$N$169,14,FALSE),0)</f>
        <v>0</v>
      </c>
      <c r="X9" s="707">
        <f>_xlfn.IFNA(VLOOKUP(CONCATENATE($X$5,$B9,$C9),'BAL2'!$A$6:$N$131,14,FALSE),0)</f>
        <v>0</v>
      </c>
      <c r="Y9" s="189">
        <f>_xlfn.IFNA(VLOOKUP(CONCATENATE($Y$5,$B9,$C9),'OG2'!$A$6:$N$133,14,FALSE),0)</f>
        <v>7</v>
      </c>
      <c r="Z9" s="189">
        <f>_xlfn.IFNA(VLOOKUP(CONCATENATE($Z$5,$B9,$C9),'MR2'!$A$6:$N$133,14,FALSE),0)</f>
        <v>0</v>
      </c>
      <c r="AA9" s="189">
        <f>_xlfn.IFNA(VLOOKUP(CONCATENATE($AA$5,$B9,$C9),'DRY3'!$A$6:$N$124,14,FALSE),0)</f>
        <v>0</v>
      </c>
      <c r="AB9" s="189">
        <f>_xlfn.IFNA(VLOOKUP(CONCATENATE($AB$5,$B9,$C9),'SER2'!$A$6:$N$135,14,FALSE),0)</f>
        <v>6</v>
      </c>
      <c r="AC9" s="189">
        <f>_xlfn.IFNA(VLOOKUP(CONCATENATE($AC$5,$B9,$C9),'KR2'!$A$6:$O$129,14,FALSE),0)</f>
        <v>0</v>
      </c>
      <c r="AD9" s="189">
        <f>_xlfn.IFNA(VLOOKUP(CONCATENATE($AD$5,$B9,$C9),'BUN1'!$A$6:$O$129,14,FALSE),0)</f>
        <v>0</v>
      </c>
      <c r="AE9" s="189">
        <f>_xlfn.IFNA(VLOOKUP(CONCATENATE($AE$5,$B9,$C9),LOG!$A$6:$N$135,14,FALSE),0)</f>
        <v>0</v>
      </c>
      <c r="AF9" s="189">
        <f>_xlfn.IFNA(VLOOKUP(CONCATENATE($AF$5,$B9,$C9),FEST!$A$6:$N$125,14,FALSE),0)</f>
        <v>14</v>
      </c>
      <c r="AG9" s="189">
        <f>_xlfn.IFNA(VLOOKUP(CONCATENATE($AG$5,$B9,$C9),'ESP2'!$A$6:$N$131,14,FALSE),0)</f>
        <v>0</v>
      </c>
      <c r="AH9" s="189">
        <f>_xlfn.IFNA(VLOOKUP(CONCATENATE($AH$5,$B9,$C9),'OG3'!$A$6:$N$131,14,FALSE),0)</f>
        <v>0</v>
      </c>
      <c r="AI9" s="189">
        <f>_xlfn.IFNA(VLOOKUP(CONCATENATE($AI$5,$B9,$C9),'BUN2'!$A$6:$N$135,14,FALSE),0)</f>
        <v>0</v>
      </c>
      <c r="AJ9" s="189">
        <f>_xlfn.IFNA(VLOOKUP(CONCATENATE($AJ$5,$B9,$C9),SC!$A$6:$N$250,14,FALSE),0)</f>
        <v>0</v>
      </c>
      <c r="AK9" s="189">
        <f>_xlfn.IFNA(VLOOKUP(CONCATENATE($AK$5,$B9,$C9),'ESP3'!$A$6:$N$133,14,FALSE),0)</f>
        <v>0</v>
      </c>
      <c r="AL9" s="447">
        <f>_xlfn.IFNA(VLOOKUP(CONCATENATE($AL$5,$B9,$C9),'BAL3'!$A$6:$N$77,14,FALSE),0)</f>
        <v>0</v>
      </c>
      <c r="AM9" s="190">
        <f>_xlfn.IFNA(VLOOKUP(CONCATENATE($AK$5,$B9,$C9),'BUN3'!$A$6:$N$133,14,FALSE),0)</f>
        <v>0</v>
      </c>
      <c r="AN9" s="190">
        <f>_xlfn.IFNA(VLOOKUP(CONCATENATE($AN$5,$B9,$C9),'ESP4'!$A$6:$N$135,14,FALSE),0)</f>
        <v>0</v>
      </c>
      <c r="AO9" s="190">
        <f>_xlfn.IFNA(VLOOKUP(CONCATENATE($AO$5,$B9,$C9),'MR3'!$A$6:$N$77,14,FALSE),0)</f>
        <v>0</v>
      </c>
      <c r="AP9" s="190">
        <f>_xlfn.IFNA(VLOOKUP(CONCATENATE($AP$5,$B9,$C9),'WAL1'!$A$6:$N$233,14,FALSE),0)</f>
        <v>0</v>
      </c>
      <c r="AQ9" s="190">
        <f>_xlfn.IFNA(VLOOKUP(CONCATENATE($AQ$5,$B9,$C9),'SM1'!$A$6:$N$250,14,FALSE),0)</f>
        <v>0</v>
      </c>
      <c r="AR9" s="190">
        <f>_xlfn.IFNA(VLOOKUP(CONCATENATE($AR$5,$B9,$C9),'BUS4'!$A$6:$N$250,14,FALSE),0)</f>
        <v>0</v>
      </c>
      <c r="AS9" s="190">
        <f>_xlfn.IFNA(VLOOKUP(CONCATENATE($AS$5,$B9,$C9),WP!$A$6:$N$250,14,FALSE),0)</f>
        <v>0</v>
      </c>
      <c r="AT9" s="190"/>
      <c r="AU9" s="190"/>
      <c r="AV9" s="446"/>
      <c r="AW9" s="397"/>
      <c r="AX9" s="78"/>
    </row>
    <row r="10" spans="1:88" s="1" customFormat="1" x14ac:dyDescent="0.3">
      <c r="A10" s="886"/>
      <c r="B10" s="778" t="s">
        <v>354</v>
      </c>
      <c r="C10" s="784" t="s">
        <v>463</v>
      </c>
      <c r="D10" s="784" t="s">
        <v>458</v>
      </c>
      <c r="E10" s="785">
        <v>45055</v>
      </c>
      <c r="F10" s="783">
        <v>15</v>
      </c>
      <c r="G10" s="768">
        <f t="shared" si="0"/>
        <v>4</v>
      </c>
      <c r="H10" s="782">
        <f t="shared" si="1"/>
        <v>32</v>
      </c>
      <c r="I10" s="783">
        <f t="shared" si="2"/>
        <v>5</v>
      </c>
      <c r="J10" s="189">
        <f>_xlfn.IFNA(VLOOKUP(CONCATENATE($J$5,$B10,$C10),'BUS1'!$A$6:$N$107,14,FALSE),0)</f>
        <v>0</v>
      </c>
      <c r="K10" s="189">
        <f>_xlfn.IFNA(VLOOKUP(CONCATENATE($K$5,$B10,$C10),'ESP1'!$A$6:$N$135,14,FALSE),0)</f>
        <v>0</v>
      </c>
      <c r="L10" s="189">
        <f>_xlfn.IFNA(VLOOKUP(CONCATENATE($L$5,$B10,$C10),'KR1'!$A$6:$N$95,14,FALSE),0)</f>
        <v>8</v>
      </c>
      <c r="M10" s="707">
        <f>_xlfn.IFNA(VLOOKUP(CONCATENATE($M$5,$B10,$C10),'BAL1'!$A$6:$N$131,14,FALSE),0)</f>
        <v>0</v>
      </c>
      <c r="N10" s="189">
        <f>_xlfn.IFNA(VLOOKUP(CONCATENATE($N$5,$B10,$C10),MUR!$A$6:$N$110,14,FALSE),0)</f>
        <v>0</v>
      </c>
      <c r="O10" s="189">
        <f>_xlfn.IFNA(VLOOKUP(CONCATENATE($O$5,$B10,$C10),'SER1'!$A$6:$N$110,14,FALSE),0)</f>
        <v>0</v>
      </c>
      <c r="P10" s="189">
        <f>_xlfn.IFNA(VLOOKUP(CONCATENATE($P$5,$B10,$C10),'MR1'!$A$6:$N$135,14,FALSE),0)</f>
        <v>0</v>
      </c>
      <c r="Q10" s="189">
        <f>_xlfn.IFNA(VLOOKUP(CONCATENATE($Q$5,$B10,$C10),'GOS1'!$A$6:$N$133,14,FALSE),0)</f>
        <v>0</v>
      </c>
      <c r="R10" s="189">
        <f>_xlfn.IFNA(VLOOKUP(CONCATENATE($R$5,$B10,$C10),'BUS2'!$A$6:$N$133,14,FALSE),0)</f>
        <v>0</v>
      </c>
      <c r="S10" s="189">
        <f>_xlfn.IFNA(VLOOKUP(CONCATENATE($S$5,$B10,$C10),'OG1'!$A$6:$N$56,14,FALSE),0)</f>
        <v>0</v>
      </c>
      <c r="T10" s="189">
        <f>_xlfn.IFNA(VLOOKUP(CONCATENATE($T$5,$B10,$C10),'DRY1'!$A$6:$N$135,14,FALSE),0)</f>
        <v>0</v>
      </c>
      <c r="U10" s="189">
        <f>_xlfn.IFNA(VLOOKUP(CONCATENATE($U$5,$B10,$C10),'HO1'!$A$8:$N$131,14,FALSE),0)</f>
        <v>0</v>
      </c>
      <c r="V10" s="189">
        <f>_xlfn.IFNA(VLOOKUP(CONCATENATE($V$5,$B10,$C10),'BUS3'!$A$8:$N$135,14,FALSE),0)</f>
        <v>0</v>
      </c>
      <c r="W10" s="189">
        <f>_xlfn.IFNA(VLOOKUP(CONCATENATE($W$5,$B10,$C10),'DRY2'!$A$6:$N$169,14,FALSE),0)</f>
        <v>0</v>
      </c>
      <c r="X10" s="707">
        <f>_xlfn.IFNA(VLOOKUP(CONCATENATE($X$5,$B10,$C10),'BAL2'!$A$6:$N$131,14,FALSE),0)</f>
        <v>0</v>
      </c>
      <c r="Y10" s="189">
        <f>_xlfn.IFNA(VLOOKUP(CONCATENATE($Y$5,$B10,$C10),'OG2'!$A$6:$N$133,14,FALSE),0)</f>
        <v>0</v>
      </c>
      <c r="Z10" s="189">
        <f>_xlfn.IFNA(VLOOKUP(CONCATENATE($Z$5,$B10,$C10),'MR2'!$A$6:$N$133,14,FALSE),0)</f>
        <v>0</v>
      </c>
      <c r="AA10" s="189">
        <f>_xlfn.IFNA(VLOOKUP(CONCATENATE($AA$5,$B10,$C10),'DRY3'!$A$6:$N$124,14,FALSE),0)</f>
        <v>8</v>
      </c>
      <c r="AB10" s="189">
        <f>_xlfn.IFNA(VLOOKUP(CONCATENATE($AB$5,$B10,$C10),'SER2'!$A$6:$N$135,14,FALSE),0)</f>
        <v>0</v>
      </c>
      <c r="AC10" s="189">
        <f>_xlfn.IFNA(VLOOKUP(CONCATENATE($AC$5,$B10,$C10),'KR2'!$A$6:$O$129,14,FALSE),0)</f>
        <v>8</v>
      </c>
      <c r="AD10" s="189">
        <f>_xlfn.IFNA(VLOOKUP(CONCATENATE($AD$5,$B10,$C10),'BUN1'!$A$6:$O$129,14,FALSE),0)</f>
        <v>0</v>
      </c>
      <c r="AE10" s="189">
        <f>_xlfn.IFNA(VLOOKUP(CONCATENATE($AE$5,$B10,$C10),LOG!$A$6:$N$135,14,FALSE),0)</f>
        <v>0</v>
      </c>
      <c r="AF10" s="189">
        <f>_xlfn.IFNA(VLOOKUP(CONCATENATE($AF$5,$B10,$C10),FEST!$A$6:$N$125,14,FALSE),0)</f>
        <v>0</v>
      </c>
      <c r="AG10" s="189">
        <f>_xlfn.IFNA(VLOOKUP(CONCATENATE($AG$5,$B10,$C10),'ESP2'!$A$6:$N$131,14,FALSE),0)</f>
        <v>0</v>
      </c>
      <c r="AH10" s="189">
        <f>_xlfn.IFNA(VLOOKUP(CONCATENATE($AH$5,$B10,$C10),'OG3'!$A$6:$N$131,14,FALSE),0)</f>
        <v>0</v>
      </c>
      <c r="AI10" s="189">
        <f>_xlfn.IFNA(VLOOKUP(CONCATENATE($AI$5,$B10,$C10),'BUN2'!$A$6:$N$135,14,FALSE),0)</f>
        <v>0</v>
      </c>
      <c r="AJ10" s="189">
        <f>_xlfn.IFNA(VLOOKUP(CONCATENATE($AJ$5,$B10,$C10),SC!$A$6:$N$250,14,FALSE),0)</f>
        <v>0</v>
      </c>
      <c r="AK10" s="189">
        <f>_xlfn.IFNA(VLOOKUP(CONCATENATE($AK$5,$B10,$C10),'ESP3'!$A$6:$N$133,14,FALSE),0)</f>
        <v>0</v>
      </c>
      <c r="AL10" s="447">
        <f>_xlfn.IFNA(VLOOKUP(CONCATENATE($AL$5,$B10,$C10),'BAL3'!$A$6:$N$77,14,FALSE),0)</f>
        <v>0</v>
      </c>
      <c r="AM10" s="190">
        <f>_xlfn.IFNA(VLOOKUP(CONCATENATE($AK$5,$B10,$C10),'BUN3'!$A$6:$N$133,14,FALSE),0)</f>
        <v>0</v>
      </c>
      <c r="AN10" s="190">
        <f>_xlfn.IFNA(VLOOKUP(CONCATENATE($AN$5,$B10,$C10),'ESP4'!$A$6:$N$135,14,FALSE),0)</f>
        <v>0</v>
      </c>
      <c r="AO10" s="190">
        <f>_xlfn.IFNA(VLOOKUP(CONCATENATE($AO$5,$B10,$C10),'MR3'!$A$6:$N$77,14,FALSE),0)</f>
        <v>0</v>
      </c>
      <c r="AP10" s="190">
        <f>_xlfn.IFNA(VLOOKUP(CONCATENATE($AP$5,$B10,$C10),'WAL1'!$A$6:$N$233,14,FALSE),0)</f>
        <v>0</v>
      </c>
      <c r="AQ10" s="190">
        <f>_xlfn.IFNA(VLOOKUP(CONCATENATE($AQ$5,$B10,$C10),'SM1'!$A$6:$N$250,14,FALSE),0)</f>
        <v>0</v>
      </c>
      <c r="AR10" s="190">
        <f>_xlfn.IFNA(VLOOKUP(CONCATENATE($AR$5,$B10,$C10),'BUS4'!$A$6:$N$250,14,FALSE),0)</f>
        <v>0</v>
      </c>
      <c r="AS10" s="190">
        <f>_xlfn.IFNA(VLOOKUP(CONCATENATE($AS$5,$B10,$C10),WP!$A$6:$N$250,14,FALSE),0)</f>
        <v>8</v>
      </c>
      <c r="AT10" s="190"/>
      <c r="AU10" s="190"/>
      <c r="AV10" s="446"/>
      <c r="AW10" s="397"/>
      <c r="AX10" s="78"/>
    </row>
    <row r="11" spans="1:88" x14ac:dyDescent="0.3">
      <c r="A11" s="886"/>
      <c r="B11" s="778" t="s">
        <v>508</v>
      </c>
      <c r="C11" s="784" t="s">
        <v>398</v>
      </c>
      <c r="D11" s="784" t="s">
        <v>304</v>
      </c>
      <c r="E11" s="785">
        <v>45069</v>
      </c>
      <c r="F11" s="783">
        <v>14</v>
      </c>
      <c r="G11" s="768">
        <f t="shared" si="0"/>
        <v>5</v>
      </c>
      <c r="H11" s="782">
        <f t="shared" si="1"/>
        <v>30</v>
      </c>
      <c r="I11" s="783">
        <f t="shared" si="2"/>
        <v>6</v>
      </c>
      <c r="J11" s="189">
        <f>_xlfn.IFNA(VLOOKUP(CONCATENATE($J$5,$B11,$C11),'BUS1'!$A$6:$N$107,14,FALSE),0)</f>
        <v>0</v>
      </c>
      <c r="K11" s="189">
        <f>_xlfn.IFNA(VLOOKUP(CONCATENATE($K$5,$B11,$C11),'ESP1'!$A$6:$N$135,14,FALSE),0)</f>
        <v>0</v>
      </c>
      <c r="L11" s="189">
        <f>_xlfn.IFNA(VLOOKUP(CONCATENATE($L$5,$B11,$C11),'KR1'!$A$6:$N$95,14,FALSE),0)</f>
        <v>0</v>
      </c>
      <c r="M11" s="707">
        <f>_xlfn.IFNA(VLOOKUP(CONCATENATE($M$5,$B11,$C11),'BAL1'!$A$6:$N$131,14,FALSE),0)</f>
        <v>0</v>
      </c>
      <c r="N11" s="189">
        <f>_xlfn.IFNA(VLOOKUP(CONCATENATE($N$5,$B11,$C11),MUR!$A$6:$N$110,14,FALSE),0)</f>
        <v>0</v>
      </c>
      <c r="O11" s="189">
        <f>_xlfn.IFNA(VLOOKUP(CONCATENATE($O$5,$B11,$C11),'SER1'!$A$6:$N$110,14,FALSE),0)</f>
        <v>6</v>
      </c>
      <c r="P11" s="189">
        <f>_xlfn.IFNA(VLOOKUP(CONCATENATE($P$5,$B11,$C11),'MR1'!$A$6:$N$135,14,FALSE),0)</f>
        <v>0</v>
      </c>
      <c r="Q11" s="189">
        <f>_xlfn.IFNA(VLOOKUP(CONCATENATE($Q$5,$B11,$C11),'GOS1'!$A$6:$N$133,14,FALSE),0)</f>
        <v>0</v>
      </c>
      <c r="R11" s="189">
        <f>_xlfn.IFNA(VLOOKUP(CONCATENATE($R$5,$B11,$C11),'BUS2'!$A$6:$N$133,14,FALSE),0)</f>
        <v>0</v>
      </c>
      <c r="S11" s="189">
        <f>_xlfn.IFNA(VLOOKUP(CONCATENATE($S$5,$B11,$C11),'OG1'!$A$6:$N$56,14,FALSE),0)</f>
        <v>0</v>
      </c>
      <c r="T11" s="189">
        <f>_xlfn.IFNA(VLOOKUP(CONCATENATE($T$5,$B11,$C11),'DRY1'!$A$6:$N$135,14,FALSE),0)</f>
        <v>0</v>
      </c>
      <c r="U11" s="189">
        <f>_xlfn.IFNA(VLOOKUP(CONCATENATE($U$5,$B11,$C11),'HO1'!$A$8:$N$131,14,FALSE),0)</f>
        <v>0</v>
      </c>
      <c r="V11" s="189">
        <f>_xlfn.IFNA(VLOOKUP(CONCATENATE($V$5,$B11,$C11),'BUS3'!$A$8:$N$135,14,FALSE),0)</f>
        <v>0</v>
      </c>
      <c r="W11" s="189">
        <f>_xlfn.IFNA(VLOOKUP(CONCATENATE($W$5,$B11,$C11),'DRY2'!$A$6:$N$169,14,FALSE),0)</f>
        <v>0</v>
      </c>
      <c r="X11" s="707">
        <f>_xlfn.IFNA(VLOOKUP(CONCATENATE($X$5,$B11,$C11),'BAL2'!$A$6:$N$131,14,FALSE),0)</f>
        <v>0</v>
      </c>
      <c r="Y11" s="189">
        <f>_xlfn.IFNA(VLOOKUP(CONCATENATE($Y$5,$B11,$C11),'OG2'!$A$6:$N$133,14,FALSE),0)</f>
        <v>6</v>
      </c>
      <c r="Z11" s="189">
        <f>_xlfn.IFNA(VLOOKUP(CONCATENATE($Z$5,$B11,$C11),'MR2'!$A$6:$N$133,14,FALSE),0)</f>
        <v>0</v>
      </c>
      <c r="AA11" s="189">
        <f>_xlfn.IFNA(VLOOKUP(CONCATENATE($AA$5,$B11,$C11),'DRY3'!$A$6:$N$124,14,FALSE),0)</f>
        <v>0</v>
      </c>
      <c r="AB11" s="189">
        <f>_xlfn.IFNA(VLOOKUP(CONCATENATE($AB$5,$B11,$C11),'SER2'!$A$6:$N$135,14,FALSE),0)</f>
        <v>4</v>
      </c>
      <c r="AC11" s="189">
        <f>_xlfn.IFNA(VLOOKUP(CONCATENATE($AC$5,$B11,$C11),'KR2'!$A$6:$O$129,14,FALSE),0)</f>
        <v>0</v>
      </c>
      <c r="AD11" s="189">
        <f>_xlfn.IFNA(VLOOKUP(CONCATENATE($AD$5,$B11,$C11),'BUN1'!$A$6:$O$129,14,FALSE),0)</f>
        <v>0</v>
      </c>
      <c r="AE11" s="189">
        <f>_xlfn.IFNA(VLOOKUP(CONCATENATE($AE$5,$B11,$C11),LOG!$A$6:$N$135,14,FALSE),0)</f>
        <v>7</v>
      </c>
      <c r="AF11" s="189">
        <f>_xlfn.IFNA(VLOOKUP(CONCATENATE($AF$5,$B11,$C11),FEST!$A$6:$N$125,14,FALSE),0)</f>
        <v>0</v>
      </c>
      <c r="AG11" s="189">
        <f>_xlfn.IFNA(VLOOKUP(CONCATENATE($AG$5,$B11,$C11),'ESP2'!$A$6:$N$131,14,FALSE),0)</f>
        <v>0</v>
      </c>
      <c r="AH11" s="189">
        <f>_xlfn.IFNA(VLOOKUP(CONCATENATE($AH$5,$B11,$C11),'OG3'!$A$6:$N$131,14,FALSE),0)</f>
        <v>7</v>
      </c>
      <c r="AI11" s="189">
        <f>_xlfn.IFNA(VLOOKUP(CONCATENATE($AI$5,$B11,$C11),'BUN2'!$A$6:$N$135,14,FALSE),0)</f>
        <v>0</v>
      </c>
      <c r="AJ11" s="189">
        <f>_xlfn.IFNA(VLOOKUP(CONCATENATE($AJ$5,$B11,$C11),SC!$A$6:$N$250,14,FALSE),0)</f>
        <v>0</v>
      </c>
      <c r="AK11" s="189">
        <f>_xlfn.IFNA(VLOOKUP(CONCATENATE($AK$5,$B11,$C11),'ESP3'!$A$6:$N$133,14,FALSE),0)</f>
        <v>0</v>
      </c>
      <c r="AL11" s="447">
        <f>_xlfn.IFNA(VLOOKUP(CONCATENATE($AL$5,$B11,$C11),'BAL3'!$A$6:$N$77,14,FALSE),0)</f>
        <v>0</v>
      </c>
      <c r="AM11" s="190">
        <f>_xlfn.IFNA(VLOOKUP(CONCATENATE($AK$5,$B11,$C11),'BUN3'!$A$6:$N$133,14,FALSE),0)</f>
        <v>0</v>
      </c>
      <c r="AN11" s="190">
        <f>_xlfn.IFNA(VLOOKUP(CONCATENATE($AN$5,$B11,$C11),'ESP4'!$A$6:$N$135,14,FALSE),0)</f>
        <v>0</v>
      </c>
      <c r="AO11" s="190">
        <f>_xlfn.IFNA(VLOOKUP(CONCATENATE($AO$5,$B11,$C11),'MR3'!$A$6:$N$77,14,FALSE),0)</f>
        <v>0</v>
      </c>
      <c r="AP11" s="190">
        <f>_xlfn.IFNA(VLOOKUP(CONCATENATE($AP$5,$B11,$C11),'WAL1'!$A$6:$N$233,14,FALSE),0)</f>
        <v>0</v>
      </c>
      <c r="AQ11" s="190">
        <f>_xlfn.IFNA(VLOOKUP(CONCATENATE($AQ$5,$B11,$C11),'SM1'!$A$6:$N$250,14,FALSE),0)</f>
        <v>0</v>
      </c>
      <c r="AR11" s="190">
        <f>_xlfn.IFNA(VLOOKUP(CONCATENATE($AR$5,$B11,$C11),'BUS4'!$A$6:$N$250,14,FALSE),0)</f>
        <v>0</v>
      </c>
      <c r="AS11" s="190">
        <f>_xlfn.IFNA(VLOOKUP(CONCATENATE($AS$5,$B11,$C11),WP!$A$6:$N$250,14,FALSE),0)</f>
        <v>0</v>
      </c>
      <c r="AT11" s="190"/>
      <c r="AU11" s="190"/>
      <c r="AV11" s="446"/>
      <c r="AW11" s="397"/>
      <c r="AX11" s="78"/>
    </row>
    <row r="12" spans="1:88" ht="14.4" thickBot="1" x14ac:dyDescent="0.35">
      <c r="A12" s="886"/>
      <c r="B12" s="771" t="s">
        <v>607</v>
      </c>
      <c r="C12" s="772" t="s">
        <v>659</v>
      </c>
      <c r="D12" s="772" t="s">
        <v>886</v>
      </c>
      <c r="E12" s="773">
        <v>45160</v>
      </c>
      <c r="F12" s="774">
        <v>14</v>
      </c>
      <c r="G12" s="775">
        <f t="shared" si="0"/>
        <v>4</v>
      </c>
      <c r="H12" s="776">
        <f t="shared" si="1"/>
        <v>30</v>
      </c>
      <c r="I12" s="776">
        <f t="shared" si="2"/>
        <v>6</v>
      </c>
      <c r="J12" s="189">
        <f>_xlfn.IFNA(VLOOKUP(CONCATENATE($J$5,$B12,$C12),'BUS1'!$A$6:$N$107,14,FALSE),0)</f>
        <v>0</v>
      </c>
      <c r="K12" s="189">
        <f>_xlfn.IFNA(VLOOKUP(CONCATENATE($K$5,$B12,$C12),'ESP1'!$A$6:$N$135,14,FALSE),0)</f>
        <v>0</v>
      </c>
      <c r="L12" s="189">
        <f>_xlfn.IFNA(VLOOKUP(CONCATENATE($L$5,$B12,$C12),'KR1'!$A$6:$N$95,14,FALSE),0)</f>
        <v>0</v>
      </c>
      <c r="M12" s="707">
        <f>_xlfn.IFNA(VLOOKUP(CONCATENATE($M$5,$B12,$C12),'BAL1'!$A$6:$N$131,14,FALSE),0)</f>
        <v>0</v>
      </c>
      <c r="N12" s="189">
        <f>_xlfn.IFNA(VLOOKUP(CONCATENATE($N$5,$B12,$C12),MUR!$A$6:$N$110,14,FALSE),0)</f>
        <v>0</v>
      </c>
      <c r="O12" s="189">
        <f>_xlfn.IFNA(VLOOKUP(CONCATENATE($O$5,$B12,$C12),'SER1'!$A$6:$N$110,14,FALSE),0)</f>
        <v>0</v>
      </c>
      <c r="P12" s="189">
        <f>_xlfn.IFNA(VLOOKUP(CONCATENATE($P$5,$B12,$C12),'MR1'!$A$6:$N$135,14,FALSE),0)</f>
        <v>0</v>
      </c>
      <c r="Q12" s="189">
        <f>_xlfn.IFNA(VLOOKUP(CONCATENATE($Q$5,$B12,$C12),'GOS1'!$A$6:$N$133,14,FALSE),0)</f>
        <v>0</v>
      </c>
      <c r="R12" s="189">
        <f>_xlfn.IFNA(VLOOKUP(CONCATENATE($R$5,$B12,$C12),'BUS2'!$A$6:$N$133,14,FALSE),0)</f>
        <v>7</v>
      </c>
      <c r="S12" s="189">
        <f>_xlfn.IFNA(VLOOKUP(CONCATENATE($S$5,$B12,$C12),'OG1'!$A$6:$N$56,14,FALSE),0)</f>
        <v>0</v>
      </c>
      <c r="T12" s="189">
        <f>_xlfn.IFNA(VLOOKUP(CONCATENATE($T$5,$B12,$C12),'DRY1'!$A$6:$N$135,14,FALSE),0)</f>
        <v>0</v>
      </c>
      <c r="U12" s="189">
        <f>_xlfn.IFNA(VLOOKUP(CONCATENATE($U$5,$B12,$C12),'HO1'!$A$8:$N$131,14,FALSE),0)</f>
        <v>0</v>
      </c>
      <c r="V12" s="189">
        <f>_xlfn.IFNA(VLOOKUP(CONCATENATE($X$5,$B12,$C12),'BUS3'!$A$8:$N$135,14,FALSE),0)</f>
        <v>0</v>
      </c>
      <c r="W12" s="189">
        <f>_xlfn.IFNA(VLOOKUP(CONCATENATE($W$5,$B12,$C12),'DRY2'!$A$6:$N$169,14,FALSE),0)</f>
        <v>0</v>
      </c>
      <c r="X12" s="707">
        <f>_xlfn.IFNA(VLOOKUP(CONCATENATE($X$5,$B12,$C12),'BAL2'!$A$6:$N$131,14,FALSE),0)</f>
        <v>0</v>
      </c>
      <c r="Y12" s="189">
        <f>_xlfn.IFNA(VLOOKUP(CONCATENATE($Y$5,$B12,$C12),'OG2'!$A$6:$N$133,14,FALSE),0)</f>
        <v>0</v>
      </c>
      <c r="Z12" s="189">
        <f>_xlfn.IFNA(VLOOKUP(CONCATENATE($Z$5,$B12,$C12),'MR2'!$A$6:$N$133,14,FALSE),0)</f>
        <v>0</v>
      </c>
      <c r="AA12" s="189">
        <f>_xlfn.IFNA(VLOOKUP(CONCATENATE($AA$5,$B12,$C12),'DRY3'!$A$6:$N$124,14,FALSE),0)</f>
        <v>0</v>
      </c>
      <c r="AB12" s="189">
        <f>_xlfn.IFNA(VLOOKUP(CONCATENATE($AB$5,$B12,$C12),'SER2'!$A$6:$N$135,14,FALSE),0)</f>
        <v>0</v>
      </c>
      <c r="AC12" s="189">
        <f>_xlfn.IFNA(VLOOKUP(CONCATENATE($AC$5,$B12,$C12),'KR2'!$A$6:$O$129,14,FALSE),0)</f>
        <v>0</v>
      </c>
      <c r="AD12" s="189">
        <f>_xlfn.IFNA(VLOOKUP(CONCATENATE($AD$5,$B12,$C12),'BUN1'!$A$6:$O$129,14,FALSE),0)</f>
        <v>0</v>
      </c>
      <c r="AE12" s="189">
        <f>_xlfn.IFNA(VLOOKUP(CONCATENATE($AE$5,$B12,$C12),LOG!$A$6:$N$135,14,FALSE),0)</f>
        <v>0</v>
      </c>
      <c r="AF12" s="189">
        <f>_xlfn.IFNA(VLOOKUP(CONCATENATE($AF$5,$B12,$C12),FEST!$A$6:$N$125,14,FALSE),0)</f>
        <v>0</v>
      </c>
      <c r="AG12" s="189">
        <f>_xlfn.IFNA(VLOOKUP(CONCATENATE($AG$5,$B12,$C12),'ESP2'!$A$6:$N$131,14,FALSE),0)</f>
        <v>0</v>
      </c>
      <c r="AH12" s="189">
        <f>_xlfn.IFNA(VLOOKUP(CONCATENATE($AH$5,$B12,$C12),'OG3'!$A$6:$N$131,14,FALSE),0)</f>
        <v>0</v>
      </c>
      <c r="AI12" s="189">
        <f>_xlfn.IFNA(VLOOKUP(CONCATENATE($AI$5,$B12,$C12),'BUN2'!$A$6:$N$135,14,FALSE),0)</f>
        <v>8</v>
      </c>
      <c r="AJ12" s="189">
        <f>_xlfn.IFNA(VLOOKUP(CONCATENATE($AJ$5,$B12,$C12),SC!$A$6:$N$250,14,FALSE),0)</f>
        <v>10</v>
      </c>
      <c r="AK12" s="189">
        <f>_xlfn.IFNA(VLOOKUP(CONCATENATE($AK$5,$B12,$C12),'ESP3'!$A$6:$N$133,14,FALSE),0)</f>
        <v>0</v>
      </c>
      <c r="AL12" s="447">
        <f>_xlfn.IFNA(VLOOKUP(CONCATENATE($AL$5,$B12,$C12),'BAL3'!$A$6:$N$77,14,FALSE),0)</f>
        <v>0</v>
      </c>
      <c r="AM12" s="190">
        <f>_xlfn.IFNA(VLOOKUP(CONCATENATE($AK$5,$B12,$C12),'BUN3'!$A$6:$N$133,14,FALSE),0)</f>
        <v>0</v>
      </c>
      <c r="AN12" s="190">
        <f>_xlfn.IFNA(VLOOKUP(CONCATENATE($AN$5,$B12,$C12),'ESP4'!$A$6:$N$135,14,FALSE),0)</f>
        <v>0</v>
      </c>
      <c r="AO12" s="190">
        <f>_xlfn.IFNA(VLOOKUP(CONCATENATE($AO$5,$B12,$C12),'MR3'!$A$6:$N$77,14,FALSE),0)</f>
        <v>0</v>
      </c>
      <c r="AP12" s="190">
        <f>_xlfn.IFNA(VLOOKUP(CONCATENATE($AP$5,$B12,$C12),'WAL1'!$A$6:$N$233,14,FALSE),0)</f>
        <v>0</v>
      </c>
      <c r="AQ12" s="190">
        <f>_xlfn.IFNA(VLOOKUP(CONCATENATE($AQ$5,$B12,$C12),'SM1'!$A$6:$N$250,14,FALSE),0)</f>
        <v>0</v>
      </c>
      <c r="AR12" s="190">
        <f>_xlfn.IFNA(VLOOKUP(CONCATENATE($AR$5,$B12,$C12),'BUS4'!$A$6:$N$250,14,FALSE),0)</f>
        <v>5</v>
      </c>
      <c r="AS12" s="190">
        <f>_xlfn.IFNA(VLOOKUP(CONCATENATE($AS$5,$B12,$C12),WP!$A$6:$N$250,14,FALSE),0)</f>
        <v>0</v>
      </c>
      <c r="AT12" s="190"/>
      <c r="AU12" s="190"/>
      <c r="AV12" s="446"/>
      <c r="AW12" s="397"/>
      <c r="AX12" s="78"/>
    </row>
    <row r="13" spans="1:88" x14ac:dyDescent="0.3">
      <c r="A13" s="886"/>
      <c r="B13" s="478" t="s">
        <v>499</v>
      </c>
      <c r="C13" s="479" t="s">
        <v>511</v>
      </c>
      <c r="D13" s="479" t="s">
        <v>405</v>
      </c>
      <c r="E13" s="481">
        <v>45035</v>
      </c>
      <c r="F13" s="480">
        <v>15</v>
      </c>
      <c r="G13" s="705">
        <f t="shared" si="0"/>
        <v>3</v>
      </c>
      <c r="H13" s="706">
        <f t="shared" si="1"/>
        <v>27</v>
      </c>
      <c r="I13" s="480">
        <f t="shared" si="2"/>
        <v>8</v>
      </c>
      <c r="J13" s="189">
        <f>_xlfn.IFNA(VLOOKUP(CONCATENATE($J$5,$B13,$C13),'BUS1'!$A$6:$N$107,14,FALSE),0)</f>
        <v>0</v>
      </c>
      <c r="K13" s="189">
        <f>_xlfn.IFNA(VLOOKUP(CONCATENATE($K$5,$B13,$C13),'ESP1'!$A$6:$N$135,14,FALSE),0)</f>
        <v>9</v>
      </c>
      <c r="L13" s="189">
        <f>_xlfn.IFNA(VLOOKUP(CONCATENATE($L$5,$B13,$C13),'KR1'!$A$6:$N$95,14,FALSE),0)</f>
        <v>0</v>
      </c>
      <c r="M13" s="707">
        <f>_xlfn.IFNA(VLOOKUP(CONCATENATE($M$5,$B13,$C13),'BAL1'!$A$6:$N$131,14,FALSE),0)</f>
        <v>0</v>
      </c>
      <c r="N13" s="189">
        <f>_xlfn.IFNA(VLOOKUP(CONCATENATE($N$5,$B13,$C13),MUR!$A$6:$N$110,14,FALSE),0)</f>
        <v>0</v>
      </c>
      <c r="O13" s="189">
        <f>_xlfn.IFNA(VLOOKUP(CONCATENATE($O$5,$B13,$C13),'SER1'!$A$6:$N$110,14,FALSE),0)</f>
        <v>0</v>
      </c>
      <c r="P13" s="189">
        <f>_xlfn.IFNA(VLOOKUP(CONCATENATE($P$5,$B13,$C13),'MR1'!$A$6:$N$135,14,FALSE),0)</f>
        <v>0</v>
      </c>
      <c r="Q13" s="189">
        <f>_xlfn.IFNA(VLOOKUP(CONCATENATE($Q$5,$B13,$C13),'GOS1'!$A$6:$N$133,14,FALSE),0)</f>
        <v>0</v>
      </c>
      <c r="R13" s="189">
        <f>_xlfn.IFNA(VLOOKUP(CONCATENATE($R$5,$B13,$C13),'BUS2'!$A$6:$N$133,14,FALSE),0)</f>
        <v>0</v>
      </c>
      <c r="S13" s="189">
        <f>_xlfn.IFNA(VLOOKUP(CONCATENATE($S$5,$B13,$C13),'OG1'!$A$6:$N$56,14,FALSE),0)</f>
        <v>0</v>
      </c>
      <c r="T13" s="189">
        <f>_xlfn.IFNA(VLOOKUP(CONCATENATE($T$5,$B13,$C13),'DRY1'!$A$6:$N$135,14,FALSE),0)</f>
        <v>0</v>
      </c>
      <c r="U13" s="189">
        <f>_xlfn.IFNA(VLOOKUP(CONCATENATE($U$5,$B13,$C13),'HO1'!$A$8:$N$131,14,FALSE),0)</f>
        <v>0</v>
      </c>
      <c r="V13" s="189">
        <f>_xlfn.IFNA(VLOOKUP(CONCATENATE($V$5,$B13,$C13),'BUS3'!$A$8:$N$135,14,FALSE),0)</f>
        <v>0</v>
      </c>
      <c r="W13" s="189">
        <f>_xlfn.IFNA(VLOOKUP(CONCATENATE($W$5,$B13,$C13),'DRY2'!$A$6:$N$169,14,FALSE),0)</f>
        <v>0</v>
      </c>
      <c r="X13" s="707">
        <f>_xlfn.IFNA(VLOOKUP(CONCATENATE($X$5,$B13,$C13),'BAL2'!$A$6:$N$131,14,FALSE),0)</f>
        <v>0</v>
      </c>
      <c r="Y13" s="189">
        <f>_xlfn.IFNA(VLOOKUP(CONCATENATE($Y$5,$B13,$C13),'OG2'!$A$6:$N$133,14,FALSE),0)</f>
        <v>0</v>
      </c>
      <c r="Z13" s="189">
        <f>_xlfn.IFNA(VLOOKUP(CONCATENATE($Z$5,$B13,$C13),'MR2'!$A$6:$N$133,14,FALSE),0)</f>
        <v>0</v>
      </c>
      <c r="AA13" s="189">
        <f>_xlfn.IFNA(VLOOKUP(CONCATENATE($AA$5,$B13,$C13),'DRY3'!$A$6:$N$124,14,FALSE),0)</f>
        <v>0</v>
      </c>
      <c r="AB13" s="189">
        <f>_xlfn.IFNA(VLOOKUP(CONCATENATE($AB$5,$B13,$C13),'SER2'!$A$6:$N$135,14,FALSE),0)</f>
        <v>0</v>
      </c>
      <c r="AC13" s="189">
        <f>_xlfn.IFNA(VLOOKUP(CONCATENATE($AC$5,$B13,$C13),'KR2'!$A$6:$O$129,14,FALSE),0)</f>
        <v>0</v>
      </c>
      <c r="AD13" s="189">
        <f>_xlfn.IFNA(VLOOKUP(CONCATENATE($AD$5,$B13,$C13),'BUN1'!$A$6:$O$129,14,FALSE),0)</f>
        <v>0</v>
      </c>
      <c r="AE13" s="189">
        <f>_xlfn.IFNA(VLOOKUP(CONCATENATE($AE$5,$B13,$C13),LOG!$A$6:$N$135,14,FALSE),0)</f>
        <v>0</v>
      </c>
      <c r="AF13" s="189">
        <f>_xlfn.IFNA(VLOOKUP(CONCATENATE($AF$5,$B13,$C13),FEST!$A$6:$N$125,14,FALSE),0)</f>
        <v>0</v>
      </c>
      <c r="AG13" s="189">
        <f>_xlfn.IFNA(VLOOKUP(CONCATENATE($AG$5,$B13,$C13),'ESP2'!$A$6:$N$131,14,FALSE),0)</f>
        <v>9</v>
      </c>
      <c r="AH13" s="189">
        <f>_xlfn.IFNA(VLOOKUP(CONCATENATE($AH$5,$B13,$C13),'OG3'!$A$6:$N$131,14,FALSE),0)</f>
        <v>0</v>
      </c>
      <c r="AI13" s="189">
        <f>_xlfn.IFNA(VLOOKUP(CONCATENATE($AI$5,$B13,$C13),'BUN2'!$A$6:$N$135,14,FALSE),0)</f>
        <v>0</v>
      </c>
      <c r="AJ13" s="189">
        <f>_xlfn.IFNA(VLOOKUP(CONCATENATE($AJ$5,$B13,$C13),SC!$A$6:$N$250,14,FALSE),0)</f>
        <v>0</v>
      </c>
      <c r="AK13" s="189">
        <f>_xlfn.IFNA(VLOOKUP(CONCATENATE($AK$5,$B13,$C13),'ESP3'!$A$6:$N$133,14,FALSE),0)</f>
        <v>0</v>
      </c>
      <c r="AL13" s="447">
        <f>_xlfn.IFNA(VLOOKUP(CONCATENATE($AL$5,$B13,$C13),'BAL3'!$A$6:$N$77,14,FALSE),0)</f>
        <v>0</v>
      </c>
      <c r="AM13" s="190">
        <f>_xlfn.IFNA(VLOOKUP(CONCATENATE($AK$5,$B13,$C13),'BUN3'!$A$6:$N$133,14,FALSE),0)</f>
        <v>0</v>
      </c>
      <c r="AN13" s="190">
        <f>_xlfn.IFNA(VLOOKUP(CONCATENATE($AN$5,$B13,$C13),'ESP4'!$A$6:$N$135,14,FALSE),0)</f>
        <v>9</v>
      </c>
      <c r="AO13" s="190">
        <f>_xlfn.IFNA(VLOOKUP(CONCATENATE($AO$5,$B13,$C13),'MR3'!$A$6:$N$77,14,FALSE),0)</f>
        <v>0</v>
      </c>
      <c r="AP13" s="190">
        <f>_xlfn.IFNA(VLOOKUP(CONCATENATE($AP$5,$B13,$C13),'WAL1'!$A$6:$N$233,14,FALSE),0)</f>
        <v>0</v>
      </c>
      <c r="AQ13" s="190">
        <f>_xlfn.IFNA(VLOOKUP(CONCATENATE($AQ$5,$B13,$C13),'SM1'!$A$6:$N$250,14,FALSE),0)</f>
        <v>0</v>
      </c>
      <c r="AR13" s="190">
        <f>_xlfn.IFNA(VLOOKUP(CONCATENATE($AR$5,$B13,$C13),'BUS4'!$A$6:$N$250,14,FALSE),0)</f>
        <v>0</v>
      </c>
      <c r="AS13" s="190">
        <f>_xlfn.IFNA(VLOOKUP(CONCATENATE($AS$5,$B13,$C13),WP!$A$6:$N$250,14,FALSE),0)</f>
        <v>0</v>
      </c>
      <c r="AT13" s="190"/>
      <c r="AU13" s="190"/>
      <c r="AV13" s="446"/>
      <c r="AW13" s="397"/>
      <c r="AX13" s="78"/>
    </row>
    <row r="14" spans="1:88" x14ac:dyDescent="0.3">
      <c r="A14" s="886"/>
      <c r="B14" s="29" t="s">
        <v>507</v>
      </c>
      <c r="C14" s="30" t="s">
        <v>393</v>
      </c>
      <c r="D14" s="30" t="s">
        <v>303</v>
      </c>
      <c r="E14" s="31">
        <v>45028</v>
      </c>
      <c r="F14" s="32">
        <v>14</v>
      </c>
      <c r="G14" s="33">
        <f t="shared" si="0"/>
        <v>5</v>
      </c>
      <c r="H14" s="34">
        <f t="shared" si="1"/>
        <v>26</v>
      </c>
      <c r="I14" s="32">
        <f t="shared" si="2"/>
        <v>9</v>
      </c>
      <c r="J14" s="189">
        <f>_xlfn.IFNA(VLOOKUP(CONCATENATE($J$5,$B14,$C14),'BUS1'!$A$6:$N$107,14,FALSE),0)</f>
        <v>0</v>
      </c>
      <c r="K14" s="189">
        <f>_xlfn.IFNA(VLOOKUP(CONCATENATE($K$5,$B14,$C14),'ESP1'!$A$6:$N$135,14,FALSE),0)</f>
        <v>0</v>
      </c>
      <c r="L14" s="189">
        <f>_xlfn.IFNA(VLOOKUP(CONCATENATE($L$5,$B14,$C14),'KR1'!$A$6:$N$95,14,FALSE),0)</f>
        <v>0</v>
      </c>
      <c r="M14" s="707">
        <f>_xlfn.IFNA(VLOOKUP(CONCATENATE($M$5,$B14,$C14),'BAL1'!$A$6:$N$131,14,FALSE),0)</f>
        <v>0</v>
      </c>
      <c r="N14" s="189">
        <f>_xlfn.IFNA(VLOOKUP(CONCATENATE($N$5,$B14,$C14),MUR!$A$6:$N$110,14,FALSE),0)</f>
        <v>0</v>
      </c>
      <c r="O14" s="189">
        <f>_xlfn.IFNA(VLOOKUP(CONCATENATE($O$5,$B14,$C14),'SER1'!$A$6:$N$110,14,FALSE),0)</f>
        <v>0</v>
      </c>
      <c r="P14" s="189">
        <f>_xlfn.IFNA(VLOOKUP(CONCATENATE($P$5,$B14,$C14),'MR1'!$A$6:$N$135,14,FALSE),0)</f>
        <v>0</v>
      </c>
      <c r="Q14" s="189">
        <f>_xlfn.IFNA(VLOOKUP(CONCATENATE($Q$5,$B14,$C14),'GOS1'!$A$6:$N$133,14,FALSE),0)</f>
        <v>0</v>
      </c>
      <c r="R14" s="189">
        <f>_xlfn.IFNA(VLOOKUP(CONCATENATE($R$5,$B14,$C14),'BUS2'!$A$6:$N$133,14,FALSE),0)</f>
        <v>3</v>
      </c>
      <c r="S14" s="189">
        <f>_xlfn.IFNA(VLOOKUP(CONCATENATE($S$5,$B14,$C14),'OG1'!$A$6:$N$56,14,FALSE),0)</f>
        <v>0</v>
      </c>
      <c r="T14" s="189">
        <f>_xlfn.IFNA(VLOOKUP(CONCATENATE($T$5,$B14,$C14),'DRY1'!$A$6:$N$135,14,FALSE),0)</f>
        <v>0</v>
      </c>
      <c r="U14" s="189">
        <f>_xlfn.IFNA(VLOOKUP(CONCATENATE($U$5,$B14,$C14),'HO1'!$A$8:$N$131,14,FALSE),0)</f>
        <v>0</v>
      </c>
      <c r="V14" s="189">
        <f>_xlfn.IFNA(VLOOKUP(CONCATENATE($V$5,$B14,$C14),'BUS3'!$A$8:$N$135,14,FALSE),0)</f>
        <v>7</v>
      </c>
      <c r="W14" s="189">
        <f>_xlfn.IFNA(VLOOKUP(CONCATENATE($W$5,$B14,$C14),'DRY2'!$A$6:$N$169,14,FALSE),0)</f>
        <v>0</v>
      </c>
      <c r="X14" s="707">
        <f>_xlfn.IFNA(VLOOKUP(CONCATENATE($X$5,$B14,$C14),'BAL2'!$A$6:$N$131,14,FALSE),0)</f>
        <v>0</v>
      </c>
      <c r="Y14" s="189">
        <f>_xlfn.IFNA(VLOOKUP(CONCATENATE($Y$5,$B14,$C14),'OG2'!$A$6:$N$133,14,FALSE),0)</f>
        <v>0</v>
      </c>
      <c r="Z14" s="189">
        <f>_xlfn.IFNA(VLOOKUP(CONCATENATE($Z$5,$B14,$C14),'MR2'!$A$6:$N$133,14,FALSE),0)</f>
        <v>7</v>
      </c>
      <c r="AA14" s="189">
        <f>_xlfn.IFNA(VLOOKUP(CONCATENATE($AA$5,$B14,$C14),'DRY3'!$A$6:$N$124,14,FALSE),0)</f>
        <v>0</v>
      </c>
      <c r="AB14" s="189">
        <f>_xlfn.IFNA(VLOOKUP(CONCATENATE($AB$5,$B14,$C14),'SER2'!$A$6:$N$135,14,FALSE),0)</f>
        <v>0</v>
      </c>
      <c r="AC14" s="189">
        <f>_xlfn.IFNA(VLOOKUP(CONCATENATE($AC$5,$B14,$C14),'KR2'!$A$6:$O$129,14,FALSE),0)</f>
        <v>0</v>
      </c>
      <c r="AD14" s="189">
        <f>_xlfn.IFNA(VLOOKUP(CONCATENATE($AD$5,$B14,$C14),'BUN1'!$A$6:$O$129,14,FALSE),0)</f>
        <v>0</v>
      </c>
      <c r="AE14" s="189">
        <f>_xlfn.IFNA(VLOOKUP(CONCATENATE($AE$5,$B14,$C14),LOG!$A$6:$N$135,14,FALSE),0)</f>
        <v>0</v>
      </c>
      <c r="AF14" s="189">
        <f>_xlfn.IFNA(VLOOKUP(CONCATENATE($AF$5,$B14,$C14),FEST!$A$6:$N$125,14,FALSE),0)</f>
        <v>0</v>
      </c>
      <c r="AG14" s="189">
        <f>_xlfn.IFNA(VLOOKUP(CONCATENATE($AG$5,$B14,$C14),'ESP2'!$A$6:$N$131,14,FALSE),0)</f>
        <v>0</v>
      </c>
      <c r="AH14" s="189">
        <f>_xlfn.IFNA(VLOOKUP(CONCATENATE($AH$5,$B14,$C14),'OG3'!$A$6:$N$131,14,FALSE),0)</f>
        <v>0</v>
      </c>
      <c r="AI14" s="189">
        <f>_xlfn.IFNA(VLOOKUP(CONCATENATE($AI$5,$B14,$C14),'BUN2'!$A$6:$N$135,14,FALSE),0)</f>
        <v>0</v>
      </c>
      <c r="AJ14" s="189">
        <f>_xlfn.IFNA(VLOOKUP(CONCATENATE($AJ$5,$B14,$C14),SC!$A$6:$N$250,14,FALSE),0)</f>
        <v>2</v>
      </c>
      <c r="AK14" s="189">
        <f>_xlfn.IFNA(VLOOKUP(CONCATENATE($AK$5,$B14,$C14),'ESP3'!$A$6:$N$133,14,FALSE),0)</f>
        <v>0</v>
      </c>
      <c r="AL14" s="447">
        <f>_xlfn.IFNA(VLOOKUP(CONCATENATE($AL$5,$B14,$C14),'BAL3'!$A$6:$N$77,14,FALSE),0)</f>
        <v>0</v>
      </c>
      <c r="AM14" s="190">
        <f>_xlfn.IFNA(VLOOKUP(CONCATENATE($AK$5,$B14,$C14),'BUN3'!$A$6:$N$133,14,FALSE),0)</f>
        <v>0</v>
      </c>
      <c r="AN14" s="190">
        <f>_xlfn.IFNA(VLOOKUP(CONCATENATE($AN$5,$B14,$C14),'ESP4'!$A$6:$N$135,14,FALSE),0)</f>
        <v>0</v>
      </c>
      <c r="AO14" s="190">
        <f>_xlfn.IFNA(VLOOKUP(CONCATENATE($AO$5,$B14,$C14),'MR3'!$A$6:$N$77,14,FALSE),0)</f>
        <v>0</v>
      </c>
      <c r="AP14" s="190">
        <f>_xlfn.IFNA(VLOOKUP(CONCATENATE($AP$5,$B14,$C14),'WAL1'!$A$6:$N$233,14,FALSE),0)</f>
        <v>0</v>
      </c>
      <c r="AQ14" s="190">
        <f>_xlfn.IFNA(VLOOKUP(CONCATENATE($AQ$5,$B14,$C14),'SM1'!$A$6:$N$250,14,FALSE),0)</f>
        <v>0</v>
      </c>
      <c r="AR14" s="190">
        <f>_xlfn.IFNA(VLOOKUP(CONCATENATE($AR$5,$B14,$C14),'BUS4'!$A$6:$N$250,14,FALSE),0)</f>
        <v>7</v>
      </c>
      <c r="AS14" s="190">
        <f>_xlfn.IFNA(VLOOKUP(CONCATENATE($AS$5,$B14,$C14),WP!$A$6:$N$250,14,FALSE),0)</f>
        <v>0</v>
      </c>
      <c r="AT14" s="190"/>
      <c r="AU14" s="190"/>
      <c r="AV14" s="446"/>
      <c r="AW14" s="397"/>
      <c r="AX14" s="78"/>
    </row>
    <row r="15" spans="1:88" x14ac:dyDescent="0.3">
      <c r="A15" s="886"/>
      <c r="B15" s="29" t="s">
        <v>455</v>
      </c>
      <c r="C15" s="30" t="s">
        <v>509</v>
      </c>
      <c r="D15" s="30" t="s">
        <v>174</v>
      </c>
      <c r="E15" s="31">
        <v>45030</v>
      </c>
      <c r="F15" s="32">
        <v>14</v>
      </c>
      <c r="G15" s="33">
        <f t="shared" si="0"/>
        <v>4</v>
      </c>
      <c r="H15" s="34">
        <f t="shared" si="1"/>
        <v>25</v>
      </c>
      <c r="I15" s="32">
        <f t="shared" si="2"/>
        <v>10</v>
      </c>
      <c r="J15" s="189">
        <f>_xlfn.IFNA(VLOOKUP(CONCATENATE($J$5,$B15,$C15),'BUS1'!$A$6:$N$107,14,FALSE),0)</f>
        <v>0</v>
      </c>
      <c r="K15" s="189">
        <f>_xlfn.IFNA(VLOOKUP(CONCATENATE($K$5,$B15,$C15),'ESP1'!$A$6:$N$135,14,FALSE),0)</f>
        <v>0</v>
      </c>
      <c r="L15" s="189">
        <f>_xlfn.IFNA(VLOOKUP(CONCATENATE($L$5,$B15,$C15),'KR1'!$A$6:$N$95,14,FALSE),0)</f>
        <v>0</v>
      </c>
      <c r="M15" s="707">
        <f>_xlfn.IFNA(VLOOKUP(CONCATENATE($M$5,$B15,$C15),'BAL1'!$A$6:$N$131,14,FALSE),0)</f>
        <v>6</v>
      </c>
      <c r="N15" s="189">
        <f>_xlfn.IFNA(VLOOKUP(CONCATENATE($N$5,$B15,$C15),MUR!$A$6:$N$110,14,FALSE),0)</f>
        <v>0</v>
      </c>
      <c r="O15" s="189">
        <f>_xlfn.IFNA(VLOOKUP(CONCATENATE($O$5,$B15,$C15),'SER1'!$A$6:$N$110,14,FALSE),0)</f>
        <v>0</v>
      </c>
      <c r="P15" s="189">
        <f>_xlfn.IFNA(VLOOKUP(CONCATENATE($P$5,$B15,$C15),'MR1'!$A$6:$N$135,14,FALSE),0)</f>
        <v>0</v>
      </c>
      <c r="Q15" s="189">
        <f>_xlfn.IFNA(VLOOKUP(CONCATENATE($Q$5,$B15,$C15),'GOS1'!$A$6:$N$133,14,FALSE),0)</f>
        <v>0</v>
      </c>
      <c r="R15" s="189">
        <f>_xlfn.IFNA(VLOOKUP(CONCATENATE($R$5,$B15,$C15),'BUS2'!$A$6:$N$133,14,FALSE),0)</f>
        <v>0</v>
      </c>
      <c r="S15" s="189">
        <f>_xlfn.IFNA(VLOOKUP(CONCATENATE($S$5,$B15,$C15),'OG1'!$A$6:$N$56,14,FALSE),0)</f>
        <v>0</v>
      </c>
      <c r="T15" s="189">
        <f>_xlfn.IFNA(VLOOKUP(CONCATENATE($T$5,$B15,$C15),'DRY1'!$A$6:$N$135,14,FALSE),0)</f>
        <v>0</v>
      </c>
      <c r="U15" s="189">
        <f>_xlfn.IFNA(VLOOKUP(CONCATENATE($U$5,$B15,$C15),'HO1'!$A$8:$N$131,14,FALSE),0)</f>
        <v>0</v>
      </c>
      <c r="V15" s="189">
        <f>_xlfn.IFNA(VLOOKUP(CONCATENATE($V$5,$B15,$C15),'BUS3'!$A$8:$N$135,14,FALSE),0)</f>
        <v>0</v>
      </c>
      <c r="W15" s="189">
        <f>_xlfn.IFNA(VLOOKUP(CONCATENATE($W$5,$B15,$C15),'DRY2'!$A$6:$N$169,14,FALSE),0)</f>
        <v>0</v>
      </c>
      <c r="X15" s="707">
        <f>_xlfn.IFNA(VLOOKUP(CONCATENATE($X$5,$B15,$C15),'BAL2'!$A$6:$N$131,14,FALSE),0)</f>
        <v>7</v>
      </c>
      <c r="Y15" s="189">
        <f>_xlfn.IFNA(VLOOKUP(CONCATENATE($Y$5,$B15,$C15),'OG2'!$A$6:$N$133,14,FALSE),0)</f>
        <v>0</v>
      </c>
      <c r="Z15" s="189">
        <f>_xlfn.IFNA(VLOOKUP(CONCATENATE($Z$5,$B15,$C15),'MR2'!$A$6:$N$133,14,FALSE),0)</f>
        <v>0</v>
      </c>
      <c r="AA15" s="189">
        <f>_xlfn.IFNA(VLOOKUP(CONCATENATE($AA$5,$B15,$C15),'DRY3'!$A$6:$N$124,14,FALSE),0)</f>
        <v>0</v>
      </c>
      <c r="AB15" s="189">
        <f>_xlfn.IFNA(VLOOKUP(CONCATENATE($AB$5,$B15,$C15),'SER2'!$A$6:$N$135,14,FALSE),0)</f>
        <v>5</v>
      </c>
      <c r="AC15" s="189">
        <f>_xlfn.IFNA(VLOOKUP(CONCATENATE($AC$5,$B15,$C15),'KR2'!$A$6:$O$129,14,FALSE),0)</f>
        <v>0</v>
      </c>
      <c r="AD15" s="189">
        <f>_xlfn.IFNA(VLOOKUP(CONCATENATE($AD$5,$B15,$C15),'BUN1'!$A$6:$O$129,14,FALSE),0)</f>
        <v>0</v>
      </c>
      <c r="AE15" s="189">
        <f>_xlfn.IFNA(VLOOKUP(CONCATENATE($AE$5,$B15,$C15),LOG!$A$6:$N$135,14,FALSE),0)</f>
        <v>0</v>
      </c>
      <c r="AF15" s="189">
        <f>_xlfn.IFNA(VLOOKUP(CONCATENATE($AF$5,$B15,$C15),FEST!$A$6:$N$125,14,FALSE),0)</f>
        <v>0</v>
      </c>
      <c r="AG15" s="189">
        <f>_xlfn.IFNA(VLOOKUP(CONCATENATE($AG$5,$B15,$C15),'ESP2'!$A$6:$N$131,14,FALSE),0)</f>
        <v>0</v>
      </c>
      <c r="AH15" s="189">
        <f>_xlfn.IFNA(VLOOKUP(CONCATENATE($AH$5,$B15,$C15),'OG3'!$A$6:$N$131,14,FALSE),0)</f>
        <v>0</v>
      </c>
      <c r="AI15" s="189">
        <f>_xlfn.IFNA(VLOOKUP(CONCATENATE($AI$5,$B15,$C15),'BUN2'!$A$6:$N$135,14,FALSE),0)</f>
        <v>0</v>
      </c>
      <c r="AJ15" s="189">
        <f>_xlfn.IFNA(VLOOKUP(CONCATENATE($AJ$5,$B15,$C15),SC!$A$6:$N$250,14,FALSE),0)</f>
        <v>0</v>
      </c>
      <c r="AK15" s="189">
        <f>_xlfn.IFNA(VLOOKUP(CONCATENATE($AK$5,$B15,$C15),'ESP3'!$A$6:$N$133,14,FALSE),0)</f>
        <v>0</v>
      </c>
      <c r="AL15" s="447">
        <f>_xlfn.IFNA(VLOOKUP(CONCATENATE($AL$5,$B15,$C15),'BAL3'!$A$6:$N$77,14,FALSE),0)</f>
        <v>7</v>
      </c>
      <c r="AM15" s="190">
        <f>_xlfn.IFNA(VLOOKUP(CONCATENATE($AK$5,$B15,$C15),'BUN3'!$A$6:$N$133,14,FALSE),0)</f>
        <v>0</v>
      </c>
      <c r="AN15" s="190">
        <f>_xlfn.IFNA(VLOOKUP(CONCATENATE($AN$5,$B15,$C15),'ESP4'!$A$6:$N$135,14,FALSE),0)</f>
        <v>0</v>
      </c>
      <c r="AO15" s="190">
        <f>_xlfn.IFNA(VLOOKUP(CONCATENATE($AO$5,$B15,$C15),'MR3'!$A$6:$N$77,14,FALSE),0)</f>
        <v>0</v>
      </c>
      <c r="AP15" s="190">
        <f>_xlfn.IFNA(VLOOKUP(CONCATENATE($AP$5,$B15,$C15),'WAL1'!$A$6:$N$233,14,FALSE),0)</f>
        <v>0</v>
      </c>
      <c r="AQ15" s="190">
        <f>_xlfn.IFNA(VLOOKUP(CONCATENATE($AQ$5,$B15,$C15),'SM1'!$A$6:$N$250,14,FALSE),0)</f>
        <v>0</v>
      </c>
      <c r="AR15" s="190">
        <f>_xlfn.IFNA(VLOOKUP(CONCATENATE($AR$5,$B15,$C15),'BUS4'!$A$6:$N$250,14,FALSE),0)</f>
        <v>0</v>
      </c>
      <c r="AS15" s="190">
        <f>_xlfn.IFNA(VLOOKUP(CONCATENATE($AS$5,$B15,$C15),WP!$A$6:$N$250,14,FALSE),0)</f>
        <v>0</v>
      </c>
      <c r="AT15" s="190"/>
      <c r="AU15" s="190"/>
      <c r="AV15" s="446"/>
      <c r="AW15" s="397"/>
      <c r="AX15" s="78"/>
    </row>
    <row r="16" spans="1:88" ht="12" customHeight="1" x14ac:dyDescent="0.3">
      <c r="A16" s="886"/>
      <c r="B16" s="29" t="s">
        <v>343</v>
      </c>
      <c r="C16" s="30" t="s">
        <v>386</v>
      </c>
      <c r="D16" s="30" t="s">
        <v>218</v>
      </c>
      <c r="E16" s="31">
        <v>45029</v>
      </c>
      <c r="F16" s="32">
        <v>15</v>
      </c>
      <c r="G16" s="33">
        <f t="shared" si="0"/>
        <v>4</v>
      </c>
      <c r="H16" s="34">
        <f t="shared" si="1"/>
        <v>23</v>
      </c>
      <c r="I16" s="32">
        <f t="shared" si="2"/>
        <v>11</v>
      </c>
      <c r="J16" s="189">
        <f>_xlfn.IFNA(VLOOKUP(CONCATENATE($J$5,$B16,$C16),'BUS1'!$A$6:$N$107,14,FALSE),0)</f>
        <v>0</v>
      </c>
      <c r="K16" s="189">
        <f>_xlfn.IFNA(VLOOKUP(CONCATENATE($K$5,$B16,$C16),'ESP1'!$A$6:$N$135,14,FALSE),0)</f>
        <v>0</v>
      </c>
      <c r="L16" s="189">
        <f>_xlfn.IFNA(VLOOKUP(CONCATENATE($L$5,$B16,$C16),'KR1'!$A$6:$N$95,14,FALSE),0)</f>
        <v>0</v>
      </c>
      <c r="M16" s="707">
        <f>_xlfn.IFNA(VLOOKUP(CONCATENATE($M$5,$B16,$C16),'BAL1'!$A$6:$N$131,14,FALSE),0)</f>
        <v>0</v>
      </c>
      <c r="N16" s="189">
        <f>_xlfn.IFNA(VLOOKUP(CONCATENATE($N$5,$B16,$C16),MUR!$A$6:$N$110,14,FALSE),0)</f>
        <v>0</v>
      </c>
      <c r="O16" s="189">
        <f>_xlfn.IFNA(VLOOKUP(CONCATENATE($O$5,$B16,$C16),'SER1'!$A$6:$N$110,14,FALSE),0)</f>
        <v>0</v>
      </c>
      <c r="P16" s="189">
        <f>_xlfn.IFNA(VLOOKUP(CONCATENATE($P$5,$B16,$C16),'MR1'!$A$6:$N$135,14,FALSE),0)</f>
        <v>7</v>
      </c>
      <c r="Q16" s="189">
        <f>_xlfn.IFNA(VLOOKUP(CONCATENATE($Q$5,$B16,$C16),'GOS1'!$A$6:$N$133,14,FALSE),0)</f>
        <v>0</v>
      </c>
      <c r="R16" s="189">
        <f>_xlfn.IFNA(VLOOKUP(CONCATENATE($R$5,$B16,$C16),'BUS2'!$A$6:$N$133,14,FALSE),0)</f>
        <v>4</v>
      </c>
      <c r="S16" s="189">
        <f>_xlfn.IFNA(VLOOKUP(CONCATENATE($S$5,$B16,$C16),'OG1'!$A$6:$N$56,14,FALSE),0)</f>
        <v>0</v>
      </c>
      <c r="T16" s="189">
        <f>_xlfn.IFNA(VLOOKUP(CONCATENATE($T$5,$B16,$C16),'DRY1'!$A$6:$N$135,14,FALSE),0)</f>
        <v>0</v>
      </c>
      <c r="U16" s="189">
        <f>_xlfn.IFNA(VLOOKUP(CONCATENATE($U$5,$B16,$C16),'HO1'!$A$8:$N$131,14,FALSE),0)</f>
        <v>0</v>
      </c>
      <c r="V16" s="189">
        <f>_xlfn.IFNA(VLOOKUP(CONCATENATE($V$5,$B16,$C16),'BUS3'!$A$8:$N$135,14,FALSE),0)</f>
        <v>0</v>
      </c>
      <c r="W16" s="189">
        <f>_xlfn.IFNA(VLOOKUP(CONCATENATE($W$5,$B16,$C16),'DRY2'!$A$6:$N$169,14,FALSE),0)</f>
        <v>0</v>
      </c>
      <c r="X16" s="707">
        <f>_xlfn.IFNA(VLOOKUP(CONCATENATE($X$5,$B16,$C16),'BAL2'!$A$6:$N$131,14,FALSE),0)</f>
        <v>0</v>
      </c>
      <c r="Y16" s="189">
        <f>_xlfn.IFNA(VLOOKUP(CONCATENATE($Y$5,$B16,$C16),'OG2'!$A$6:$N$133,14,FALSE),0)</f>
        <v>0</v>
      </c>
      <c r="Z16" s="189">
        <f>_xlfn.IFNA(VLOOKUP(CONCATENATE($Z$5,$B16,$C16),'MR2'!$A$6:$N$133,14,FALSE),0)</f>
        <v>0</v>
      </c>
      <c r="AA16" s="189">
        <f>_xlfn.IFNA(VLOOKUP(CONCATENATE($AA$5,$B16,$C16),'DRY3'!$A$6:$N$124,14,FALSE),0)</f>
        <v>0</v>
      </c>
      <c r="AB16" s="189">
        <f>_xlfn.IFNA(VLOOKUP(CONCATENATE($AB$5,$B16,$C16),'SER2'!$A$6:$N$135,14,FALSE),0)</f>
        <v>0</v>
      </c>
      <c r="AC16" s="189">
        <f>_xlfn.IFNA(VLOOKUP(CONCATENATE($AC$5,$B16,$C16),'KR2'!$A$6:$O$129,14,FALSE),0)</f>
        <v>0</v>
      </c>
      <c r="AD16" s="189">
        <f>_xlfn.IFNA(VLOOKUP(CONCATENATE($AD$5,$B16,$C16),'BUN1'!$A$6:$O$129,14,FALSE),0)</f>
        <v>0</v>
      </c>
      <c r="AE16" s="189">
        <f>_xlfn.IFNA(VLOOKUP(CONCATENATE($AE$5,$B16,$C16),LOG!$A$6:$N$135,14,FALSE),0)</f>
        <v>0</v>
      </c>
      <c r="AF16" s="189">
        <f>_xlfn.IFNA(VLOOKUP(CONCATENATE($AF$5,$B16,$C16),FEST!$A$6:$N$125,14,FALSE),0)</f>
        <v>0</v>
      </c>
      <c r="AG16" s="189">
        <f>_xlfn.IFNA(VLOOKUP(CONCATENATE($AG$5,$B16,$C16),'ESP2'!$A$6:$N$131,14,FALSE),0)</f>
        <v>0</v>
      </c>
      <c r="AH16" s="189">
        <f>_xlfn.IFNA(VLOOKUP(CONCATENATE($AH$5,$B16,$C16),'OG3'!$A$6:$N$131,14,FALSE),0)</f>
        <v>0</v>
      </c>
      <c r="AI16" s="189">
        <f>_xlfn.IFNA(VLOOKUP(CONCATENATE($AI$5,$B16,$C16),'BUN2'!$A$6:$N$135,14,FALSE),0)</f>
        <v>0</v>
      </c>
      <c r="AJ16" s="189">
        <f>_xlfn.IFNA(VLOOKUP(CONCATENATE($AJ$5,$B16,$C16),SC!$A$6:$N$250,14,FALSE),0)</f>
        <v>4</v>
      </c>
      <c r="AK16" s="189">
        <f>_xlfn.IFNA(VLOOKUP(CONCATENATE($AK$5,$B16,$C16),'ESP3'!$A$6:$N$133,14,FALSE),0)</f>
        <v>0</v>
      </c>
      <c r="AL16" s="447">
        <f>_xlfn.IFNA(VLOOKUP(CONCATENATE($AL$5,$B16,$C16),'BAL3'!$A$6:$N$77,14,FALSE),0)</f>
        <v>0</v>
      </c>
      <c r="AM16" s="190">
        <f>_xlfn.IFNA(VLOOKUP(CONCATENATE($AK$5,$B16,$C16),'BUN3'!$A$6:$N$133,14,FALSE),0)</f>
        <v>8</v>
      </c>
      <c r="AN16" s="190">
        <f>_xlfn.IFNA(VLOOKUP(CONCATENATE($AN$5,$B16,$C16),'ESP4'!$A$6:$N$135,14,FALSE),0)</f>
        <v>0</v>
      </c>
      <c r="AO16" s="190">
        <f>_xlfn.IFNA(VLOOKUP(CONCATENATE($AO$5,$B16,$C16),'MR3'!$A$6:$N$77,14,FALSE),0)</f>
        <v>0</v>
      </c>
      <c r="AP16" s="190">
        <f>_xlfn.IFNA(VLOOKUP(CONCATENATE($AP$5,$B16,$C16),'WAL1'!$A$6:$N$233,14,FALSE),0)</f>
        <v>0</v>
      </c>
      <c r="AQ16" s="190">
        <f>_xlfn.IFNA(VLOOKUP(CONCATENATE($AQ$5,$B16,$C16),'SM1'!$A$6:$N$250,14,FALSE),0)</f>
        <v>0</v>
      </c>
      <c r="AR16" s="190">
        <f>_xlfn.IFNA(VLOOKUP(CONCATENATE($AR$5,$B16,$C16),'BUS4'!$A$6:$N$250,14,FALSE),0)</f>
        <v>0</v>
      </c>
      <c r="AS16" s="190">
        <f>_xlfn.IFNA(VLOOKUP(CONCATENATE($AS$5,$B16,$C16),WP!$A$6:$N$250,14,FALSE),0)</f>
        <v>0</v>
      </c>
      <c r="AT16" s="190"/>
      <c r="AU16" s="190"/>
      <c r="AV16" s="446"/>
      <c r="AW16" s="397"/>
      <c r="AX16" s="78"/>
    </row>
    <row r="17" spans="1:50" x14ac:dyDescent="0.3">
      <c r="A17" s="886"/>
      <c r="B17" s="29" t="s">
        <v>482</v>
      </c>
      <c r="C17" s="30" t="s">
        <v>520</v>
      </c>
      <c r="D17" s="30" t="s">
        <v>378</v>
      </c>
      <c r="E17" s="31">
        <v>45121</v>
      </c>
      <c r="F17" s="32">
        <v>15</v>
      </c>
      <c r="G17" s="33">
        <f t="shared" si="0"/>
        <v>4</v>
      </c>
      <c r="H17" s="34">
        <f t="shared" si="1"/>
        <v>23</v>
      </c>
      <c r="I17" s="32">
        <f t="shared" si="2"/>
        <v>11</v>
      </c>
      <c r="J17" s="189">
        <f>_xlfn.IFNA(VLOOKUP(CONCATENATE($J$5,$B17,$C17),'BUS1'!$A$6:$N$107,14,FALSE),0)</f>
        <v>0</v>
      </c>
      <c r="K17" s="189">
        <f>_xlfn.IFNA(VLOOKUP(CONCATENATE($K$5,$B17,$C17),'ESP1'!$A$6:$N$135,14,FALSE),0)</f>
        <v>0</v>
      </c>
      <c r="L17" s="189">
        <f>_xlfn.IFNA(VLOOKUP(CONCATENATE($L$5,$B17,$C17),'KR1'!$A$6:$N$95,14,FALSE),0)</f>
        <v>0</v>
      </c>
      <c r="M17" s="707">
        <f>_xlfn.IFNA(VLOOKUP(CONCATENATE($M$5,$B17,$C17),'BAL1'!$A$6:$N$131,14,FALSE),0)</f>
        <v>0</v>
      </c>
      <c r="N17" s="189">
        <f>_xlfn.IFNA(VLOOKUP(CONCATENATE($N$5,$B17,$C17),MUR!$A$6:$N$110,14,FALSE),0)</f>
        <v>0</v>
      </c>
      <c r="O17" s="189">
        <f>_xlfn.IFNA(VLOOKUP(CONCATENATE($O$5,$B17,$C17),'SER1'!$A$6:$N$110,14,FALSE),0)</f>
        <v>5</v>
      </c>
      <c r="P17" s="189">
        <f>_xlfn.IFNA(VLOOKUP(CONCATENATE($P$5,$B17,$C17),'MR1'!$A$6:$N$135,14,FALSE),0)</f>
        <v>0</v>
      </c>
      <c r="Q17" s="189">
        <f>_xlfn.IFNA(VLOOKUP(CONCATENATE($Q$5,$B17,$C17),'GOS1'!$A$6:$N$133,14,FALSE),0)</f>
        <v>0</v>
      </c>
      <c r="R17" s="189">
        <f>_xlfn.IFNA(VLOOKUP(CONCATENATE($R$5,$B17,$C17),'BUS2'!$A$6:$N$133,14,FALSE),0)</f>
        <v>0</v>
      </c>
      <c r="S17" s="189">
        <f>_xlfn.IFNA(VLOOKUP(CONCATENATE($S$5,$B17,$C17),'OG1'!$A$6:$N$56,14,FALSE),0)</f>
        <v>0</v>
      </c>
      <c r="T17" s="189">
        <f>_xlfn.IFNA(VLOOKUP(CONCATENATE($T$5,$B17,$C17),'DRY1'!$A$6:$N$135,14,FALSE),0)</f>
        <v>8</v>
      </c>
      <c r="U17" s="189">
        <f>_xlfn.IFNA(VLOOKUP(CONCATENATE($U$5,$B17,$C17),'HO1'!$A$8:$N$131,14,FALSE),0)</f>
        <v>0</v>
      </c>
      <c r="V17" s="189">
        <f>_xlfn.IFNA(VLOOKUP(CONCATENATE($V$5,$B17,$C17),'BUS3'!$A$8:$N$135,14,FALSE),0)</f>
        <v>0</v>
      </c>
      <c r="W17" s="189">
        <f>_xlfn.IFNA(VLOOKUP(CONCATENATE($W$5,$B17,$C17),'DRY2'!$A$6:$N$169,14,FALSE),0)</f>
        <v>0</v>
      </c>
      <c r="X17" s="707">
        <f>_xlfn.IFNA(VLOOKUP(CONCATENATE($X$5,$B17,$C17),'BAL2'!$A$6:$N$131,14,FALSE),0)</f>
        <v>0</v>
      </c>
      <c r="Y17" s="189">
        <f>_xlfn.IFNA(VLOOKUP(CONCATENATE($Y$5,$B17,$C17),'OG2'!$A$6:$N$133,14,FALSE),0)</f>
        <v>0</v>
      </c>
      <c r="Z17" s="189">
        <f>_xlfn.IFNA(VLOOKUP(CONCATENATE($Z$5,$B17,$C17),'MR2'!$A$6:$N$133,14,FALSE),0)</f>
        <v>0</v>
      </c>
      <c r="AA17" s="189">
        <f>_xlfn.IFNA(VLOOKUP(CONCATENATE($AA$5,$B17,$C17),'DRY3'!$A$6:$N$124,14,FALSE),0)</f>
        <v>0</v>
      </c>
      <c r="AB17" s="189">
        <f>_xlfn.IFNA(VLOOKUP(CONCATENATE($AB$5,$B17,$C17),'SER2'!$A$6:$N$135,14,FALSE),0)</f>
        <v>0</v>
      </c>
      <c r="AC17" s="189">
        <f>_xlfn.IFNA(VLOOKUP(CONCATENATE($AC$5,$B17,$C17),'KR2'!$A$6:$O$129,14,FALSE),0)</f>
        <v>0</v>
      </c>
      <c r="AD17" s="189">
        <f>_xlfn.IFNA(VLOOKUP(CONCATENATE($AD$5,$B17,$C17),'BUN1'!$A$6:$O$129,14,FALSE),0)</f>
        <v>0</v>
      </c>
      <c r="AE17" s="189">
        <f>_xlfn.IFNA(VLOOKUP(CONCATENATE($AE$5,$B17,$C17),LOG!$A$6:$N$135,14,FALSE),0)</f>
        <v>0</v>
      </c>
      <c r="AF17" s="189">
        <f>_xlfn.IFNA(VLOOKUP(CONCATENATE($AF$5,$B17,$C17),FEST!$A$6:$N$125,14,FALSE),0)</f>
        <v>0</v>
      </c>
      <c r="AG17" s="189">
        <f>_xlfn.IFNA(VLOOKUP(CONCATENATE($AG$5,$B17,$C17),'ESP2'!$A$6:$N$131,14,FALSE),0)</f>
        <v>0</v>
      </c>
      <c r="AH17" s="189">
        <f>_xlfn.IFNA(VLOOKUP(CONCATENATE($AH$5,$B17,$C17),'OG3'!$A$6:$N$131,14,FALSE),0)</f>
        <v>0</v>
      </c>
      <c r="AI17" s="189">
        <f>_xlfn.IFNA(VLOOKUP(CONCATENATE($AI$5,$B17,$C17),'BUN2'!$A$6:$N$135,14,FALSE),0)</f>
        <v>0</v>
      </c>
      <c r="AJ17" s="189">
        <f>_xlfn.IFNA(VLOOKUP(CONCATENATE($AJ$5,$B17,$C17),SC!$A$6:$N$250,14,FALSE),0)</f>
        <v>2</v>
      </c>
      <c r="AK17" s="189">
        <f>_xlfn.IFNA(VLOOKUP(CONCATENATE($AK$5,$B17,$C17),'ESP3'!$A$6:$N$133,14,FALSE),0)</f>
        <v>0</v>
      </c>
      <c r="AL17" s="447">
        <f>_xlfn.IFNA(VLOOKUP(CONCATENATE($AL$5,$B17,$C17),'BAL3'!$A$6:$N$77,14,FALSE),0)</f>
        <v>0</v>
      </c>
      <c r="AM17" s="190">
        <f>_xlfn.IFNA(VLOOKUP(CONCATENATE($AK$5,$B17,$C17),'BUN3'!$A$6:$N$133,14,FALSE),0)</f>
        <v>0</v>
      </c>
      <c r="AN17" s="190">
        <f>_xlfn.IFNA(VLOOKUP(CONCATENATE($AN$5,$B17,$C17),'ESP4'!$A$6:$N$135,14,FALSE),0)</f>
        <v>0</v>
      </c>
      <c r="AO17" s="190">
        <f>_xlfn.IFNA(VLOOKUP(CONCATENATE($AO$5,$B17,$C17),'MR3'!$A$6:$N$77,14,FALSE),0)</f>
        <v>0</v>
      </c>
      <c r="AP17" s="190">
        <f>_xlfn.IFNA(VLOOKUP(CONCATENATE($AP$5,$B17,$C17),'WAL1'!$A$6:$N$233,14,FALSE),0)</f>
        <v>0</v>
      </c>
      <c r="AQ17" s="190">
        <f>_xlfn.IFNA(VLOOKUP(CONCATENATE($AQ$5,$B17,$C17),'SM1'!$A$6:$N$250,14,FALSE),0)</f>
        <v>0</v>
      </c>
      <c r="AR17" s="190">
        <f>_xlfn.IFNA(VLOOKUP(CONCATENATE($AR$5,$B17,$C17),'BUS4'!$A$6:$N$250,14,FALSE),0)</f>
        <v>8</v>
      </c>
      <c r="AS17" s="190">
        <f>_xlfn.IFNA(VLOOKUP(CONCATENATE($AS$5,$B17,$C17),WP!$A$6:$N$250,14,FALSE),0)</f>
        <v>0</v>
      </c>
      <c r="AT17" s="190"/>
      <c r="AU17" s="190"/>
      <c r="AV17" s="446"/>
      <c r="AW17" s="397"/>
      <c r="AX17" s="78"/>
    </row>
    <row r="18" spans="1:50" x14ac:dyDescent="0.3">
      <c r="A18" s="886"/>
      <c r="B18" s="29" t="s">
        <v>340</v>
      </c>
      <c r="C18" s="30" t="s">
        <v>383</v>
      </c>
      <c r="D18" s="30" t="s">
        <v>364</v>
      </c>
      <c r="E18" s="31">
        <v>45028</v>
      </c>
      <c r="F18" s="32">
        <v>15</v>
      </c>
      <c r="G18" s="33">
        <f t="shared" si="0"/>
        <v>4</v>
      </c>
      <c r="H18" s="34">
        <f t="shared" si="1"/>
        <v>20</v>
      </c>
      <c r="I18" s="32">
        <f t="shared" si="2"/>
        <v>13</v>
      </c>
      <c r="J18" s="189">
        <f>_xlfn.IFNA(VLOOKUP(CONCATENATE($J$5,$B18,$C18),'BUS1'!$A$6:$N$107,14,FALSE),0)</f>
        <v>0</v>
      </c>
      <c r="K18" s="189">
        <f>_xlfn.IFNA(VLOOKUP(CONCATENATE($K$5,$B18,$C18),'ESP1'!$A$6:$N$135,14,FALSE),0)</f>
        <v>0</v>
      </c>
      <c r="L18" s="189">
        <f>_xlfn.IFNA(VLOOKUP(CONCATENATE($L$5,$B18,$C18),'KR1'!$A$6:$N$95,14,FALSE),0)</f>
        <v>0</v>
      </c>
      <c r="M18" s="707">
        <f>_xlfn.IFNA(VLOOKUP(CONCATENATE($M$5,$B18,$C18),'BAL1'!$A$6:$N$131,14,FALSE),0)</f>
        <v>0</v>
      </c>
      <c r="N18" s="189">
        <f>_xlfn.IFNA(VLOOKUP(CONCATENATE($N$5,$B18,$C18),MUR!$A$6:$N$110,14,FALSE),0)</f>
        <v>0</v>
      </c>
      <c r="O18" s="189">
        <f>_xlfn.IFNA(VLOOKUP(CONCATENATE($O$5,$B18,$C18),'SER1'!$A$6:$N$110,14,FALSE),0)</f>
        <v>0</v>
      </c>
      <c r="P18" s="189">
        <f>_xlfn.IFNA(VLOOKUP(CONCATENATE($P$5,$B18,$C18),'MR1'!$A$6:$N$135,14,FALSE),0)</f>
        <v>0</v>
      </c>
      <c r="Q18" s="189">
        <f>_xlfn.IFNA(VLOOKUP(CONCATENATE($Q$5,$B18,$C18),'GOS1'!$A$6:$N$133,14,FALSE),0)</f>
        <v>0</v>
      </c>
      <c r="R18" s="189">
        <f>_xlfn.IFNA(VLOOKUP(CONCATENATE($R$5,$B18,$C18),'BUS2'!$A$6:$N$133,14,FALSE),0)</f>
        <v>8</v>
      </c>
      <c r="S18" s="189">
        <f>_xlfn.IFNA(VLOOKUP(CONCATENATE($S$5,$B18,$C18),'OG1'!$A$6:$N$56,14,FALSE),0)</f>
        <v>0</v>
      </c>
      <c r="T18" s="189">
        <f>_xlfn.IFNA(VLOOKUP(CONCATENATE($T$5,$B18,$C18),'DRY1'!$A$6:$N$135,14,FALSE),0)</f>
        <v>0</v>
      </c>
      <c r="U18" s="189">
        <f>_xlfn.IFNA(VLOOKUP(CONCATENATE($U$5,$B18,$C18),'HO1'!$A$8:$N$131,14,FALSE),0)</f>
        <v>0</v>
      </c>
      <c r="V18" s="189">
        <f>_xlfn.IFNA(VLOOKUP(CONCATENATE($V$5,$B18,$C18),'BUS3'!$A$8:$N$135,14,FALSE),0)</f>
        <v>2</v>
      </c>
      <c r="W18" s="189">
        <f>_xlfn.IFNA(VLOOKUP(CONCATENATE($W$5,$B18,$C18),'DRY2'!$A$6:$N$169,14,FALSE),0)</f>
        <v>0</v>
      </c>
      <c r="X18" s="707">
        <f>_xlfn.IFNA(VLOOKUP(CONCATENATE($X$5,$B18,$C18),'BAL2'!$A$6:$N$131,14,FALSE),0)</f>
        <v>0</v>
      </c>
      <c r="Y18" s="189">
        <f>_xlfn.IFNA(VLOOKUP(CONCATENATE($Y$5,$B18,$C18),'OG2'!$A$6:$N$133,14,FALSE),0)</f>
        <v>0</v>
      </c>
      <c r="Z18" s="189">
        <f>_xlfn.IFNA(VLOOKUP(CONCATENATE($Z$5,$B18,$C18),'MR2'!$A$6:$N$133,14,FALSE),0)</f>
        <v>0</v>
      </c>
      <c r="AA18" s="189">
        <f>_xlfn.IFNA(VLOOKUP(CONCATENATE($AA$5,$B18,$C18),'DRY3'!$A$6:$N$124,14,FALSE),0)</f>
        <v>0</v>
      </c>
      <c r="AB18" s="189">
        <f>_xlfn.IFNA(VLOOKUP(CONCATENATE($AB$5,$B18,$C18),'SER2'!$A$6:$N$135,14,FALSE),0)</f>
        <v>0</v>
      </c>
      <c r="AC18" s="189">
        <f>_xlfn.IFNA(VLOOKUP(CONCATENATE($AC$5,$B18,$C18),'KR2'!$A$6:$O$129,14,FALSE),0)</f>
        <v>0</v>
      </c>
      <c r="AD18" s="189">
        <f>_xlfn.IFNA(VLOOKUP(CONCATENATE($AD$5,$B18,$C18),'BUN1'!$A$6:$O$129,14,FALSE),0)</f>
        <v>8</v>
      </c>
      <c r="AE18" s="189">
        <f>_xlfn.IFNA(VLOOKUP(CONCATENATE($AE$5,$B18,$C18),LOG!$A$6:$N$135,14,FALSE),0)</f>
        <v>0</v>
      </c>
      <c r="AF18" s="189">
        <f>_xlfn.IFNA(VLOOKUP(CONCATENATE($AF$5,$B18,$C18),FEST!$A$6:$N$125,14,FALSE),0)</f>
        <v>0</v>
      </c>
      <c r="AG18" s="189">
        <f>_xlfn.IFNA(VLOOKUP(CONCATENATE($AG$5,$B18,$C18),'ESP2'!$A$6:$N$131,14,FALSE),0)</f>
        <v>0</v>
      </c>
      <c r="AH18" s="189">
        <f>_xlfn.IFNA(VLOOKUP(CONCATENATE($AH$5,$B18,$C18),'OG3'!$A$6:$N$131,14,FALSE),0)</f>
        <v>0</v>
      </c>
      <c r="AI18" s="189">
        <f>_xlfn.IFNA(VLOOKUP(CONCATENATE($AI$5,$B18,$C18),'BUN2'!$A$6:$N$135,14,FALSE),0)</f>
        <v>0</v>
      </c>
      <c r="AJ18" s="189">
        <f>_xlfn.IFNA(VLOOKUP(CONCATENATE($AJ$5,$B18,$C18),SC!$A$6:$N$250,14,FALSE),0)</f>
        <v>2</v>
      </c>
      <c r="AK18" s="189">
        <f>_xlfn.IFNA(VLOOKUP(CONCATENATE($AK$5,$B18,$C18),'ESP3'!$A$6:$N$133,14,FALSE),0)</f>
        <v>0</v>
      </c>
      <c r="AL18" s="447">
        <f>_xlfn.IFNA(VLOOKUP(CONCATENATE($AL$5,$B18,$C18),'BAL3'!$A$6:$N$77,14,FALSE),0)</f>
        <v>0</v>
      </c>
      <c r="AM18" s="190">
        <f>_xlfn.IFNA(VLOOKUP(CONCATENATE($AK$5,$B18,$C18),'BUN3'!$A$6:$N$133,14,FALSE),0)</f>
        <v>0</v>
      </c>
      <c r="AN18" s="190">
        <f>_xlfn.IFNA(VLOOKUP(CONCATENATE($AN$5,$B18,$C18),'ESP4'!$A$6:$N$135,14,FALSE),0)</f>
        <v>0</v>
      </c>
      <c r="AO18" s="190">
        <f>_xlfn.IFNA(VLOOKUP(CONCATENATE($AO$5,$B18,$C18),'MR3'!$A$6:$N$77,14,FALSE),0)</f>
        <v>0</v>
      </c>
      <c r="AP18" s="190">
        <f>_xlfn.IFNA(VLOOKUP(CONCATENATE($AP$5,$B18,$C18),'WAL1'!$A$6:$N$233,14,FALSE),0)</f>
        <v>0</v>
      </c>
      <c r="AQ18" s="190">
        <f>_xlfn.IFNA(VLOOKUP(CONCATENATE($AQ$5,$B18,$C18),'SM1'!$A$6:$N$250,14,FALSE),0)</f>
        <v>0</v>
      </c>
      <c r="AR18" s="190">
        <f>_xlfn.IFNA(VLOOKUP(CONCATENATE($AR$5,$B18,$C18),'BUS4'!$A$6:$N$250,14,FALSE),0)</f>
        <v>0</v>
      </c>
      <c r="AS18" s="190">
        <f>_xlfn.IFNA(VLOOKUP(CONCATENATE($AS$5,$B18,$C18),WP!$A$6:$N$250,14,FALSE),0)</f>
        <v>0</v>
      </c>
      <c r="AT18" s="190"/>
      <c r="AU18" s="190"/>
      <c r="AV18" s="446"/>
      <c r="AW18" s="397"/>
      <c r="AX18" s="78"/>
    </row>
    <row r="19" spans="1:50" x14ac:dyDescent="0.3">
      <c r="A19" s="886"/>
      <c r="B19" s="29" t="s">
        <v>346</v>
      </c>
      <c r="C19" s="30" t="s">
        <v>400</v>
      </c>
      <c r="D19" s="30" t="s">
        <v>369</v>
      </c>
      <c r="E19" s="31">
        <v>45121</v>
      </c>
      <c r="F19" s="32">
        <v>16</v>
      </c>
      <c r="G19" s="33">
        <f t="shared" si="0"/>
        <v>2</v>
      </c>
      <c r="H19" s="34">
        <f t="shared" si="1"/>
        <v>9</v>
      </c>
      <c r="I19" s="32">
        <f t="shared" si="2"/>
        <v>14</v>
      </c>
      <c r="J19" s="189">
        <f>_xlfn.IFNA(VLOOKUP(CONCATENATE($J$5,$B19,$C19),'BUS1'!$A$6:$N$107,14,FALSE),0)</f>
        <v>0</v>
      </c>
      <c r="K19" s="189">
        <f>_xlfn.IFNA(VLOOKUP(CONCATENATE($K$5,$B19,$C19),'ESP1'!$A$6:$N$135,14,FALSE),0)</f>
        <v>0</v>
      </c>
      <c r="L19" s="189">
        <f>_xlfn.IFNA(VLOOKUP(CONCATENATE($L$5,$B19,$C19),'KR1'!$A$6:$N$95,14,FALSE),0)</f>
        <v>0</v>
      </c>
      <c r="M19" s="707">
        <f>_xlfn.IFNA(VLOOKUP(CONCATENATE($M$5,$B19,$C19),'BAL1'!$A$6:$N$131,14,FALSE),0)</f>
        <v>0</v>
      </c>
      <c r="N19" s="189">
        <f>_xlfn.IFNA(VLOOKUP(CONCATENATE($N$5,$B19,$C19),MUR!$A$6:$N$110,14,FALSE),0)</f>
        <v>0</v>
      </c>
      <c r="O19" s="189">
        <f>_xlfn.IFNA(VLOOKUP(CONCATENATE($O$5,$B19,$C19),'SER1'!$A$6:$N$110,14,FALSE),0)</f>
        <v>0</v>
      </c>
      <c r="P19" s="189">
        <f>_xlfn.IFNA(VLOOKUP(CONCATENATE($P$5,$B19,$C19),'MR1'!$A$6:$N$135,14,FALSE),0)</f>
        <v>0</v>
      </c>
      <c r="Q19" s="189">
        <f>_xlfn.IFNA(VLOOKUP(CONCATENATE($Q$5,$B19,$C19),'GOS1'!$A$6:$N$133,14,FALSE),0)</f>
        <v>0</v>
      </c>
      <c r="R19" s="189">
        <f>_xlfn.IFNA(VLOOKUP(CONCATENATE($R$5,$B19,$C19),'BUS2'!$A$6:$N$133,14,FALSE),0)</f>
        <v>0</v>
      </c>
      <c r="S19" s="189">
        <f>_xlfn.IFNA(VLOOKUP(CONCATENATE($S$5,$B19,$C19),'OG1'!$A$6:$N$56,14,FALSE),0)</f>
        <v>7</v>
      </c>
      <c r="T19" s="189">
        <f>_xlfn.IFNA(VLOOKUP(CONCATENATE($T$5,$B19,$C19),'DRY1'!$A$6:$N$135,14,FALSE),0)</f>
        <v>0</v>
      </c>
      <c r="U19" s="189">
        <f>_xlfn.IFNA(VLOOKUP(CONCATENATE($U$5,$B19,$C19),'HO1'!$A$8:$N$131,14,FALSE),0)</f>
        <v>0</v>
      </c>
      <c r="V19" s="189">
        <f>_xlfn.IFNA(VLOOKUP(CONCATENATE($V$5,$B19,$C19),'BUS3'!$A$8:$N$135,14,FALSE),0)</f>
        <v>0</v>
      </c>
      <c r="W19" s="189">
        <f>_xlfn.IFNA(VLOOKUP(CONCATENATE($W$5,$B19,$C19),'DRY2'!$A$6:$N$169,14,FALSE),0)</f>
        <v>0</v>
      </c>
      <c r="X19" s="707">
        <f>_xlfn.IFNA(VLOOKUP(CONCATENATE($X$5,$B19,$C19),'BAL2'!$A$6:$N$131,14,FALSE),0)</f>
        <v>0</v>
      </c>
      <c r="Y19" s="189">
        <f>_xlfn.IFNA(VLOOKUP(CONCATENATE($Y$5,$B19,$C19),'OG2'!$A$6:$N$133,14,FALSE),0)</f>
        <v>0</v>
      </c>
      <c r="Z19" s="189">
        <f>_xlfn.IFNA(VLOOKUP(CONCATENATE($Z$5,$B19,$C19),'MR2'!$A$6:$N$133,14,FALSE),0)</f>
        <v>0</v>
      </c>
      <c r="AA19" s="189">
        <f>_xlfn.IFNA(VLOOKUP(CONCATENATE($AA$5,$B19,$C19),'DRY3'!$A$6:$N$124,14,FALSE),0)</f>
        <v>0</v>
      </c>
      <c r="AB19" s="189">
        <f>_xlfn.IFNA(VLOOKUP(CONCATENATE($AB$5,$B19,$C19),'SER2'!$A$6:$N$135,14,FALSE),0)</f>
        <v>0</v>
      </c>
      <c r="AC19" s="189">
        <f>_xlfn.IFNA(VLOOKUP(CONCATENATE($AC$5,$B19,$C19),'KR2'!$A$6:$O$129,14,FALSE),0)</f>
        <v>0</v>
      </c>
      <c r="AD19" s="189">
        <f>_xlfn.IFNA(VLOOKUP(CONCATENATE($AD$5,$B19,$C19),'BUN1'!$A$6:$O$129,14,FALSE),0)</f>
        <v>0</v>
      </c>
      <c r="AE19" s="189">
        <f>_xlfn.IFNA(VLOOKUP(CONCATENATE($AE$5,$B19,$C19),LOG!$A$6:$N$135,14,FALSE),0)</f>
        <v>0</v>
      </c>
      <c r="AF19" s="189">
        <f>_xlfn.IFNA(VLOOKUP(CONCATENATE($AF$5,$B19,$C19),FEST!$A$6:$N$125,14,FALSE),0)</f>
        <v>0</v>
      </c>
      <c r="AG19" s="189">
        <f>_xlfn.IFNA(VLOOKUP(CONCATENATE($AG$5,$B19,$C19),'ESP2'!$A$6:$N$131,14,FALSE),0)</f>
        <v>0</v>
      </c>
      <c r="AH19" s="189">
        <f>_xlfn.IFNA(VLOOKUP(CONCATENATE($AH$5,$B19,$C19),'OG3'!$A$6:$N$131,14,FALSE),0)</f>
        <v>0</v>
      </c>
      <c r="AI19" s="189">
        <f>_xlfn.IFNA(VLOOKUP(CONCATENATE($AI$5,$B19,$C19),'BUN2'!$A$6:$N$135,14,FALSE),0)</f>
        <v>0</v>
      </c>
      <c r="AJ19" s="189">
        <f>_xlfn.IFNA(VLOOKUP(CONCATENATE($AJ$5,$B19,$C19),SC!$A$6:$N$250,14,FALSE),0)</f>
        <v>2</v>
      </c>
      <c r="AK19" s="189">
        <f>_xlfn.IFNA(VLOOKUP(CONCATENATE($AK$5,$B19,$C19),'ESP3'!$A$6:$N$133,14,FALSE),0)</f>
        <v>0</v>
      </c>
      <c r="AL19" s="447">
        <f>_xlfn.IFNA(VLOOKUP(CONCATENATE($AL$5,$B19,$C19),'BAL3'!$A$6:$N$77,14,FALSE),0)</f>
        <v>0</v>
      </c>
      <c r="AM19" s="190">
        <f>_xlfn.IFNA(VLOOKUP(CONCATENATE($AK$5,$B19,$C19),'BUN3'!$A$6:$N$133,14,FALSE),0)</f>
        <v>0</v>
      </c>
      <c r="AN19" s="190">
        <f>_xlfn.IFNA(VLOOKUP(CONCATENATE($AN$5,$B19,$C19),'ESP4'!$A$6:$N$135,14,FALSE),0)</f>
        <v>0</v>
      </c>
      <c r="AO19" s="190">
        <f>_xlfn.IFNA(VLOOKUP(CONCATENATE($AO$5,$B19,$C19),'MR3'!$A$6:$N$77,14,FALSE),0)</f>
        <v>0</v>
      </c>
      <c r="AP19" s="190">
        <f>_xlfn.IFNA(VLOOKUP(CONCATENATE($AP$5,$B19,$C19),'WAL1'!$A$6:$N$233,14,FALSE),0)</f>
        <v>0</v>
      </c>
      <c r="AQ19" s="190">
        <f>_xlfn.IFNA(VLOOKUP(CONCATENATE($AQ$5,$B19,$C19),'SM1'!$A$6:$N$250,14,FALSE),0)</f>
        <v>0</v>
      </c>
      <c r="AR19" s="190">
        <f>_xlfn.IFNA(VLOOKUP(CONCATENATE($AR$5,$B19,$C19),'BUS4'!$A$6:$N$250,14,FALSE),0)</f>
        <v>0</v>
      </c>
      <c r="AS19" s="190">
        <f>_xlfn.IFNA(VLOOKUP(CONCATENATE($AS$5,$B19,$C19),WP!$A$6:$N$250,14,FALSE),0)</f>
        <v>0</v>
      </c>
      <c r="AT19" s="190"/>
      <c r="AU19" s="190"/>
      <c r="AV19" s="446"/>
      <c r="AW19" s="397"/>
      <c r="AX19" s="78"/>
    </row>
    <row r="20" spans="1:50" x14ac:dyDescent="0.3">
      <c r="A20" s="886"/>
      <c r="B20" s="29" t="s">
        <v>500</v>
      </c>
      <c r="C20" s="30" t="s">
        <v>512</v>
      </c>
      <c r="D20" s="30" t="s">
        <v>459</v>
      </c>
      <c r="E20" s="31">
        <v>45121</v>
      </c>
      <c r="F20" s="32">
        <v>15</v>
      </c>
      <c r="G20" s="33">
        <f t="shared" si="0"/>
        <v>2</v>
      </c>
      <c r="H20" s="34">
        <f t="shared" si="1"/>
        <v>8</v>
      </c>
      <c r="I20" s="32">
        <f t="shared" si="2"/>
        <v>15</v>
      </c>
      <c r="J20" s="189">
        <f>_xlfn.IFNA(VLOOKUP(CONCATENATE($J$5,$B20,$C20),'BUS1'!$A$6:$N$107,14,FALSE),0)</f>
        <v>6</v>
      </c>
      <c r="K20" s="189">
        <f>_xlfn.IFNA(VLOOKUP(CONCATENATE($K$5,$B20,$C20),'ESP1'!$A$6:$N$135,14,FALSE),0)</f>
        <v>0</v>
      </c>
      <c r="L20" s="189">
        <f>_xlfn.IFNA(VLOOKUP(CONCATENATE($L$5,$B20,$C20),'KR1'!$A$6:$N$95,14,FALSE),0)</f>
        <v>0</v>
      </c>
      <c r="M20" s="707">
        <f>_xlfn.IFNA(VLOOKUP(CONCATENATE($M$5,$B20,$C20),'BAL1'!$A$6:$N$131,14,FALSE),0)</f>
        <v>0</v>
      </c>
      <c r="N20" s="189">
        <f>_xlfn.IFNA(VLOOKUP(CONCATENATE($N$5,$B20,$C20),MUR!$A$6:$N$110,14,FALSE),0)</f>
        <v>0</v>
      </c>
      <c r="O20" s="189">
        <f>_xlfn.IFNA(VLOOKUP(CONCATENATE($O$5,$B20,$C20),'SER1'!$A$6:$N$110,14,FALSE),0)</f>
        <v>0</v>
      </c>
      <c r="P20" s="189">
        <f>_xlfn.IFNA(VLOOKUP(CONCATENATE($P$5,$B20,$C20),'MR1'!$A$6:$N$135,14,FALSE),0)</f>
        <v>0</v>
      </c>
      <c r="Q20" s="189">
        <f>_xlfn.IFNA(VLOOKUP(CONCATENATE($Q$5,$B20,$C20),'GOS1'!$A$6:$N$133,14,FALSE),0)</f>
        <v>0</v>
      </c>
      <c r="R20" s="189">
        <f>_xlfn.IFNA(VLOOKUP(CONCATENATE($R$5,$B20,$C20),'BUS2'!$A$6:$N$133,14,FALSE),0)</f>
        <v>2</v>
      </c>
      <c r="S20" s="189">
        <f>_xlfn.IFNA(VLOOKUP(CONCATENATE($S$5,$B20,$C20),'OG1'!$A$6:$N$56,14,FALSE),0)</f>
        <v>0</v>
      </c>
      <c r="T20" s="189">
        <f>_xlfn.IFNA(VLOOKUP(CONCATENATE($T$5,$B20,$C20),'DRY1'!$A$6:$N$135,14,FALSE),0)</f>
        <v>0</v>
      </c>
      <c r="U20" s="189">
        <f>_xlfn.IFNA(VLOOKUP(CONCATENATE($U$5,$B20,$C20),'HO1'!$A$8:$N$131,14,FALSE),0)</f>
        <v>0</v>
      </c>
      <c r="V20" s="189">
        <f>_xlfn.IFNA(VLOOKUP(CONCATENATE($V$5,$B20,$C20),'BUS3'!$A$8:$N$135,14,FALSE),0)</f>
        <v>0</v>
      </c>
      <c r="W20" s="189">
        <f>_xlfn.IFNA(VLOOKUP(CONCATENATE($W$5,$B20,$C20),'DRY2'!$A$6:$N$169,14,FALSE),0)</f>
        <v>0</v>
      </c>
      <c r="X20" s="707">
        <f>_xlfn.IFNA(VLOOKUP(CONCATENATE($X$5,$B20,$C20),'BAL2'!$A$6:$N$131,14,FALSE),0)</f>
        <v>0</v>
      </c>
      <c r="Y20" s="189">
        <f>_xlfn.IFNA(VLOOKUP(CONCATENATE($Y$5,$B20,$C20),'OG2'!$A$6:$N$133,14,FALSE),0)</f>
        <v>0</v>
      </c>
      <c r="Z20" s="189">
        <f>_xlfn.IFNA(VLOOKUP(CONCATENATE($Z$5,$B20,$C20),'MR2'!$A$6:$N$133,14,FALSE),0)</f>
        <v>0</v>
      </c>
      <c r="AA20" s="189">
        <f>_xlfn.IFNA(VLOOKUP(CONCATENATE($AA$5,$B20,$C20),'DRY3'!$A$6:$N$124,14,FALSE),0)</f>
        <v>0</v>
      </c>
      <c r="AB20" s="189">
        <f>_xlfn.IFNA(VLOOKUP(CONCATENATE($AB$5,$B20,$C20),'SER2'!$A$6:$N$135,14,FALSE),0)</f>
        <v>0</v>
      </c>
      <c r="AC20" s="189">
        <f>_xlfn.IFNA(VLOOKUP(CONCATENATE($AC$5,$B20,$C20),'KR2'!$A$6:$O$129,14,FALSE),0)</f>
        <v>0</v>
      </c>
      <c r="AD20" s="189">
        <f>_xlfn.IFNA(VLOOKUP(CONCATENATE($AD$5,$B20,$C20),'BUN1'!$A$6:$O$129,14,FALSE),0)</f>
        <v>0</v>
      </c>
      <c r="AE20" s="189">
        <f>_xlfn.IFNA(VLOOKUP(CONCATENATE($AE$5,$B20,$C20),LOG!$A$6:$N$135,14,FALSE),0)</f>
        <v>0</v>
      </c>
      <c r="AF20" s="189">
        <f>_xlfn.IFNA(VLOOKUP(CONCATENATE($AF$5,$B20,$C20),FEST!$A$6:$N$125,14,FALSE),0)</f>
        <v>0</v>
      </c>
      <c r="AG20" s="189">
        <f>_xlfn.IFNA(VLOOKUP(CONCATENATE($AG$5,$B20,$C20),'ESP2'!$A$6:$N$131,14,FALSE),0)</f>
        <v>0</v>
      </c>
      <c r="AH20" s="189">
        <f>_xlfn.IFNA(VLOOKUP(CONCATENATE($AH$5,$B20,$C20),'OG3'!$A$6:$N$131,14,FALSE),0)</f>
        <v>0</v>
      </c>
      <c r="AI20" s="189">
        <f>_xlfn.IFNA(VLOOKUP(CONCATENATE($AI$5,$B20,$C20),'BUN2'!$A$6:$N$135,14,FALSE),0)</f>
        <v>0</v>
      </c>
      <c r="AJ20" s="189">
        <f>_xlfn.IFNA(VLOOKUP(CONCATENATE($AJ$5,$B20,$C20),SC!$A$6:$N$250,14,FALSE),0)</f>
        <v>0</v>
      </c>
      <c r="AK20" s="189">
        <f>_xlfn.IFNA(VLOOKUP(CONCATENATE($AK$5,$B20,$C20),'ESP3'!$A$6:$N$133,14,FALSE),0)</f>
        <v>0</v>
      </c>
      <c r="AL20" s="447">
        <f>_xlfn.IFNA(VLOOKUP(CONCATENATE($AL$5,$B20,$C20),'BAL3'!$A$6:$N$77,14,FALSE),0)</f>
        <v>0</v>
      </c>
      <c r="AM20" s="190">
        <f>_xlfn.IFNA(VLOOKUP(CONCATENATE($AK$5,$B20,$C20),'BUN3'!$A$6:$N$133,14,FALSE),0)</f>
        <v>0</v>
      </c>
      <c r="AN20" s="190">
        <f>_xlfn.IFNA(VLOOKUP(CONCATENATE($AN$5,$B20,$C20),'ESP4'!$A$6:$N$135,14,FALSE),0)</f>
        <v>0</v>
      </c>
      <c r="AO20" s="190">
        <f>_xlfn.IFNA(VLOOKUP(CONCATENATE($AO$5,$B20,$C20),'MR3'!$A$6:$N$77,14,FALSE),0)</f>
        <v>0</v>
      </c>
      <c r="AP20" s="190">
        <f>_xlfn.IFNA(VLOOKUP(CONCATENATE($AP$5,$B20,$C20),'WAL1'!$A$6:$N$233,14,FALSE),0)</f>
        <v>0</v>
      </c>
      <c r="AQ20" s="190">
        <f>_xlfn.IFNA(VLOOKUP(CONCATENATE($AQ$5,$B20,$C20),'SM1'!$A$6:$N$250,14,FALSE),0)</f>
        <v>0</v>
      </c>
      <c r="AR20" s="190">
        <f>_xlfn.IFNA(VLOOKUP(CONCATENATE($AR$5,$B20,$C20),'BUS4'!$A$6:$N$250,14,FALSE),0)</f>
        <v>0</v>
      </c>
      <c r="AS20" s="190">
        <f>_xlfn.IFNA(VLOOKUP(CONCATENATE($AS$5,$B20,$C20),WP!$A$6:$N$250,14,FALSE),0)</f>
        <v>0</v>
      </c>
      <c r="AT20" s="190"/>
      <c r="AU20" s="190"/>
      <c r="AV20" s="446"/>
      <c r="AW20" s="397"/>
      <c r="AX20" s="78"/>
    </row>
    <row r="21" spans="1:50" x14ac:dyDescent="0.3">
      <c r="A21" s="886"/>
      <c r="B21" s="29" t="s">
        <v>346</v>
      </c>
      <c r="C21" s="30" t="s">
        <v>390</v>
      </c>
      <c r="D21" s="30" t="s">
        <v>369</v>
      </c>
      <c r="E21" s="31">
        <v>45034</v>
      </c>
      <c r="F21" s="32">
        <v>16</v>
      </c>
      <c r="G21" s="33">
        <f t="shared" si="0"/>
        <v>3</v>
      </c>
      <c r="H21" s="34">
        <f t="shared" si="1"/>
        <v>7</v>
      </c>
      <c r="I21" s="32">
        <f t="shared" si="2"/>
        <v>18</v>
      </c>
      <c r="J21" s="189">
        <f>_xlfn.IFNA(VLOOKUP(CONCATENATE($J$5,$B21,$C21),'BUS1'!$A$6:$N$107,14,FALSE),0)</f>
        <v>0</v>
      </c>
      <c r="K21" s="189">
        <f>_xlfn.IFNA(VLOOKUP(CONCATENATE($K$5,$B21,$C21),'ESP1'!$A$6:$N$135,14,FALSE),0)</f>
        <v>0</v>
      </c>
      <c r="L21" s="189">
        <f>_xlfn.IFNA(VLOOKUP(CONCATENATE($L$5,$B21,$C21),'KR1'!$A$6:$N$95,14,FALSE),0)</f>
        <v>0</v>
      </c>
      <c r="M21" s="707">
        <f>_xlfn.IFNA(VLOOKUP(CONCATENATE($M$5,$B21,$C21),'BAL1'!$A$6:$N$131,14,FALSE),0)</f>
        <v>0</v>
      </c>
      <c r="N21" s="189">
        <f>_xlfn.IFNA(VLOOKUP(CONCATENATE($N$5,$B21,$C21),MUR!$A$6:$N$110,14,FALSE),0)</f>
        <v>0</v>
      </c>
      <c r="O21" s="189">
        <f>_xlfn.IFNA(VLOOKUP(CONCATENATE($O$5,$B21,$C21),'SER1'!$A$6:$N$110,14,FALSE),0)</f>
        <v>1</v>
      </c>
      <c r="P21" s="189">
        <f>_xlfn.IFNA(VLOOKUP(CONCATENATE($P$5,$B21,$C21),'MR1'!$A$6:$N$135,14,FALSE),0)</f>
        <v>0</v>
      </c>
      <c r="Q21" s="189">
        <f>_xlfn.IFNA(VLOOKUP(CONCATENATE($Q$5,$B21,$C21),'GOS1'!$A$6:$N$133,14,FALSE),0)</f>
        <v>0</v>
      </c>
      <c r="R21" s="189">
        <f>_xlfn.IFNA(VLOOKUP(CONCATENATE($R$5,$B21,$C21),'BUS2'!$A$6:$N$133,14,FALSE),0)</f>
        <v>0</v>
      </c>
      <c r="S21" s="189">
        <f>_xlfn.IFNA(VLOOKUP(CONCATENATE($S$5,$B21,$C21),'OG1'!$A$6:$N$56,14,FALSE),0)</f>
        <v>0</v>
      </c>
      <c r="T21" s="189">
        <f>_xlfn.IFNA(VLOOKUP(CONCATENATE($T$5,$B21,$C21),'DRY1'!$A$6:$N$135,14,FALSE),0)</f>
        <v>0</v>
      </c>
      <c r="U21" s="189">
        <f>_xlfn.IFNA(VLOOKUP(CONCATENATE($U$5,$B21,$C21),'HO1'!$A$8:$N$131,14,FALSE),0)</f>
        <v>0</v>
      </c>
      <c r="V21" s="189">
        <f>_xlfn.IFNA(VLOOKUP(CONCATENATE($V$5,$B21,$C21),'BUS3'!$A$8:$N$135,14,FALSE),0)</f>
        <v>0</v>
      </c>
      <c r="W21" s="189">
        <f>_xlfn.IFNA(VLOOKUP(CONCATENATE($W$5,$B21,$C21),'DRY2'!$A$6:$N$169,14,FALSE),0)</f>
        <v>0</v>
      </c>
      <c r="X21" s="707">
        <f>_xlfn.IFNA(VLOOKUP(CONCATENATE($X$5,$B21,$C21),'BAL2'!$A$6:$N$131,14,FALSE),0)</f>
        <v>0</v>
      </c>
      <c r="Y21" s="189">
        <f>_xlfn.IFNA(VLOOKUP(CONCATENATE($Y$5,$B21,$C21),'OG2'!$A$6:$N$133,14,FALSE),0)</f>
        <v>4</v>
      </c>
      <c r="Z21" s="189">
        <f>_xlfn.IFNA(VLOOKUP(CONCATENATE($Z$5,$B21,$C21),'MR2'!$A$6:$N$133,14,FALSE),0)</f>
        <v>0</v>
      </c>
      <c r="AA21" s="189">
        <f>_xlfn.IFNA(VLOOKUP(CONCATENATE($AA$5,$B21,$C21),'DRY3'!$A$6:$N$124,14,FALSE),0)</f>
        <v>0</v>
      </c>
      <c r="AB21" s="189">
        <f>_xlfn.IFNA(VLOOKUP(CONCATENATE($AB$5,$B21,$C21),'SER2'!$A$6:$N$135,14,FALSE),0)</f>
        <v>0</v>
      </c>
      <c r="AC21" s="189">
        <f>_xlfn.IFNA(VLOOKUP(CONCATENATE($AC$5,$B21,$C21),'KR2'!$A$6:$O$129,14,FALSE),0)</f>
        <v>0</v>
      </c>
      <c r="AD21" s="189">
        <f>_xlfn.IFNA(VLOOKUP(CONCATENATE($AD$5,$B21,$C21),'BUN1'!$A$6:$O$129,14,FALSE),0)</f>
        <v>0</v>
      </c>
      <c r="AE21" s="189">
        <f>_xlfn.IFNA(VLOOKUP(CONCATENATE($AE$5,$B21,$C21),LOG!$A$6:$N$135,14,FALSE),0)</f>
        <v>0</v>
      </c>
      <c r="AF21" s="189">
        <f>_xlfn.IFNA(VLOOKUP(CONCATENATE($AF$5,$B21,$C21),FEST!$A$6:$N$125,14,FALSE),0)</f>
        <v>0</v>
      </c>
      <c r="AG21" s="189">
        <f>_xlfn.IFNA(VLOOKUP(CONCATENATE($AG$5,$B21,$C21),'ESP2'!$A$6:$N$131,14,FALSE),0)</f>
        <v>0</v>
      </c>
      <c r="AH21" s="189">
        <f>_xlfn.IFNA(VLOOKUP(CONCATENATE($AH$5,$B21,$C21),'OG3'!$A$6:$N$131,14,FALSE),0)</f>
        <v>0</v>
      </c>
      <c r="AI21" s="189">
        <f>_xlfn.IFNA(VLOOKUP(CONCATENATE($AI$5,$B21,$C21),'BUN2'!$A$6:$N$135,14,FALSE),0)</f>
        <v>0</v>
      </c>
      <c r="AJ21" s="189">
        <f>_xlfn.IFNA(VLOOKUP(CONCATENATE($AJ$5,$B21,$C21),SC!$A$6:$N$250,14,FALSE),0)</f>
        <v>2</v>
      </c>
      <c r="AK21" s="189">
        <f>_xlfn.IFNA(VLOOKUP(CONCATENATE($AK$5,$B21,$C21),'ESP3'!$A$6:$N$133,14,FALSE),0)</f>
        <v>0</v>
      </c>
      <c r="AL21" s="447">
        <f>_xlfn.IFNA(VLOOKUP(CONCATENATE($AL$5,$B21,$C21),'BAL3'!$A$6:$N$77,14,FALSE),0)</f>
        <v>0</v>
      </c>
      <c r="AM21" s="190">
        <f>_xlfn.IFNA(VLOOKUP(CONCATENATE($AK$5,$B21,$C21),'BUN3'!$A$6:$N$133,14,FALSE),0)</f>
        <v>0</v>
      </c>
      <c r="AN21" s="190">
        <f>_xlfn.IFNA(VLOOKUP(CONCATENATE($AN$5,$B21,$C21),'ESP4'!$A$6:$N$135,14,FALSE),0)</f>
        <v>0</v>
      </c>
      <c r="AO21" s="190">
        <f>_xlfn.IFNA(VLOOKUP(CONCATENATE($AO$5,$B21,$C21),'MR3'!$A$6:$N$77,14,FALSE),0)</f>
        <v>0</v>
      </c>
      <c r="AP21" s="190">
        <f>_xlfn.IFNA(VLOOKUP(CONCATENATE($AP$5,$B21,$C21),'WAL1'!$A$6:$N$233,14,FALSE),0)</f>
        <v>0</v>
      </c>
      <c r="AQ21" s="190">
        <f>_xlfn.IFNA(VLOOKUP(CONCATENATE($AQ$5,$B21,$C21),'SM1'!$A$6:$N$250,14,FALSE),0)</f>
        <v>0</v>
      </c>
      <c r="AR21" s="190">
        <f>_xlfn.IFNA(VLOOKUP(CONCATENATE($AR$5,$B21,$C21),'BUS4'!$A$6:$N$250,14,FALSE),0)</f>
        <v>0</v>
      </c>
      <c r="AS21" s="190">
        <f>_xlfn.IFNA(VLOOKUP(CONCATENATE($AS$5,$B21,$C21),WP!$A$6:$N$250,14,FALSE),0)</f>
        <v>0</v>
      </c>
      <c r="AT21" s="190"/>
      <c r="AU21" s="190"/>
      <c r="AV21" s="446"/>
      <c r="AW21" s="397"/>
      <c r="AX21" s="78"/>
    </row>
    <row r="22" spans="1:50" x14ac:dyDescent="0.3">
      <c r="A22" s="886"/>
      <c r="B22" s="29" t="s">
        <v>160</v>
      </c>
      <c r="C22" s="30" t="s">
        <v>461</v>
      </c>
      <c r="D22" s="30" t="s">
        <v>158</v>
      </c>
      <c r="E22" s="31">
        <v>45030</v>
      </c>
      <c r="F22" s="32">
        <v>14</v>
      </c>
      <c r="G22" s="33">
        <f t="shared" si="0"/>
        <v>2</v>
      </c>
      <c r="H22" s="34">
        <f t="shared" si="1"/>
        <v>4</v>
      </c>
      <c r="I22" s="32">
        <f t="shared" si="2"/>
        <v>21</v>
      </c>
      <c r="J22" s="189">
        <f>_xlfn.IFNA(VLOOKUP(CONCATENATE($J$5,$B22,$C22),'BUS1'!$A$6:$N$107,14,FALSE),0)</f>
        <v>0</v>
      </c>
      <c r="K22" s="189">
        <f>_xlfn.IFNA(VLOOKUP(CONCATENATE($K$5,$B22,$C22),'ESP1'!$A$6:$N$135,14,FALSE),0)</f>
        <v>0</v>
      </c>
      <c r="L22" s="189">
        <f>_xlfn.IFNA(VLOOKUP(CONCATENATE($L$5,$B22,$C22),'KR1'!$A$6:$N$95,14,FALSE),0)</f>
        <v>0</v>
      </c>
      <c r="M22" s="707">
        <f>_xlfn.IFNA(VLOOKUP(CONCATENATE($M$5,$B22,$C22),'BAL1'!$A$6:$N$131,14,FALSE),0)</f>
        <v>0</v>
      </c>
      <c r="N22" s="189">
        <f>_xlfn.IFNA(VLOOKUP(CONCATENATE($N$5,$B22,$C22),MUR!$A$6:$N$110,14,FALSE),0)</f>
        <v>0</v>
      </c>
      <c r="O22" s="189">
        <f>_xlfn.IFNA(VLOOKUP(CONCATENATE($O$5,$B22,$C22),'SER1'!$A$6:$N$110,14,FALSE),0)</f>
        <v>0</v>
      </c>
      <c r="P22" s="189">
        <f>_xlfn.IFNA(VLOOKUP(CONCATENATE($P$5,$B22,$C22),'MR1'!$A$6:$N$135,14,FALSE),0)</f>
        <v>0</v>
      </c>
      <c r="Q22" s="189">
        <f>_xlfn.IFNA(VLOOKUP(CONCATENATE($Q$5,$B22,$C22),'GOS1'!$A$6:$N$133,14,FALSE),0)</f>
        <v>0</v>
      </c>
      <c r="R22" s="189">
        <f>_xlfn.IFNA(VLOOKUP(CONCATENATE($R$5,$B22,$C22),'BUS2'!$A$6:$N$133,14,FALSE),0)</f>
        <v>2</v>
      </c>
      <c r="S22" s="189">
        <f>_xlfn.IFNA(VLOOKUP(CONCATENATE($S$5,$B22,$C22),'OG1'!$A$6:$N$56,14,FALSE),0)</f>
        <v>0</v>
      </c>
      <c r="T22" s="189">
        <f>_xlfn.IFNA(VLOOKUP(CONCATENATE($T$5,$B22,$C22),'DRY1'!$A$6:$N$135,14,FALSE),0)</f>
        <v>0</v>
      </c>
      <c r="U22" s="189">
        <f>_xlfn.IFNA(VLOOKUP(CONCATENATE($U$5,$B22,$C22),'HO1'!$A$8:$N$131,14,FALSE),0)</f>
        <v>0</v>
      </c>
      <c r="V22" s="189">
        <f>_xlfn.IFNA(VLOOKUP(CONCATENATE($V$5,$B22,$C22),'BUS3'!$A$8:$N$135,14,FALSE),0)</f>
        <v>0</v>
      </c>
      <c r="W22" s="189">
        <f>_xlfn.IFNA(VLOOKUP(CONCATENATE($W$5,$B22,$C22),'DRY2'!$A$6:$N$169,14,FALSE),0)</f>
        <v>0</v>
      </c>
      <c r="X22" s="707">
        <f>_xlfn.IFNA(VLOOKUP(CONCATENATE($X$5,$B22,$C22),'BAL2'!$A$6:$N$131,14,FALSE),0)</f>
        <v>0</v>
      </c>
      <c r="Y22" s="189">
        <f>_xlfn.IFNA(VLOOKUP(CONCATENATE($Y$5,$B22,$C22),'OG2'!$A$6:$N$133,14,FALSE),0)</f>
        <v>0</v>
      </c>
      <c r="Z22" s="189">
        <f>_xlfn.IFNA(VLOOKUP(CONCATENATE($Z$5,$B22,$C22),'MR2'!$A$6:$N$133,14,FALSE),0)</f>
        <v>0</v>
      </c>
      <c r="AA22" s="189">
        <f>_xlfn.IFNA(VLOOKUP(CONCATENATE($AA$5,$B22,$C22),'DRY3'!$A$6:$N$124,14,FALSE),0)</f>
        <v>0</v>
      </c>
      <c r="AB22" s="189">
        <f>_xlfn.IFNA(VLOOKUP(CONCATENATE($AB$5,$B22,$C22),'SER2'!$A$6:$N$135,14,FALSE),0)</f>
        <v>0</v>
      </c>
      <c r="AC22" s="189">
        <f>_xlfn.IFNA(VLOOKUP(CONCATENATE($AC$5,$B22,$C22),'KR2'!$A$6:$O$129,14,FALSE),0)</f>
        <v>0</v>
      </c>
      <c r="AD22" s="189">
        <f>_xlfn.IFNA(VLOOKUP(CONCATENATE($AD$5,$B22,$C22),'BUN1'!$A$6:$O$129,14,FALSE),0)</f>
        <v>0</v>
      </c>
      <c r="AE22" s="189">
        <f>_xlfn.IFNA(VLOOKUP(CONCATENATE($AE$5,$B22,$C22),LOG!$A$6:$N$135,14,FALSE),0)</f>
        <v>0</v>
      </c>
      <c r="AF22" s="189">
        <f>_xlfn.IFNA(VLOOKUP(CONCATENATE($AF$5,$B22,$C22),FEST!$A$6:$N$125,14,FALSE),0)</f>
        <v>0</v>
      </c>
      <c r="AG22" s="189">
        <f>_xlfn.IFNA(VLOOKUP(CONCATENATE($AG$5,$B22,$C22),'ESP2'!$A$6:$N$131,14,FALSE),0)</f>
        <v>0</v>
      </c>
      <c r="AH22" s="189">
        <f>_xlfn.IFNA(VLOOKUP(CONCATENATE($AH$5,$B22,$C22),'OG3'!$A$6:$N$131,14,FALSE),0)</f>
        <v>0</v>
      </c>
      <c r="AI22" s="189">
        <f>_xlfn.IFNA(VLOOKUP(CONCATENATE($AI$5,$B22,$C22),'BUN2'!$A$6:$N$135,14,FALSE),0)</f>
        <v>0</v>
      </c>
      <c r="AJ22" s="189">
        <f>_xlfn.IFNA(VLOOKUP(CONCATENATE($AJ$5,$B22,$C22),SC!$A$6:$N$250,14,FALSE),0)</f>
        <v>2</v>
      </c>
      <c r="AK22" s="189">
        <f>_xlfn.IFNA(VLOOKUP(CONCATENATE($AK$5,$B22,$C22),'ESP3'!$A$6:$N$133,14,FALSE),0)</f>
        <v>0</v>
      </c>
      <c r="AL22" s="447">
        <f>_xlfn.IFNA(VLOOKUP(CONCATENATE($AL$5,$B22,$C22),'BAL3'!$A$6:$N$77,14,FALSE),0)</f>
        <v>0</v>
      </c>
      <c r="AM22" s="190">
        <f>_xlfn.IFNA(VLOOKUP(CONCATENATE($AK$5,$B22,$C22),'BUN3'!$A$6:$N$133,14,FALSE),0)</f>
        <v>0</v>
      </c>
      <c r="AN22" s="190">
        <f>_xlfn.IFNA(VLOOKUP(CONCATENATE($AN$5,$B22,$C22),'ESP4'!$A$6:$N$135,14,FALSE),0)</f>
        <v>0</v>
      </c>
      <c r="AO22" s="190">
        <f>_xlfn.IFNA(VLOOKUP(CONCATENATE($AO$5,$B22,$C22),'MR3'!$A$6:$N$77,14,FALSE),0)</f>
        <v>0</v>
      </c>
      <c r="AP22" s="190">
        <f>_xlfn.IFNA(VLOOKUP(CONCATENATE($AP$5,$B22,$C22),'WAL1'!$A$6:$N$233,14,FALSE),0)</f>
        <v>0</v>
      </c>
      <c r="AQ22" s="190">
        <f>_xlfn.IFNA(VLOOKUP(CONCATENATE($AQ$5,$B22,$C22),'SM1'!$A$6:$N$250,14,FALSE),0)</f>
        <v>0</v>
      </c>
      <c r="AR22" s="190">
        <f>_xlfn.IFNA(VLOOKUP(CONCATENATE($AR$5,$B22,$C22),'BUS4'!$A$6:$N$250,14,FALSE),0)</f>
        <v>0</v>
      </c>
      <c r="AS22" s="190">
        <f>_xlfn.IFNA(VLOOKUP(CONCATENATE($AS$5,$B22,$C22),WP!$A$6:$N$250,14,FALSE),0)</f>
        <v>0</v>
      </c>
      <c r="AT22" s="190"/>
      <c r="AU22" s="190"/>
      <c r="AV22" s="446"/>
      <c r="AW22" s="397"/>
      <c r="AX22" s="78"/>
    </row>
    <row r="23" spans="1:50" x14ac:dyDescent="0.3">
      <c r="A23" s="886"/>
      <c r="B23" s="29" t="s">
        <v>355</v>
      </c>
      <c r="C23" s="30" t="s">
        <v>385</v>
      </c>
      <c r="D23" s="30" t="s">
        <v>170</v>
      </c>
      <c r="E23" s="31">
        <v>45029</v>
      </c>
      <c r="F23" s="32">
        <v>15</v>
      </c>
      <c r="G23" s="33">
        <f t="shared" si="0"/>
        <v>2</v>
      </c>
      <c r="H23" s="34">
        <f t="shared" si="1"/>
        <v>4</v>
      </c>
      <c r="I23" s="32">
        <f t="shared" si="2"/>
        <v>21</v>
      </c>
      <c r="J23" s="189">
        <f>_xlfn.IFNA(VLOOKUP(CONCATENATE($J$5,$B23,$C23),'BUS1'!$A$6:$N$107,14,FALSE),0)</f>
        <v>0</v>
      </c>
      <c r="K23" s="189">
        <f>_xlfn.IFNA(VLOOKUP(CONCATENATE($K$5,$B23,$C23),'ESP1'!$A$6:$N$135,14,FALSE),0)</f>
        <v>0</v>
      </c>
      <c r="L23" s="189">
        <f>_xlfn.IFNA(VLOOKUP(CONCATENATE($L$5,$B23,$C23),'KR1'!$A$6:$N$95,14,FALSE),0)</f>
        <v>0</v>
      </c>
      <c r="M23" s="707">
        <f>_xlfn.IFNA(VLOOKUP(CONCATENATE($M$5,$B23,$C23),'BAL1'!$A$6:$N$131,14,FALSE),0)</f>
        <v>0</v>
      </c>
      <c r="N23" s="189">
        <f>_xlfn.IFNA(VLOOKUP(CONCATENATE($N$5,$B23,$C23),MUR!$A$6:$N$110,14,FALSE),0)</f>
        <v>2</v>
      </c>
      <c r="O23" s="189">
        <f>_xlfn.IFNA(VLOOKUP(CONCATENATE($O$5,$B23,$C23),'SER1'!$A$6:$N$110,14,FALSE),0)</f>
        <v>0</v>
      </c>
      <c r="P23" s="189">
        <f>_xlfn.IFNA(VLOOKUP(CONCATENATE($P$5,$B23,$C23),'MR1'!$A$6:$N$135,14,FALSE),0)</f>
        <v>0</v>
      </c>
      <c r="Q23" s="189">
        <f>_xlfn.IFNA(VLOOKUP(CONCATENATE($Q$5,$B23,$C23),'GOS1'!$A$6:$N$133,14,FALSE),0)</f>
        <v>0</v>
      </c>
      <c r="R23" s="189">
        <f>_xlfn.IFNA(VLOOKUP(CONCATENATE($R$5,$B23,$C23),'BUS2'!$A$6:$N$133,14,FALSE),0)</f>
        <v>0</v>
      </c>
      <c r="S23" s="189">
        <f>_xlfn.IFNA(VLOOKUP(CONCATENATE($S$5,$B23,$C23),'OG1'!$A$6:$N$56,14,FALSE),0)</f>
        <v>0</v>
      </c>
      <c r="T23" s="189">
        <f>_xlfn.IFNA(VLOOKUP(CONCATENATE($T$5,$B23,$C23),'DRY1'!$A$6:$N$135,14,FALSE),0)</f>
        <v>0</v>
      </c>
      <c r="U23" s="189">
        <f>_xlfn.IFNA(VLOOKUP(CONCATENATE($U$5,$B23,$C23),'HO1'!$A$8:$N$131,14,FALSE),0)</f>
        <v>0</v>
      </c>
      <c r="V23" s="189">
        <f>_xlfn.IFNA(VLOOKUP(CONCATENATE($V$5,$B23,$C23),'BUS3'!$A$8:$N$135,14,FALSE),0)</f>
        <v>0</v>
      </c>
      <c r="W23" s="189">
        <f>_xlfn.IFNA(VLOOKUP(CONCATENATE($W$5,$B23,$C23),'DRY2'!$A$6:$N$169,14,FALSE),0)</f>
        <v>0</v>
      </c>
      <c r="X23" s="707">
        <f>_xlfn.IFNA(VLOOKUP(CONCATENATE($X$5,$B23,$C23),'BAL2'!$A$6:$N$131,14,FALSE),0)</f>
        <v>0</v>
      </c>
      <c r="Y23" s="189">
        <f>_xlfn.IFNA(VLOOKUP(CONCATENATE($Y$5,$B23,$C23),'OG2'!$A$6:$N$133,14,FALSE),0)</f>
        <v>0</v>
      </c>
      <c r="Z23" s="189">
        <f>_xlfn.IFNA(VLOOKUP(CONCATENATE($Z$5,$B23,$C23),'MR2'!$A$6:$N$133,14,FALSE),0)</f>
        <v>0</v>
      </c>
      <c r="AA23" s="189">
        <f>_xlfn.IFNA(VLOOKUP(CONCATENATE($AA$5,$B23,$C23),'DRY3'!$A$6:$N$124,14,FALSE),0)</f>
        <v>0</v>
      </c>
      <c r="AB23" s="189">
        <f>_xlfn.IFNA(VLOOKUP(CONCATENATE($AB$5,$B23,$C23),'SER2'!$A$6:$N$135,14,FALSE),0)</f>
        <v>0</v>
      </c>
      <c r="AC23" s="189">
        <f>_xlfn.IFNA(VLOOKUP(CONCATENATE($AC$5,$B23,$C23),'KR2'!$A$6:$O$129,14,FALSE),0)</f>
        <v>0</v>
      </c>
      <c r="AD23" s="189">
        <f>_xlfn.IFNA(VLOOKUP(CONCATENATE($AD$5,$B23,$C23),'BUN1'!$A$6:$O$129,14,FALSE),0)</f>
        <v>0</v>
      </c>
      <c r="AE23" s="189">
        <f>_xlfn.IFNA(VLOOKUP(CONCATENATE($AE$5,$B23,$C23),LOG!$A$6:$N$135,14,FALSE),0)</f>
        <v>0</v>
      </c>
      <c r="AF23" s="189">
        <f>_xlfn.IFNA(VLOOKUP(CONCATENATE($AF$5,$B23,$C23),FEST!$A$6:$N$125,14,FALSE),0)</f>
        <v>0</v>
      </c>
      <c r="AG23" s="189">
        <f>_xlfn.IFNA(VLOOKUP(CONCATENATE($AG$5,$B23,$C23),'ESP2'!$A$6:$N$131,14,FALSE),0)</f>
        <v>0</v>
      </c>
      <c r="AH23" s="189">
        <f>_xlfn.IFNA(VLOOKUP(CONCATENATE($AH$5,$B23,$C23),'OG3'!$A$6:$N$131,14,FALSE),0)</f>
        <v>0</v>
      </c>
      <c r="AI23" s="189">
        <f>_xlfn.IFNA(VLOOKUP(CONCATENATE($AI$5,$B23,$C23),'BUN2'!$A$6:$N$135,14,FALSE),0)</f>
        <v>0</v>
      </c>
      <c r="AJ23" s="189">
        <f>_xlfn.IFNA(VLOOKUP(CONCATENATE($AJ$5,$B23,$C23),SC!$A$6:$N$250,14,FALSE),0)</f>
        <v>0</v>
      </c>
      <c r="AK23" s="189">
        <f>_xlfn.IFNA(VLOOKUP(CONCATENATE($AK$5,$B23,$C23),'ESP3'!$A$6:$N$133,14,FALSE),0)</f>
        <v>0</v>
      </c>
      <c r="AL23" s="447">
        <f>_xlfn.IFNA(VLOOKUP(CONCATENATE($AL$5,$B23,$C23),'BAL3'!$A$6:$N$77,14,FALSE),0)</f>
        <v>0</v>
      </c>
      <c r="AM23" s="190">
        <f>_xlfn.IFNA(VLOOKUP(CONCATENATE($AK$5,$B23,$C23),'BUN3'!$A$6:$N$133,14,FALSE),0)</f>
        <v>0</v>
      </c>
      <c r="AN23" s="190">
        <f>_xlfn.IFNA(VLOOKUP(CONCATENATE($AN$5,$B23,$C23),'ESP4'!$A$6:$N$135,14,FALSE),0)</f>
        <v>0</v>
      </c>
      <c r="AO23" s="190">
        <f>_xlfn.IFNA(VLOOKUP(CONCATENATE($AO$5,$B23,$C23),'MR3'!$A$6:$N$77,14,FALSE),0)</f>
        <v>0</v>
      </c>
      <c r="AP23" s="190">
        <f>_xlfn.IFNA(VLOOKUP(CONCATENATE($AP$5,$B23,$C23),'WAL1'!$A$6:$N$233,14,FALSE),0)</f>
        <v>0</v>
      </c>
      <c r="AQ23" s="190">
        <f>_xlfn.IFNA(VLOOKUP(CONCATENATE($AQ$5,$B23,$C23),'SM1'!$A$6:$N$250,14,FALSE),0)</f>
        <v>0</v>
      </c>
      <c r="AR23" s="190">
        <f>_xlfn.IFNA(VLOOKUP(CONCATENATE($AR$5,$B23,$C23),'BUS4'!$A$6:$N$250,14,FALSE),0)</f>
        <v>2</v>
      </c>
      <c r="AS23" s="190">
        <f>_xlfn.IFNA(VLOOKUP(CONCATENATE($AS$5,$B23,$C23),WP!$A$6:$N$250,14,FALSE),0)</f>
        <v>0</v>
      </c>
      <c r="AT23" s="190"/>
      <c r="AU23" s="190"/>
      <c r="AV23" s="446"/>
      <c r="AW23" s="397"/>
      <c r="AX23" s="78"/>
    </row>
    <row r="24" spans="1:50" x14ac:dyDescent="0.3">
      <c r="A24" s="886"/>
      <c r="B24" s="29" t="s">
        <v>497</v>
      </c>
      <c r="C24" s="30" t="s">
        <v>409</v>
      </c>
      <c r="D24" s="30" t="s">
        <v>404</v>
      </c>
      <c r="E24" s="31">
        <v>45032</v>
      </c>
      <c r="F24" s="32">
        <v>16</v>
      </c>
      <c r="G24" s="33">
        <f t="shared" si="0"/>
        <v>1</v>
      </c>
      <c r="H24" s="34">
        <f t="shared" si="1"/>
        <v>8</v>
      </c>
      <c r="I24" s="32">
        <f t="shared" si="2"/>
        <v>15</v>
      </c>
      <c r="J24" s="189">
        <f>_xlfn.IFNA(VLOOKUP(CONCATENATE($J$5,$B24,$C24),'BUS1'!$A$6:$N$107,14,FALSE),0)</f>
        <v>0</v>
      </c>
      <c r="K24" s="189">
        <f>_xlfn.IFNA(VLOOKUP(CONCATENATE($K$5,$B24,$C24),'ESP1'!$A$6:$N$135,14,FALSE),0)</f>
        <v>0</v>
      </c>
      <c r="L24" s="189">
        <f>_xlfn.IFNA(VLOOKUP(CONCATENATE($L$5,$B24,$C24),'KR1'!$A$6:$N$95,14,FALSE),0)</f>
        <v>0</v>
      </c>
      <c r="M24" s="707">
        <f>_xlfn.IFNA(VLOOKUP(CONCATENATE($M$5,$B24,$C24),'BAL1'!$A$6:$N$131,14,FALSE),0)</f>
        <v>0</v>
      </c>
      <c r="N24" s="189">
        <f>_xlfn.IFNA(VLOOKUP(CONCATENATE($N$5,$B24,$C24),MUR!$A$6:$N$110,14,FALSE),0)</f>
        <v>8</v>
      </c>
      <c r="O24" s="189">
        <f>_xlfn.IFNA(VLOOKUP(CONCATENATE($O$5,$B24,$C24),'SER1'!$A$6:$N$110,14,FALSE),0)</f>
        <v>0</v>
      </c>
      <c r="P24" s="189">
        <f>_xlfn.IFNA(VLOOKUP(CONCATENATE($P$5,$B24,$C24),'MR1'!$A$6:$N$135,14,FALSE),0)</f>
        <v>0</v>
      </c>
      <c r="Q24" s="189">
        <f>_xlfn.IFNA(VLOOKUP(CONCATENATE($Q$5,$B24,$C24),'GOS1'!$A$6:$N$133,14,FALSE),0)</f>
        <v>0</v>
      </c>
      <c r="R24" s="189">
        <f>_xlfn.IFNA(VLOOKUP(CONCATENATE($R$5,$B24,$C24),'BUS2'!$A$6:$N$133,14,FALSE),0)</f>
        <v>0</v>
      </c>
      <c r="S24" s="189">
        <f>_xlfn.IFNA(VLOOKUP(CONCATENATE($S$5,$B24,$C24),'OG1'!$A$6:$N$56,14,FALSE),0)</f>
        <v>0</v>
      </c>
      <c r="T24" s="189">
        <f>_xlfn.IFNA(VLOOKUP(CONCATENATE($T$5,$B24,$C24),'DRY1'!$A$6:$N$135,14,FALSE),0)</f>
        <v>0</v>
      </c>
      <c r="U24" s="189">
        <f>_xlfn.IFNA(VLOOKUP(CONCATENATE($U$5,$B24,$C24),'HO1'!$A$8:$N$131,14,FALSE),0)</f>
        <v>0</v>
      </c>
      <c r="V24" s="189">
        <f>_xlfn.IFNA(VLOOKUP(CONCATENATE($V$5,$B24,$C24),'BUS3'!$A$8:$N$135,14,FALSE),0)</f>
        <v>0</v>
      </c>
      <c r="W24" s="189">
        <f>_xlfn.IFNA(VLOOKUP(CONCATENATE($W$5,$B24,$C24),'DRY2'!$A$6:$N$169,14,FALSE),0)</f>
        <v>0</v>
      </c>
      <c r="X24" s="707">
        <f>_xlfn.IFNA(VLOOKUP(CONCATENATE($X$5,$B24,$C24),'BAL2'!$A$6:$N$131,14,FALSE),0)</f>
        <v>0</v>
      </c>
      <c r="Y24" s="189">
        <f>_xlfn.IFNA(VLOOKUP(CONCATENATE($Y$5,$B24,$C24),'OG2'!$A$6:$N$133,14,FALSE),0)</f>
        <v>0</v>
      </c>
      <c r="Z24" s="189">
        <f>_xlfn.IFNA(VLOOKUP(CONCATENATE($Z$5,$B24,$C24),'MR2'!$A$6:$N$133,14,FALSE),0)</f>
        <v>0</v>
      </c>
      <c r="AA24" s="189">
        <f>_xlfn.IFNA(VLOOKUP(CONCATENATE($AA$5,$B24,$C24),'DRY3'!$A$6:$N$124,14,FALSE),0)</f>
        <v>0</v>
      </c>
      <c r="AB24" s="189">
        <f>_xlfn.IFNA(VLOOKUP(CONCATENATE($AB$5,$B24,$C24),'SER2'!$A$6:$N$135,14,FALSE),0)</f>
        <v>0</v>
      </c>
      <c r="AC24" s="189">
        <f>_xlfn.IFNA(VLOOKUP(CONCATENATE($AC$5,$B24,$C24),'KR2'!$A$6:$O$129,14,FALSE),0)</f>
        <v>0</v>
      </c>
      <c r="AD24" s="189">
        <f>_xlfn.IFNA(VLOOKUP(CONCATENATE($AD$5,$B24,$C24),'BUN1'!$A$6:$O$129,14,FALSE),0)</f>
        <v>0</v>
      </c>
      <c r="AE24" s="189">
        <f>_xlfn.IFNA(VLOOKUP(CONCATENATE($AE$5,$B24,$C24),LOG!$A$6:$N$135,14,FALSE),0)</f>
        <v>0</v>
      </c>
      <c r="AF24" s="189">
        <f>_xlfn.IFNA(VLOOKUP(CONCATENATE($AF$5,$B24,$C24),FEST!$A$6:$N$125,14,FALSE),0)</f>
        <v>0</v>
      </c>
      <c r="AG24" s="189">
        <f>_xlfn.IFNA(VLOOKUP(CONCATENATE($AG$5,$B24,$C24),'ESP2'!$A$6:$N$131,14,FALSE),0)</f>
        <v>0</v>
      </c>
      <c r="AH24" s="189">
        <f>_xlfn.IFNA(VLOOKUP(CONCATENATE($AH$5,$B24,$C24),'OG3'!$A$6:$N$131,14,FALSE),0)</f>
        <v>0</v>
      </c>
      <c r="AI24" s="189">
        <f>_xlfn.IFNA(VLOOKUP(CONCATENATE($AI$5,$B24,$C24),'BUN2'!$A$6:$N$135,14,FALSE),0)</f>
        <v>0</v>
      </c>
      <c r="AJ24" s="189">
        <f>_xlfn.IFNA(VLOOKUP(CONCATENATE($AJ$5,$B24,$C24),SC!$A$6:$N$250,14,FALSE),0)</f>
        <v>0</v>
      </c>
      <c r="AK24" s="189">
        <f>_xlfn.IFNA(VLOOKUP(CONCATENATE($AK$5,$B24,$C24),'ESP3'!$A$6:$N$133,14,FALSE),0)</f>
        <v>0</v>
      </c>
      <c r="AL24" s="447">
        <f>_xlfn.IFNA(VLOOKUP(CONCATENATE($AL$5,$B24,$C24),'BAL3'!$A$6:$N$77,14,FALSE),0)</f>
        <v>0</v>
      </c>
      <c r="AM24" s="190">
        <f>_xlfn.IFNA(VLOOKUP(CONCATENATE($AK$5,$B24,$C24),'BUN3'!$A$6:$N$133,14,FALSE),0)</f>
        <v>0</v>
      </c>
      <c r="AN24" s="190">
        <f>_xlfn.IFNA(VLOOKUP(CONCATENATE($AN$5,$B24,$C24),'ESP4'!$A$6:$N$135,14,FALSE),0)</f>
        <v>0</v>
      </c>
      <c r="AO24" s="190">
        <f>_xlfn.IFNA(VLOOKUP(CONCATENATE($AO$5,$B24,$C24),'MR3'!$A$6:$N$77,14,FALSE),0)</f>
        <v>0</v>
      </c>
      <c r="AP24" s="190">
        <f>_xlfn.IFNA(VLOOKUP(CONCATENATE($AP$5,$B24,$C24),'WAL1'!$A$6:$N$233,14,FALSE),0)</f>
        <v>0</v>
      </c>
      <c r="AQ24" s="190">
        <f>_xlfn.IFNA(VLOOKUP(CONCATENATE($AQ$5,$B24,$C24),'SM1'!$A$6:$N$250,14,FALSE),0)</f>
        <v>0</v>
      </c>
      <c r="AR24" s="190">
        <f>_xlfn.IFNA(VLOOKUP(CONCATENATE($AR$5,$B24,$C24),'BUS4'!$A$6:$N$250,14,FALSE),0)</f>
        <v>0</v>
      </c>
      <c r="AS24" s="190">
        <f>_xlfn.IFNA(VLOOKUP(CONCATENATE($AS$5,$B24,$C24),WP!$A$6:$N$250,14,FALSE),0)</f>
        <v>0</v>
      </c>
      <c r="AT24" s="190"/>
      <c r="AU24" s="190"/>
      <c r="AV24" s="446"/>
      <c r="AW24" s="397"/>
      <c r="AX24" s="78"/>
    </row>
    <row r="25" spans="1:50" x14ac:dyDescent="0.3">
      <c r="A25" s="886"/>
      <c r="B25" s="29" t="s">
        <v>349</v>
      </c>
      <c r="C25" s="30" t="s">
        <v>270</v>
      </c>
      <c r="D25" s="30" t="s">
        <v>99</v>
      </c>
      <c r="E25" s="31">
        <v>45040</v>
      </c>
      <c r="F25" s="32">
        <v>15</v>
      </c>
      <c r="G25" s="33">
        <f t="shared" si="0"/>
        <v>1</v>
      </c>
      <c r="H25" s="34">
        <f t="shared" si="1"/>
        <v>8</v>
      </c>
      <c r="I25" s="32">
        <f t="shared" si="2"/>
        <v>15</v>
      </c>
      <c r="J25" s="189">
        <f>_xlfn.IFNA(VLOOKUP(CONCATENATE($J$5,$B25,$C25),'BUS1'!$A$6:$N$107,14,FALSE),0)</f>
        <v>0</v>
      </c>
      <c r="K25" s="189">
        <f>_xlfn.IFNA(VLOOKUP(CONCATENATE($K$5,$B25,$C25),'ESP1'!$A$6:$N$135,14,FALSE),0)</f>
        <v>8</v>
      </c>
      <c r="L25" s="189">
        <f>_xlfn.IFNA(VLOOKUP(CONCATENATE($L$5,$B25,$C25),'KR1'!$A$6:$N$95,14,FALSE),0)</f>
        <v>0</v>
      </c>
      <c r="M25" s="707">
        <f>_xlfn.IFNA(VLOOKUP(CONCATENATE($M$5,$B25,$C25),'BAL1'!$A$6:$N$131,14,FALSE),0)</f>
        <v>0</v>
      </c>
      <c r="N25" s="189">
        <f>_xlfn.IFNA(VLOOKUP(CONCATENATE($N$5,$B25,$C25),MUR!$A$6:$N$110,14,FALSE),0)</f>
        <v>0</v>
      </c>
      <c r="O25" s="189">
        <f>_xlfn.IFNA(VLOOKUP(CONCATENATE($O$5,$B25,$C25),'SER1'!$A$6:$N$110,14,FALSE),0)</f>
        <v>0</v>
      </c>
      <c r="P25" s="189">
        <f>_xlfn.IFNA(VLOOKUP(CONCATENATE($P$5,$B25,$C25),'MR1'!$A$6:$N$135,14,FALSE),0)</f>
        <v>0</v>
      </c>
      <c r="Q25" s="189">
        <f>_xlfn.IFNA(VLOOKUP(CONCATENATE($Q$5,$B25,$C25),'GOS1'!$A$6:$N$133,14,FALSE),0)</f>
        <v>0</v>
      </c>
      <c r="R25" s="189">
        <f>_xlfn.IFNA(VLOOKUP(CONCATENATE($R$5,$B25,$C25),'BUS2'!$A$6:$N$133,14,FALSE),0)</f>
        <v>0</v>
      </c>
      <c r="S25" s="189">
        <f>_xlfn.IFNA(VLOOKUP(CONCATENATE($S$5,$B25,$C25),'OG1'!$A$6:$N$56,14,FALSE),0)</f>
        <v>0</v>
      </c>
      <c r="T25" s="189">
        <f>_xlfn.IFNA(VLOOKUP(CONCATENATE($T$5,$B25,$C25),'DRY1'!$A$6:$N$135,14,FALSE),0)</f>
        <v>0</v>
      </c>
      <c r="U25" s="189">
        <f>_xlfn.IFNA(VLOOKUP(CONCATENATE($U$5,$B25,$C25),'HO1'!$A$8:$N$131,14,FALSE),0)</f>
        <v>0</v>
      </c>
      <c r="V25" s="189">
        <f>_xlfn.IFNA(VLOOKUP(CONCATENATE($V$5,$B25,$C25),'BUS3'!$A$8:$N$135,14,FALSE),0)</f>
        <v>0</v>
      </c>
      <c r="W25" s="189">
        <f>_xlfn.IFNA(VLOOKUP(CONCATENATE($W$5,$B25,$C25),'DRY2'!$A$6:$N$169,14,FALSE),0)</f>
        <v>0</v>
      </c>
      <c r="X25" s="707">
        <f>_xlfn.IFNA(VLOOKUP(CONCATENATE($X$5,$B25,$C25),'BAL2'!$A$6:$N$131,14,FALSE),0)</f>
        <v>0</v>
      </c>
      <c r="Y25" s="189">
        <f>_xlfn.IFNA(VLOOKUP(CONCATENATE($Y$5,$B25,$C25),'OG2'!$A$6:$N$133,14,FALSE),0)</f>
        <v>0</v>
      </c>
      <c r="Z25" s="189">
        <f>_xlfn.IFNA(VLOOKUP(CONCATENATE($Z$5,$B25,$C25),'MR2'!$A$6:$N$133,14,FALSE),0)</f>
        <v>0</v>
      </c>
      <c r="AA25" s="189">
        <f>_xlfn.IFNA(VLOOKUP(CONCATENATE($AA$5,$B25,$C25),'DRY3'!$A$6:$N$124,14,FALSE),0)</f>
        <v>0</v>
      </c>
      <c r="AB25" s="189">
        <f>_xlfn.IFNA(VLOOKUP(CONCATENATE($AB$5,$B25,$C25),'SER2'!$A$6:$N$135,14,FALSE),0)</f>
        <v>0</v>
      </c>
      <c r="AC25" s="189">
        <f>_xlfn.IFNA(VLOOKUP(CONCATENATE($AC$5,$B25,$C25),'KR2'!$A$6:$O$129,14,FALSE),0)</f>
        <v>0</v>
      </c>
      <c r="AD25" s="189">
        <f>_xlfn.IFNA(VLOOKUP(CONCATENATE($AD$5,$B25,$C25),'BUN1'!$A$6:$O$129,14,FALSE),0)</f>
        <v>0</v>
      </c>
      <c r="AE25" s="189">
        <f>_xlfn.IFNA(VLOOKUP(CONCATENATE($AE$5,$B25,$C25),LOG!$A$6:$N$135,14,FALSE),0)</f>
        <v>0</v>
      </c>
      <c r="AF25" s="189">
        <f>_xlfn.IFNA(VLOOKUP(CONCATENATE($AF$5,$B25,$C25),FEST!$A$6:$N$125,14,FALSE),0)</f>
        <v>0</v>
      </c>
      <c r="AG25" s="189">
        <f>_xlfn.IFNA(VLOOKUP(CONCATENATE($AG$5,$B25,$C25),'ESP2'!$A$6:$N$131,14,FALSE),0)</f>
        <v>0</v>
      </c>
      <c r="AH25" s="189">
        <f>_xlfn.IFNA(VLOOKUP(CONCATENATE($AH$5,$B25,$C25),'OG3'!$A$6:$N$131,14,FALSE),0)</f>
        <v>0</v>
      </c>
      <c r="AI25" s="189">
        <f>_xlfn.IFNA(VLOOKUP(CONCATENATE($AI$5,$B25,$C25),'BUN2'!$A$6:$N$135,14,FALSE),0)</f>
        <v>0</v>
      </c>
      <c r="AJ25" s="189">
        <f>_xlfn.IFNA(VLOOKUP(CONCATENATE($AJ$5,$B25,$C25),SC!$A$6:$N$250,14,FALSE),0)</f>
        <v>0</v>
      </c>
      <c r="AK25" s="189">
        <f>_xlfn.IFNA(VLOOKUP(CONCATENATE($AK$5,$B25,$C25),'ESP3'!$A$6:$N$133,14,FALSE),0)</f>
        <v>0</v>
      </c>
      <c r="AL25" s="447">
        <f>_xlfn.IFNA(VLOOKUP(CONCATENATE($AL$5,$B25,$C25),'BAL3'!$A$6:$N$77,14,FALSE),0)</f>
        <v>0</v>
      </c>
      <c r="AM25" s="190">
        <f>_xlfn.IFNA(VLOOKUP(CONCATENATE($AK$5,$B25,$C25),'BUN3'!$A$6:$N$133,14,FALSE),0)</f>
        <v>0</v>
      </c>
      <c r="AN25" s="190">
        <f>_xlfn.IFNA(VLOOKUP(CONCATENATE($AN$5,$B25,$C25),'ESP4'!$A$6:$N$135,14,FALSE),0)</f>
        <v>0</v>
      </c>
      <c r="AO25" s="190">
        <f>_xlfn.IFNA(VLOOKUP(CONCATENATE($AO$5,$B25,$C25),'MR3'!$A$6:$N$77,14,FALSE),0)</f>
        <v>0</v>
      </c>
      <c r="AP25" s="190">
        <f>_xlfn.IFNA(VLOOKUP(CONCATENATE($AP$5,$B25,$C25),'WAL1'!$A$6:$N$233,14,FALSE),0)</f>
        <v>0</v>
      </c>
      <c r="AQ25" s="190">
        <f>_xlfn.IFNA(VLOOKUP(CONCATENATE($AQ$5,$B25,$C25),'SM1'!$A$6:$N$250,14,FALSE),0)</f>
        <v>0</v>
      </c>
      <c r="AR25" s="190">
        <f>_xlfn.IFNA(VLOOKUP(CONCATENATE($AR$5,$B25,$C25),'BUS4'!$A$6:$N$250,14,FALSE),0)</f>
        <v>0</v>
      </c>
      <c r="AS25" s="190">
        <f>_xlfn.IFNA(VLOOKUP(CONCATENATE($AS$5,$B25,$C25),WP!$A$6:$N$250,14,FALSE),0)</f>
        <v>0</v>
      </c>
      <c r="AT25" s="190"/>
      <c r="AU25" s="190"/>
      <c r="AV25" s="446"/>
      <c r="AW25" s="397"/>
      <c r="AX25" s="78"/>
    </row>
    <row r="26" spans="1:50" x14ac:dyDescent="0.3">
      <c r="A26" s="886"/>
      <c r="B26" s="29" t="s">
        <v>498</v>
      </c>
      <c r="C26" s="30" t="s">
        <v>510</v>
      </c>
      <c r="D26" s="30" t="s">
        <v>234</v>
      </c>
      <c r="E26" s="31">
        <v>45030</v>
      </c>
      <c r="F26" s="32">
        <v>15</v>
      </c>
      <c r="G26" s="33">
        <f t="shared" si="0"/>
        <v>1</v>
      </c>
      <c r="H26" s="34">
        <f t="shared" si="1"/>
        <v>6</v>
      </c>
      <c r="I26" s="32">
        <f t="shared" si="2"/>
        <v>19</v>
      </c>
      <c r="J26" s="189">
        <f>_xlfn.IFNA(VLOOKUP(CONCATENATE($J$5,$B26,$C26),'BUS1'!$A$6:$N$107,14,FALSE),0)</f>
        <v>0</v>
      </c>
      <c r="K26" s="189">
        <f>_xlfn.IFNA(VLOOKUP(CONCATENATE($K$5,$B26,$C26),'ESP1'!$A$6:$N$135,14,FALSE),0)</f>
        <v>0</v>
      </c>
      <c r="L26" s="189">
        <f>_xlfn.IFNA(VLOOKUP(CONCATENATE($L$5,$B26,$C26),'KR1'!$A$6:$N$95,14,FALSE),0)</f>
        <v>0</v>
      </c>
      <c r="M26" s="707">
        <f>_xlfn.IFNA(VLOOKUP(CONCATENATE($M$5,$B26,$C26),'BAL1'!$A$6:$N$131,14,FALSE),0)</f>
        <v>0</v>
      </c>
      <c r="N26" s="189">
        <f>_xlfn.IFNA(VLOOKUP(CONCATENATE($N$5,$B26,$C26),MUR!$A$6:$N$110,14,FALSE),0)</f>
        <v>0</v>
      </c>
      <c r="O26" s="189">
        <f>_xlfn.IFNA(VLOOKUP(CONCATENATE($O$5,$B26,$C26),'SER1'!$A$6:$N$110,14,FALSE),0)</f>
        <v>0</v>
      </c>
      <c r="P26" s="189">
        <f>_xlfn.IFNA(VLOOKUP(CONCATENATE($P$5,$B26,$C26),'MR1'!$A$6:$N$135,14,FALSE),0)</f>
        <v>0</v>
      </c>
      <c r="Q26" s="189">
        <f>_xlfn.IFNA(VLOOKUP(CONCATENATE($Q$5,$B26,$C26),'GOS1'!$A$6:$N$133,14,FALSE),0)</f>
        <v>0</v>
      </c>
      <c r="R26" s="189">
        <f>_xlfn.IFNA(VLOOKUP(CONCATENATE($R$5,$B26,$C26),'BUS2'!$A$6:$N$133,14,FALSE),0)</f>
        <v>0</v>
      </c>
      <c r="S26" s="189">
        <f>_xlfn.IFNA(VLOOKUP(CONCATENATE($S$5,$B26,$C26),'OG1'!$A$6:$N$56,14,FALSE),0)</f>
        <v>0</v>
      </c>
      <c r="T26" s="189">
        <f>_xlfn.IFNA(VLOOKUP(CONCATENATE($T$5,$B26,$C26),'DRY1'!$A$6:$N$135,14,FALSE),0)</f>
        <v>0</v>
      </c>
      <c r="U26" s="189">
        <f>_xlfn.IFNA(VLOOKUP(CONCATENATE($U$5,$B26,$C26),'HO1'!$A$8:$N$131,14,FALSE),0)</f>
        <v>0</v>
      </c>
      <c r="V26" s="189">
        <f>_xlfn.IFNA(VLOOKUP(CONCATENATE($V$5,$B26,$C26),'BUS3'!$A$8:$N$135,14,FALSE),0)</f>
        <v>0</v>
      </c>
      <c r="W26" s="189">
        <f>_xlfn.IFNA(VLOOKUP(CONCATENATE($W$5,$B26,$C26),'DRY2'!$A$6:$N$169,14,FALSE),0)</f>
        <v>0</v>
      </c>
      <c r="X26" s="707">
        <f>_xlfn.IFNA(VLOOKUP(CONCATENATE($X$5,$B26,$C26),'BAL2'!$A$6:$N$131,14,FALSE),0)</f>
        <v>0</v>
      </c>
      <c r="Y26" s="189">
        <f>_xlfn.IFNA(VLOOKUP(CONCATENATE($Y$5,$B26,$C26),'OG2'!$A$6:$N$133,14,FALSE),0)</f>
        <v>0</v>
      </c>
      <c r="Z26" s="189">
        <f>_xlfn.IFNA(VLOOKUP(CONCATENATE($Z$5,$B26,$C26),'MR2'!$A$6:$N$133,14,FALSE),0)</f>
        <v>0</v>
      </c>
      <c r="AA26" s="189">
        <f>_xlfn.IFNA(VLOOKUP(CONCATENATE($AA$5,$B26,$C26),'DRY3'!$A$6:$N$124,14,FALSE),0)</f>
        <v>0</v>
      </c>
      <c r="AB26" s="189">
        <f>_xlfn.IFNA(VLOOKUP(CONCATENATE($AB$5,$B26,$C26),'SER2'!$A$6:$N$135,14,FALSE),0)</f>
        <v>0</v>
      </c>
      <c r="AC26" s="189">
        <f>_xlfn.IFNA(VLOOKUP(CONCATENATE($AC$5,$B26,$C26),'KR2'!$A$6:$O$129,14,FALSE),0)</f>
        <v>0</v>
      </c>
      <c r="AD26" s="189">
        <f>_xlfn.IFNA(VLOOKUP(CONCATENATE($AD$5,$B26,$C26),'BUN1'!$A$6:$O$129,14,FALSE),0)</f>
        <v>0</v>
      </c>
      <c r="AE26" s="189">
        <f>_xlfn.IFNA(VLOOKUP(CONCATENATE($AE$5,$B26,$C26),LOG!$A$6:$N$135,14,FALSE),0)</f>
        <v>0</v>
      </c>
      <c r="AF26" s="189">
        <f>_xlfn.IFNA(VLOOKUP(CONCATENATE($AF$5,$B26,$C26),FEST!$A$6:$N$125,14,FALSE),0)</f>
        <v>0</v>
      </c>
      <c r="AG26" s="189">
        <f>_xlfn.IFNA(VLOOKUP(CONCATENATE($AG$5,$B26,$C26),'ESP2'!$A$6:$N$131,14,FALSE),0)</f>
        <v>0</v>
      </c>
      <c r="AH26" s="189">
        <f>_xlfn.IFNA(VLOOKUP(CONCATENATE($AH$5,$B26,$C26),'OG3'!$A$6:$N$131,14,FALSE),0)</f>
        <v>0</v>
      </c>
      <c r="AI26" s="189">
        <f>_xlfn.IFNA(VLOOKUP(CONCATENATE($AI$5,$B26,$C26),'BUN2'!$A$6:$N$135,14,FALSE),0)</f>
        <v>0</v>
      </c>
      <c r="AJ26" s="189">
        <f>_xlfn.IFNA(VLOOKUP(CONCATENATE($AJ$5,$B26,$C26),SC!$A$6:$N$250,14,FALSE),0)</f>
        <v>0</v>
      </c>
      <c r="AK26" s="189">
        <f>_xlfn.IFNA(VLOOKUP(CONCATENATE($AK$5,$B26,$C26),'ESP3'!$A$6:$N$133,14,FALSE),0)</f>
        <v>0</v>
      </c>
      <c r="AL26" s="447">
        <f>_xlfn.IFNA(VLOOKUP(CONCATENATE($AL$5,$B26,$C26),'BAL3'!$A$6:$N$77,14,FALSE),0)</f>
        <v>0</v>
      </c>
      <c r="AM26" s="190">
        <f>_xlfn.IFNA(VLOOKUP(CONCATENATE($AK$5,$B26,$C26),'BUN3'!$A$6:$N$133,14,FALSE),0)</f>
        <v>0</v>
      </c>
      <c r="AN26" s="190">
        <f>_xlfn.IFNA(VLOOKUP(CONCATENATE($AN$5,$B26,$C26),'ESP4'!$A$6:$N$135,14,FALSE),0)</f>
        <v>0</v>
      </c>
      <c r="AO26" s="190">
        <f>_xlfn.IFNA(VLOOKUP(CONCATENATE($AO$5,$B26,$C26),'MR3'!$A$6:$N$77,14,FALSE),0)</f>
        <v>0</v>
      </c>
      <c r="AP26" s="190">
        <f>_xlfn.IFNA(VLOOKUP(CONCATENATE($AP$5,$B26,$C26),'WAL1'!$A$6:$N$233,14,FALSE),0)</f>
        <v>0</v>
      </c>
      <c r="AQ26" s="190">
        <f>_xlfn.IFNA(VLOOKUP(CONCATENATE($AQ$5,$B26,$C26),'SM1'!$A$6:$N$250,14,FALSE),0)</f>
        <v>6</v>
      </c>
      <c r="AR26" s="190">
        <f>_xlfn.IFNA(VLOOKUP(CONCATENATE($AR$5,$B26,$C26),'BUS4'!$A$6:$N$250,14,FALSE),0)</f>
        <v>0</v>
      </c>
      <c r="AS26" s="190">
        <f>_xlfn.IFNA(VLOOKUP(CONCATENATE($AS$5,$B26,$C26),WP!$A$6:$N$250,14,FALSE),0)</f>
        <v>0</v>
      </c>
      <c r="AT26" s="190"/>
      <c r="AU26" s="190"/>
      <c r="AV26" s="446"/>
      <c r="AW26" s="397"/>
      <c r="AX26" s="78"/>
    </row>
    <row r="27" spans="1:50" x14ac:dyDescent="0.3">
      <c r="A27" s="886"/>
      <c r="B27" s="29" t="s">
        <v>501</v>
      </c>
      <c r="C27" s="30" t="s">
        <v>888</v>
      </c>
      <c r="D27" s="30" t="s">
        <v>406</v>
      </c>
      <c r="E27" s="31">
        <v>45121</v>
      </c>
      <c r="F27" s="32">
        <v>15</v>
      </c>
      <c r="G27" s="33">
        <f t="shared" si="0"/>
        <v>1</v>
      </c>
      <c r="H27" s="34">
        <f t="shared" si="1"/>
        <v>6</v>
      </c>
      <c r="I27" s="32">
        <f t="shared" si="2"/>
        <v>19</v>
      </c>
      <c r="J27" s="189">
        <f>_xlfn.IFNA(VLOOKUP(CONCATENATE($J$5,$B27,$C27),'BUS1'!$A$6:$N$107,14,FALSE),0)</f>
        <v>0</v>
      </c>
      <c r="K27" s="189">
        <f>_xlfn.IFNA(VLOOKUP(CONCATENATE($K$5,$B27,$C27),'ESP1'!$A$6:$N$135,14,FALSE),0)</f>
        <v>0</v>
      </c>
      <c r="L27" s="189">
        <f>_xlfn.IFNA(VLOOKUP(CONCATENATE($L$5,$B27,$C27),'KR1'!$A$6:$N$95,14,FALSE),0)</f>
        <v>0</v>
      </c>
      <c r="M27" s="707">
        <f>_xlfn.IFNA(VLOOKUP(CONCATENATE($M$5,$B27,$C27),'BAL1'!$A$6:$N$131,14,FALSE),0)</f>
        <v>0</v>
      </c>
      <c r="N27" s="189">
        <f>_xlfn.IFNA(VLOOKUP(CONCATENATE($N$5,$B27,$C27),MUR!$A$6:$N$110,14,FALSE),0)</f>
        <v>0</v>
      </c>
      <c r="O27" s="189">
        <f>_xlfn.IFNA(VLOOKUP(CONCATENATE($O$5,$B27,$C27),'SER1'!$A$6:$N$110,14,FALSE),0)</f>
        <v>0</v>
      </c>
      <c r="P27" s="189">
        <f>_xlfn.IFNA(VLOOKUP(CONCATENATE($P$5,$B27,$C27),'MR1'!$A$6:$N$135,14,FALSE),0)</f>
        <v>0</v>
      </c>
      <c r="Q27" s="189">
        <f>_xlfn.IFNA(VLOOKUP(CONCATENATE($Q$5,$B27,$C27),'GOS1'!$A$6:$N$133,14,FALSE),0)</f>
        <v>0</v>
      </c>
      <c r="R27" s="189">
        <f>_xlfn.IFNA(VLOOKUP(CONCATENATE($R$5,$B27,$C27),'BUS2'!$A$6:$N$133,14,FALSE),0)</f>
        <v>0</v>
      </c>
      <c r="S27" s="189">
        <f>_xlfn.IFNA(VLOOKUP(CONCATENATE($S$5,$B27,$C27),'OG1'!$A$6:$N$56,14,FALSE),0)</f>
        <v>0</v>
      </c>
      <c r="T27" s="189">
        <f>_xlfn.IFNA(VLOOKUP(CONCATENATE($T$5,$B27,$C27),'DRY1'!$A$6:$N$135,14,FALSE),0)</f>
        <v>0</v>
      </c>
      <c r="U27" s="189">
        <f>_xlfn.IFNA(VLOOKUP(CONCATENATE($U$5,$B27,$C27),'HO1'!$A$8:$N$131,14,FALSE),0)</f>
        <v>0</v>
      </c>
      <c r="V27" s="189">
        <f>_xlfn.IFNA(VLOOKUP(CONCATENATE($V$5,$B27,$C27),'BUS3'!$A$8:$N$135,14,FALSE),0)</f>
        <v>0</v>
      </c>
      <c r="W27" s="189">
        <f>_xlfn.IFNA(VLOOKUP(CONCATENATE($W$5,$B27,$C27),'DRY2'!$A$6:$N$169,14,FALSE),0)</f>
        <v>0</v>
      </c>
      <c r="X27" s="707">
        <f>_xlfn.IFNA(VLOOKUP(CONCATENATE($X$5,$B27,$C27),'BAL2'!$A$6:$N$131,14,FALSE),0)</f>
        <v>0</v>
      </c>
      <c r="Y27" s="189">
        <f>_xlfn.IFNA(VLOOKUP(CONCATENATE($Y$5,$B27,$C27),'OG2'!$A$6:$N$133,14,FALSE),0)</f>
        <v>0</v>
      </c>
      <c r="Z27" s="189">
        <f>_xlfn.IFNA(VLOOKUP(CONCATENATE($Z$5,$B27,$C27),'MR2'!$A$6:$N$133,14,FALSE),0)</f>
        <v>0</v>
      </c>
      <c r="AA27" s="189">
        <f>_xlfn.IFNA(VLOOKUP(CONCATENATE($AA$5,$B27,$C27),'DRY3'!$A$6:$N$124,14,FALSE),0)</f>
        <v>0</v>
      </c>
      <c r="AB27" s="189">
        <f>_xlfn.IFNA(VLOOKUP(CONCATENATE($AB$5,$B27,$C27),'SER2'!$A$6:$N$135,14,FALSE),0)</f>
        <v>0</v>
      </c>
      <c r="AC27" s="189">
        <f>_xlfn.IFNA(VLOOKUP(CONCATENATE($AC$5,$B27,$C27),'KR2'!$A$6:$O$129,14,FALSE),0)</f>
        <v>0</v>
      </c>
      <c r="AD27" s="189">
        <f>_xlfn.IFNA(VLOOKUP(CONCATENATE($AD$5,$B27,$C27),'BUN1'!$A$6:$O$129,14,FALSE),0)</f>
        <v>0</v>
      </c>
      <c r="AE27" s="189">
        <f>_xlfn.IFNA(VLOOKUP(CONCATENATE($AE$5,$B27,$C27),LOG!$A$6:$N$135,14,FALSE),0)</f>
        <v>0</v>
      </c>
      <c r="AF27" s="189">
        <f>_xlfn.IFNA(VLOOKUP(CONCATENATE($AF$5,$B27,$C27),FEST!$A$6:$N$125,14,FALSE),0)</f>
        <v>0</v>
      </c>
      <c r="AG27" s="189">
        <f>_xlfn.IFNA(VLOOKUP(CONCATENATE($AG$5,$B27,$C27),'ESP2'!$A$6:$N$131,14,FALSE),0)</f>
        <v>0</v>
      </c>
      <c r="AH27" s="189">
        <f>_xlfn.IFNA(VLOOKUP(CONCATENATE($AH$5,$B27,$C27),'OG3'!$A$6:$N$131,14,FALSE),0)</f>
        <v>0</v>
      </c>
      <c r="AI27" s="189">
        <f>_xlfn.IFNA(VLOOKUP(CONCATENATE($AI$5,$B27,$C27),'BUN2'!$A$6:$N$135,14,FALSE),0)</f>
        <v>0</v>
      </c>
      <c r="AJ27" s="189">
        <f>_xlfn.IFNA(VLOOKUP(CONCATENATE($AJ$5,$B27,$C27),SC!$A$6:$N$250,14,FALSE),0)</f>
        <v>6</v>
      </c>
      <c r="AK27" s="189">
        <f>_xlfn.IFNA(VLOOKUP(CONCATENATE($AK$5,$B27,$C27),'ESP3'!$A$6:$N$133,14,FALSE),0)</f>
        <v>0</v>
      </c>
      <c r="AL27" s="447">
        <f>_xlfn.IFNA(VLOOKUP(CONCATENATE($AL$5,$B27,$C27),'BAL3'!$A$6:$N$77,14,FALSE),0)</f>
        <v>0</v>
      </c>
      <c r="AM27" s="190">
        <f>_xlfn.IFNA(VLOOKUP(CONCATENATE($AK$5,$B27,$C27),'BUN3'!$A$6:$N$133,14,FALSE),0)</f>
        <v>0</v>
      </c>
      <c r="AN27" s="190">
        <f>_xlfn.IFNA(VLOOKUP(CONCATENATE($AN$5,$B27,$C27),'ESP4'!$A$6:$N$135,14,FALSE),0)</f>
        <v>0</v>
      </c>
      <c r="AO27" s="190">
        <f>_xlfn.IFNA(VLOOKUP(CONCATENATE($AO$5,$B27,$C27),'MR3'!$A$6:$N$77,14,FALSE),0)</f>
        <v>0</v>
      </c>
      <c r="AP27" s="190">
        <f>_xlfn.IFNA(VLOOKUP(CONCATENATE($AP$5,$B27,$C27),'WAL1'!$A$6:$N$233,14,FALSE),0)</f>
        <v>0</v>
      </c>
      <c r="AQ27" s="190">
        <f>_xlfn.IFNA(VLOOKUP(CONCATENATE($AQ$5,$B27,$C27),'SM1'!$A$6:$N$250,14,FALSE),0)</f>
        <v>0</v>
      </c>
      <c r="AR27" s="190">
        <f>_xlfn.IFNA(VLOOKUP(CONCATENATE($AR$5,$B27,$C27),'BUS4'!$A$6:$N$250,14,FALSE),0)</f>
        <v>0</v>
      </c>
      <c r="AS27" s="190">
        <f>_xlfn.IFNA(VLOOKUP(CONCATENATE($AS$5,$B27,$C27),WP!$A$6:$N$250,14,FALSE),0)</f>
        <v>0</v>
      </c>
      <c r="AT27" s="190"/>
      <c r="AU27" s="190"/>
      <c r="AV27" s="446"/>
      <c r="AW27" s="397"/>
      <c r="AX27" s="78"/>
    </row>
    <row r="28" spans="1:50" x14ac:dyDescent="0.3">
      <c r="A28" s="886"/>
      <c r="B28" s="29" t="s">
        <v>402</v>
      </c>
      <c r="C28" s="30" t="s">
        <v>408</v>
      </c>
      <c r="D28" s="30" t="s">
        <v>403</v>
      </c>
      <c r="E28" s="31">
        <v>45033</v>
      </c>
      <c r="F28" s="32">
        <v>14</v>
      </c>
      <c r="G28" s="33">
        <f t="shared" si="0"/>
        <v>1</v>
      </c>
      <c r="H28" s="34">
        <f t="shared" si="1"/>
        <v>4</v>
      </c>
      <c r="I28" s="32">
        <f t="shared" si="2"/>
        <v>21</v>
      </c>
      <c r="J28" s="189">
        <f>_xlfn.IFNA(VLOOKUP(CONCATENATE($J$5,$B28,$C28),'BUS1'!$A$6:$N$107,14,FALSE),0)</f>
        <v>0</v>
      </c>
      <c r="K28" s="189">
        <f>_xlfn.IFNA(VLOOKUP(CONCATENATE($K$5,$B28,$C28),'ESP1'!$A$6:$N$135,14,FALSE),0)</f>
        <v>0</v>
      </c>
      <c r="L28" s="189">
        <f>_xlfn.IFNA(VLOOKUP(CONCATENATE($L$5,$B28,$C28),'KR1'!$A$6:$N$95,14,FALSE),0)</f>
        <v>0</v>
      </c>
      <c r="M28" s="707">
        <f>_xlfn.IFNA(VLOOKUP(CONCATENATE($M$5,$B28,$C28),'BAL1'!$A$6:$N$131,14,FALSE),0)</f>
        <v>0</v>
      </c>
      <c r="N28" s="189">
        <f>_xlfn.IFNA(VLOOKUP(CONCATENATE($N$5,$B28,$C28),MUR!$A$6:$N$110,14,FALSE),0)</f>
        <v>0</v>
      </c>
      <c r="O28" s="189">
        <f>_xlfn.IFNA(VLOOKUP(CONCATENATE($O$5,$B28,$C28),'SER1'!$A$6:$N$110,14,FALSE),0)</f>
        <v>0</v>
      </c>
      <c r="P28" s="189">
        <f>_xlfn.IFNA(VLOOKUP(CONCATENATE($P$5,$B28,$C28),'MR1'!$A$6:$N$135,14,FALSE),0)</f>
        <v>0</v>
      </c>
      <c r="Q28" s="189">
        <f>_xlfn.IFNA(VLOOKUP(CONCATENATE($Q$5,$B28,$C28),'GOS1'!$A$6:$N$133,14,FALSE),0)</f>
        <v>0</v>
      </c>
      <c r="R28" s="189">
        <f>_xlfn.IFNA(VLOOKUP(CONCATENATE($R$5,$B28,$C28),'BUS2'!$A$6:$N$133,14,FALSE),0)</f>
        <v>0</v>
      </c>
      <c r="S28" s="189">
        <f>_xlfn.IFNA(VLOOKUP(CONCATENATE($S$5,$B28,$C28),'OG1'!$A$6:$N$56,14,FALSE),0)</f>
        <v>4</v>
      </c>
      <c r="T28" s="189">
        <f>_xlfn.IFNA(VLOOKUP(CONCATENATE($T$5,$B28,$C28),'DRY1'!$A$6:$N$135,14,FALSE),0)</f>
        <v>0</v>
      </c>
      <c r="U28" s="189">
        <f>_xlfn.IFNA(VLOOKUP(CONCATENATE($U$5,$B28,$C28),'HO1'!$A$8:$N$131,14,FALSE),0)</f>
        <v>0</v>
      </c>
      <c r="V28" s="189">
        <f>_xlfn.IFNA(VLOOKUP(CONCATENATE($V$5,$B28,$C28),'BUS3'!$A$8:$N$135,14,FALSE),0)</f>
        <v>0</v>
      </c>
      <c r="W28" s="189">
        <f>_xlfn.IFNA(VLOOKUP(CONCATENATE($W$5,$B28,$C28),'DRY2'!$A$6:$N$169,14,FALSE),0)</f>
        <v>0</v>
      </c>
      <c r="X28" s="707">
        <f>_xlfn.IFNA(VLOOKUP(CONCATENATE($X$5,$B28,$C28),'BAL2'!$A$6:$N$131,14,FALSE),0)</f>
        <v>0</v>
      </c>
      <c r="Y28" s="189">
        <f>_xlfn.IFNA(VLOOKUP(CONCATENATE($Y$5,$B28,$C28),'OG2'!$A$6:$N$133,14,FALSE),0)</f>
        <v>0</v>
      </c>
      <c r="Z28" s="189">
        <f>_xlfn.IFNA(VLOOKUP(CONCATENATE($Z$5,$B28,$C28),'MR2'!$A$6:$N$133,14,FALSE),0)</f>
        <v>0</v>
      </c>
      <c r="AA28" s="189">
        <f>_xlfn.IFNA(VLOOKUP(CONCATENATE($AA$5,$B28,$C28),'DRY3'!$A$6:$N$124,14,FALSE),0)</f>
        <v>0</v>
      </c>
      <c r="AB28" s="189">
        <f>_xlfn.IFNA(VLOOKUP(CONCATENATE($AB$5,$B28,$C28),'SER2'!$A$6:$N$135,14,FALSE),0)</f>
        <v>0</v>
      </c>
      <c r="AC28" s="189">
        <f>_xlfn.IFNA(VLOOKUP(CONCATENATE($AC$5,$B28,$C28),'KR2'!$A$6:$O$129,14,FALSE),0)</f>
        <v>0</v>
      </c>
      <c r="AD28" s="189">
        <f>_xlfn.IFNA(VLOOKUP(CONCATENATE($AD$5,$B28,$C28),'BUN1'!$A$6:$O$129,14,FALSE),0)</f>
        <v>0</v>
      </c>
      <c r="AE28" s="189">
        <f>_xlfn.IFNA(VLOOKUP(CONCATENATE($AE$5,$B28,$C28),LOG!$A$6:$N$135,14,FALSE),0)</f>
        <v>0</v>
      </c>
      <c r="AF28" s="189">
        <f>_xlfn.IFNA(VLOOKUP(CONCATENATE($AF$5,$B28,$C28),FEST!$A$6:$N$125,14,FALSE),0)</f>
        <v>0</v>
      </c>
      <c r="AG28" s="189">
        <f>_xlfn.IFNA(VLOOKUP(CONCATENATE($AG$5,$B28,$C28),'ESP2'!$A$6:$N$131,14,FALSE),0)</f>
        <v>0</v>
      </c>
      <c r="AH28" s="189">
        <f>_xlfn.IFNA(VLOOKUP(CONCATENATE($AH$5,$B28,$C28),'OG3'!$A$6:$N$131,14,FALSE),0)</f>
        <v>0</v>
      </c>
      <c r="AI28" s="189">
        <f>_xlfn.IFNA(VLOOKUP(CONCATENATE($AI$5,$B28,$C28),'BUN2'!$A$6:$N$135,14,FALSE),0)</f>
        <v>0</v>
      </c>
      <c r="AJ28" s="189">
        <f>_xlfn.IFNA(VLOOKUP(CONCATENATE($AJ$5,$B28,$C28),SC!$A$6:$N$250,14,FALSE),0)</f>
        <v>0</v>
      </c>
      <c r="AK28" s="189">
        <f>_xlfn.IFNA(VLOOKUP(CONCATENATE($AK$5,$B28,$C28),'ESP3'!$A$6:$N$133,14,FALSE),0)</f>
        <v>0</v>
      </c>
      <c r="AL28" s="447">
        <f>_xlfn.IFNA(VLOOKUP(CONCATENATE($AL$5,$B28,$C28),'BAL3'!$A$6:$N$77,14,FALSE),0)</f>
        <v>0</v>
      </c>
      <c r="AM28" s="190">
        <f>_xlfn.IFNA(VLOOKUP(CONCATENATE($AK$5,$B28,$C28),'BUN3'!$A$6:$N$133,14,FALSE),0)</f>
        <v>0</v>
      </c>
      <c r="AN28" s="190">
        <f>_xlfn.IFNA(VLOOKUP(CONCATENATE($AN$5,$B28,$C28),'ESP4'!$A$6:$N$135,14,FALSE),0)</f>
        <v>0</v>
      </c>
      <c r="AO28" s="190">
        <f>_xlfn.IFNA(VLOOKUP(CONCATENATE($AO$5,$B28,$C28),'MR3'!$A$6:$N$77,14,FALSE),0)</f>
        <v>0</v>
      </c>
      <c r="AP28" s="190">
        <f>_xlfn.IFNA(VLOOKUP(CONCATENATE($AP$5,$B28,$C28),'WAL1'!$A$6:$N$233,14,FALSE),0)</f>
        <v>0</v>
      </c>
      <c r="AQ28" s="190">
        <f>_xlfn.IFNA(VLOOKUP(CONCATENATE($AQ$5,$B28,$C28),'SM1'!$A$6:$N$250,14,FALSE),0)</f>
        <v>0</v>
      </c>
      <c r="AR28" s="190">
        <f>_xlfn.IFNA(VLOOKUP(CONCATENATE($AR$5,$B28,$C28),'BUS4'!$A$6:$N$250,14,FALSE),0)</f>
        <v>0</v>
      </c>
      <c r="AS28" s="190">
        <f>_xlfn.IFNA(VLOOKUP(CONCATENATE($AS$5,$B28,$C28),WP!$A$6:$N$250,14,FALSE),0)</f>
        <v>0</v>
      </c>
      <c r="AT28" s="190"/>
      <c r="AU28" s="190"/>
      <c r="AV28" s="446"/>
      <c r="AW28" s="397"/>
      <c r="AX28" s="78"/>
    </row>
    <row r="29" spans="1:50" x14ac:dyDescent="0.3">
      <c r="A29" s="886"/>
      <c r="B29" s="29" t="s">
        <v>22</v>
      </c>
      <c r="C29" s="30" t="s">
        <v>168</v>
      </c>
      <c r="D29" s="30" t="s">
        <v>360</v>
      </c>
      <c r="E29" s="31">
        <v>45029</v>
      </c>
      <c r="F29" s="32">
        <v>14</v>
      </c>
      <c r="G29" s="33">
        <f t="shared" si="0"/>
        <v>1</v>
      </c>
      <c r="H29" s="34">
        <f t="shared" si="1"/>
        <v>2</v>
      </c>
      <c r="I29" s="32">
        <f t="shared" si="2"/>
        <v>24</v>
      </c>
      <c r="J29" s="189">
        <f>_xlfn.IFNA(VLOOKUP(CONCATENATE($J$5,$B29,$C29),'BUS1'!$A$6:$N$107,14,FALSE),0)</f>
        <v>0</v>
      </c>
      <c r="K29" s="189">
        <f>_xlfn.IFNA(VLOOKUP(CONCATENATE($K$5,$B29,$C29),'ESP1'!$A$6:$N$135,14,FALSE),0)</f>
        <v>0</v>
      </c>
      <c r="L29" s="189">
        <f>_xlfn.IFNA(VLOOKUP(CONCATENATE($L$5,$B29,$C29),'KR1'!$A$6:$N$95,14,FALSE),0)</f>
        <v>0</v>
      </c>
      <c r="M29" s="707">
        <f>_xlfn.IFNA(VLOOKUP(CONCATENATE($M$5,$B29,$C29),'BAL1'!$A$6:$N$131,14,FALSE),0)</f>
        <v>0</v>
      </c>
      <c r="N29" s="189">
        <f>_xlfn.IFNA(VLOOKUP(CONCATENATE($N$5,$B29,$C29),MUR!$A$6:$N$110,14,FALSE),0)</f>
        <v>2</v>
      </c>
      <c r="O29" s="189">
        <f>_xlfn.IFNA(VLOOKUP(CONCATENATE($O$5,$B29,$C29),'SER1'!$A$6:$N$110,14,FALSE),0)</f>
        <v>0</v>
      </c>
      <c r="P29" s="189">
        <f>_xlfn.IFNA(VLOOKUP(CONCATENATE($P$5,$B29,$C29),'MR1'!$A$6:$N$135,14,FALSE),0)</f>
        <v>0</v>
      </c>
      <c r="Q29" s="189">
        <f>_xlfn.IFNA(VLOOKUP(CONCATENATE($Q$5,$B29,$C29),'GOS1'!$A$6:$N$133,14,FALSE),0)</f>
        <v>0</v>
      </c>
      <c r="R29" s="189">
        <f>_xlfn.IFNA(VLOOKUP(CONCATENATE($R$5,$B29,$C29),'BUS2'!$A$6:$N$133,14,FALSE),0)</f>
        <v>0</v>
      </c>
      <c r="S29" s="189">
        <f>_xlfn.IFNA(VLOOKUP(CONCATENATE($S$5,$B29,$C29),'OG1'!$A$6:$N$56,14,FALSE),0)</f>
        <v>0</v>
      </c>
      <c r="T29" s="189">
        <f>_xlfn.IFNA(VLOOKUP(CONCATENATE($T$5,$B29,$C29),'DRY1'!$A$6:$N$135,14,FALSE),0)</f>
        <v>0</v>
      </c>
      <c r="U29" s="189">
        <f>_xlfn.IFNA(VLOOKUP(CONCATENATE($U$5,$B29,$C29),'HO1'!$A$8:$N$131,14,FALSE),0)</f>
        <v>0</v>
      </c>
      <c r="V29" s="189">
        <f>_xlfn.IFNA(VLOOKUP(CONCATENATE($V$5,$B29,$C29),'BUS3'!$A$8:$N$135,14,FALSE),0)</f>
        <v>0</v>
      </c>
      <c r="W29" s="189">
        <f>_xlfn.IFNA(VLOOKUP(CONCATENATE($W$5,$B29,$C29),'DRY2'!$A$6:$N$169,14,FALSE),0)</f>
        <v>0</v>
      </c>
      <c r="X29" s="707">
        <f>_xlfn.IFNA(VLOOKUP(CONCATENATE($X$5,$B29,$C29),'BAL2'!$A$6:$N$131,14,FALSE),0)</f>
        <v>0</v>
      </c>
      <c r="Y29" s="189">
        <f>_xlfn.IFNA(VLOOKUP(CONCATENATE($Y$5,$B29,$C29),'OG2'!$A$6:$N$133,14,FALSE),0)</f>
        <v>0</v>
      </c>
      <c r="Z29" s="189">
        <f>_xlfn.IFNA(VLOOKUP(CONCATENATE($Z$5,$B29,$C29),'MR2'!$A$6:$N$133,14,FALSE),0)</f>
        <v>0</v>
      </c>
      <c r="AA29" s="189">
        <f>_xlfn.IFNA(VLOOKUP(CONCATENATE($AA$5,$B29,$C29),'DRY3'!$A$6:$N$124,14,FALSE),0)</f>
        <v>0</v>
      </c>
      <c r="AB29" s="189">
        <f>_xlfn.IFNA(VLOOKUP(CONCATENATE($AB$5,$B29,$C29),'SER2'!$A$6:$N$135,14,FALSE),0)</f>
        <v>0</v>
      </c>
      <c r="AC29" s="189">
        <f>_xlfn.IFNA(VLOOKUP(CONCATENATE($AC$5,$B29,$C29),'KR2'!$A$6:$O$129,14,FALSE),0)</f>
        <v>0</v>
      </c>
      <c r="AD29" s="189">
        <f>_xlfn.IFNA(VLOOKUP(CONCATENATE($AD$5,$B29,$C29),'BUN1'!$A$6:$O$129,14,FALSE),0)</f>
        <v>0</v>
      </c>
      <c r="AE29" s="189">
        <f>_xlfn.IFNA(VLOOKUP(CONCATENATE($AE$5,$B29,$C29),LOG!$A$6:$N$135,14,FALSE),0)</f>
        <v>0</v>
      </c>
      <c r="AF29" s="189">
        <f>_xlfn.IFNA(VLOOKUP(CONCATENATE($AF$5,$B29,$C29),FEST!$A$6:$N$125,14,FALSE),0)</f>
        <v>0</v>
      </c>
      <c r="AG29" s="189">
        <f>_xlfn.IFNA(VLOOKUP(CONCATENATE($AG$5,$B29,$C29),'ESP2'!$A$6:$N$131,14,FALSE),0)</f>
        <v>0</v>
      </c>
      <c r="AH29" s="189">
        <f>_xlfn.IFNA(VLOOKUP(CONCATENATE($AH$5,$B29,$C29),'OG3'!$A$6:$N$131,14,FALSE),0)</f>
        <v>0</v>
      </c>
      <c r="AI29" s="189">
        <f>_xlfn.IFNA(VLOOKUP(CONCATENATE($AI$5,$B29,$C29),'BUN2'!$A$6:$N$135,14,FALSE),0)</f>
        <v>0</v>
      </c>
      <c r="AJ29" s="189">
        <f>_xlfn.IFNA(VLOOKUP(CONCATENATE($AJ$5,$B29,$C29),SC!$A$6:$N$250,14,FALSE),0)</f>
        <v>0</v>
      </c>
      <c r="AK29" s="189">
        <f>_xlfn.IFNA(VLOOKUP(CONCATENATE($AK$5,$B29,$C29),'ESP3'!$A$6:$N$133,14,FALSE),0)</f>
        <v>0</v>
      </c>
      <c r="AL29" s="447">
        <f>_xlfn.IFNA(VLOOKUP(CONCATENATE($AL$5,$B29,$C29),'BAL3'!$A$6:$N$77,14,FALSE),0)</f>
        <v>0</v>
      </c>
      <c r="AM29" s="190">
        <f>_xlfn.IFNA(VLOOKUP(CONCATENATE($AK$5,$B29,$C29),'BUN3'!$A$6:$N$133,14,FALSE),0)</f>
        <v>0</v>
      </c>
      <c r="AN29" s="190">
        <f>_xlfn.IFNA(VLOOKUP(CONCATENATE($AN$5,$B29,$C29),'ESP4'!$A$6:$N$135,14,FALSE),0)</f>
        <v>0</v>
      </c>
      <c r="AO29" s="190">
        <f>_xlfn.IFNA(VLOOKUP(CONCATENATE($AO$5,$B29,$C29),'MR3'!$A$6:$N$77,14,FALSE),0)</f>
        <v>0</v>
      </c>
      <c r="AP29" s="190">
        <f>_xlfn.IFNA(VLOOKUP(CONCATENATE($AP$5,$B29,$C29),'WAL1'!$A$6:$N$233,14,FALSE),0)</f>
        <v>0</v>
      </c>
      <c r="AQ29" s="190">
        <f>_xlfn.IFNA(VLOOKUP(CONCATENATE($AQ$5,$B29,$C29),'SM1'!$A$6:$N$250,14,FALSE),0)</f>
        <v>0</v>
      </c>
      <c r="AR29" s="190">
        <f>_xlfn.IFNA(VLOOKUP(CONCATENATE($AR$5,$B29,$C29),'BUS4'!$A$6:$N$250,14,FALSE),0)</f>
        <v>0</v>
      </c>
      <c r="AS29" s="190">
        <f>_xlfn.IFNA(VLOOKUP(CONCATENATE($AS$5,$B29,$C29),WP!$A$6:$N$250,14,FALSE),0)</f>
        <v>0</v>
      </c>
      <c r="AT29" s="190"/>
      <c r="AU29" s="190"/>
      <c r="AV29" s="446"/>
      <c r="AW29" s="397"/>
      <c r="AX29" s="78"/>
    </row>
    <row r="30" spans="1:50" x14ac:dyDescent="0.3">
      <c r="A30" s="886"/>
      <c r="B30" s="29" t="s">
        <v>781</v>
      </c>
      <c r="C30" s="30" t="s">
        <v>782</v>
      </c>
      <c r="D30" s="30" t="s">
        <v>254</v>
      </c>
      <c r="E30" s="31">
        <v>45153</v>
      </c>
      <c r="F30" s="32">
        <v>16</v>
      </c>
      <c r="G30" s="33">
        <f t="shared" si="0"/>
        <v>1</v>
      </c>
      <c r="H30" s="34">
        <f t="shared" si="1"/>
        <v>2</v>
      </c>
      <c r="I30" s="32">
        <f t="shared" si="2"/>
        <v>24</v>
      </c>
      <c r="J30" s="189">
        <f>_xlfn.IFNA(VLOOKUP(CONCATENATE($J$5,$B30,$C30),'BUS1'!$A$6:$N$107,14,FALSE),0)</f>
        <v>0</v>
      </c>
      <c r="K30" s="189">
        <f>_xlfn.IFNA(VLOOKUP(CONCATENATE($K$5,$B30,$C30),'ESP1'!$A$6:$N$135,14,FALSE),0)</f>
        <v>0</v>
      </c>
      <c r="L30" s="189">
        <f>_xlfn.IFNA(VLOOKUP(CONCATENATE($L$5,$B30,$C30),'KR1'!$A$6:$N$95,14,FALSE),0)</f>
        <v>0</v>
      </c>
      <c r="M30" s="707">
        <f>_xlfn.IFNA(VLOOKUP(CONCATENATE($M$5,$B30,$C30),'BAL1'!$A$6:$N$131,14,FALSE),0)</f>
        <v>0</v>
      </c>
      <c r="N30" s="189">
        <f>_xlfn.IFNA(VLOOKUP(CONCATENATE($N$5,$B30,$C30),MUR!$A$6:$N$110,14,FALSE),0)</f>
        <v>0</v>
      </c>
      <c r="O30" s="189">
        <f>_xlfn.IFNA(VLOOKUP(CONCATENATE($O$5,$B30,$C30),'SER1'!$A$6:$N$110,14,FALSE),0)</f>
        <v>0</v>
      </c>
      <c r="P30" s="189">
        <f>_xlfn.IFNA(VLOOKUP(CONCATENATE($P$5,$B30,$C30),'MR1'!$A$6:$N$135,14,FALSE),0)</f>
        <v>0</v>
      </c>
      <c r="Q30" s="189">
        <f>_xlfn.IFNA(VLOOKUP(CONCATENATE($Q$5,$B30,$C30),'GOS1'!$A$6:$N$133,14,FALSE),0)</f>
        <v>0</v>
      </c>
      <c r="R30" s="189">
        <f>_xlfn.IFNA(VLOOKUP(CONCATENATE($R$5,$B30,$C30),'BUS2'!$A$6:$N$133,14,FALSE),0)</f>
        <v>0</v>
      </c>
      <c r="S30" s="189">
        <f>_xlfn.IFNA(VLOOKUP(CONCATENATE($S$5,$B30,$C30),'OG1'!$A$6:$N$56,14,FALSE),0)</f>
        <v>0</v>
      </c>
      <c r="T30" s="189">
        <f>_xlfn.IFNA(VLOOKUP(CONCATENATE($T$5,$B30,$C30),'DRY1'!$A$6:$N$135,14,FALSE),0)</f>
        <v>0</v>
      </c>
      <c r="U30" s="189">
        <f>_xlfn.IFNA(VLOOKUP(CONCATENATE($U$5,$B30,$C30),'HO1'!$A$8:$N$131,14,FALSE),0)</f>
        <v>0</v>
      </c>
      <c r="V30" s="189">
        <f>_xlfn.IFNA(VLOOKUP(CONCATENATE($V$5,$B30,$C30),'BUS3'!$A$8:$N$135,14,FALSE),0)</f>
        <v>0</v>
      </c>
      <c r="W30" s="189">
        <f>_xlfn.IFNA(VLOOKUP(CONCATENATE($W$5,$B30,$C30),'DRY2'!$A$6:$N$169,14,FALSE),0)</f>
        <v>0</v>
      </c>
      <c r="X30" s="707">
        <f>_xlfn.IFNA(VLOOKUP(CONCATENATE($X$5,$B30,$C30),'BAL2'!$A$6:$N$131,14,FALSE),0)</f>
        <v>0</v>
      </c>
      <c r="Y30" s="189">
        <f>_xlfn.IFNA(VLOOKUP(CONCATENATE($Y$5,$B30,$C30),'OG2'!$A$6:$N$133,14,FALSE),0)</f>
        <v>0</v>
      </c>
      <c r="Z30" s="189">
        <f>_xlfn.IFNA(VLOOKUP(CONCATENATE($Z$5,$B30,$C30),'MR2'!$A$6:$N$133,14,FALSE),0)</f>
        <v>0</v>
      </c>
      <c r="AA30" s="189">
        <f>_xlfn.IFNA(VLOOKUP(CONCATENATE($AA$5,$B30,$C30),'DRY3'!$A$6:$N$124,14,FALSE),0)</f>
        <v>0</v>
      </c>
      <c r="AB30" s="189">
        <f>_xlfn.IFNA(VLOOKUP(CONCATENATE($AB$5,$B30,$C30),'SER2'!$A$6:$N$135,14,FALSE),0)</f>
        <v>2</v>
      </c>
      <c r="AC30" s="189">
        <f>_xlfn.IFNA(VLOOKUP(CONCATENATE($AC$5,$B30,$C30),'KR2'!$A$6:$O$129,14,FALSE),0)</f>
        <v>0</v>
      </c>
      <c r="AD30" s="189">
        <f>_xlfn.IFNA(VLOOKUP(CONCATENATE($AD$5,$B30,$C30),'BUN1'!$A$6:$O$129,14,FALSE),0)</f>
        <v>0</v>
      </c>
      <c r="AE30" s="189">
        <f>_xlfn.IFNA(VLOOKUP(CONCATENATE($AE$5,$B30,$C30),LOG!$A$6:$N$135,14,FALSE),0)</f>
        <v>0</v>
      </c>
      <c r="AF30" s="189">
        <f>_xlfn.IFNA(VLOOKUP(CONCATENATE($AF$5,$B30,$C30),FEST!$A$6:$N$125,14,FALSE),0)</f>
        <v>0</v>
      </c>
      <c r="AG30" s="189">
        <f>_xlfn.IFNA(VLOOKUP(CONCATENATE($AG$5,$B30,$C30),'ESP2'!$A$6:$N$131,14,FALSE),0)</f>
        <v>0</v>
      </c>
      <c r="AH30" s="189">
        <f>_xlfn.IFNA(VLOOKUP(CONCATENATE($AH$5,$B30,$C30),'OG3'!$A$6:$N$131,14,FALSE),0)</f>
        <v>0</v>
      </c>
      <c r="AI30" s="189">
        <f>_xlfn.IFNA(VLOOKUP(CONCATENATE($AI$5,$B30,$C30),'BUN2'!$A$6:$N$135,14,FALSE),0)</f>
        <v>0</v>
      </c>
      <c r="AJ30" s="189">
        <f>_xlfn.IFNA(VLOOKUP(CONCATENATE($AJ$5,$B30,$C30),SC!$A$6:$N$250,14,FALSE),0)</f>
        <v>0</v>
      </c>
      <c r="AK30" s="189">
        <f>_xlfn.IFNA(VLOOKUP(CONCATENATE($AK$5,$B30,$C30),'ESP3'!$A$6:$N$133,14,FALSE),0)</f>
        <v>0</v>
      </c>
      <c r="AL30" s="447">
        <f>_xlfn.IFNA(VLOOKUP(CONCATENATE($AL$5,$B30,$C30),'BAL3'!$A$6:$N$77,14,FALSE),0)</f>
        <v>0</v>
      </c>
      <c r="AM30" s="190">
        <f>_xlfn.IFNA(VLOOKUP(CONCATENATE($AK$5,$B30,$C30),'BUN3'!$A$6:$N$133,14,FALSE),0)</f>
        <v>0</v>
      </c>
      <c r="AN30" s="190">
        <f>_xlfn.IFNA(VLOOKUP(CONCATENATE($AN$5,$B30,$C30),'ESP4'!$A$6:$N$135,14,FALSE),0)</f>
        <v>0</v>
      </c>
      <c r="AO30" s="190">
        <f>_xlfn.IFNA(VLOOKUP(CONCATENATE($AO$5,$B30,$C30),'MR3'!$A$6:$N$77,14,FALSE),0)</f>
        <v>0</v>
      </c>
      <c r="AP30" s="190">
        <f>_xlfn.IFNA(VLOOKUP(CONCATENATE($AP$5,$B30,$C30),'WAL1'!$A$6:$N$233,14,FALSE),0)</f>
        <v>0</v>
      </c>
      <c r="AQ30" s="190">
        <f>_xlfn.IFNA(VLOOKUP(CONCATENATE($AQ$5,$B30,$C30),'SM1'!$A$6:$N$250,14,FALSE),0)</f>
        <v>0</v>
      </c>
      <c r="AR30" s="190">
        <f>_xlfn.IFNA(VLOOKUP(CONCATENATE($AR$5,$B30,$C30),'BUS4'!$A$6:$N$250,14,FALSE),0)</f>
        <v>0</v>
      </c>
      <c r="AS30" s="190">
        <f>_xlfn.IFNA(VLOOKUP(CONCATENATE($AS$5,$B30,$C30),WP!$A$6:$N$250,14,FALSE),0)</f>
        <v>0</v>
      </c>
      <c r="AT30" s="190"/>
      <c r="AU30" s="190"/>
      <c r="AV30" s="446"/>
      <c r="AW30" s="397"/>
      <c r="AX30" s="78"/>
    </row>
    <row r="31" spans="1:50" x14ac:dyDescent="0.3">
      <c r="A31" s="886"/>
      <c r="B31" s="29" t="s">
        <v>401</v>
      </c>
      <c r="C31" s="30" t="s">
        <v>407</v>
      </c>
      <c r="D31" s="30" t="s">
        <v>164</v>
      </c>
      <c r="E31" s="31">
        <v>45028</v>
      </c>
      <c r="F31" s="32">
        <v>15</v>
      </c>
      <c r="G31" s="33">
        <f t="shared" si="0"/>
        <v>0</v>
      </c>
      <c r="H31" s="34">
        <f t="shared" si="1"/>
        <v>0</v>
      </c>
      <c r="I31" s="32">
        <f t="shared" si="2"/>
        <v>26</v>
      </c>
      <c r="J31" s="189">
        <f>_xlfn.IFNA(VLOOKUP(CONCATENATE($J$5,$B31,$C31),'BUS1'!$A$6:$N$107,14,FALSE),0)</f>
        <v>0</v>
      </c>
      <c r="K31" s="189">
        <f>_xlfn.IFNA(VLOOKUP(CONCATENATE($K$5,$B31,$C31),'ESP1'!$A$6:$N$135,14,FALSE),0)</f>
        <v>0</v>
      </c>
      <c r="L31" s="189">
        <f>_xlfn.IFNA(VLOOKUP(CONCATENATE($L$5,$B31,$C31),'KR1'!$A$6:$N$95,14,FALSE),0)</f>
        <v>0</v>
      </c>
      <c r="M31" s="707">
        <f>_xlfn.IFNA(VLOOKUP(CONCATENATE($M$5,$B31,$C31),'BAL1'!$A$6:$N$131,14,FALSE),0)</f>
        <v>0</v>
      </c>
      <c r="N31" s="189">
        <f>_xlfn.IFNA(VLOOKUP(CONCATENATE($N$5,$B31,$C31),MUR!$A$6:$N$110,14,FALSE),0)</f>
        <v>0</v>
      </c>
      <c r="O31" s="189">
        <f>_xlfn.IFNA(VLOOKUP(CONCATENATE($O$5,$B31,$C31),'SER1'!$A$6:$N$110,14,FALSE),0)</f>
        <v>0</v>
      </c>
      <c r="P31" s="189">
        <f>_xlfn.IFNA(VLOOKUP(CONCATENATE($P$5,$B31,$C31),'MR1'!$A$6:$N$135,14,FALSE),0)</f>
        <v>0</v>
      </c>
      <c r="Q31" s="189">
        <f>_xlfn.IFNA(VLOOKUP(CONCATENATE($Q$5,$B31,$C31),'GOS1'!$A$6:$N$133,14,FALSE),0)</f>
        <v>0</v>
      </c>
      <c r="R31" s="189">
        <f>_xlfn.IFNA(VLOOKUP(CONCATENATE($R$5,$B31,$C31),'BUS2'!$A$6:$N$133,14,FALSE),0)</f>
        <v>0</v>
      </c>
      <c r="S31" s="189">
        <f>_xlfn.IFNA(VLOOKUP(CONCATENATE($S$5,$B31,$C31),'OG1'!$A$6:$N$56,14,FALSE),0)</f>
        <v>0</v>
      </c>
      <c r="T31" s="189">
        <f>_xlfn.IFNA(VLOOKUP(CONCATENATE($T$5,$B31,$C31),'DRY1'!$A$6:$N$135,14,FALSE),0)</f>
        <v>0</v>
      </c>
      <c r="U31" s="189">
        <f>_xlfn.IFNA(VLOOKUP(CONCATENATE($U$5,$B31,$C31),'HO1'!$A$8:$N$131,14,FALSE),0)</f>
        <v>0</v>
      </c>
      <c r="V31" s="189">
        <f>_xlfn.IFNA(VLOOKUP(CONCATENATE($V$5,$B31,$C31),'BUS3'!$A$8:$N$135,14,FALSE),0)</f>
        <v>0</v>
      </c>
      <c r="W31" s="189">
        <f>_xlfn.IFNA(VLOOKUP(CONCATENATE($W$5,$B31,$C31),'DRY2'!$A$6:$N$169,14,FALSE),0)</f>
        <v>0</v>
      </c>
      <c r="X31" s="707">
        <f>_xlfn.IFNA(VLOOKUP(CONCATENATE($X$5,$B31,$C31),'BAL2'!$A$6:$N$131,14,FALSE),0)</f>
        <v>0</v>
      </c>
      <c r="Y31" s="189">
        <f>_xlfn.IFNA(VLOOKUP(CONCATENATE($Y$5,$B31,$C31),'OG2'!$A$6:$N$133,14,FALSE),0)</f>
        <v>0</v>
      </c>
      <c r="Z31" s="189">
        <f>_xlfn.IFNA(VLOOKUP(CONCATENATE($Z$5,$B31,$C31),'MR2'!$A$6:$N$133,14,FALSE),0)</f>
        <v>0</v>
      </c>
      <c r="AA31" s="189">
        <f>_xlfn.IFNA(VLOOKUP(CONCATENATE($AA$5,$B31,$C31),'DRY3'!$A$6:$N$124,14,FALSE),0)</f>
        <v>0</v>
      </c>
      <c r="AB31" s="189">
        <f>_xlfn.IFNA(VLOOKUP(CONCATENATE($AB$5,$B31,$C31),'SER2'!$A$6:$N$135,14,FALSE),0)</f>
        <v>0</v>
      </c>
      <c r="AC31" s="189">
        <f>_xlfn.IFNA(VLOOKUP(CONCATENATE($AC$5,$B31,$C31),'KR2'!$A$6:$O$129,14,FALSE),0)</f>
        <v>0</v>
      </c>
      <c r="AD31" s="189">
        <f>_xlfn.IFNA(VLOOKUP(CONCATENATE($AD$5,$B31,$C31),'BUN1'!$A$6:$O$129,14,FALSE),0)</f>
        <v>0</v>
      </c>
      <c r="AE31" s="189">
        <f>_xlfn.IFNA(VLOOKUP(CONCATENATE($AE$5,$B31,$C31),LOG!$A$6:$N$135,14,FALSE),0)</f>
        <v>0</v>
      </c>
      <c r="AF31" s="189">
        <f>_xlfn.IFNA(VLOOKUP(CONCATENATE($AF$5,$B31,$C31),FEST!$A$6:$N$125,14,FALSE),0)</f>
        <v>0</v>
      </c>
      <c r="AG31" s="189">
        <f>_xlfn.IFNA(VLOOKUP(CONCATENATE($AG$5,$B31,$C31),'ESP2'!$A$6:$N$131,14,FALSE),0)</f>
        <v>0</v>
      </c>
      <c r="AH31" s="189">
        <f>_xlfn.IFNA(VLOOKUP(CONCATENATE($AH$5,$B31,$C31),'OG3'!$A$6:$N$131,14,FALSE),0)</f>
        <v>0</v>
      </c>
      <c r="AI31" s="189">
        <f>_xlfn.IFNA(VLOOKUP(CONCATENATE($AI$5,$B31,$C31),'BUN2'!$A$6:$N$135,14,FALSE),0)</f>
        <v>0</v>
      </c>
      <c r="AJ31" s="189">
        <f>_xlfn.IFNA(VLOOKUP(CONCATENATE($AJ$5,$B31,$C31),SC!$A$6:$N$250,14,FALSE),0)</f>
        <v>0</v>
      </c>
      <c r="AK31" s="189">
        <f>_xlfn.IFNA(VLOOKUP(CONCATENATE($AK$5,$B31,$C31),'ESP3'!$A$6:$N$133,14,FALSE),0)</f>
        <v>0</v>
      </c>
      <c r="AL31" s="447">
        <f>_xlfn.IFNA(VLOOKUP(CONCATENATE($AL$5,$B31,$C31),'BAL3'!$A$6:$N$77,14,FALSE),0)</f>
        <v>0</v>
      </c>
      <c r="AM31" s="190">
        <f>_xlfn.IFNA(VLOOKUP(CONCATENATE($AK$5,$B31,$C31),'BUN3'!$A$6:$N$133,14,FALSE),0)</f>
        <v>0</v>
      </c>
      <c r="AN31" s="190">
        <f>_xlfn.IFNA(VLOOKUP(CONCATENATE($AN$5,$B31,$C31),'ESP4'!$A$6:$N$135,14,FALSE),0)</f>
        <v>0</v>
      </c>
      <c r="AO31" s="190">
        <f>_xlfn.IFNA(VLOOKUP(CONCATENATE($AO$5,$B31,$C31),'MR3'!$A$6:$N$77,14,FALSE),0)</f>
        <v>0</v>
      </c>
      <c r="AP31" s="190">
        <f>_xlfn.IFNA(VLOOKUP(CONCATENATE($AP$5,$B31,$C31),'WAL1'!$A$6:$N$233,14,FALSE),0)</f>
        <v>0</v>
      </c>
      <c r="AQ31" s="190">
        <f>_xlfn.IFNA(VLOOKUP(CONCATENATE($AQ$5,$B31,$C31),'SM1'!$A$6:$N$250,14,FALSE),0)</f>
        <v>0</v>
      </c>
      <c r="AR31" s="190">
        <f>_xlfn.IFNA(VLOOKUP(CONCATENATE($AR$5,$B31,$C31),'BUS4'!$A$6:$N$250,14,FALSE),0)</f>
        <v>0</v>
      </c>
      <c r="AS31" s="190">
        <f>_xlfn.IFNA(VLOOKUP(CONCATENATE($AS$5,$B31,$C31),WP!$A$6:$N$250,14,FALSE),0)</f>
        <v>0</v>
      </c>
      <c r="AT31" s="190"/>
      <c r="AU31" s="190"/>
      <c r="AV31" s="446"/>
      <c r="AW31" s="397"/>
      <c r="AX31" s="78"/>
    </row>
    <row r="32" spans="1:50" x14ac:dyDescent="0.3">
      <c r="A32" s="886"/>
      <c r="B32" s="29" t="s">
        <v>344</v>
      </c>
      <c r="C32" s="30" t="s">
        <v>460</v>
      </c>
      <c r="D32" s="30" t="s">
        <v>457</v>
      </c>
      <c r="E32" s="31">
        <v>45059</v>
      </c>
      <c r="F32" s="32">
        <v>15</v>
      </c>
      <c r="G32" s="33">
        <f t="shared" si="0"/>
        <v>0</v>
      </c>
      <c r="H32" s="34">
        <f t="shared" si="1"/>
        <v>0</v>
      </c>
      <c r="I32" s="32">
        <f t="shared" si="2"/>
        <v>26</v>
      </c>
      <c r="J32" s="189">
        <f>_xlfn.IFNA(VLOOKUP(CONCATENATE($J$5,$B32,$C32),'BUS1'!$A$6:$N$107,14,FALSE),0)</f>
        <v>0</v>
      </c>
      <c r="K32" s="189">
        <f>_xlfn.IFNA(VLOOKUP(CONCATENATE($K$5,$B32,$C32),'ESP1'!$A$6:$N$135,14,FALSE),0)</f>
        <v>0</v>
      </c>
      <c r="L32" s="189">
        <f>_xlfn.IFNA(VLOOKUP(CONCATENATE($L$5,$B32,$C32),'KR1'!$A$6:$N$95,14,FALSE),0)</f>
        <v>0</v>
      </c>
      <c r="M32" s="707">
        <f>_xlfn.IFNA(VLOOKUP(CONCATENATE($M$5,$B32,$C32),'BAL1'!$A$6:$N$131,14,FALSE),0)</f>
        <v>0</v>
      </c>
      <c r="N32" s="189">
        <f>_xlfn.IFNA(VLOOKUP(CONCATENATE($N$5,$B32,$C32),MUR!$A$6:$N$110,14,FALSE),0)</f>
        <v>0</v>
      </c>
      <c r="O32" s="189">
        <f>_xlfn.IFNA(VLOOKUP(CONCATENATE($O$5,$B32,$C32),'SER1'!$A$6:$N$110,14,FALSE),0)</f>
        <v>0</v>
      </c>
      <c r="P32" s="189">
        <f>_xlfn.IFNA(VLOOKUP(CONCATENATE($P$5,$B32,$C32),'MR1'!$A$6:$N$135,14,FALSE),0)</f>
        <v>0</v>
      </c>
      <c r="Q32" s="189">
        <f>_xlfn.IFNA(VLOOKUP(CONCATENATE($Q$5,$B32,$C32),'GOS1'!$A$6:$N$133,14,FALSE),0)</f>
        <v>0</v>
      </c>
      <c r="R32" s="189">
        <f>_xlfn.IFNA(VLOOKUP(CONCATENATE($R$5,$B32,$C32),'BUS2'!$A$6:$N$133,14,FALSE),0)</f>
        <v>0</v>
      </c>
      <c r="S32" s="189">
        <f>_xlfn.IFNA(VLOOKUP(CONCATENATE($S$5,$B32,$C32),'OG1'!$A$6:$N$56,14,FALSE),0)</f>
        <v>0</v>
      </c>
      <c r="T32" s="189">
        <f>_xlfn.IFNA(VLOOKUP(CONCATENATE($T$5,$B32,$C32),'DRY1'!$A$6:$N$135,14,FALSE),0)</f>
        <v>0</v>
      </c>
      <c r="U32" s="189">
        <f>_xlfn.IFNA(VLOOKUP(CONCATENATE($U$5,$B32,$C32),'HO1'!$A$8:$N$131,14,FALSE),0)</f>
        <v>0</v>
      </c>
      <c r="V32" s="189">
        <f>_xlfn.IFNA(VLOOKUP(CONCATENATE($V$5,$B32,$C32),'BUS3'!$A$8:$N$135,14,FALSE),0)</f>
        <v>0</v>
      </c>
      <c r="W32" s="189">
        <f>_xlfn.IFNA(VLOOKUP(CONCATENATE($W$5,$B32,$C32),'DRY2'!$A$6:$N$169,14,FALSE),0)</f>
        <v>0</v>
      </c>
      <c r="X32" s="707">
        <f>_xlfn.IFNA(VLOOKUP(CONCATENATE($X$5,$B32,$C32),'BAL2'!$A$6:$N$131,14,FALSE),0)</f>
        <v>0</v>
      </c>
      <c r="Y32" s="189">
        <f>_xlfn.IFNA(VLOOKUP(CONCATENATE($Y$5,$B32,$C32),'OG2'!$A$6:$N$133,14,FALSE),0)</f>
        <v>0</v>
      </c>
      <c r="Z32" s="189">
        <f>_xlfn.IFNA(VLOOKUP(CONCATENATE($Z$5,$B32,$C32),'MR2'!$A$6:$N$133,14,FALSE),0)</f>
        <v>0</v>
      </c>
      <c r="AA32" s="189">
        <f>_xlfn.IFNA(VLOOKUP(CONCATENATE($AA$5,$B32,$C32),'DRY3'!$A$6:$N$124,14,FALSE),0)</f>
        <v>0</v>
      </c>
      <c r="AB32" s="189">
        <f>_xlfn.IFNA(VLOOKUP(CONCATENATE($AB$5,$B32,$C32),'SER2'!$A$6:$N$135,14,FALSE),0)</f>
        <v>0</v>
      </c>
      <c r="AC32" s="189">
        <f>_xlfn.IFNA(VLOOKUP(CONCATENATE($AC$5,$B32,$C32),'KR2'!$A$6:$O$129,14,FALSE),0)</f>
        <v>0</v>
      </c>
      <c r="AD32" s="189">
        <f>_xlfn.IFNA(VLOOKUP(CONCATENATE($AD$5,$B32,$C32),'BUN1'!$A$6:$O$129,14,FALSE),0)</f>
        <v>0</v>
      </c>
      <c r="AE32" s="189">
        <f>_xlfn.IFNA(VLOOKUP(CONCATENATE($AE$5,$B32,$C32),LOG!$A$6:$N$135,14,FALSE),0)</f>
        <v>0</v>
      </c>
      <c r="AF32" s="189">
        <f>_xlfn.IFNA(VLOOKUP(CONCATENATE($AF$5,$B32,$C32),FEST!$A$6:$N$125,14,FALSE),0)</f>
        <v>0</v>
      </c>
      <c r="AG32" s="189">
        <f>_xlfn.IFNA(VLOOKUP(CONCATENATE($AG$5,$B32,$C32),'ESP2'!$A$6:$N$131,14,FALSE),0)</f>
        <v>0</v>
      </c>
      <c r="AH32" s="189">
        <f>_xlfn.IFNA(VLOOKUP(CONCATENATE($AH$5,$B32,$C32),'OG3'!$A$6:$N$131,14,FALSE),0)</f>
        <v>0</v>
      </c>
      <c r="AI32" s="189">
        <f>_xlfn.IFNA(VLOOKUP(CONCATENATE($AI$5,$B32,$C32),'BUN2'!$A$6:$N$135,14,FALSE),0)</f>
        <v>0</v>
      </c>
      <c r="AJ32" s="189">
        <f>_xlfn.IFNA(VLOOKUP(CONCATENATE($AJ$5,$B32,$C32),SC!$A$6:$N$250,14,FALSE),0)</f>
        <v>0</v>
      </c>
      <c r="AK32" s="189">
        <f>_xlfn.IFNA(VLOOKUP(CONCATENATE($AK$5,$B32,$C32),'ESP3'!$A$6:$N$133,14,FALSE),0)</f>
        <v>0</v>
      </c>
      <c r="AL32" s="447">
        <f>_xlfn.IFNA(VLOOKUP(CONCATENATE($AL$5,$B32,$C32),'BAL3'!$A$6:$N$77,14,FALSE),0)</f>
        <v>0</v>
      </c>
      <c r="AM32" s="190">
        <f>_xlfn.IFNA(VLOOKUP(CONCATENATE($AK$5,$B32,$C32),'BUN3'!$A$6:$N$133,14,FALSE),0)</f>
        <v>0</v>
      </c>
      <c r="AN32" s="190">
        <f>_xlfn.IFNA(VLOOKUP(CONCATENATE($AN$5,$B32,$C32),'ESP4'!$A$6:$N$135,14,FALSE),0)</f>
        <v>0</v>
      </c>
      <c r="AO32" s="190">
        <f>_xlfn.IFNA(VLOOKUP(CONCATENATE($AO$5,$B32,$C32),'MR3'!$A$6:$N$77,14,FALSE),0)</f>
        <v>0</v>
      </c>
      <c r="AP32" s="190">
        <f>_xlfn.IFNA(VLOOKUP(CONCATENATE($AP$5,$B32,$C32),'WAL1'!$A$6:$N$233,14,FALSE),0)</f>
        <v>0</v>
      </c>
      <c r="AQ32" s="190">
        <f>_xlfn.IFNA(VLOOKUP(CONCATENATE($AQ$5,$B32,$C32),'SM1'!$A$6:$N$250,14,FALSE),0)</f>
        <v>0</v>
      </c>
      <c r="AR32" s="190">
        <f>_xlfn.IFNA(VLOOKUP(CONCATENATE($AR$5,$B32,$C32),'BUS4'!$A$6:$N$250,14,FALSE),0)</f>
        <v>0</v>
      </c>
      <c r="AS32" s="190">
        <f>_xlfn.IFNA(VLOOKUP(CONCATENATE($AS$5,$B32,$C32),WP!$A$6:$N$250,14,FALSE),0)</f>
        <v>0</v>
      </c>
      <c r="AT32" s="190"/>
      <c r="AU32" s="190"/>
      <c r="AV32" s="446"/>
      <c r="AW32" s="397"/>
      <c r="AX32" s="78"/>
    </row>
    <row r="33" spans="1:50" x14ac:dyDescent="0.3">
      <c r="A33" s="886"/>
      <c r="B33" s="29" t="s">
        <v>161</v>
      </c>
      <c r="C33" s="30" t="s">
        <v>167</v>
      </c>
      <c r="D33" s="30" t="s">
        <v>358</v>
      </c>
      <c r="E33" s="31">
        <v>45045</v>
      </c>
      <c r="F33" s="32">
        <v>14</v>
      </c>
      <c r="G33" s="33">
        <f t="shared" si="0"/>
        <v>0</v>
      </c>
      <c r="H33" s="34">
        <f t="shared" si="1"/>
        <v>0</v>
      </c>
      <c r="I33" s="32">
        <f t="shared" si="2"/>
        <v>26</v>
      </c>
      <c r="J33" s="189">
        <f>_xlfn.IFNA(VLOOKUP(CONCATENATE($J$5,$B33,$C33),'BUS1'!$A$6:$N$107,14,FALSE),0)</f>
        <v>0</v>
      </c>
      <c r="K33" s="189">
        <f>_xlfn.IFNA(VLOOKUP(CONCATENATE($K$5,$B33,$C33),'ESP1'!$A$6:$N$135,14,FALSE),0)</f>
        <v>0</v>
      </c>
      <c r="L33" s="189">
        <f>_xlfn.IFNA(VLOOKUP(CONCATENATE($L$5,$B33,$C33),'KR1'!$A$6:$N$95,14,FALSE),0)</f>
        <v>0</v>
      </c>
      <c r="M33" s="707">
        <f>_xlfn.IFNA(VLOOKUP(CONCATENATE($M$5,$B33,$C33),'BAL1'!$A$6:$N$131,14,FALSE),0)</f>
        <v>0</v>
      </c>
      <c r="N33" s="189">
        <f>_xlfn.IFNA(VLOOKUP(CONCATENATE($N$5,$B33,$C33),MUR!$A$6:$N$110,14,FALSE),0)</f>
        <v>0</v>
      </c>
      <c r="O33" s="189">
        <f>_xlfn.IFNA(VLOOKUP(CONCATENATE($O$5,$B33,$C33),'SER1'!$A$6:$N$110,14,FALSE),0)</f>
        <v>0</v>
      </c>
      <c r="P33" s="189">
        <f>_xlfn.IFNA(VLOOKUP(CONCATENATE($P$5,$B33,$C33),'MR1'!$A$6:$N$135,14,FALSE),0)</f>
        <v>0</v>
      </c>
      <c r="Q33" s="189">
        <f>_xlfn.IFNA(VLOOKUP(CONCATENATE($Q$5,$B33,$C33),'GOS1'!$A$6:$N$133,14,FALSE),0)</f>
        <v>0</v>
      </c>
      <c r="R33" s="189">
        <f>_xlfn.IFNA(VLOOKUP(CONCATENATE($R$5,$B33,$C33),'BUS2'!$A$6:$N$133,14,FALSE),0)</f>
        <v>0</v>
      </c>
      <c r="S33" s="189">
        <f>_xlfn.IFNA(VLOOKUP(CONCATENATE($S$5,$B33,$C33),'OG1'!$A$6:$N$56,14,FALSE),0)</f>
        <v>0</v>
      </c>
      <c r="T33" s="189">
        <f>_xlfn.IFNA(VLOOKUP(CONCATENATE($T$5,$B33,$C33),'DRY1'!$A$6:$N$135,14,FALSE),0)</f>
        <v>0</v>
      </c>
      <c r="U33" s="189">
        <f>_xlfn.IFNA(VLOOKUP(CONCATENATE($U$5,$B33,$C33),'HO1'!$A$8:$N$131,14,FALSE),0)</f>
        <v>0</v>
      </c>
      <c r="V33" s="189">
        <f>_xlfn.IFNA(VLOOKUP(CONCATENATE($V$5,$B33,$C33),'BUS3'!$A$8:$N$135,14,FALSE),0)</f>
        <v>0</v>
      </c>
      <c r="W33" s="189">
        <f>_xlfn.IFNA(VLOOKUP(CONCATENATE($W$5,$B33,$C33),'DRY2'!$A$6:$N$169,14,FALSE),0)</f>
        <v>0</v>
      </c>
      <c r="X33" s="707">
        <f>_xlfn.IFNA(VLOOKUP(CONCATENATE($X$5,$B33,$C33),'BAL2'!$A$6:$N$131,14,FALSE),0)</f>
        <v>0</v>
      </c>
      <c r="Y33" s="189">
        <f>_xlfn.IFNA(VLOOKUP(CONCATENATE($Y$5,$B33,$C33),'OG2'!$A$6:$N$133,14,FALSE),0)</f>
        <v>0</v>
      </c>
      <c r="Z33" s="189">
        <f>_xlfn.IFNA(VLOOKUP(CONCATENATE($Z$5,$B33,$C33),'MR2'!$A$6:$N$133,14,FALSE),0)</f>
        <v>0</v>
      </c>
      <c r="AA33" s="189">
        <f>_xlfn.IFNA(VLOOKUP(CONCATENATE($AA$5,$B33,$C33),'DRY3'!$A$6:$N$124,14,FALSE),0)</f>
        <v>0</v>
      </c>
      <c r="AB33" s="189">
        <f>_xlfn.IFNA(VLOOKUP(CONCATENATE($AB$5,$B33,$C33),'SER2'!$A$6:$N$135,14,FALSE),0)</f>
        <v>0</v>
      </c>
      <c r="AC33" s="189">
        <f>_xlfn.IFNA(VLOOKUP(CONCATENATE($AC$5,$B33,$C33),'KR2'!$A$6:$O$129,14,FALSE),0)</f>
        <v>0</v>
      </c>
      <c r="AD33" s="189">
        <f>_xlfn.IFNA(VLOOKUP(CONCATENATE($AD$5,$B33,$C33),'BUN1'!$A$6:$O$129,14,FALSE),0)</f>
        <v>0</v>
      </c>
      <c r="AE33" s="189">
        <f>_xlfn.IFNA(VLOOKUP(CONCATENATE($AE$5,$B33,$C33),LOG!$A$6:$N$135,14,FALSE),0)</f>
        <v>0</v>
      </c>
      <c r="AF33" s="189">
        <f>_xlfn.IFNA(VLOOKUP(CONCATENATE($AF$5,$B33,$C33),FEST!$A$6:$N$125,14,FALSE),0)</f>
        <v>0</v>
      </c>
      <c r="AG33" s="189">
        <f>_xlfn.IFNA(VLOOKUP(CONCATENATE($AG$5,$B33,$C33),'ESP2'!$A$6:$N$131,14,FALSE),0)</f>
        <v>0</v>
      </c>
      <c r="AH33" s="189">
        <f>_xlfn.IFNA(VLOOKUP(CONCATENATE($AH$5,$B33,$C33),'OG3'!$A$6:$N$131,14,FALSE),0)</f>
        <v>0</v>
      </c>
      <c r="AI33" s="189">
        <f>_xlfn.IFNA(VLOOKUP(CONCATENATE($AI$5,$B33,$C33),'BUN2'!$A$6:$N$135,14,FALSE),0)</f>
        <v>0</v>
      </c>
      <c r="AJ33" s="189">
        <f>_xlfn.IFNA(VLOOKUP(CONCATENATE($AJ$5,$B33,$C33),SC!$A$6:$N$250,14,FALSE),0)</f>
        <v>0</v>
      </c>
      <c r="AK33" s="189">
        <f>_xlfn.IFNA(VLOOKUP(CONCATENATE($AK$5,$B33,$C33),'ESP3'!$A$6:$N$133,14,FALSE),0)</f>
        <v>0</v>
      </c>
      <c r="AL33" s="447">
        <f>_xlfn.IFNA(VLOOKUP(CONCATENATE($AL$5,$B33,$C33),'BAL3'!$A$6:$N$77,14,FALSE),0)</f>
        <v>0</v>
      </c>
      <c r="AM33" s="190">
        <f>_xlfn.IFNA(VLOOKUP(CONCATENATE($AK$5,$B33,$C33),'BUN3'!$A$6:$N$133,14,FALSE),0)</f>
        <v>0</v>
      </c>
      <c r="AN33" s="190">
        <f>_xlfn.IFNA(VLOOKUP(CONCATENATE($AN$5,$B33,$C33),'ESP4'!$A$6:$N$135,14,FALSE),0)</f>
        <v>0</v>
      </c>
      <c r="AO33" s="190">
        <f>_xlfn.IFNA(VLOOKUP(CONCATENATE($AO$5,$B33,$C33),'MR3'!$A$6:$N$77,14,FALSE),0)</f>
        <v>0</v>
      </c>
      <c r="AP33" s="190">
        <f>_xlfn.IFNA(VLOOKUP(CONCATENATE($AP$5,$B33,$C33),'WAL1'!$A$6:$N$233,14,FALSE),0)</f>
        <v>0</v>
      </c>
      <c r="AQ33" s="190">
        <f>_xlfn.IFNA(VLOOKUP(CONCATENATE($AQ$5,$B33,$C33),'SM1'!$A$6:$N$250,14,FALSE),0)</f>
        <v>0</v>
      </c>
      <c r="AR33" s="190">
        <f>_xlfn.IFNA(VLOOKUP(CONCATENATE($AR$5,$B33,$C33),'BUS4'!$A$6:$N$250,14,FALSE),0)</f>
        <v>0</v>
      </c>
      <c r="AS33" s="190">
        <f>_xlfn.IFNA(VLOOKUP(CONCATENATE($AS$5,$B33,$C33),WP!$A$6:$N$250,14,FALSE),0)</f>
        <v>0</v>
      </c>
      <c r="AT33" s="190"/>
      <c r="AU33" s="190"/>
      <c r="AV33" s="446"/>
      <c r="AW33" s="397"/>
      <c r="AX33" s="78"/>
    </row>
    <row r="34" spans="1:50" x14ac:dyDescent="0.3">
      <c r="A34" s="886"/>
      <c r="B34" s="29" t="s">
        <v>161</v>
      </c>
      <c r="C34" s="30" t="s">
        <v>380</v>
      </c>
      <c r="D34" s="30" t="s">
        <v>358</v>
      </c>
      <c r="E34" s="31">
        <v>45045</v>
      </c>
      <c r="F34" s="32">
        <v>14</v>
      </c>
      <c r="G34" s="33">
        <f t="shared" si="0"/>
        <v>0</v>
      </c>
      <c r="H34" s="34">
        <f t="shared" si="1"/>
        <v>0</v>
      </c>
      <c r="I34" s="32">
        <f t="shared" si="2"/>
        <v>26</v>
      </c>
      <c r="J34" s="189">
        <f>_xlfn.IFNA(VLOOKUP(CONCATENATE($J$5,$B34,$C34),'BUS1'!$A$6:$N$107,14,FALSE),0)</f>
        <v>0</v>
      </c>
      <c r="K34" s="189">
        <f>_xlfn.IFNA(VLOOKUP(CONCATENATE($K$5,$B34,$C34),'ESP1'!$A$6:$N$135,14,FALSE),0)</f>
        <v>0</v>
      </c>
      <c r="L34" s="189">
        <f>_xlfn.IFNA(VLOOKUP(CONCATENATE($L$5,$B34,$C34),'KR1'!$A$6:$N$95,14,FALSE),0)</f>
        <v>0</v>
      </c>
      <c r="M34" s="707">
        <f>_xlfn.IFNA(VLOOKUP(CONCATENATE($M$5,$B34,$C34),'BAL1'!$A$6:$N$131,14,FALSE),0)</f>
        <v>0</v>
      </c>
      <c r="N34" s="189">
        <f>_xlfn.IFNA(VLOOKUP(CONCATENATE($N$5,$B34,$C34),MUR!$A$6:$N$110,14,FALSE),0)</f>
        <v>0</v>
      </c>
      <c r="O34" s="189">
        <f>_xlfn.IFNA(VLOOKUP(CONCATENATE($O$5,$B34,$C34),'SER1'!$A$6:$N$110,14,FALSE),0)</f>
        <v>0</v>
      </c>
      <c r="P34" s="189">
        <f>_xlfn.IFNA(VLOOKUP(CONCATENATE($P$5,$B34,$C34),'MR1'!$A$6:$N$135,14,FALSE),0)</f>
        <v>0</v>
      </c>
      <c r="Q34" s="189">
        <f>_xlfn.IFNA(VLOOKUP(CONCATENATE($Q$5,$B34,$C34),'GOS1'!$A$6:$N$133,14,FALSE),0)</f>
        <v>0</v>
      </c>
      <c r="R34" s="189">
        <f>_xlfn.IFNA(VLOOKUP(CONCATENATE($R$5,$B34,$C34),'BUS2'!$A$6:$N$133,14,FALSE),0)</f>
        <v>0</v>
      </c>
      <c r="S34" s="189">
        <f>_xlfn.IFNA(VLOOKUP(CONCATENATE($S$5,$B34,$C34),'OG1'!$A$6:$N$56,14,FALSE),0)</f>
        <v>0</v>
      </c>
      <c r="T34" s="189">
        <f>_xlfn.IFNA(VLOOKUP(CONCATENATE($T$5,$B34,$C34),'DRY1'!$A$6:$N$135,14,FALSE),0)</f>
        <v>0</v>
      </c>
      <c r="U34" s="189">
        <f>_xlfn.IFNA(VLOOKUP(CONCATENATE($U$5,$B34,$C34),'HO1'!$A$8:$N$131,14,FALSE),0)</f>
        <v>0</v>
      </c>
      <c r="V34" s="189">
        <f>_xlfn.IFNA(VLOOKUP(CONCATENATE($V$5,$B34,$C34),'BUS3'!$A$8:$N$135,14,FALSE),0)</f>
        <v>0</v>
      </c>
      <c r="W34" s="189">
        <f>_xlfn.IFNA(VLOOKUP(CONCATENATE($W$5,$B34,$C34),'DRY2'!$A$6:$N$169,14,FALSE),0)</f>
        <v>0</v>
      </c>
      <c r="X34" s="707">
        <f>_xlfn.IFNA(VLOOKUP(CONCATENATE($X$5,$B34,$C34),'BAL2'!$A$6:$N$131,14,FALSE),0)</f>
        <v>0</v>
      </c>
      <c r="Y34" s="189">
        <f>_xlfn.IFNA(VLOOKUP(CONCATENATE($Y$5,$B34,$C34),'OG2'!$A$6:$N$133,14,FALSE),0)</f>
        <v>0</v>
      </c>
      <c r="Z34" s="189">
        <f>_xlfn.IFNA(VLOOKUP(CONCATENATE($Z$5,$B34,$C34),'MR2'!$A$6:$N$133,14,FALSE),0)</f>
        <v>0</v>
      </c>
      <c r="AA34" s="189">
        <f>_xlfn.IFNA(VLOOKUP(CONCATENATE($AA$5,$B34,$C34),'DRY3'!$A$6:$N$124,14,FALSE),0)</f>
        <v>0</v>
      </c>
      <c r="AB34" s="189">
        <f>_xlfn.IFNA(VLOOKUP(CONCATENATE($AB$5,$B34,$C34),'SER2'!$A$6:$N$135,14,FALSE),0)</f>
        <v>0</v>
      </c>
      <c r="AC34" s="189">
        <f>_xlfn.IFNA(VLOOKUP(CONCATENATE($AC$5,$B34,$C34),'KR2'!$A$6:$O$129,14,FALSE),0)</f>
        <v>0</v>
      </c>
      <c r="AD34" s="189">
        <f>_xlfn.IFNA(VLOOKUP(CONCATENATE($AD$5,$B34,$C34),'BUN1'!$A$6:$O$129,14,FALSE),0)</f>
        <v>0</v>
      </c>
      <c r="AE34" s="189">
        <f>_xlfn.IFNA(VLOOKUP(CONCATENATE($AE$5,$B34,$C34),LOG!$A$6:$N$135,14,FALSE),0)</f>
        <v>0</v>
      </c>
      <c r="AF34" s="189">
        <f>_xlfn.IFNA(VLOOKUP(CONCATENATE($AF$5,$B34,$C34),FEST!$A$6:$N$125,14,FALSE),0)</f>
        <v>0</v>
      </c>
      <c r="AG34" s="189">
        <f>_xlfn.IFNA(VLOOKUP(CONCATENATE($AG$5,$B34,$C34),'ESP2'!$A$6:$N$131,14,FALSE),0)</f>
        <v>0</v>
      </c>
      <c r="AH34" s="189">
        <f>_xlfn.IFNA(VLOOKUP(CONCATENATE($AH$5,$B34,$C34),'OG3'!$A$6:$N$131,14,FALSE),0)</f>
        <v>0</v>
      </c>
      <c r="AI34" s="189">
        <f>_xlfn.IFNA(VLOOKUP(CONCATENATE($AI$5,$B34,$C34),'BUN2'!$A$6:$N$135,14,FALSE),0)</f>
        <v>0</v>
      </c>
      <c r="AJ34" s="189">
        <f>_xlfn.IFNA(VLOOKUP(CONCATENATE($AJ$5,$B34,$C34),SC!$A$6:$N$250,14,FALSE),0)</f>
        <v>0</v>
      </c>
      <c r="AK34" s="189">
        <f>_xlfn.IFNA(VLOOKUP(CONCATENATE($AK$5,$B34,$C34),'ESP3'!$A$6:$N$133,14,FALSE),0)</f>
        <v>0</v>
      </c>
      <c r="AL34" s="447">
        <f>_xlfn.IFNA(VLOOKUP(CONCATENATE($AL$5,$B34,$C34),'BAL3'!$A$6:$N$77,14,FALSE),0)</f>
        <v>0</v>
      </c>
      <c r="AM34" s="190">
        <f>_xlfn.IFNA(VLOOKUP(CONCATENATE($AK$5,$B34,$C34),'BUN3'!$A$6:$N$133,14,FALSE),0)</f>
        <v>0</v>
      </c>
      <c r="AN34" s="190">
        <f>_xlfn.IFNA(VLOOKUP(CONCATENATE($AN$5,$B34,$C34),'ESP4'!$A$6:$N$135,14,FALSE),0)</f>
        <v>0</v>
      </c>
      <c r="AO34" s="190">
        <f>_xlfn.IFNA(VLOOKUP(CONCATENATE($AO$5,$B34,$C34),'MR3'!$A$6:$N$77,14,FALSE),0)</f>
        <v>0</v>
      </c>
      <c r="AP34" s="190">
        <f>_xlfn.IFNA(VLOOKUP(CONCATENATE($AP$5,$B34,$C34),'WAL1'!$A$6:$N$233,14,FALSE),0)</f>
        <v>0</v>
      </c>
      <c r="AQ34" s="190">
        <f>_xlfn.IFNA(VLOOKUP(CONCATENATE($AQ$5,$B34,$C34),'SM1'!$A$6:$N$250,14,FALSE),0)</f>
        <v>0</v>
      </c>
      <c r="AR34" s="190">
        <f>_xlfn.IFNA(VLOOKUP(CONCATENATE($AR$5,$B34,$C34),'BUS4'!$A$6:$N$250,14,FALSE),0)</f>
        <v>0</v>
      </c>
      <c r="AS34" s="190">
        <f>_xlfn.IFNA(VLOOKUP(CONCATENATE($AS$5,$B34,$C34),WP!$A$6:$N$250,14,FALSE),0)</f>
        <v>0</v>
      </c>
      <c r="AT34" s="190"/>
      <c r="AU34" s="190"/>
      <c r="AV34" s="446"/>
      <c r="AW34" s="397"/>
      <c r="AX34" s="78"/>
    </row>
    <row r="35" spans="1:50" x14ac:dyDescent="0.3">
      <c r="A35" s="886"/>
      <c r="B35" s="29" t="s">
        <v>502</v>
      </c>
      <c r="C35" s="30" t="s">
        <v>381</v>
      </c>
      <c r="D35" s="30" t="s">
        <v>359</v>
      </c>
      <c r="E35" s="31">
        <v>45044</v>
      </c>
      <c r="F35" s="32">
        <v>14</v>
      </c>
      <c r="G35" s="33">
        <f t="shared" si="0"/>
        <v>0</v>
      </c>
      <c r="H35" s="34">
        <f t="shared" si="1"/>
        <v>0</v>
      </c>
      <c r="I35" s="32">
        <f t="shared" si="2"/>
        <v>26</v>
      </c>
      <c r="J35" s="189">
        <f>_xlfn.IFNA(VLOOKUP(CONCATENATE($J$5,$B35,$C35),'BUS1'!$A$6:$N$107,14,FALSE),0)</f>
        <v>0</v>
      </c>
      <c r="K35" s="189">
        <f>_xlfn.IFNA(VLOOKUP(CONCATENATE($K$5,$B35,$C35),'ESP1'!$A$6:$N$135,14,FALSE),0)</f>
        <v>0</v>
      </c>
      <c r="L35" s="189">
        <f>_xlfn.IFNA(VLOOKUP(CONCATENATE($L$5,$B35,$C35),'KR1'!$A$6:$N$95,14,FALSE),0)</f>
        <v>0</v>
      </c>
      <c r="M35" s="707">
        <f>_xlfn.IFNA(VLOOKUP(CONCATENATE($M$5,$B35,$C35),'BAL1'!$A$6:$N$131,14,FALSE),0)</f>
        <v>0</v>
      </c>
      <c r="N35" s="189">
        <f>_xlfn.IFNA(VLOOKUP(CONCATENATE($N$5,$B35,$C35),MUR!$A$6:$N$110,14,FALSE),0)</f>
        <v>0</v>
      </c>
      <c r="O35" s="189">
        <f>_xlfn.IFNA(VLOOKUP(CONCATENATE($O$5,$B35,$C35),'SER1'!$A$6:$N$110,14,FALSE),0)</f>
        <v>0</v>
      </c>
      <c r="P35" s="189">
        <f>_xlfn.IFNA(VLOOKUP(CONCATENATE($P$5,$B35,$C35),'MR1'!$A$6:$N$135,14,FALSE),0)</f>
        <v>0</v>
      </c>
      <c r="Q35" s="189">
        <f>_xlfn.IFNA(VLOOKUP(CONCATENATE($Q$5,$B35,$C35),'GOS1'!$A$6:$N$133,14,FALSE),0)</f>
        <v>0</v>
      </c>
      <c r="R35" s="189">
        <f>_xlfn.IFNA(VLOOKUP(CONCATENATE($R$5,$B35,$C35),'BUS2'!$A$6:$N$133,14,FALSE),0)</f>
        <v>0</v>
      </c>
      <c r="S35" s="189">
        <f>_xlfn.IFNA(VLOOKUP(CONCATENATE($S$5,$B35,$C35),'OG1'!$A$6:$N$56,14,FALSE),0)</f>
        <v>0</v>
      </c>
      <c r="T35" s="189">
        <f>_xlfn.IFNA(VLOOKUP(CONCATENATE($T$5,$B35,$C35),'DRY1'!$A$6:$N$135,14,FALSE),0)</f>
        <v>0</v>
      </c>
      <c r="U35" s="189">
        <f>_xlfn.IFNA(VLOOKUP(CONCATENATE($U$5,$B35,$C35),'HO1'!$A$8:$N$131,14,FALSE),0)</f>
        <v>0</v>
      </c>
      <c r="V35" s="189">
        <f>_xlfn.IFNA(VLOOKUP(CONCATENATE($V$5,$B35,$C35),'BUS3'!$A$8:$N$135,14,FALSE),0)</f>
        <v>0</v>
      </c>
      <c r="W35" s="189">
        <f>_xlfn.IFNA(VLOOKUP(CONCATENATE($W$5,$B35,$C35),'DRY2'!$A$6:$N$169,14,FALSE),0)</f>
        <v>0</v>
      </c>
      <c r="X35" s="707">
        <f>_xlfn.IFNA(VLOOKUP(CONCATENATE($X$5,$B35,$C35),'BAL2'!$A$6:$N$131,14,FALSE),0)</f>
        <v>0</v>
      </c>
      <c r="Y35" s="189">
        <f>_xlfn.IFNA(VLOOKUP(CONCATENATE($Y$5,$B35,$C35),'OG2'!$A$6:$N$133,14,FALSE),0)</f>
        <v>0</v>
      </c>
      <c r="Z35" s="189">
        <f>_xlfn.IFNA(VLOOKUP(CONCATENATE($Z$5,$B35,$C35),'MR2'!$A$6:$N$133,14,FALSE),0)</f>
        <v>0</v>
      </c>
      <c r="AA35" s="189">
        <f>_xlfn.IFNA(VLOOKUP(CONCATENATE($AA$5,$B35,$C35),'DRY3'!$A$6:$N$124,14,FALSE),0)</f>
        <v>0</v>
      </c>
      <c r="AB35" s="189">
        <f>_xlfn.IFNA(VLOOKUP(CONCATENATE($AB$5,$B35,$C35),'SER2'!$A$6:$N$135,14,FALSE),0)</f>
        <v>0</v>
      </c>
      <c r="AC35" s="189">
        <f>_xlfn.IFNA(VLOOKUP(CONCATENATE($AC$5,$B35,$C35),'KR2'!$A$6:$O$129,14,FALSE),0)</f>
        <v>0</v>
      </c>
      <c r="AD35" s="189">
        <f>_xlfn.IFNA(VLOOKUP(CONCATENATE($AD$5,$B35,$C35),'BUN1'!$A$6:$O$129,14,FALSE),0)</f>
        <v>0</v>
      </c>
      <c r="AE35" s="189">
        <f>_xlfn.IFNA(VLOOKUP(CONCATENATE($AE$5,$B35,$C35),LOG!$A$6:$N$135,14,FALSE),0)</f>
        <v>0</v>
      </c>
      <c r="AF35" s="189">
        <f>_xlfn.IFNA(VLOOKUP(CONCATENATE($AF$5,$B35,$C35),FEST!$A$6:$N$125,14,FALSE),0)</f>
        <v>0</v>
      </c>
      <c r="AG35" s="189">
        <f>_xlfn.IFNA(VLOOKUP(CONCATENATE($AG$5,$B35,$C35),'ESP2'!$A$6:$N$131,14,FALSE),0)</f>
        <v>0</v>
      </c>
      <c r="AH35" s="189">
        <f>_xlfn.IFNA(VLOOKUP(CONCATENATE($AH$5,$B35,$C35),'OG3'!$A$6:$N$131,14,FALSE),0)</f>
        <v>0</v>
      </c>
      <c r="AI35" s="189">
        <f>_xlfn.IFNA(VLOOKUP(CONCATENATE($AI$5,$B35,$C35),'BUN2'!$A$6:$N$135,14,FALSE),0)</f>
        <v>0</v>
      </c>
      <c r="AJ35" s="189">
        <f>_xlfn.IFNA(VLOOKUP(CONCATENATE($AJ$5,$B35,$C35),SC!$A$6:$N$250,14,FALSE),0)</f>
        <v>0</v>
      </c>
      <c r="AK35" s="189">
        <f>_xlfn.IFNA(VLOOKUP(CONCATENATE($AK$5,$B35,$C35),'ESP3'!$A$6:$N$133,14,FALSE),0)</f>
        <v>0</v>
      </c>
      <c r="AL35" s="447">
        <f>_xlfn.IFNA(VLOOKUP(CONCATENATE($AL$5,$B35,$C35),'BAL3'!$A$6:$N$77,14,FALSE),0)</f>
        <v>0</v>
      </c>
      <c r="AM35" s="190">
        <f>_xlfn.IFNA(VLOOKUP(CONCATENATE($AK$5,$B35,$C35),'BUN3'!$A$6:$N$133,14,FALSE),0)</f>
        <v>0</v>
      </c>
      <c r="AN35" s="190">
        <f>_xlfn.IFNA(VLOOKUP(CONCATENATE($AN$5,$B35,$C35),'ESP4'!$A$6:$N$135,14,FALSE),0)</f>
        <v>0</v>
      </c>
      <c r="AO35" s="190">
        <f>_xlfn.IFNA(VLOOKUP(CONCATENATE($AO$5,$B35,$C35),'MR3'!$A$6:$N$77,14,FALSE),0)</f>
        <v>0</v>
      </c>
      <c r="AP35" s="190">
        <f>_xlfn.IFNA(VLOOKUP(CONCATENATE($AP$5,$B35,$C35),'WAL1'!$A$6:$N$233,14,FALSE),0)</f>
        <v>0</v>
      </c>
      <c r="AQ35" s="190">
        <f>_xlfn.IFNA(VLOOKUP(CONCATENATE($AQ$5,$B35,$C35),'SM1'!$A$6:$N$250,14,FALSE),0)</f>
        <v>0</v>
      </c>
      <c r="AR35" s="190">
        <f>_xlfn.IFNA(VLOOKUP(CONCATENATE($AR$5,$B35,$C35),'BUS4'!$A$6:$N$250,14,FALSE),0)</f>
        <v>0</v>
      </c>
      <c r="AS35" s="190">
        <f>_xlfn.IFNA(VLOOKUP(CONCATENATE($AS$5,$B35,$C35),WP!$A$6:$N$250,14,FALSE),0)</f>
        <v>0</v>
      </c>
      <c r="AT35" s="190"/>
      <c r="AU35" s="190"/>
      <c r="AV35" s="446"/>
      <c r="AW35" s="397"/>
      <c r="AX35" s="78"/>
    </row>
    <row r="36" spans="1:50" x14ac:dyDescent="0.3">
      <c r="A36" s="886"/>
      <c r="B36" s="29" t="s">
        <v>481</v>
      </c>
      <c r="C36" s="30" t="s">
        <v>514</v>
      </c>
      <c r="D36" s="30" t="s">
        <v>362</v>
      </c>
      <c r="E36" s="31">
        <v>45031</v>
      </c>
      <c r="F36" s="32">
        <v>15</v>
      </c>
      <c r="G36" s="33">
        <f t="shared" si="0"/>
        <v>0</v>
      </c>
      <c r="H36" s="34">
        <f t="shared" si="1"/>
        <v>0</v>
      </c>
      <c r="I36" s="32">
        <f t="shared" si="2"/>
        <v>26</v>
      </c>
      <c r="J36" s="189">
        <f>_xlfn.IFNA(VLOOKUP(CONCATENATE($J$5,$B36,$C36),'BUS1'!$A$6:$N$107,14,FALSE),0)</f>
        <v>0</v>
      </c>
      <c r="K36" s="189">
        <f>_xlfn.IFNA(VLOOKUP(CONCATENATE($K$5,$B36,$C36),'ESP1'!$A$6:$N$135,14,FALSE),0)</f>
        <v>0</v>
      </c>
      <c r="L36" s="189">
        <f>_xlfn.IFNA(VLOOKUP(CONCATENATE($L$5,$B36,$C36),'KR1'!$A$6:$N$95,14,FALSE),0)</f>
        <v>0</v>
      </c>
      <c r="M36" s="707">
        <f>_xlfn.IFNA(VLOOKUP(CONCATENATE($M$5,$B36,$C36),'BAL1'!$A$6:$N$131,14,FALSE),0)</f>
        <v>0</v>
      </c>
      <c r="N36" s="189">
        <f>_xlfn.IFNA(VLOOKUP(CONCATENATE($N$5,$B36,$C36),MUR!$A$6:$N$110,14,FALSE),0)</f>
        <v>0</v>
      </c>
      <c r="O36" s="189">
        <f>_xlfn.IFNA(VLOOKUP(CONCATENATE($O$5,$B36,$C36),'SER1'!$A$6:$N$110,14,FALSE),0)</f>
        <v>0</v>
      </c>
      <c r="P36" s="189">
        <f>_xlfn.IFNA(VLOOKUP(CONCATENATE($P$5,$B36,$C36),'MR1'!$A$6:$N$135,14,FALSE),0)</f>
        <v>0</v>
      </c>
      <c r="Q36" s="189">
        <f>_xlfn.IFNA(VLOOKUP(CONCATENATE($Q$5,$B36,$C36),'GOS1'!$A$6:$N$133,14,FALSE),0)</f>
        <v>0</v>
      </c>
      <c r="R36" s="189">
        <f>_xlfn.IFNA(VLOOKUP(CONCATENATE($R$5,$B36,$C36),'BUS2'!$A$6:$N$133,14,FALSE),0)</f>
        <v>0</v>
      </c>
      <c r="S36" s="189">
        <f>_xlfn.IFNA(VLOOKUP(CONCATENATE($S$5,$B36,$C36),'OG1'!$A$6:$N$56,14,FALSE),0)</f>
        <v>0</v>
      </c>
      <c r="T36" s="189">
        <f>_xlfn.IFNA(VLOOKUP(CONCATENATE($T$5,$B36,$C36),'DRY1'!$A$6:$N$135,14,FALSE),0)</f>
        <v>0</v>
      </c>
      <c r="U36" s="189">
        <f>_xlfn.IFNA(VLOOKUP(CONCATENATE($U$5,$B36,$C36),'HO1'!$A$8:$N$131,14,FALSE),0)</f>
        <v>0</v>
      </c>
      <c r="V36" s="189">
        <f>_xlfn.IFNA(VLOOKUP(CONCATENATE($V$5,$B36,$C36),'BUS3'!$A$8:$N$135,14,FALSE),0)</f>
        <v>0</v>
      </c>
      <c r="W36" s="189">
        <f>_xlfn.IFNA(VLOOKUP(CONCATENATE($W$5,$B36,$C36),'DRY2'!$A$6:$N$169,14,FALSE),0)</f>
        <v>0</v>
      </c>
      <c r="X36" s="707">
        <f>_xlfn.IFNA(VLOOKUP(CONCATENATE($X$5,$B36,$C36),'BAL2'!$A$6:$N$131,14,FALSE),0)</f>
        <v>0</v>
      </c>
      <c r="Y36" s="189">
        <f>_xlfn.IFNA(VLOOKUP(CONCATENATE($Y$5,$B36,$C36),'OG2'!$A$6:$N$133,14,FALSE),0)</f>
        <v>0</v>
      </c>
      <c r="Z36" s="189">
        <f>_xlfn.IFNA(VLOOKUP(CONCATENATE($Z$5,$B36,$C36),'MR2'!$A$6:$N$133,14,FALSE),0)</f>
        <v>0</v>
      </c>
      <c r="AA36" s="189">
        <f>_xlfn.IFNA(VLOOKUP(CONCATENATE($AA$5,$B36,$C36),'DRY3'!$A$6:$N$124,14,FALSE),0)</f>
        <v>0</v>
      </c>
      <c r="AB36" s="189">
        <f>_xlfn.IFNA(VLOOKUP(CONCATENATE($AB$5,$B36,$C36),'SER2'!$A$6:$N$135,14,FALSE),0)</f>
        <v>0</v>
      </c>
      <c r="AC36" s="189">
        <f>_xlfn.IFNA(VLOOKUP(CONCATENATE($AC$5,$B36,$C36),'KR2'!$A$6:$O$129,14,FALSE),0)</f>
        <v>0</v>
      </c>
      <c r="AD36" s="189">
        <f>_xlfn.IFNA(VLOOKUP(CONCATENATE($AD$5,$B36,$C36),'BUN1'!$A$6:$O$129,14,FALSE),0)</f>
        <v>0</v>
      </c>
      <c r="AE36" s="189">
        <f>_xlfn.IFNA(VLOOKUP(CONCATENATE($AE$5,$B36,$C36),LOG!$A$6:$N$135,14,FALSE),0)</f>
        <v>0</v>
      </c>
      <c r="AF36" s="189">
        <f>_xlfn.IFNA(VLOOKUP(CONCATENATE($AF$5,$B36,$C36),FEST!$A$6:$N$125,14,FALSE),0)</f>
        <v>0</v>
      </c>
      <c r="AG36" s="189">
        <f>_xlfn.IFNA(VLOOKUP(CONCATENATE($AG$5,$B36,$C36),'ESP2'!$A$6:$N$131,14,FALSE),0)</f>
        <v>0</v>
      </c>
      <c r="AH36" s="189">
        <f>_xlfn.IFNA(VLOOKUP(CONCATENATE($AH$5,$B36,$C36),'OG3'!$A$6:$N$131,14,FALSE),0)</f>
        <v>0</v>
      </c>
      <c r="AI36" s="189">
        <f>_xlfn.IFNA(VLOOKUP(CONCATENATE($AI$5,$B36,$C36),'BUN2'!$A$6:$N$135,14,FALSE),0)</f>
        <v>0</v>
      </c>
      <c r="AJ36" s="189">
        <f>_xlfn.IFNA(VLOOKUP(CONCATENATE($AJ$5,$B36,$C36),SC!$A$6:$N$250,14,FALSE),0)</f>
        <v>0</v>
      </c>
      <c r="AK36" s="189">
        <f>_xlfn.IFNA(VLOOKUP(CONCATENATE($AK$5,$B36,$C36),'ESP3'!$A$6:$N$133,14,FALSE),0)</f>
        <v>0</v>
      </c>
      <c r="AL36" s="447">
        <f>_xlfn.IFNA(VLOOKUP(CONCATENATE($AL$5,$B36,$C36),'BAL3'!$A$6:$N$77,14,FALSE),0)</f>
        <v>0</v>
      </c>
      <c r="AM36" s="190">
        <f>_xlfn.IFNA(VLOOKUP(CONCATENATE($AK$5,$B36,$C36),'BUN3'!$A$6:$N$133,14,FALSE),0)</f>
        <v>0</v>
      </c>
      <c r="AN36" s="190">
        <f>_xlfn.IFNA(VLOOKUP(CONCATENATE($AN$5,$B36,$C36),'ESP4'!$A$6:$N$135,14,FALSE),0)</f>
        <v>0</v>
      </c>
      <c r="AO36" s="190">
        <f>_xlfn.IFNA(VLOOKUP(CONCATENATE($AO$5,$B36,$C36),'MR3'!$A$6:$N$77,14,FALSE),0)</f>
        <v>0</v>
      </c>
      <c r="AP36" s="190">
        <f>_xlfn.IFNA(VLOOKUP(CONCATENATE($AP$5,$B36,$C36),'WAL1'!$A$6:$N$233,14,FALSE),0)</f>
        <v>0</v>
      </c>
      <c r="AQ36" s="190">
        <f>_xlfn.IFNA(VLOOKUP(CONCATENATE($AQ$5,$B36,$C36),'SM1'!$A$6:$N$250,14,FALSE),0)</f>
        <v>0</v>
      </c>
      <c r="AR36" s="190">
        <f>_xlfn.IFNA(VLOOKUP(CONCATENATE($AR$5,$B36,$C36),'BUS4'!$A$6:$N$250,14,FALSE),0)</f>
        <v>0</v>
      </c>
      <c r="AS36" s="190"/>
      <c r="AT36" s="190"/>
      <c r="AU36" s="190"/>
      <c r="AV36" s="446"/>
      <c r="AW36" s="397"/>
      <c r="AX36" s="78"/>
    </row>
    <row r="37" spans="1:50" x14ac:dyDescent="0.3">
      <c r="A37" s="886"/>
      <c r="B37" s="29" t="s">
        <v>503</v>
      </c>
      <c r="C37" s="30" t="s">
        <v>515</v>
      </c>
      <c r="D37" s="30" t="s">
        <v>363</v>
      </c>
      <c r="E37" s="31">
        <v>45044</v>
      </c>
      <c r="F37" s="32">
        <v>15</v>
      </c>
      <c r="G37" s="33">
        <f t="shared" si="0"/>
        <v>0</v>
      </c>
      <c r="H37" s="34">
        <f t="shared" si="1"/>
        <v>0</v>
      </c>
      <c r="I37" s="32">
        <f t="shared" si="2"/>
        <v>26</v>
      </c>
      <c r="J37" s="189">
        <f>_xlfn.IFNA(VLOOKUP(CONCATENATE($J$5,$B37,$C37),'BUS1'!$A$6:$N$107,14,FALSE),0)</f>
        <v>0</v>
      </c>
      <c r="K37" s="189">
        <f>_xlfn.IFNA(VLOOKUP(CONCATENATE($K$5,$B37,$C37),'ESP1'!$A$6:$N$135,14,FALSE),0)</f>
        <v>0</v>
      </c>
      <c r="L37" s="189">
        <f>_xlfn.IFNA(VLOOKUP(CONCATENATE($L$5,$B37,$C37),'KR1'!$A$6:$N$95,14,FALSE),0)</f>
        <v>0</v>
      </c>
      <c r="M37" s="707">
        <f>_xlfn.IFNA(VLOOKUP(CONCATENATE($M$5,$B37,$C37),'BAL1'!$A$6:$N$131,14,FALSE),0)</f>
        <v>0</v>
      </c>
      <c r="N37" s="189">
        <f>_xlfn.IFNA(VLOOKUP(CONCATENATE($N$5,$B37,$C37),MUR!$A$6:$N$110,14,FALSE),0)</f>
        <v>0</v>
      </c>
      <c r="O37" s="189">
        <f>_xlfn.IFNA(VLOOKUP(CONCATENATE($O$5,$B37,$C37),'SER1'!$A$6:$N$110,14,FALSE),0)</f>
        <v>0</v>
      </c>
      <c r="P37" s="189">
        <f>_xlfn.IFNA(VLOOKUP(CONCATENATE($P$5,$B37,$C37),'MR1'!$A$6:$N$135,14,FALSE),0)</f>
        <v>0</v>
      </c>
      <c r="Q37" s="189">
        <f>_xlfn.IFNA(VLOOKUP(CONCATENATE($Q$5,$B37,$C37),'GOS1'!$A$6:$N$133,14,FALSE),0)</f>
        <v>0</v>
      </c>
      <c r="R37" s="189">
        <f>_xlfn.IFNA(VLOOKUP(CONCATENATE($R$5,$B37,$C37),'BUS2'!$A$6:$N$133,14,FALSE),0)</f>
        <v>0</v>
      </c>
      <c r="S37" s="189">
        <f>_xlfn.IFNA(VLOOKUP(CONCATENATE($S$5,$B37,$C37),'OG1'!$A$6:$N$56,14,FALSE),0)</f>
        <v>0</v>
      </c>
      <c r="T37" s="189">
        <f>_xlfn.IFNA(VLOOKUP(CONCATENATE($T$5,$B37,$C37),'DRY1'!$A$6:$N$135,14,FALSE),0)</f>
        <v>0</v>
      </c>
      <c r="U37" s="189">
        <f>_xlfn.IFNA(VLOOKUP(CONCATENATE($U$5,$B37,$C37),'HO1'!$A$8:$N$131,14,FALSE),0)</f>
        <v>0</v>
      </c>
      <c r="V37" s="189">
        <f>_xlfn.IFNA(VLOOKUP(CONCATENATE($V$5,$B37,$C37),'BUS3'!$A$8:$N$135,14,FALSE),0)</f>
        <v>0</v>
      </c>
      <c r="W37" s="189">
        <f>_xlfn.IFNA(VLOOKUP(CONCATENATE($W$5,$B37,$C37),'DRY2'!$A$6:$N$169,14,FALSE),0)</f>
        <v>0</v>
      </c>
      <c r="X37" s="707">
        <f>_xlfn.IFNA(VLOOKUP(CONCATENATE($X$5,$B37,$C37),'BAL2'!$A$6:$N$131,14,FALSE),0)</f>
        <v>0</v>
      </c>
      <c r="Y37" s="189">
        <f>_xlfn.IFNA(VLOOKUP(CONCATENATE($Y$5,$B37,$C37),'OG2'!$A$6:$N$133,14,FALSE),0)</f>
        <v>0</v>
      </c>
      <c r="Z37" s="189">
        <f>_xlfn.IFNA(VLOOKUP(CONCATENATE($Z$5,$B37,$C37),'MR2'!$A$6:$N$133,14,FALSE),0)</f>
        <v>0</v>
      </c>
      <c r="AA37" s="189">
        <f>_xlfn.IFNA(VLOOKUP(CONCATENATE($AA$5,$B37,$C37),'DRY3'!$A$6:$N$124,14,FALSE),0)</f>
        <v>0</v>
      </c>
      <c r="AB37" s="189">
        <f>_xlfn.IFNA(VLOOKUP(CONCATENATE($AB$5,$B37,$C37),'SER2'!$A$6:$N$135,14,FALSE),0)</f>
        <v>0</v>
      </c>
      <c r="AC37" s="189">
        <f>_xlfn.IFNA(VLOOKUP(CONCATENATE($AC$5,$B37,$C37),'KR2'!$A$6:$O$129,14,FALSE),0)</f>
        <v>0</v>
      </c>
      <c r="AD37" s="189">
        <f>_xlfn.IFNA(VLOOKUP(CONCATENATE($AD$5,$B37,$C37),'BUN1'!$A$6:$O$129,14,FALSE),0)</f>
        <v>0</v>
      </c>
      <c r="AE37" s="189">
        <f>_xlfn.IFNA(VLOOKUP(CONCATENATE($AE$5,$B37,$C37),LOG!$A$6:$N$135,14,FALSE),0)</f>
        <v>0</v>
      </c>
      <c r="AF37" s="189">
        <f>_xlfn.IFNA(VLOOKUP(CONCATENATE($AF$5,$B37,$C37),FEST!$A$6:$N$125,14,FALSE),0)</f>
        <v>0</v>
      </c>
      <c r="AG37" s="189">
        <f>_xlfn.IFNA(VLOOKUP(CONCATENATE($AG$5,$B37,$C37),'ESP2'!$A$6:$N$131,14,FALSE),0)</f>
        <v>0</v>
      </c>
      <c r="AH37" s="189">
        <f>_xlfn.IFNA(VLOOKUP(CONCATENATE($AH$5,$B37,$C37),'OG3'!$A$6:$N$131,14,FALSE),0)</f>
        <v>0</v>
      </c>
      <c r="AI37" s="189">
        <f>_xlfn.IFNA(VLOOKUP(CONCATENATE($AI$5,$B37,$C37),'BUN2'!$A$6:$N$135,14,FALSE),0)</f>
        <v>0</v>
      </c>
      <c r="AJ37" s="189">
        <f>_xlfn.IFNA(VLOOKUP(CONCATENATE($AJ$5,$B37,$C37),SC!$A$6:$N$250,14,FALSE),0)</f>
        <v>0</v>
      </c>
      <c r="AK37" s="189">
        <f>_xlfn.IFNA(VLOOKUP(CONCATENATE($AK$5,$B37,$C37),'ESP3'!$A$6:$N$133,14,FALSE),0)</f>
        <v>0</v>
      </c>
      <c r="AL37" s="447">
        <f>_xlfn.IFNA(VLOOKUP(CONCATENATE($AL$5,$B37,$C37),'BAL3'!$A$6:$N$77,14,FALSE),0)</f>
        <v>0</v>
      </c>
      <c r="AM37" s="190">
        <f>_xlfn.IFNA(VLOOKUP(CONCATENATE($AK$5,$B37,$C37),'BUN3'!$A$6:$N$133,14,FALSE),0)</f>
        <v>0</v>
      </c>
      <c r="AN37" s="190">
        <f>_xlfn.IFNA(VLOOKUP(CONCATENATE($AN$5,$B37,$C37),'ESP4'!$A$6:$N$135,14,FALSE),0)</f>
        <v>0</v>
      </c>
      <c r="AO37" s="190">
        <f>_xlfn.IFNA(VLOOKUP(CONCATENATE($AO$5,$B37,$C37),'MR3'!$A$6:$N$77,14,FALSE),0)</f>
        <v>0</v>
      </c>
      <c r="AP37" s="190">
        <f>_xlfn.IFNA(VLOOKUP(CONCATENATE($AP$5,$B37,$C37),'WAL1'!$A$6:$N$233,14,FALSE),0)</f>
        <v>0</v>
      </c>
      <c r="AQ37" s="190">
        <f>_xlfn.IFNA(VLOOKUP(CONCATENATE($AQ$5,$B37,$C37),'SM1'!$A$6:$N$250,14,FALSE),0)</f>
        <v>0</v>
      </c>
      <c r="AR37" s="190">
        <f>_xlfn.IFNA(VLOOKUP(CONCATENATE($AR$5,$B37,$C37),'BUS4'!$A$6:$N$250,14,FALSE),0)</f>
        <v>0</v>
      </c>
      <c r="AS37" s="190"/>
      <c r="AT37" s="190"/>
      <c r="AU37" s="190"/>
      <c r="AV37" s="446"/>
      <c r="AW37" s="397"/>
      <c r="AX37" s="78"/>
    </row>
    <row r="38" spans="1:50" x14ac:dyDescent="0.3">
      <c r="A38" s="886"/>
      <c r="B38" s="29" t="s">
        <v>505</v>
      </c>
      <c r="C38" s="30" t="s">
        <v>410</v>
      </c>
      <c r="D38" s="30" t="s">
        <v>366</v>
      </c>
      <c r="E38" s="31">
        <v>45028</v>
      </c>
      <c r="F38" s="32">
        <v>16</v>
      </c>
      <c r="G38" s="33">
        <f t="shared" si="0"/>
        <v>0</v>
      </c>
      <c r="H38" s="34">
        <f t="shared" si="1"/>
        <v>0</v>
      </c>
      <c r="I38" s="32">
        <f t="shared" si="2"/>
        <v>26</v>
      </c>
      <c r="J38" s="189">
        <f>_xlfn.IFNA(VLOOKUP(CONCATENATE($J$5,$B38,$C38),'BUS1'!$A$6:$N$107,14,FALSE),0)</f>
        <v>0</v>
      </c>
      <c r="K38" s="189">
        <f>_xlfn.IFNA(VLOOKUP(CONCATENATE($K$5,$B38,$C38),'ESP1'!$A$6:$N$135,14,FALSE),0)</f>
        <v>0</v>
      </c>
      <c r="L38" s="189">
        <f>_xlfn.IFNA(VLOOKUP(CONCATENATE($L$5,$B38,$C38),'KR1'!$A$6:$N$95,14,FALSE),0)</f>
        <v>0</v>
      </c>
      <c r="M38" s="707">
        <f>_xlfn.IFNA(VLOOKUP(CONCATENATE($M$5,$B38,$C38),'BAL1'!$A$6:$N$131,14,FALSE),0)</f>
        <v>0</v>
      </c>
      <c r="N38" s="189">
        <f>_xlfn.IFNA(VLOOKUP(CONCATENATE($N$5,$B38,$C38),MUR!$A$6:$N$110,14,FALSE),0)</f>
        <v>0</v>
      </c>
      <c r="O38" s="189">
        <f>_xlfn.IFNA(VLOOKUP(CONCATENATE($O$5,$B38,$C38),'SER1'!$A$6:$N$110,14,FALSE),0)</f>
        <v>0</v>
      </c>
      <c r="P38" s="189">
        <f>_xlfn.IFNA(VLOOKUP(CONCATENATE($P$5,$B38,$C38),'MR1'!$A$6:$N$135,14,FALSE),0)</f>
        <v>0</v>
      </c>
      <c r="Q38" s="189">
        <f>_xlfn.IFNA(VLOOKUP(CONCATENATE($Q$5,$B38,$C38),'GOS1'!$A$6:$N$133,14,FALSE),0)</f>
        <v>0</v>
      </c>
      <c r="R38" s="189">
        <f>_xlfn.IFNA(VLOOKUP(CONCATENATE($R$5,$B38,$C38),'BUS2'!$A$6:$N$133,14,FALSE),0)</f>
        <v>0</v>
      </c>
      <c r="S38" s="189">
        <f>_xlfn.IFNA(VLOOKUP(CONCATENATE($S$5,$B38,$C38),'OG1'!$A$6:$N$56,14,FALSE),0)</f>
        <v>0</v>
      </c>
      <c r="T38" s="189">
        <f>_xlfn.IFNA(VLOOKUP(CONCATENATE($T$5,$B38,$C38),'DRY1'!$A$6:$N$135,14,FALSE),0)</f>
        <v>0</v>
      </c>
      <c r="U38" s="189">
        <f>_xlfn.IFNA(VLOOKUP(CONCATENATE($U$5,$B38,$C38),'HO1'!$A$8:$N$131,14,FALSE),0)</f>
        <v>0</v>
      </c>
      <c r="V38" s="189">
        <f>_xlfn.IFNA(VLOOKUP(CONCATENATE($V$5,$B38,$C38),'BUS3'!$A$8:$N$135,14,FALSE),0)</f>
        <v>0</v>
      </c>
      <c r="W38" s="189">
        <f>_xlfn.IFNA(VLOOKUP(CONCATENATE($W$5,$B38,$C38),'DRY2'!$A$6:$N$169,14,FALSE),0)</f>
        <v>0</v>
      </c>
      <c r="X38" s="707">
        <f>_xlfn.IFNA(VLOOKUP(CONCATENATE($X$5,$B38,$C38),'BAL2'!$A$6:$N$131,14,FALSE),0)</f>
        <v>0</v>
      </c>
      <c r="Y38" s="189">
        <f>_xlfn.IFNA(VLOOKUP(CONCATENATE($Y$5,$B38,$C38),'OG2'!$A$6:$N$133,14,FALSE),0)</f>
        <v>0</v>
      </c>
      <c r="Z38" s="189">
        <f>_xlfn.IFNA(VLOOKUP(CONCATENATE($Z$5,$B38,$C38),'MR2'!$A$6:$N$133,14,FALSE),0)</f>
        <v>0</v>
      </c>
      <c r="AA38" s="189">
        <f>_xlfn.IFNA(VLOOKUP(CONCATENATE($AA$5,$B38,$C38),'DRY3'!$A$6:$N$124,14,FALSE),0)</f>
        <v>0</v>
      </c>
      <c r="AB38" s="189">
        <f>_xlfn.IFNA(VLOOKUP(CONCATENATE($AB$5,$B38,$C38),'SER2'!$A$6:$N$135,14,FALSE),0)</f>
        <v>0</v>
      </c>
      <c r="AC38" s="189">
        <f>_xlfn.IFNA(VLOOKUP(CONCATENATE($AC$5,$B38,$C38),'KR2'!$A$6:$O$129,14,FALSE),0)</f>
        <v>0</v>
      </c>
      <c r="AD38" s="189">
        <f>_xlfn.IFNA(VLOOKUP(CONCATENATE($AD$5,$B38,$C38),'BUN1'!$A$6:$O$129,14,FALSE),0)</f>
        <v>0</v>
      </c>
      <c r="AE38" s="189">
        <f>_xlfn.IFNA(VLOOKUP(CONCATENATE($AE$5,$B38,$C38),LOG!$A$6:$N$135,14,FALSE),0)</f>
        <v>0</v>
      </c>
      <c r="AF38" s="189">
        <f>_xlfn.IFNA(VLOOKUP(CONCATENATE($AF$5,$B38,$C38),FEST!$A$6:$N$125,14,FALSE),0)</f>
        <v>0</v>
      </c>
      <c r="AG38" s="189">
        <f>_xlfn.IFNA(VLOOKUP(CONCATENATE($AG$5,$B38,$C38),'ESP2'!$A$6:$N$131,14,FALSE),0)</f>
        <v>0</v>
      </c>
      <c r="AH38" s="189">
        <f>_xlfn.IFNA(VLOOKUP(CONCATENATE($AH$5,$B38,$C38),'OG3'!$A$6:$N$131,14,FALSE),0)</f>
        <v>0</v>
      </c>
      <c r="AI38" s="189">
        <f>_xlfn.IFNA(VLOOKUP(CONCATENATE($AI$5,$B38,$C38),'BUN2'!$A$6:$N$135,14,FALSE),0)</f>
        <v>0</v>
      </c>
      <c r="AJ38" s="189">
        <f>_xlfn.IFNA(VLOOKUP(CONCATENATE($AJ$5,$B38,$C38),SC!$A$6:$N$250,14,FALSE),0)</f>
        <v>0</v>
      </c>
      <c r="AK38" s="189">
        <f>_xlfn.IFNA(VLOOKUP(CONCATENATE($AK$5,$B38,$C38),'ESP3'!$A$6:$N$133,14,FALSE),0)</f>
        <v>0</v>
      </c>
      <c r="AL38" s="447">
        <f>_xlfn.IFNA(VLOOKUP(CONCATENATE($AL$5,$B38,$C38),'BAL3'!$A$6:$N$77,14,FALSE),0)</f>
        <v>0</v>
      </c>
      <c r="AM38" s="190">
        <f>_xlfn.IFNA(VLOOKUP(CONCATENATE($AK$5,$B38,$C38),'BUN3'!$A$6:$N$133,14,FALSE),0)</f>
        <v>0</v>
      </c>
      <c r="AN38" s="190">
        <f>_xlfn.IFNA(VLOOKUP(CONCATENATE($AN$5,$B38,$C38),'ESP4'!$A$6:$N$135,14,FALSE),0)</f>
        <v>0</v>
      </c>
      <c r="AO38" s="190">
        <f>_xlfn.IFNA(VLOOKUP(CONCATENATE($AO$5,$B38,$C38),'MR3'!$A$6:$N$77,14,FALSE),0)</f>
        <v>0</v>
      </c>
      <c r="AP38" s="190">
        <f>_xlfn.IFNA(VLOOKUP(CONCATENATE($AP$5,$B38,$C38),'WAL1'!$A$6:$N$233,14,FALSE),0)</f>
        <v>0</v>
      </c>
      <c r="AQ38" s="190">
        <f>_xlfn.IFNA(VLOOKUP(CONCATENATE($AQ$5,$B38,$C38),'SM1'!$A$6:$N$250,14,FALSE),0)</f>
        <v>0</v>
      </c>
      <c r="AR38" s="190">
        <f>_xlfn.IFNA(VLOOKUP(CONCATENATE($AR$5,$B38,$C38),'BUS4'!$A$6:$N$250,14,FALSE),0)</f>
        <v>0</v>
      </c>
      <c r="AS38" s="190"/>
      <c r="AT38" s="190"/>
      <c r="AU38" s="190"/>
      <c r="AV38" s="446"/>
      <c r="AW38" s="397"/>
      <c r="AX38" s="78"/>
    </row>
    <row r="39" spans="1:50" x14ac:dyDescent="0.3">
      <c r="A39" s="886"/>
      <c r="B39" s="29" t="s">
        <v>341</v>
      </c>
      <c r="C39" s="30" t="s">
        <v>516</v>
      </c>
      <c r="D39" s="30" t="s">
        <v>367</v>
      </c>
      <c r="E39" s="31">
        <v>45034</v>
      </c>
      <c r="F39" s="32">
        <v>16</v>
      </c>
      <c r="G39" s="33">
        <f t="shared" si="0"/>
        <v>0</v>
      </c>
      <c r="H39" s="34">
        <f t="shared" si="1"/>
        <v>0</v>
      </c>
      <c r="I39" s="32">
        <f t="shared" si="2"/>
        <v>26</v>
      </c>
      <c r="J39" s="189">
        <f>_xlfn.IFNA(VLOOKUP(CONCATENATE($J$5,$B39,$C39),'BUS1'!$A$6:$N$107,14,FALSE),0)</f>
        <v>0</v>
      </c>
      <c r="K39" s="189">
        <f>_xlfn.IFNA(VLOOKUP(CONCATENATE($K$5,$B39,$C39),'ESP1'!$A$6:$N$135,14,FALSE),0)</f>
        <v>0</v>
      </c>
      <c r="L39" s="189">
        <f>_xlfn.IFNA(VLOOKUP(CONCATENATE($L$5,$B39,$C39),'KR1'!$A$6:$N$95,14,FALSE),0)</f>
        <v>0</v>
      </c>
      <c r="M39" s="707">
        <f>_xlfn.IFNA(VLOOKUP(CONCATENATE($M$5,$B39,$C39),'BAL1'!$A$6:$N$131,14,FALSE),0)</f>
        <v>0</v>
      </c>
      <c r="N39" s="189">
        <f>_xlfn.IFNA(VLOOKUP(CONCATENATE($N$5,$B39,$C39),MUR!$A$6:$N$110,14,FALSE),0)</f>
        <v>0</v>
      </c>
      <c r="O39" s="189">
        <f>_xlfn.IFNA(VLOOKUP(CONCATENATE($O$5,$B39,$C39),'SER1'!$A$6:$N$110,14,FALSE),0)</f>
        <v>0</v>
      </c>
      <c r="P39" s="189">
        <f>_xlfn.IFNA(VLOOKUP(CONCATENATE($P$5,$B39,$C39),'MR1'!$A$6:$N$135,14,FALSE),0)</f>
        <v>0</v>
      </c>
      <c r="Q39" s="189">
        <f>_xlfn.IFNA(VLOOKUP(CONCATENATE($Q$5,$B39,$C39),'GOS1'!$A$6:$N$133,14,FALSE),0)</f>
        <v>0</v>
      </c>
      <c r="R39" s="189">
        <f>_xlfn.IFNA(VLOOKUP(CONCATENATE($R$5,$B39,$C39),'BUS2'!$A$6:$N$133,14,FALSE),0)</f>
        <v>0</v>
      </c>
      <c r="S39" s="189">
        <f>_xlfn.IFNA(VLOOKUP(CONCATENATE($S$5,$B39,$C39),'OG1'!$A$6:$N$56,14,FALSE),0)</f>
        <v>0</v>
      </c>
      <c r="T39" s="189">
        <f>_xlfn.IFNA(VLOOKUP(CONCATENATE($T$5,$B39,$C39),'DRY1'!$A$6:$N$135,14,FALSE),0)</f>
        <v>0</v>
      </c>
      <c r="U39" s="189">
        <f>_xlfn.IFNA(VLOOKUP(CONCATENATE($U$5,$B39,$C39),'HO1'!$A$8:$N$131,14,FALSE),0)</f>
        <v>0</v>
      </c>
      <c r="V39" s="189">
        <f>_xlfn.IFNA(VLOOKUP(CONCATENATE($V$5,$B39,$C39),'BUS3'!$A$8:$N$135,14,FALSE),0)</f>
        <v>0</v>
      </c>
      <c r="W39" s="189">
        <f>_xlfn.IFNA(VLOOKUP(CONCATENATE($W$5,$B39,$C39),'DRY2'!$A$6:$N$169,14,FALSE),0)</f>
        <v>0</v>
      </c>
      <c r="X39" s="707">
        <f>_xlfn.IFNA(VLOOKUP(CONCATENATE($X$5,$B39,$C39),'BAL2'!$A$6:$N$131,14,FALSE),0)</f>
        <v>0</v>
      </c>
      <c r="Y39" s="189">
        <f>_xlfn.IFNA(VLOOKUP(CONCATENATE($Y$5,$B39,$C39),'OG2'!$A$6:$N$133,14,FALSE),0)</f>
        <v>0</v>
      </c>
      <c r="Z39" s="189">
        <f>_xlfn.IFNA(VLOOKUP(CONCATENATE($Z$5,$B39,$C39),'MR2'!$A$6:$N$133,14,FALSE),0)</f>
        <v>0</v>
      </c>
      <c r="AA39" s="189">
        <f>_xlfn.IFNA(VLOOKUP(CONCATENATE($AA$5,$B39,$C39),'DRY3'!$A$6:$N$124,14,FALSE),0)</f>
        <v>0</v>
      </c>
      <c r="AB39" s="189">
        <f>_xlfn.IFNA(VLOOKUP(CONCATENATE($AB$5,$B39,$C39),'SER2'!$A$6:$N$135,14,FALSE),0)</f>
        <v>0</v>
      </c>
      <c r="AC39" s="189">
        <f>_xlfn.IFNA(VLOOKUP(CONCATENATE($AC$5,$B39,$C39),'KR2'!$A$6:$O$129,14,FALSE),0)</f>
        <v>0</v>
      </c>
      <c r="AD39" s="189">
        <f>_xlfn.IFNA(VLOOKUP(CONCATENATE($AD$5,$B39,$C39),'BUN1'!$A$6:$O$129,14,FALSE),0)</f>
        <v>0</v>
      </c>
      <c r="AE39" s="189">
        <f>_xlfn.IFNA(VLOOKUP(CONCATENATE($AE$5,$B39,$C39),LOG!$A$6:$N$135,14,FALSE),0)</f>
        <v>0</v>
      </c>
      <c r="AF39" s="189">
        <f>_xlfn.IFNA(VLOOKUP(CONCATENATE($AF$5,$B39,$C39),FEST!$A$6:$N$125,14,FALSE),0)</f>
        <v>0</v>
      </c>
      <c r="AG39" s="189">
        <f>_xlfn.IFNA(VLOOKUP(CONCATENATE($AG$5,$B39,$C39),'ESP2'!$A$6:$N$131,14,FALSE),0)</f>
        <v>0</v>
      </c>
      <c r="AH39" s="189">
        <f>_xlfn.IFNA(VLOOKUP(CONCATENATE($AH$5,$B39,$C39),'OG3'!$A$6:$N$131,14,FALSE),0)</f>
        <v>0</v>
      </c>
      <c r="AI39" s="189">
        <f>_xlfn.IFNA(VLOOKUP(CONCATENATE($AI$5,$B39,$C39),'BUN2'!$A$6:$N$135,14,FALSE),0)</f>
        <v>0</v>
      </c>
      <c r="AJ39" s="189">
        <f>_xlfn.IFNA(VLOOKUP(CONCATENATE($AJ$5,$B39,$C39),SC!$A$6:$N$250,14,FALSE),0)</f>
        <v>0</v>
      </c>
      <c r="AK39" s="189">
        <f>_xlfn.IFNA(VLOOKUP(CONCATENATE($AK$5,$B39,$C39),'ESP3'!$A$6:$N$133,14,FALSE),0)</f>
        <v>0</v>
      </c>
      <c r="AL39" s="447">
        <f>_xlfn.IFNA(VLOOKUP(CONCATENATE($AL$5,$B39,$C39),'BAL3'!$A$6:$N$77,14,FALSE),0)</f>
        <v>0</v>
      </c>
      <c r="AM39" s="190">
        <f>_xlfn.IFNA(VLOOKUP(CONCATENATE($AK$5,$B39,$C39),'BUN3'!$A$6:$N$133,14,FALSE),0)</f>
        <v>0</v>
      </c>
      <c r="AN39" s="190">
        <f>_xlfn.IFNA(VLOOKUP(CONCATENATE($AN$5,$B39,$C39),'ESP4'!$A$6:$N$135,14,FALSE),0)</f>
        <v>0</v>
      </c>
      <c r="AO39" s="190">
        <f>_xlfn.IFNA(VLOOKUP(CONCATENATE($AO$5,$B39,$C39),'MR3'!$A$6:$N$77,14,FALSE),0)</f>
        <v>0</v>
      </c>
      <c r="AP39" s="190">
        <f>_xlfn.IFNA(VLOOKUP(CONCATENATE($AP$5,$B39,$C39),'WAL1'!$A$6:$N$233,14,FALSE),0)</f>
        <v>0</v>
      </c>
      <c r="AQ39" s="190">
        <f>_xlfn.IFNA(VLOOKUP(CONCATENATE($AQ$5,$B39,$C39),'SM1'!$A$6:$N$250,14,FALSE),0)</f>
        <v>0</v>
      </c>
      <c r="AR39" s="190">
        <f>_xlfn.IFNA(VLOOKUP(CONCATENATE($AR$5,$B39,$C39),'BUS4'!$A$6:$N$250,14,FALSE),0)</f>
        <v>0</v>
      </c>
      <c r="AS39" s="190"/>
      <c r="AT39" s="190"/>
      <c r="AU39" s="190"/>
      <c r="AV39" s="446"/>
      <c r="AW39" s="397"/>
      <c r="AX39" s="78"/>
    </row>
    <row r="40" spans="1:50" x14ac:dyDescent="0.3">
      <c r="A40" s="886"/>
      <c r="B40" s="29" t="s">
        <v>344</v>
      </c>
      <c r="C40" s="30" t="s">
        <v>387</v>
      </c>
      <c r="D40" s="30" t="s">
        <v>255</v>
      </c>
      <c r="E40" s="31">
        <v>45061</v>
      </c>
      <c r="F40" s="32">
        <v>15</v>
      </c>
      <c r="G40" s="33">
        <f t="shared" si="0"/>
        <v>0</v>
      </c>
      <c r="H40" s="34">
        <f t="shared" si="1"/>
        <v>0</v>
      </c>
      <c r="I40" s="32">
        <f t="shared" si="2"/>
        <v>26</v>
      </c>
      <c r="J40" s="189">
        <f>_xlfn.IFNA(VLOOKUP(CONCATENATE($J$5,$B40,$C40),'BUS1'!$A$6:$N$107,14,FALSE),0)</f>
        <v>0</v>
      </c>
      <c r="K40" s="189">
        <f>_xlfn.IFNA(VLOOKUP(CONCATENATE($K$5,$B40,$C40),'ESP1'!$A$6:$N$135,14,FALSE),0)</f>
        <v>0</v>
      </c>
      <c r="L40" s="189">
        <f>_xlfn.IFNA(VLOOKUP(CONCATENATE($L$5,$B40,$C40),'KR1'!$A$6:$N$95,14,FALSE),0)</f>
        <v>0</v>
      </c>
      <c r="M40" s="707">
        <f>_xlfn.IFNA(VLOOKUP(CONCATENATE($M$5,$B40,$C40),'BAL1'!$A$6:$N$131,14,FALSE),0)</f>
        <v>0</v>
      </c>
      <c r="N40" s="189">
        <f>_xlfn.IFNA(VLOOKUP(CONCATENATE($N$5,$B40,$C40),MUR!$A$6:$N$110,14,FALSE),0)</f>
        <v>0</v>
      </c>
      <c r="O40" s="189">
        <f>_xlfn.IFNA(VLOOKUP(CONCATENATE($O$5,$B40,$C40),'SER1'!$A$6:$N$110,14,FALSE),0)</f>
        <v>0</v>
      </c>
      <c r="P40" s="189">
        <f>_xlfn.IFNA(VLOOKUP(CONCATENATE($P$5,$B40,$C40),'MR1'!$A$6:$N$135,14,FALSE),0)</f>
        <v>0</v>
      </c>
      <c r="Q40" s="189">
        <f>_xlfn.IFNA(VLOOKUP(CONCATENATE($Q$5,$B40,$C40),'GOS1'!$A$6:$N$133,14,FALSE),0)</f>
        <v>0</v>
      </c>
      <c r="R40" s="189">
        <f>_xlfn.IFNA(VLOOKUP(CONCATENATE($R$5,$B40,$C40),'BUS2'!$A$6:$N$133,14,FALSE),0)</f>
        <v>0</v>
      </c>
      <c r="S40" s="189">
        <f>_xlfn.IFNA(VLOOKUP(CONCATENATE($S$5,$B40,$C40),'OG1'!$A$6:$N$56,14,FALSE),0)</f>
        <v>0</v>
      </c>
      <c r="T40" s="189">
        <f>_xlfn.IFNA(VLOOKUP(CONCATENATE($T$5,$B40,$C40),'DRY1'!$A$6:$N$135,14,FALSE),0)</f>
        <v>0</v>
      </c>
      <c r="U40" s="189">
        <f>_xlfn.IFNA(VLOOKUP(CONCATENATE($U$5,$B40,$C40),'HO1'!$A$8:$N$131,14,FALSE),0)</f>
        <v>0</v>
      </c>
      <c r="V40" s="189">
        <f>_xlfn.IFNA(VLOOKUP(CONCATENATE($V$5,$B40,$C40),'BUS3'!$A$8:$N$135,14,FALSE),0)</f>
        <v>0</v>
      </c>
      <c r="W40" s="189">
        <f>_xlfn.IFNA(VLOOKUP(CONCATENATE($W$5,$B40,$C40),'DRY2'!$A$6:$N$169,14,FALSE),0)</f>
        <v>0</v>
      </c>
      <c r="X40" s="707">
        <f>_xlfn.IFNA(VLOOKUP(CONCATENATE($X$5,$B40,$C40),'BAL2'!$A$6:$N$131,14,FALSE),0)</f>
        <v>0</v>
      </c>
      <c r="Y40" s="189">
        <f>_xlfn.IFNA(VLOOKUP(CONCATENATE($Y$5,$B40,$C40),'OG2'!$A$6:$N$133,14,FALSE),0)</f>
        <v>0</v>
      </c>
      <c r="Z40" s="189">
        <f>_xlfn.IFNA(VLOOKUP(CONCATENATE($Z$5,$B40,$C40),'MR2'!$A$6:$N$133,14,FALSE),0)</f>
        <v>0</v>
      </c>
      <c r="AA40" s="189">
        <f>_xlfn.IFNA(VLOOKUP(CONCATENATE($AA$5,$B40,$C40),'DRY3'!$A$6:$N$124,14,FALSE),0)</f>
        <v>0</v>
      </c>
      <c r="AB40" s="189">
        <f>_xlfn.IFNA(VLOOKUP(CONCATENATE($AB$5,$B40,$C40),'SER2'!$A$6:$N$135,14,FALSE),0)</f>
        <v>0</v>
      </c>
      <c r="AC40" s="189">
        <f>_xlfn.IFNA(VLOOKUP(CONCATENATE($AC$5,$B40,$C40),'KR2'!$A$6:$O$129,14,FALSE),0)</f>
        <v>0</v>
      </c>
      <c r="AD40" s="189">
        <f>_xlfn.IFNA(VLOOKUP(CONCATENATE($AD$5,$B40,$C40),'BUN1'!$A$6:$O$129,14,FALSE),0)</f>
        <v>0</v>
      </c>
      <c r="AE40" s="189">
        <f>_xlfn.IFNA(VLOOKUP(CONCATENATE($AE$5,$B40,$C40),LOG!$A$6:$N$135,14,FALSE),0)</f>
        <v>0</v>
      </c>
      <c r="AF40" s="189">
        <f>_xlfn.IFNA(VLOOKUP(CONCATENATE($AF$5,$B40,$C40),FEST!$A$6:$N$125,14,FALSE),0)</f>
        <v>0</v>
      </c>
      <c r="AG40" s="189">
        <f>_xlfn.IFNA(VLOOKUP(CONCATENATE($AG$5,$B40,$C40),'ESP2'!$A$6:$N$131,14,FALSE),0)</f>
        <v>0</v>
      </c>
      <c r="AH40" s="189">
        <f>_xlfn.IFNA(VLOOKUP(CONCATENATE($AH$5,$B40,$C40),'OG3'!$A$6:$N$131,14,FALSE),0)</f>
        <v>0</v>
      </c>
      <c r="AI40" s="189">
        <f>_xlfn.IFNA(VLOOKUP(CONCATENATE($AI$5,$B40,$C40),'BUN2'!$A$6:$N$135,14,FALSE),0)</f>
        <v>0</v>
      </c>
      <c r="AJ40" s="189">
        <f>_xlfn.IFNA(VLOOKUP(CONCATENATE($AJ$5,$B40,$C40),SC!$A$6:$N$250,14,FALSE),0)</f>
        <v>0</v>
      </c>
      <c r="AK40" s="189">
        <f>_xlfn.IFNA(VLOOKUP(CONCATENATE($AK$5,$B40,$C40),'ESP3'!$A$6:$N$133,14,FALSE),0)</f>
        <v>0</v>
      </c>
      <c r="AL40" s="447">
        <f>_xlfn.IFNA(VLOOKUP(CONCATENATE($AL$5,$B40,$C40),'BAL3'!$A$6:$N$77,14,FALSE),0)</f>
        <v>0</v>
      </c>
      <c r="AM40" s="190">
        <f>_xlfn.IFNA(VLOOKUP(CONCATENATE($AK$5,$B40,$C40),'BUN3'!$A$6:$N$133,14,FALSE),0)</f>
        <v>0</v>
      </c>
      <c r="AN40" s="190">
        <f>_xlfn.IFNA(VLOOKUP(CONCATENATE($AN$5,$B40,$C40),'ESP4'!$A$6:$N$135,14,FALSE),0)</f>
        <v>0</v>
      </c>
      <c r="AO40" s="190">
        <f>_xlfn.IFNA(VLOOKUP(CONCATENATE($AO$5,$B40,$C40),'MR3'!$A$6:$N$77,14,FALSE),0)</f>
        <v>0</v>
      </c>
      <c r="AP40" s="190">
        <f>_xlfn.IFNA(VLOOKUP(CONCATENATE($AP$5,$B40,$C40),'WAL1'!$A$6:$N$233,14,FALSE),0)</f>
        <v>0</v>
      </c>
      <c r="AQ40" s="190">
        <f>_xlfn.IFNA(VLOOKUP(CONCATENATE($AQ$5,$B40,$C40),'SM1'!$A$6:$N$250,14,FALSE),0)</f>
        <v>0</v>
      </c>
      <c r="AR40" s="190">
        <f>_xlfn.IFNA(VLOOKUP(CONCATENATE($AR$5,$B40,$C40),'BUS4'!$A$6:$N$250,14,FALSE),0)</f>
        <v>0</v>
      </c>
      <c r="AS40" s="190"/>
      <c r="AT40" s="190"/>
      <c r="AU40" s="190"/>
      <c r="AV40" s="446"/>
      <c r="AW40" s="397"/>
      <c r="AX40" s="78"/>
    </row>
    <row r="41" spans="1:50" x14ac:dyDescent="0.3">
      <c r="A41" s="886"/>
      <c r="B41" s="29" t="s">
        <v>345</v>
      </c>
      <c r="C41" s="30" t="s">
        <v>388</v>
      </c>
      <c r="D41" s="30" t="s">
        <v>153</v>
      </c>
      <c r="E41" s="31">
        <v>45029</v>
      </c>
      <c r="F41" s="32">
        <v>15</v>
      </c>
      <c r="G41" s="33">
        <f t="shared" si="0"/>
        <v>0</v>
      </c>
      <c r="H41" s="34">
        <f t="shared" si="1"/>
        <v>0</v>
      </c>
      <c r="I41" s="32">
        <f t="shared" si="2"/>
        <v>26</v>
      </c>
      <c r="J41" s="189">
        <f>_xlfn.IFNA(VLOOKUP(CONCATENATE($J$5,$B41,$C41),'BUS1'!$A$6:$N$107,14,FALSE),0)</f>
        <v>0</v>
      </c>
      <c r="K41" s="189">
        <f>_xlfn.IFNA(VLOOKUP(CONCATENATE($K$5,$B41,$C41),'ESP1'!$A$6:$N$135,14,FALSE),0)</f>
        <v>0</v>
      </c>
      <c r="L41" s="189">
        <f>_xlfn.IFNA(VLOOKUP(CONCATENATE($L$5,$B41,$C41),'KR1'!$A$6:$N$95,14,FALSE),0)</f>
        <v>0</v>
      </c>
      <c r="M41" s="707">
        <f>_xlfn.IFNA(VLOOKUP(CONCATENATE($M$5,$B41,$C41),'BAL1'!$A$6:$N$131,14,FALSE),0)</f>
        <v>0</v>
      </c>
      <c r="N41" s="189">
        <f>_xlfn.IFNA(VLOOKUP(CONCATENATE($N$5,$B41,$C41),MUR!$A$6:$N$110,14,FALSE),0)</f>
        <v>0</v>
      </c>
      <c r="O41" s="189">
        <f>_xlfn.IFNA(VLOOKUP(CONCATENATE($O$5,$B41,$C41),'SER1'!$A$6:$N$110,14,FALSE),0)</f>
        <v>0</v>
      </c>
      <c r="P41" s="189">
        <f>_xlfn.IFNA(VLOOKUP(CONCATENATE($P$5,$B41,$C41),'MR1'!$A$6:$N$135,14,FALSE),0)</f>
        <v>0</v>
      </c>
      <c r="Q41" s="189">
        <f>_xlfn.IFNA(VLOOKUP(CONCATENATE($Q$5,$B41,$C41),'GOS1'!$A$6:$N$133,14,FALSE),0)</f>
        <v>0</v>
      </c>
      <c r="R41" s="189">
        <f>_xlfn.IFNA(VLOOKUP(CONCATENATE($R$5,$B41,$C41),'BUS2'!$A$6:$N$133,14,FALSE),0)</f>
        <v>0</v>
      </c>
      <c r="S41" s="189">
        <f>_xlfn.IFNA(VLOOKUP(CONCATENATE($S$5,$B41,$C41),'OG1'!$A$6:$N$56,14,FALSE),0)</f>
        <v>0</v>
      </c>
      <c r="T41" s="189">
        <f>_xlfn.IFNA(VLOOKUP(CONCATENATE($T$5,$B41,$C41),'DRY1'!$A$6:$N$135,14,FALSE),0)</f>
        <v>0</v>
      </c>
      <c r="U41" s="189">
        <f>_xlfn.IFNA(VLOOKUP(CONCATENATE($U$5,$B41,$C41),'HO1'!$A$8:$N$131,14,FALSE),0)</f>
        <v>0</v>
      </c>
      <c r="V41" s="189">
        <f>_xlfn.IFNA(VLOOKUP(CONCATENATE($V$5,$B41,$C41),'BUS3'!$A$8:$N$135,14,FALSE),0)</f>
        <v>0</v>
      </c>
      <c r="W41" s="189">
        <f>_xlfn.IFNA(VLOOKUP(CONCATENATE($W$5,$B41,$C41),'DRY2'!$A$6:$N$169,14,FALSE),0)</f>
        <v>0</v>
      </c>
      <c r="X41" s="707">
        <f>_xlfn.IFNA(VLOOKUP(CONCATENATE($X$5,$B41,$C41),'BAL2'!$A$6:$N$131,14,FALSE),0)</f>
        <v>0</v>
      </c>
      <c r="Y41" s="189">
        <f>_xlfn.IFNA(VLOOKUP(CONCATENATE($Y$5,$B41,$C41),'OG2'!$A$6:$N$133,14,FALSE),0)</f>
        <v>0</v>
      </c>
      <c r="Z41" s="189">
        <f>_xlfn.IFNA(VLOOKUP(CONCATENATE($Z$5,$B41,$C41),'MR2'!$A$6:$N$133,14,FALSE),0)</f>
        <v>0</v>
      </c>
      <c r="AA41" s="189">
        <f>_xlfn.IFNA(VLOOKUP(CONCATENATE($AA$5,$B41,$C41),'DRY3'!$A$6:$N$124,14,FALSE),0)</f>
        <v>0</v>
      </c>
      <c r="AB41" s="189">
        <f>_xlfn.IFNA(VLOOKUP(CONCATENATE($AB$5,$B41,$C41),'SER2'!$A$6:$N$135,14,FALSE),0)</f>
        <v>0</v>
      </c>
      <c r="AC41" s="189">
        <f>_xlfn.IFNA(VLOOKUP(CONCATENATE($AC$5,$B41,$C41),'KR2'!$A$6:$O$129,14,FALSE),0)</f>
        <v>0</v>
      </c>
      <c r="AD41" s="189">
        <f>_xlfn.IFNA(VLOOKUP(CONCATENATE($AD$5,$B41,$C41),'BUN1'!$A$6:$O$129,14,FALSE),0)</f>
        <v>0</v>
      </c>
      <c r="AE41" s="189">
        <f>_xlfn.IFNA(VLOOKUP(CONCATENATE($AE$5,$B41,$C41),LOG!$A$6:$N$135,14,FALSE),0)</f>
        <v>0</v>
      </c>
      <c r="AF41" s="189">
        <f>_xlfn.IFNA(VLOOKUP(CONCATENATE($AF$5,$B41,$C41),FEST!$A$6:$N$125,14,FALSE),0)</f>
        <v>0</v>
      </c>
      <c r="AG41" s="189">
        <f>_xlfn.IFNA(VLOOKUP(CONCATENATE($AG$5,$B41,$C41),'ESP2'!$A$6:$N$131,14,FALSE),0)</f>
        <v>0</v>
      </c>
      <c r="AH41" s="189">
        <f>_xlfn.IFNA(VLOOKUP(CONCATENATE($AH$5,$B41,$C41),'OG3'!$A$6:$N$131,14,FALSE),0)</f>
        <v>0</v>
      </c>
      <c r="AI41" s="189">
        <f>_xlfn.IFNA(VLOOKUP(CONCATENATE($AI$5,$B41,$C41),'BUN2'!$A$6:$N$135,14,FALSE),0)</f>
        <v>0</v>
      </c>
      <c r="AJ41" s="189">
        <f>_xlfn.IFNA(VLOOKUP(CONCATENATE($AJ$5,$B41,$C41),SC!$A$6:$N$250,14,FALSE),0)</f>
        <v>0</v>
      </c>
      <c r="AK41" s="189">
        <f>_xlfn.IFNA(VLOOKUP(CONCATENATE($AK$5,$B41,$C41),'ESP3'!$A$6:$N$133,14,FALSE),0)</f>
        <v>0</v>
      </c>
      <c r="AL41" s="447">
        <f>_xlfn.IFNA(VLOOKUP(CONCATENATE($AL$5,$B41,$C41),'BAL3'!$A$6:$N$77,14,FALSE),0)</f>
        <v>0</v>
      </c>
      <c r="AM41" s="190">
        <f>_xlfn.IFNA(VLOOKUP(CONCATENATE($AK$5,$B41,$C41),'BUN3'!$A$6:$N$133,14,FALSE),0)</f>
        <v>0</v>
      </c>
      <c r="AN41" s="190">
        <f>_xlfn.IFNA(VLOOKUP(CONCATENATE($AN$5,$B41,$C41),'ESP4'!$A$6:$N$135,14,FALSE),0)</f>
        <v>0</v>
      </c>
      <c r="AO41" s="190">
        <f>_xlfn.IFNA(VLOOKUP(CONCATENATE($AO$5,$B41,$C41),'MR3'!$A$6:$N$77,14,FALSE),0)</f>
        <v>0</v>
      </c>
      <c r="AP41" s="190">
        <f>_xlfn.IFNA(VLOOKUP(CONCATENATE($AP$5,$B41,$C41),'WAL1'!$A$6:$N$233,14,FALSE),0)</f>
        <v>0</v>
      </c>
      <c r="AQ41" s="190">
        <f>_xlfn.IFNA(VLOOKUP(CONCATENATE($AQ$5,$B41,$C41),'SM1'!$A$6:$N$250,14,FALSE),0)</f>
        <v>0</v>
      </c>
      <c r="AR41" s="190">
        <f>_xlfn.IFNA(VLOOKUP(CONCATENATE($AR$5,$B41,$C41),'BUS4'!$A$6:$N$250,14,FALSE),0)</f>
        <v>0</v>
      </c>
      <c r="AS41" s="190"/>
      <c r="AT41" s="190"/>
      <c r="AU41" s="190"/>
      <c r="AV41" s="446"/>
      <c r="AW41" s="397"/>
      <c r="AX41" s="78"/>
    </row>
    <row r="42" spans="1:50" x14ac:dyDescent="0.3">
      <c r="A42" s="886"/>
      <c r="B42" s="29" t="s">
        <v>506</v>
      </c>
      <c r="C42" s="30" t="s">
        <v>517</v>
      </c>
      <c r="D42" s="30" t="s">
        <v>368</v>
      </c>
      <c r="E42" s="31">
        <v>45028</v>
      </c>
      <c r="F42" s="32">
        <v>16</v>
      </c>
      <c r="G42" s="33">
        <f t="shared" si="0"/>
        <v>0</v>
      </c>
      <c r="H42" s="34">
        <f t="shared" si="1"/>
        <v>0</v>
      </c>
      <c r="I42" s="32">
        <f t="shared" si="2"/>
        <v>26</v>
      </c>
      <c r="J42" s="189">
        <f>_xlfn.IFNA(VLOOKUP(CONCATENATE($J$5,$B42,$C42),'BUS1'!$A$6:$N$107,14,FALSE),0)</f>
        <v>0</v>
      </c>
      <c r="K42" s="189">
        <f>_xlfn.IFNA(VLOOKUP(CONCATENATE($K$5,$B42,$C42),'ESP1'!$A$6:$N$135,14,FALSE),0)</f>
        <v>0</v>
      </c>
      <c r="L42" s="189">
        <f>_xlfn.IFNA(VLOOKUP(CONCATENATE($L$5,$B42,$C42),'KR1'!$A$6:$N$95,14,FALSE),0)</f>
        <v>0</v>
      </c>
      <c r="M42" s="707">
        <f>_xlfn.IFNA(VLOOKUP(CONCATENATE($M$5,$B42,$C42),'BAL1'!$A$6:$N$131,14,FALSE),0)</f>
        <v>0</v>
      </c>
      <c r="N42" s="189">
        <f>_xlfn.IFNA(VLOOKUP(CONCATENATE($N$5,$B42,$C42),MUR!$A$6:$N$110,14,FALSE),0)</f>
        <v>0</v>
      </c>
      <c r="O42" s="189">
        <f>_xlfn.IFNA(VLOOKUP(CONCATENATE($O$5,$B42,$C42),'SER1'!$A$6:$N$110,14,FALSE),0)</f>
        <v>0</v>
      </c>
      <c r="P42" s="189">
        <f>_xlfn.IFNA(VLOOKUP(CONCATENATE($P$5,$B42,$C42),'MR1'!$A$6:$N$135,14,FALSE),0)</f>
        <v>0</v>
      </c>
      <c r="Q42" s="189">
        <f>_xlfn.IFNA(VLOOKUP(CONCATENATE($Q$5,$B42,$C42),'GOS1'!$A$6:$N$133,14,FALSE),0)</f>
        <v>0</v>
      </c>
      <c r="R42" s="189">
        <f>_xlfn.IFNA(VLOOKUP(CONCATENATE($R$5,$B42,$C42),'BUS2'!$A$6:$N$133,14,FALSE),0)</f>
        <v>0</v>
      </c>
      <c r="S42" s="189">
        <f>_xlfn.IFNA(VLOOKUP(CONCATENATE($S$5,$B42,$C42),'OG1'!$A$6:$N$56,14,FALSE),0)</f>
        <v>0</v>
      </c>
      <c r="T42" s="189">
        <f>_xlfn.IFNA(VLOOKUP(CONCATENATE($T$5,$B42,$C42),'DRY1'!$A$6:$N$135,14,FALSE),0)</f>
        <v>0</v>
      </c>
      <c r="U42" s="189">
        <f>_xlfn.IFNA(VLOOKUP(CONCATENATE($U$5,$B42,$C42),'HO1'!$A$8:$N$131,14,FALSE),0)</f>
        <v>0</v>
      </c>
      <c r="V42" s="189">
        <f>_xlfn.IFNA(VLOOKUP(CONCATENATE($V$5,$B42,$C42),'BUS3'!$A$8:$N$135,14,FALSE),0)</f>
        <v>0</v>
      </c>
      <c r="W42" s="189">
        <f>_xlfn.IFNA(VLOOKUP(CONCATENATE($W$5,$B42,$C42),'DRY2'!$A$6:$N$169,14,FALSE),0)</f>
        <v>0</v>
      </c>
      <c r="X42" s="707">
        <f>_xlfn.IFNA(VLOOKUP(CONCATENATE($X$5,$B42,$C42),'BAL2'!$A$6:$N$131,14,FALSE),0)</f>
        <v>0</v>
      </c>
      <c r="Y42" s="189">
        <f>_xlfn.IFNA(VLOOKUP(CONCATENATE($Y$5,$B42,$C42),'OG2'!$A$6:$N$133,14,FALSE),0)</f>
        <v>0</v>
      </c>
      <c r="Z42" s="189">
        <f>_xlfn.IFNA(VLOOKUP(CONCATENATE($Z$5,$B42,$C42),'MR2'!$A$6:$N$133,14,FALSE),0)</f>
        <v>0</v>
      </c>
      <c r="AA42" s="189">
        <f>_xlfn.IFNA(VLOOKUP(CONCATENATE($AA$5,$B42,$C42),'DRY3'!$A$6:$N$124,14,FALSE),0)</f>
        <v>0</v>
      </c>
      <c r="AB42" s="189">
        <f>_xlfn.IFNA(VLOOKUP(CONCATENATE($AB$5,$B42,$C42),'SER2'!$A$6:$N$135,14,FALSE),0)</f>
        <v>0</v>
      </c>
      <c r="AC42" s="189">
        <f>_xlfn.IFNA(VLOOKUP(CONCATENATE($AC$5,$B42,$C42),'KR2'!$A$6:$O$129,14,FALSE),0)</f>
        <v>0</v>
      </c>
      <c r="AD42" s="189">
        <f>_xlfn.IFNA(VLOOKUP(CONCATENATE($AD$5,$B42,$C42),'BUN1'!$A$6:$O$129,14,FALSE),0)</f>
        <v>0</v>
      </c>
      <c r="AE42" s="189">
        <f>_xlfn.IFNA(VLOOKUP(CONCATENATE($AE$5,$B42,$C42),LOG!$A$6:$N$135,14,FALSE),0)</f>
        <v>0</v>
      </c>
      <c r="AF42" s="189">
        <f>_xlfn.IFNA(VLOOKUP(CONCATENATE($AF$5,$B42,$C42),FEST!$A$6:$N$125,14,FALSE),0)</f>
        <v>0</v>
      </c>
      <c r="AG42" s="189">
        <f>_xlfn.IFNA(VLOOKUP(CONCATENATE($AG$5,$B42,$C42),'ESP2'!$A$6:$N$131,14,FALSE),0)</f>
        <v>0</v>
      </c>
      <c r="AH42" s="189">
        <f>_xlfn.IFNA(VLOOKUP(CONCATENATE($AH$5,$B42,$C42),'OG3'!$A$6:$N$131,14,FALSE),0)</f>
        <v>0</v>
      </c>
      <c r="AI42" s="189">
        <f>_xlfn.IFNA(VLOOKUP(CONCATENATE($AI$5,$B42,$C42),'BUN2'!$A$6:$N$135,14,FALSE),0)</f>
        <v>0</v>
      </c>
      <c r="AJ42" s="189">
        <f>_xlfn.IFNA(VLOOKUP(CONCATENATE($AJ$5,$B42,$C42),SC!$A$6:$N$250,14,FALSE),0)</f>
        <v>0</v>
      </c>
      <c r="AK42" s="189">
        <f>_xlfn.IFNA(VLOOKUP(CONCATENATE($AK$5,$B42,$C42),'ESP3'!$A$6:$N$133,14,FALSE),0)</f>
        <v>0</v>
      </c>
      <c r="AL42" s="447">
        <f>_xlfn.IFNA(VLOOKUP(CONCATENATE($AL$5,$B42,$C42),'BAL3'!$A$6:$N$77,14,FALSE),0)</f>
        <v>0</v>
      </c>
      <c r="AM42" s="190">
        <f>_xlfn.IFNA(VLOOKUP(CONCATENATE($AK$5,$B42,$C42),'BUN3'!$A$6:$N$133,14,FALSE),0)</f>
        <v>0</v>
      </c>
      <c r="AN42" s="190">
        <f>_xlfn.IFNA(VLOOKUP(CONCATENATE($AN$5,$B42,$C42),'ESP4'!$A$6:$N$135,14,FALSE),0)</f>
        <v>0</v>
      </c>
      <c r="AO42" s="190">
        <f>_xlfn.IFNA(VLOOKUP(CONCATENATE($AO$5,$B42,$C42),'MR3'!$A$6:$N$77,14,FALSE),0)</f>
        <v>0</v>
      </c>
      <c r="AP42" s="190">
        <f>_xlfn.IFNA(VLOOKUP(CONCATENATE($AP$5,$B42,$C42),'WAL1'!$A$6:$N$233,14,FALSE),0)</f>
        <v>0</v>
      </c>
      <c r="AQ42" s="190">
        <f>_xlfn.IFNA(VLOOKUP(CONCATENATE($AQ$5,$B42,$C42),'SM1'!$A$6:$N$250,14,FALSE),0)</f>
        <v>0</v>
      </c>
      <c r="AR42" s="721">
        <f>_xlfn.IFNA(VLOOKUP(CONCATENATE($AR$5,$B42,$C42),'BUS4'!$A$6:$N$250,14,FALSE),0)</f>
        <v>0</v>
      </c>
      <c r="AS42" s="190"/>
      <c r="AT42" s="190"/>
      <c r="AU42" s="190"/>
      <c r="AV42" s="446"/>
      <c r="AW42" s="397"/>
      <c r="AX42" s="78"/>
    </row>
    <row r="43" spans="1:50" x14ac:dyDescent="0.3">
      <c r="A43" s="886"/>
      <c r="B43" s="29" t="s">
        <v>347</v>
      </c>
      <c r="C43" s="30" t="s">
        <v>391</v>
      </c>
      <c r="D43" s="30" t="s">
        <v>164</v>
      </c>
      <c r="E43" s="31">
        <v>45035</v>
      </c>
      <c r="F43" s="32">
        <v>16</v>
      </c>
      <c r="G43" s="33">
        <f t="shared" si="0"/>
        <v>0</v>
      </c>
      <c r="H43" s="34">
        <f t="shared" si="1"/>
        <v>0</v>
      </c>
      <c r="I43" s="32">
        <f t="shared" si="2"/>
        <v>26</v>
      </c>
      <c r="J43" s="189">
        <f>_xlfn.IFNA(VLOOKUP(CONCATENATE($J$5,$B43,$C43),'BUS1'!$A$6:$N$107,14,FALSE),0)</f>
        <v>0</v>
      </c>
      <c r="K43" s="189">
        <f>_xlfn.IFNA(VLOOKUP(CONCATENATE($K$5,$B43,$C43),'ESP1'!$A$6:$N$135,14,FALSE),0)</f>
        <v>0</v>
      </c>
      <c r="L43" s="189">
        <f>_xlfn.IFNA(VLOOKUP(CONCATENATE($L$5,$B43,$C43),'KR1'!$A$6:$N$95,14,FALSE),0)</f>
        <v>0</v>
      </c>
      <c r="M43" s="707">
        <f>_xlfn.IFNA(VLOOKUP(CONCATENATE($M$5,$B43,$C43),'BAL1'!$A$6:$N$131,14,FALSE),0)</f>
        <v>0</v>
      </c>
      <c r="N43" s="189">
        <f>_xlfn.IFNA(VLOOKUP(CONCATENATE($N$5,$B43,$C43),MUR!$A$6:$N$110,14,FALSE),0)</f>
        <v>0</v>
      </c>
      <c r="O43" s="189">
        <f>_xlfn.IFNA(VLOOKUP(CONCATENATE($O$5,$B43,$C43),'SER1'!$A$6:$N$110,14,FALSE),0)</f>
        <v>0</v>
      </c>
      <c r="P43" s="189">
        <f>_xlfn.IFNA(VLOOKUP(CONCATENATE($P$5,$B43,$C43),'MR1'!$A$6:$N$135,14,FALSE),0)</f>
        <v>0</v>
      </c>
      <c r="Q43" s="189">
        <f>_xlfn.IFNA(VLOOKUP(CONCATENATE($Q$5,$B43,$C43),'GOS1'!$A$6:$N$133,14,FALSE),0)</f>
        <v>0</v>
      </c>
      <c r="R43" s="189">
        <f>_xlfn.IFNA(VLOOKUP(CONCATENATE($R$5,$B43,$C43),'BUS2'!$A$6:$N$133,14,FALSE),0)</f>
        <v>0</v>
      </c>
      <c r="S43" s="189">
        <f>_xlfn.IFNA(VLOOKUP(CONCATENATE($S$5,$B43,$C43),'OG1'!$A$6:$N$56,14,FALSE),0)</f>
        <v>0</v>
      </c>
      <c r="T43" s="189">
        <f>_xlfn.IFNA(VLOOKUP(CONCATENATE($T$5,$B43,$C43),'DRY1'!$A$6:$N$135,14,FALSE),0)</f>
        <v>0</v>
      </c>
      <c r="U43" s="189">
        <f>_xlfn.IFNA(VLOOKUP(CONCATENATE($U$5,$B43,$C43),'HO1'!$A$8:$N$131,14,FALSE),0)</f>
        <v>0</v>
      </c>
      <c r="V43" s="189">
        <f>_xlfn.IFNA(VLOOKUP(CONCATENATE($V$5,$B43,$C43),'BUS3'!$A$8:$N$135,14,FALSE),0)</f>
        <v>0</v>
      </c>
      <c r="W43" s="189">
        <f>_xlfn.IFNA(VLOOKUP(CONCATENATE($W$5,$B43,$C43),'DRY2'!$A$6:$N$169,14,FALSE),0)</f>
        <v>0</v>
      </c>
      <c r="X43" s="707">
        <f>_xlfn.IFNA(VLOOKUP(CONCATENATE($X$5,$B43,$C43),'BAL2'!$A$6:$N$131,14,FALSE),0)</f>
        <v>0</v>
      </c>
      <c r="Y43" s="189">
        <f>_xlfn.IFNA(VLOOKUP(CONCATENATE($Y$5,$B43,$C43),'OG2'!$A$6:$N$133,14,FALSE),0)</f>
        <v>0</v>
      </c>
      <c r="Z43" s="189">
        <f>_xlfn.IFNA(VLOOKUP(CONCATENATE($Z$5,$B43,$C43),'MR2'!$A$6:$N$133,14,FALSE),0)</f>
        <v>0</v>
      </c>
      <c r="AA43" s="189">
        <f>_xlfn.IFNA(VLOOKUP(CONCATENATE($AA$5,$B43,$C43),'DRY3'!$A$6:$N$124,14,FALSE),0)</f>
        <v>0</v>
      </c>
      <c r="AB43" s="189">
        <f>_xlfn.IFNA(VLOOKUP(CONCATENATE($AB$5,$B43,$C43),'SER2'!$A$6:$N$135,14,FALSE),0)</f>
        <v>0</v>
      </c>
      <c r="AC43" s="189">
        <f>_xlfn.IFNA(VLOOKUP(CONCATENATE($AC$5,$B43,$C43),'KR2'!$A$6:$O$129,14,FALSE),0)</f>
        <v>0</v>
      </c>
      <c r="AD43" s="189">
        <f>_xlfn.IFNA(VLOOKUP(CONCATENATE($AD$5,$B43,$C43),'BUN1'!$A$6:$O$129,14,FALSE),0)</f>
        <v>0</v>
      </c>
      <c r="AE43" s="189">
        <f>_xlfn.IFNA(VLOOKUP(CONCATENATE($AE$5,$B43,$C43),LOG!$A$6:$N$135,14,FALSE),0)</f>
        <v>0</v>
      </c>
      <c r="AF43" s="189">
        <f>_xlfn.IFNA(VLOOKUP(CONCATENATE($AF$5,$B43,$C43),FEST!$A$6:$N$125,14,FALSE),0)</f>
        <v>0</v>
      </c>
      <c r="AG43" s="189">
        <f>_xlfn.IFNA(VLOOKUP(CONCATENATE($AG$5,$B43,$C43),'ESP2'!$A$6:$N$131,14,FALSE),0)</f>
        <v>0</v>
      </c>
      <c r="AH43" s="189">
        <f>_xlfn.IFNA(VLOOKUP(CONCATENATE($AH$5,$B43,$C43),'OG3'!$A$6:$N$131,14,FALSE),0)</f>
        <v>0</v>
      </c>
      <c r="AI43" s="189">
        <f>_xlfn.IFNA(VLOOKUP(CONCATENATE($AI$5,$B43,$C43),'BUN2'!$A$6:$N$135,14,FALSE),0)</f>
        <v>0</v>
      </c>
      <c r="AJ43" s="189">
        <f>_xlfn.IFNA(VLOOKUP(CONCATENATE($AJ$5,$B43,$C43),SC!$A$6:$N$250,14,FALSE),0)</f>
        <v>0</v>
      </c>
      <c r="AK43" s="189">
        <f>_xlfn.IFNA(VLOOKUP(CONCATENATE($AK$5,$B43,$C43),'ESP3'!$A$6:$N$133,14,FALSE),0)</f>
        <v>0</v>
      </c>
      <c r="AL43" s="447">
        <f>_xlfn.IFNA(VLOOKUP(CONCATENATE($AL$5,$B43,$C43),'BAL3'!$A$6:$N$77,14,FALSE),0)</f>
        <v>0</v>
      </c>
      <c r="AM43" s="190">
        <f>_xlfn.IFNA(VLOOKUP(CONCATENATE($AK$5,$B43,$C43),'BUN3'!$A$6:$N$133,14,FALSE),0)</f>
        <v>0</v>
      </c>
      <c r="AN43" s="190">
        <f>_xlfn.IFNA(VLOOKUP(CONCATENATE($AN$5,$B43,$C43),'ESP4'!$A$6:$N$135,14,FALSE),0)</f>
        <v>0</v>
      </c>
      <c r="AO43" s="190">
        <f>_xlfn.IFNA(VLOOKUP(CONCATENATE($AO$5,$B43,$C43),'MR3'!$A$6:$N$77,14,FALSE),0)</f>
        <v>0</v>
      </c>
      <c r="AP43" s="190">
        <f>_xlfn.IFNA(VLOOKUP(CONCATENATE($AP$5,$B43,$C43),'WAL1'!$A$6:$N$233,14,FALSE),0)</f>
        <v>0</v>
      </c>
      <c r="AQ43" s="190">
        <f>_xlfn.IFNA(VLOOKUP(CONCATENATE($AQ$5,$B43,$C43),'SM1'!$A$6:$N$250,14,FALSE),0)</f>
        <v>0</v>
      </c>
      <c r="AR43" s="397"/>
      <c r="AS43" s="190"/>
      <c r="AT43" s="190"/>
      <c r="AU43" s="190"/>
      <c r="AV43" s="446"/>
      <c r="AW43" s="397"/>
      <c r="AX43" s="78"/>
    </row>
    <row r="44" spans="1:50" x14ac:dyDescent="0.3">
      <c r="A44" s="886"/>
      <c r="B44" s="29" t="s">
        <v>348</v>
      </c>
      <c r="C44" s="30" t="s">
        <v>392</v>
      </c>
      <c r="D44" s="30" t="s">
        <v>296</v>
      </c>
      <c r="E44" s="31">
        <v>45038</v>
      </c>
      <c r="F44" s="32">
        <v>14</v>
      </c>
      <c r="G44" s="33">
        <f t="shared" si="0"/>
        <v>0</v>
      </c>
      <c r="H44" s="34">
        <f t="shared" si="1"/>
        <v>0</v>
      </c>
      <c r="I44" s="32">
        <f t="shared" si="2"/>
        <v>26</v>
      </c>
      <c r="J44" s="189">
        <f>_xlfn.IFNA(VLOOKUP(CONCATENATE($J$5,$B44,$C44),'BUS1'!$A$6:$N$107,14,FALSE),0)</f>
        <v>0</v>
      </c>
      <c r="K44" s="189">
        <f>_xlfn.IFNA(VLOOKUP(CONCATENATE($K$5,$B44,$C44),'ESP1'!$A$6:$N$135,14,FALSE),0)</f>
        <v>0</v>
      </c>
      <c r="L44" s="189">
        <f>_xlfn.IFNA(VLOOKUP(CONCATENATE($L$5,$B44,$C44),'KR1'!$A$6:$N$95,14,FALSE),0)</f>
        <v>0</v>
      </c>
      <c r="M44" s="707">
        <f>_xlfn.IFNA(VLOOKUP(CONCATENATE($M$5,$B44,$C44),'BAL1'!$A$6:$N$131,14,FALSE),0)</f>
        <v>0</v>
      </c>
      <c r="N44" s="189">
        <f>_xlfn.IFNA(VLOOKUP(CONCATENATE($N$5,$B44,$C44),MUR!$A$6:$N$110,14,FALSE),0)</f>
        <v>0</v>
      </c>
      <c r="O44" s="189">
        <f>_xlfn.IFNA(VLOOKUP(CONCATENATE($O$5,$B44,$C44),'SER1'!$A$6:$N$110,14,FALSE),0)</f>
        <v>0</v>
      </c>
      <c r="P44" s="189">
        <f>_xlfn.IFNA(VLOOKUP(CONCATENATE($P$5,$B44,$C44),'MR1'!$A$6:$N$135,14,FALSE),0)</f>
        <v>0</v>
      </c>
      <c r="Q44" s="189">
        <f>_xlfn.IFNA(VLOOKUP(CONCATENATE($Q$5,$B44,$C44),'GOS1'!$A$6:$N$133,14,FALSE),0)</f>
        <v>0</v>
      </c>
      <c r="R44" s="189">
        <f>_xlfn.IFNA(VLOOKUP(CONCATENATE($R$5,$B44,$C44),'BUS2'!$A$6:$N$133,14,FALSE),0)</f>
        <v>0</v>
      </c>
      <c r="S44" s="189">
        <f>_xlfn.IFNA(VLOOKUP(CONCATENATE($S$5,$B44,$C44),'OG1'!$A$6:$N$56,14,FALSE),0)</f>
        <v>0</v>
      </c>
      <c r="T44" s="189">
        <f>_xlfn.IFNA(VLOOKUP(CONCATENATE($T$5,$B44,$C44),'DRY1'!$A$6:$N$135,14,FALSE),0)</f>
        <v>0</v>
      </c>
      <c r="U44" s="189">
        <f>_xlfn.IFNA(VLOOKUP(CONCATENATE($U$5,$B44,$C44),'HO1'!$A$8:$N$131,14,FALSE),0)</f>
        <v>0</v>
      </c>
      <c r="V44" s="189">
        <f>_xlfn.IFNA(VLOOKUP(CONCATENATE($V$5,$B44,$C44),'BUS3'!$A$8:$N$135,14,FALSE),0)</f>
        <v>0</v>
      </c>
      <c r="W44" s="189">
        <f>_xlfn.IFNA(VLOOKUP(CONCATENATE($W$5,$B44,$C44),'DRY2'!$A$6:$N$169,14,FALSE),0)</f>
        <v>0</v>
      </c>
      <c r="X44" s="707">
        <f>_xlfn.IFNA(VLOOKUP(CONCATENATE($X$5,$B44,$C44),'BAL2'!$A$6:$N$131,14,FALSE),0)</f>
        <v>0</v>
      </c>
      <c r="Y44" s="189">
        <f>_xlfn.IFNA(VLOOKUP(CONCATENATE($Y$5,$B44,$C44),'OG2'!$A$6:$N$133,14,FALSE),0)</f>
        <v>0</v>
      </c>
      <c r="Z44" s="189">
        <f>_xlfn.IFNA(VLOOKUP(CONCATENATE($Z$5,$B44,$C44),'MR2'!$A$6:$N$133,14,FALSE),0)</f>
        <v>0</v>
      </c>
      <c r="AA44" s="189">
        <f>_xlfn.IFNA(VLOOKUP(CONCATENATE($AA$5,$B44,$C44),'DRY3'!$A$6:$N$124,14,FALSE),0)</f>
        <v>0</v>
      </c>
      <c r="AB44" s="189">
        <f>_xlfn.IFNA(VLOOKUP(CONCATENATE($AB$5,$B44,$C44),'SER2'!$A$6:$N$135,14,FALSE),0)</f>
        <v>0</v>
      </c>
      <c r="AC44" s="189">
        <f>_xlfn.IFNA(VLOOKUP(CONCATENATE($AC$5,$B44,$C44),'KR2'!$A$6:$O$129,14,FALSE),0)</f>
        <v>0</v>
      </c>
      <c r="AD44" s="189">
        <f>_xlfn.IFNA(VLOOKUP(CONCATENATE($AD$5,$B44,$C44),'BUN1'!$A$6:$O$129,14,FALSE),0)</f>
        <v>0</v>
      </c>
      <c r="AE44" s="189">
        <f>_xlfn.IFNA(VLOOKUP(CONCATENATE($AE$5,$B44,$C44),LOG!$A$6:$N$135,14,FALSE),0)</f>
        <v>0</v>
      </c>
      <c r="AF44" s="189">
        <f>_xlfn.IFNA(VLOOKUP(CONCATENATE($AF$5,$B44,$C44),FEST!$A$6:$N$125,14,FALSE),0)</f>
        <v>0</v>
      </c>
      <c r="AG44" s="189">
        <f>_xlfn.IFNA(VLOOKUP(CONCATENATE($AG$5,$B44,$C44),'ESP2'!$A$6:$N$131,14,FALSE),0)</f>
        <v>0</v>
      </c>
      <c r="AH44" s="189">
        <f>_xlfn.IFNA(VLOOKUP(CONCATENATE($AH$5,$B44,$C44),'OG3'!$A$6:$N$131,14,FALSE),0)</f>
        <v>0</v>
      </c>
      <c r="AI44" s="189">
        <f>_xlfn.IFNA(VLOOKUP(CONCATENATE($AI$5,$B44,$C44),'BUN2'!$A$6:$N$135,14,FALSE),0)</f>
        <v>0</v>
      </c>
      <c r="AJ44" s="189">
        <f>_xlfn.IFNA(VLOOKUP(CONCATENATE($AJ$5,$B44,$C44),SC!$A$6:$M$135,14,FALSE),0)</f>
        <v>0</v>
      </c>
      <c r="AK44" s="189">
        <f>_xlfn.IFNA(VLOOKUP(CONCATENATE($AK$5,$B44,$C44),'ESP3'!$A$6:$N$133,14,FALSE),0)</f>
        <v>0</v>
      </c>
      <c r="AL44" s="447">
        <f>_xlfn.IFNA(VLOOKUP(CONCATENATE($AL$5,$B44,$C44),'BAL3'!$A$6:$N$77,14,FALSE),0)</f>
        <v>0</v>
      </c>
      <c r="AM44" s="190">
        <f>_xlfn.IFNA(VLOOKUP(CONCATENATE($AK$5,$B44,$C44),'BUN3'!$A$6:$N$133,14,FALSE),0)</f>
        <v>0</v>
      </c>
      <c r="AN44" s="190">
        <f>_xlfn.IFNA(VLOOKUP(CONCATENATE($AN$5,$B44,$C44),'ESP4'!$A$6:$N$135,14,FALSE),0)</f>
        <v>0</v>
      </c>
      <c r="AO44" s="190">
        <f>_xlfn.IFNA(VLOOKUP(CONCATENATE($AO$5,$B44,$C44),'MR3'!$A$6:$N$77,14,FALSE),0)</f>
        <v>0</v>
      </c>
      <c r="AP44" s="190">
        <f>_xlfn.IFNA(VLOOKUP(CONCATENATE($AP$5,$B44,$C44),'WAL1'!$A$6:$N$233,14,FALSE),0)</f>
        <v>0</v>
      </c>
      <c r="AQ44" s="190">
        <f>_xlfn.IFNA(VLOOKUP(CONCATENATE($AQ$5,$B44,$C44),'SM1'!$A$6:$N$250,14,FALSE),0)</f>
        <v>0</v>
      </c>
      <c r="AR44" s="397"/>
      <c r="AS44" s="190"/>
      <c r="AT44" s="190"/>
      <c r="AU44" s="190"/>
      <c r="AV44" s="446"/>
      <c r="AW44" s="397"/>
      <c r="AX44" s="78"/>
    </row>
    <row r="45" spans="1:50" x14ac:dyDescent="0.3">
      <c r="A45" s="886"/>
      <c r="B45" s="29" t="s">
        <v>22</v>
      </c>
      <c r="C45" s="30" t="s">
        <v>394</v>
      </c>
      <c r="D45" s="30" t="s">
        <v>360</v>
      </c>
      <c r="E45" s="31">
        <v>45029</v>
      </c>
      <c r="F45" s="32">
        <v>14</v>
      </c>
      <c r="G45" s="33">
        <f t="shared" si="0"/>
        <v>0</v>
      </c>
      <c r="H45" s="34">
        <f t="shared" si="1"/>
        <v>0</v>
      </c>
      <c r="I45" s="32">
        <f t="shared" si="2"/>
        <v>26</v>
      </c>
      <c r="J45" s="189">
        <f>_xlfn.IFNA(VLOOKUP(CONCATENATE($J$5,$B45,$C45),'BUS1'!$A$6:$N$107,14,FALSE),0)</f>
        <v>0</v>
      </c>
      <c r="K45" s="189">
        <f>_xlfn.IFNA(VLOOKUP(CONCATENATE($K$5,$B45,$C45),'ESP1'!$A$6:$N$135,14,FALSE),0)</f>
        <v>0</v>
      </c>
      <c r="L45" s="189">
        <f>_xlfn.IFNA(VLOOKUP(CONCATENATE($L$5,$B45,$C45),'KR1'!$A$6:$N$95,14,FALSE),0)</f>
        <v>0</v>
      </c>
      <c r="M45" s="707">
        <f>_xlfn.IFNA(VLOOKUP(CONCATENATE($M$5,$B45,$C45),'BAL1'!$A$6:$N$131,14,FALSE),0)</f>
        <v>0</v>
      </c>
      <c r="N45" s="189">
        <f>_xlfn.IFNA(VLOOKUP(CONCATENATE($N$5,$B45,$C45),MUR!$A$6:$N$110,14,FALSE),0)</f>
        <v>0</v>
      </c>
      <c r="O45" s="189">
        <f>_xlfn.IFNA(VLOOKUP(CONCATENATE($O$5,$B45,$C45),'SER1'!$A$6:$N$110,14,FALSE),0)</f>
        <v>0</v>
      </c>
      <c r="P45" s="189">
        <f>_xlfn.IFNA(VLOOKUP(CONCATENATE($P$5,$B45,$C45),'MR1'!$A$6:$N$135,14,FALSE),0)</f>
        <v>0</v>
      </c>
      <c r="Q45" s="189">
        <f>_xlfn.IFNA(VLOOKUP(CONCATENATE($Q$5,$B45,$C45),'GOS1'!$A$6:$N$133,14,FALSE),0)</f>
        <v>0</v>
      </c>
      <c r="R45" s="189">
        <f>_xlfn.IFNA(VLOOKUP(CONCATENATE($R$5,$B45,$C45),'BUS2'!$A$6:$N$133,14,FALSE),0)</f>
        <v>0</v>
      </c>
      <c r="S45" s="189">
        <f>_xlfn.IFNA(VLOOKUP(CONCATENATE($S$5,$B45,$C45),'OG1'!$A$6:$N$56,14,FALSE),0)</f>
        <v>0</v>
      </c>
      <c r="T45" s="189">
        <f>_xlfn.IFNA(VLOOKUP(CONCATENATE($T$5,$B45,$C45),'DRY1'!$A$6:$N$135,14,FALSE),0)</f>
        <v>0</v>
      </c>
      <c r="U45" s="189">
        <f>_xlfn.IFNA(VLOOKUP(CONCATENATE($U$5,$B45,$C45),'HO1'!$A$8:$N$131,14,FALSE),0)</f>
        <v>0</v>
      </c>
      <c r="V45" s="189">
        <f>_xlfn.IFNA(VLOOKUP(CONCATENATE($V$5,$B45,$C45),'BUS3'!$A$8:$N$135,14,FALSE),0)</f>
        <v>0</v>
      </c>
      <c r="W45" s="189">
        <f>_xlfn.IFNA(VLOOKUP(CONCATENATE($W$5,$B45,$C45),'DRY2'!$A$6:$N$169,14,FALSE),0)</f>
        <v>0</v>
      </c>
      <c r="X45" s="707">
        <f>_xlfn.IFNA(VLOOKUP(CONCATENATE($X$5,$B45,$C45),'BAL2'!$A$6:$N$131,14,FALSE),0)</f>
        <v>0</v>
      </c>
      <c r="Y45" s="189">
        <f>_xlfn.IFNA(VLOOKUP(CONCATENATE($Y$5,$B45,$C45),'OG2'!$A$6:$N$133,14,FALSE),0)</f>
        <v>0</v>
      </c>
      <c r="Z45" s="189">
        <f>_xlfn.IFNA(VLOOKUP(CONCATENATE($Z$5,$B45,$C45),'MR2'!$A$6:$N$133,14,FALSE),0)</f>
        <v>0</v>
      </c>
      <c r="AA45" s="189">
        <f>_xlfn.IFNA(VLOOKUP(CONCATENATE($AA$5,$B45,$C45),'DRY3'!$A$6:$N$124,14,FALSE),0)</f>
        <v>0</v>
      </c>
      <c r="AB45" s="189">
        <f>_xlfn.IFNA(VLOOKUP(CONCATENATE($AB$5,$B45,$C45),'SER2'!$A$6:$N$135,14,FALSE),0)</f>
        <v>0</v>
      </c>
      <c r="AC45" s="189">
        <f>_xlfn.IFNA(VLOOKUP(CONCATENATE($AC$5,$B45,$C45),'KR2'!$A$6:$O$129,14,FALSE),0)</f>
        <v>0</v>
      </c>
      <c r="AD45" s="189">
        <f>_xlfn.IFNA(VLOOKUP(CONCATENATE($AD$5,$B45,$C45),'BUN1'!$A$6:$O$129,14,FALSE),0)</f>
        <v>0</v>
      </c>
      <c r="AE45" s="189">
        <f>_xlfn.IFNA(VLOOKUP(CONCATENATE($AE$5,$B45,$C45),LOG!$A$6:$N$135,14,FALSE),0)</f>
        <v>0</v>
      </c>
      <c r="AF45" s="189">
        <f>_xlfn.IFNA(VLOOKUP(CONCATENATE($AF$5,$B45,$C45),FEST!$A$6:$N$125,14,FALSE),0)</f>
        <v>0</v>
      </c>
      <c r="AG45" s="189">
        <f>_xlfn.IFNA(VLOOKUP(CONCATENATE($AG$5,$B45,$C45),'ESP2'!$A$6:$N$131,14,FALSE),0)</f>
        <v>0</v>
      </c>
      <c r="AH45" s="189">
        <f>_xlfn.IFNA(VLOOKUP(CONCATENATE($AH$5,$B45,$C45),'OG3'!$A$6:$N$131,14,FALSE),0)</f>
        <v>0</v>
      </c>
      <c r="AI45" s="189">
        <f>_xlfn.IFNA(VLOOKUP(CONCATENATE($AI$5,$B45,$C45),'BUN2'!$A$6:$N$135,14,FALSE),0)</f>
        <v>0</v>
      </c>
      <c r="AJ45" s="189">
        <f>_xlfn.IFNA(VLOOKUP(CONCATENATE($AJ$5,$B45,$C45),SC!$A$6:$M$135,14,FALSE),0)</f>
        <v>0</v>
      </c>
      <c r="AK45" s="189">
        <f>_xlfn.IFNA(VLOOKUP(CONCATENATE($AK$5,$B45,$C45),'ESP3'!$A$6:$N$133,14,FALSE),0)</f>
        <v>0</v>
      </c>
      <c r="AL45" s="447">
        <f>_xlfn.IFNA(VLOOKUP(CONCATENATE($AL$5,$B45,$C45),'BAL3'!$A$6:$N$77,14,FALSE),0)</f>
        <v>0</v>
      </c>
      <c r="AM45" s="190">
        <f>_xlfn.IFNA(VLOOKUP(CONCATENATE($AK$5,$B45,$C45),'BUN3'!$A$6:$N$133,14,FALSE),0)</f>
        <v>0</v>
      </c>
      <c r="AN45" s="190">
        <f>_xlfn.IFNA(VLOOKUP(CONCATENATE($AN$5,$B45,$C45),'ESP4'!$A$6:$N$135,14,FALSE),0)</f>
        <v>0</v>
      </c>
      <c r="AO45" s="190">
        <f>_xlfn.IFNA(VLOOKUP(CONCATENATE($AO$5,$B45,$C45),'MR3'!$A$6:$N$77,14,FALSE),0)</f>
        <v>0</v>
      </c>
      <c r="AP45" s="190">
        <f>_xlfn.IFNA(VLOOKUP(CONCATENATE($AP$5,$B45,$C45),'WAL1'!$A$6:$N$233,14,FALSE),0)</f>
        <v>0</v>
      </c>
      <c r="AQ45" s="190">
        <f>_xlfn.IFNA(VLOOKUP(CONCATENATE($AQ$5,$B45,$C45),'SM1'!$A$6:$N$250,14,FALSE),0)</f>
        <v>0</v>
      </c>
      <c r="AR45" s="397"/>
      <c r="AS45" s="190"/>
      <c r="AT45" s="190"/>
      <c r="AU45" s="190"/>
      <c r="AV45" s="446"/>
      <c r="AW45" s="397"/>
      <c r="AX45" s="78"/>
    </row>
    <row r="46" spans="1:50" x14ac:dyDescent="0.3">
      <c r="A46" s="886"/>
      <c r="B46" s="29" t="s">
        <v>350</v>
      </c>
      <c r="C46" s="30" t="s">
        <v>395</v>
      </c>
      <c r="D46" s="30" t="s">
        <v>370</v>
      </c>
      <c r="E46" s="31">
        <v>45029</v>
      </c>
      <c r="F46" s="32">
        <v>16</v>
      </c>
      <c r="G46" s="33">
        <f t="shared" si="0"/>
        <v>0</v>
      </c>
      <c r="H46" s="34">
        <f t="shared" si="1"/>
        <v>0</v>
      </c>
      <c r="I46" s="32">
        <f t="shared" si="2"/>
        <v>26</v>
      </c>
      <c r="J46" s="189">
        <f>_xlfn.IFNA(VLOOKUP(CONCATENATE($J$5,$B46,$C46),'BUS1'!$A$6:$N$107,14,FALSE),0)</f>
        <v>0</v>
      </c>
      <c r="K46" s="189">
        <f>_xlfn.IFNA(VLOOKUP(CONCATENATE($K$5,$B46,$C46),'ESP1'!$A$6:$N$135,14,FALSE),0)</f>
        <v>0</v>
      </c>
      <c r="L46" s="189">
        <f>_xlfn.IFNA(VLOOKUP(CONCATENATE($L$5,$B46,$C46),'KR1'!$A$6:$N$95,14,FALSE),0)</f>
        <v>0</v>
      </c>
      <c r="M46" s="707">
        <f>_xlfn.IFNA(VLOOKUP(CONCATENATE($M$5,$B46,$C46),'BAL1'!$A$6:$N$131,14,FALSE),0)</f>
        <v>0</v>
      </c>
      <c r="N46" s="189">
        <f>_xlfn.IFNA(VLOOKUP(CONCATENATE($N$5,$B46,$C46),MUR!$A$6:$N$110,14,FALSE),0)</f>
        <v>0</v>
      </c>
      <c r="O46" s="189">
        <f>_xlfn.IFNA(VLOOKUP(CONCATENATE($O$5,$B46,$C46),'SER1'!$A$6:$N$110,14,FALSE),0)</f>
        <v>0</v>
      </c>
      <c r="P46" s="189">
        <f>_xlfn.IFNA(VLOOKUP(CONCATENATE($P$5,$B46,$C46),'MR1'!$A$6:$N$135,14,FALSE),0)</f>
        <v>0</v>
      </c>
      <c r="Q46" s="189">
        <f>_xlfn.IFNA(VLOOKUP(CONCATENATE($Q$5,$B46,$C46),'GOS1'!$A$6:$N$133,14,FALSE),0)</f>
        <v>0</v>
      </c>
      <c r="R46" s="189">
        <f>_xlfn.IFNA(VLOOKUP(CONCATENATE($R$5,$B46,$C46),'BUS2'!$A$6:$N$133,14,FALSE),0)</f>
        <v>0</v>
      </c>
      <c r="S46" s="189">
        <f>_xlfn.IFNA(VLOOKUP(CONCATENATE($S$5,$B46,$C46),'OG1'!$A$6:$N$56,14,FALSE),0)</f>
        <v>0</v>
      </c>
      <c r="T46" s="189">
        <f>_xlfn.IFNA(VLOOKUP(CONCATENATE($T$5,$B46,$C46),'DRY1'!$A$6:$N$135,14,FALSE),0)</f>
        <v>0</v>
      </c>
      <c r="U46" s="189">
        <f>_xlfn.IFNA(VLOOKUP(CONCATENATE($U$5,$B46,$C46),'HO1'!$A$8:$N$131,14,FALSE),0)</f>
        <v>0</v>
      </c>
      <c r="V46" s="189">
        <f>_xlfn.IFNA(VLOOKUP(CONCATENATE($V$5,$B46,$C46),'BUS3'!$A$8:$N$135,14,FALSE),0)</f>
        <v>0</v>
      </c>
      <c r="W46" s="189">
        <f>_xlfn.IFNA(VLOOKUP(CONCATENATE($W$5,$B46,$C46),'DRY2'!$A$6:$N$169,14,FALSE),0)</f>
        <v>0</v>
      </c>
      <c r="X46" s="707">
        <f>_xlfn.IFNA(VLOOKUP(CONCATENATE($X$5,$B46,$C46),'BAL2'!$A$6:$N$131,14,FALSE),0)</f>
        <v>0</v>
      </c>
      <c r="Y46" s="189">
        <f>_xlfn.IFNA(VLOOKUP(CONCATENATE($Y$5,$B46,$C46),'OG2'!$A$6:$N$133,14,FALSE),0)</f>
        <v>0</v>
      </c>
      <c r="Z46" s="189">
        <f>_xlfn.IFNA(VLOOKUP(CONCATENATE($Z$5,$B46,$C46),'MR2'!$A$6:$N$133,14,FALSE),0)</f>
        <v>0</v>
      </c>
      <c r="AA46" s="189">
        <f>_xlfn.IFNA(VLOOKUP(CONCATENATE($AA$5,$B46,$C46),'DRY3'!$A$6:$N$124,14,FALSE),0)</f>
        <v>0</v>
      </c>
      <c r="AB46" s="189">
        <f>_xlfn.IFNA(VLOOKUP(CONCATENATE($AB$5,$B46,$C46),'SER2'!$A$6:$N$135,14,FALSE),0)</f>
        <v>0</v>
      </c>
      <c r="AC46" s="189">
        <f>_xlfn.IFNA(VLOOKUP(CONCATENATE($AC$5,$B46,$C46),'KR2'!$A$6:$O$129,14,FALSE),0)</f>
        <v>0</v>
      </c>
      <c r="AD46" s="189">
        <f>_xlfn.IFNA(VLOOKUP(CONCATENATE($AD$5,$B46,$C46),'BUN1'!$A$6:$O$129,14,FALSE),0)</f>
        <v>0</v>
      </c>
      <c r="AE46" s="189">
        <f>_xlfn.IFNA(VLOOKUP(CONCATENATE($AE$5,$B46,$C46),LOG!$A$6:$N$135,14,FALSE),0)</f>
        <v>0</v>
      </c>
      <c r="AF46" s="189">
        <f>_xlfn.IFNA(VLOOKUP(CONCATENATE($AF$5,$B46,$C46),FEST!$A$6:$N$125,14,FALSE),0)</f>
        <v>0</v>
      </c>
      <c r="AG46" s="189">
        <f>_xlfn.IFNA(VLOOKUP(CONCATENATE($AG$5,$B46,$C46),'ESP2'!$A$6:$N$131,14,FALSE),0)</f>
        <v>0</v>
      </c>
      <c r="AH46" s="189">
        <f>_xlfn.IFNA(VLOOKUP(CONCATENATE($AH$5,$B46,$C46),'OG3'!$A$6:$N$131,14,FALSE),0)</f>
        <v>0</v>
      </c>
      <c r="AI46" s="189">
        <f>_xlfn.IFNA(VLOOKUP(CONCATENATE($AI$5,$B46,$C46),'BUN2'!$A$6:$N$135,14,FALSE),0)</f>
        <v>0</v>
      </c>
      <c r="AJ46" s="189">
        <f>_xlfn.IFNA(VLOOKUP(CONCATENATE($AJ$5,$B46,$C46),SC!$A$6:$M$135,14,FALSE),0)</f>
        <v>0</v>
      </c>
      <c r="AK46" s="189">
        <f>_xlfn.IFNA(VLOOKUP(CONCATENATE($AK$5,$B46,$C46),'ESP3'!$A$6:$N$133,14,FALSE),0)</f>
        <v>0</v>
      </c>
      <c r="AL46" s="447">
        <f>_xlfn.IFNA(VLOOKUP(CONCATENATE($AL$5,$B46,$C46),'BAL3'!$A$6:$N$77,14,FALSE),0)</f>
        <v>0</v>
      </c>
      <c r="AM46" s="190">
        <f>_xlfn.IFNA(VLOOKUP(CONCATENATE($AK$5,$B46,$C46),'BUN3'!$A$6:$N$133,14,FALSE),0)</f>
        <v>0</v>
      </c>
      <c r="AN46" s="190">
        <f>_xlfn.IFNA(VLOOKUP(CONCATENATE($AN$5,$B46,$C46),'ESP4'!$A$6:$N$135,14,FALSE),0)</f>
        <v>0</v>
      </c>
      <c r="AO46" s="190">
        <f>_xlfn.IFNA(VLOOKUP(CONCATENATE($AO$5,$B46,$C46),'MR3'!$A$6:$N$77,14,FALSE),0)</f>
        <v>0</v>
      </c>
      <c r="AP46" s="190">
        <f>_xlfn.IFNA(VLOOKUP(CONCATENATE($AP$5,$B46,$C46),'WAL1'!$A$6:$N$233,14,FALSE),0)</f>
        <v>0</v>
      </c>
      <c r="AQ46" s="190">
        <f>_xlfn.IFNA(VLOOKUP(CONCATENATE($AQ$5,$B46,$C46),'SM1'!$A$6:$N$250,14,FALSE),0)</f>
        <v>0</v>
      </c>
      <c r="AR46" s="397"/>
      <c r="AS46" s="190"/>
      <c r="AT46" s="190"/>
      <c r="AU46" s="190"/>
      <c r="AV46" s="446"/>
      <c r="AW46" s="397"/>
      <c r="AX46" s="78"/>
    </row>
    <row r="47" spans="1:50" x14ac:dyDescent="0.3">
      <c r="A47" s="886"/>
      <c r="B47" s="29" t="s">
        <v>351</v>
      </c>
      <c r="C47" s="30" t="s">
        <v>518</v>
      </c>
      <c r="D47" s="30" t="s">
        <v>371</v>
      </c>
      <c r="E47" s="31">
        <v>45044</v>
      </c>
      <c r="F47" s="32">
        <v>14</v>
      </c>
      <c r="G47" s="33">
        <f t="shared" si="0"/>
        <v>0</v>
      </c>
      <c r="H47" s="34">
        <f t="shared" si="1"/>
        <v>0</v>
      </c>
      <c r="I47" s="32">
        <f t="shared" si="2"/>
        <v>26</v>
      </c>
      <c r="J47" s="189">
        <f>_xlfn.IFNA(VLOOKUP(CONCATENATE($J$5,$B47,$C47),'BUS1'!$A$6:$N$107,14,FALSE),0)</f>
        <v>0</v>
      </c>
      <c r="K47" s="189">
        <f>_xlfn.IFNA(VLOOKUP(CONCATENATE($K$5,$B47,$C47),'ESP1'!$A$6:$N$135,14,FALSE),0)</f>
        <v>0</v>
      </c>
      <c r="L47" s="189">
        <f>_xlfn.IFNA(VLOOKUP(CONCATENATE($L$5,$B47,$C47),'KR1'!$A$6:$N$95,14,FALSE),0)</f>
        <v>0</v>
      </c>
      <c r="M47" s="707">
        <f>_xlfn.IFNA(VLOOKUP(CONCATENATE($M$5,$B47,$C47),'BAL1'!$A$6:$N$131,14,FALSE),0)</f>
        <v>0</v>
      </c>
      <c r="N47" s="189">
        <f>_xlfn.IFNA(VLOOKUP(CONCATENATE($N$5,$B47,$C47),MUR!$A$6:$N$110,14,FALSE),0)</f>
        <v>0</v>
      </c>
      <c r="O47" s="189">
        <f>_xlfn.IFNA(VLOOKUP(CONCATENATE($O$5,$B47,$C47),'SER1'!$A$6:$N$110,14,FALSE),0)</f>
        <v>0</v>
      </c>
      <c r="P47" s="189">
        <f>_xlfn.IFNA(VLOOKUP(CONCATENATE($P$5,$B47,$C47),'MR1'!$A$6:$N$135,14,FALSE),0)</f>
        <v>0</v>
      </c>
      <c r="Q47" s="189">
        <f>_xlfn.IFNA(VLOOKUP(CONCATENATE($Q$5,$B47,$C47),'GOS1'!$A$6:$N$133,14,FALSE),0)</f>
        <v>0</v>
      </c>
      <c r="R47" s="189">
        <f>_xlfn.IFNA(VLOOKUP(CONCATENATE($R$5,$B47,$C47),'BUS2'!$A$6:$N$133,14,FALSE),0)</f>
        <v>0</v>
      </c>
      <c r="S47" s="189">
        <f>_xlfn.IFNA(VLOOKUP(CONCATENATE($S$5,$B47,$C47),'OG1'!$A$6:$N$56,14,FALSE),0)</f>
        <v>0</v>
      </c>
      <c r="T47" s="189">
        <f>_xlfn.IFNA(VLOOKUP(CONCATENATE($T$5,$B47,$C47),'DRY1'!$A$6:$N$135,14,FALSE),0)</f>
        <v>0</v>
      </c>
      <c r="U47" s="189">
        <f>_xlfn.IFNA(VLOOKUP(CONCATENATE($U$5,$B47,$C47),'HO1'!$A$8:$N$131,14,FALSE),0)</f>
        <v>0</v>
      </c>
      <c r="V47" s="189">
        <f>_xlfn.IFNA(VLOOKUP(CONCATENATE($V$5,$B47,$C47),'BUS3'!$A$8:$N$135,14,FALSE),0)</f>
        <v>0</v>
      </c>
      <c r="W47" s="189">
        <f>_xlfn.IFNA(VLOOKUP(CONCATENATE($W$5,$B47,$C47),'DRY2'!$A$6:$N$169,14,FALSE),0)</f>
        <v>0</v>
      </c>
      <c r="X47" s="707">
        <f>_xlfn.IFNA(VLOOKUP(CONCATENATE($X$5,$B47,$C47),'BAL2'!$A$6:$N$131,14,FALSE),0)</f>
        <v>0</v>
      </c>
      <c r="Y47" s="189">
        <f>_xlfn.IFNA(VLOOKUP(CONCATENATE($Y$5,$B47,$C47),'OG2'!$A$6:$N$133,14,FALSE),0)</f>
        <v>0</v>
      </c>
      <c r="Z47" s="189">
        <f>_xlfn.IFNA(VLOOKUP(CONCATENATE($Z$5,$B47,$C47),'MR2'!$A$6:$N$133,14,FALSE),0)</f>
        <v>0</v>
      </c>
      <c r="AA47" s="189">
        <f>_xlfn.IFNA(VLOOKUP(CONCATENATE($AA$5,$B47,$C47),'DRY3'!$A$6:$N$124,14,FALSE),0)</f>
        <v>0</v>
      </c>
      <c r="AB47" s="189">
        <f>_xlfn.IFNA(VLOOKUP(CONCATENATE($AB$5,$B47,$C47),'SER2'!$A$6:$N$135,14,FALSE),0)</f>
        <v>0</v>
      </c>
      <c r="AC47" s="189">
        <f>_xlfn.IFNA(VLOOKUP(CONCATENATE($AC$5,$B47,$C47),'KR2'!$A$6:$O$129,14,FALSE),0)</f>
        <v>0</v>
      </c>
      <c r="AD47" s="189">
        <f>_xlfn.IFNA(VLOOKUP(CONCATENATE($AD$5,$B47,$C47),'BUN1'!$A$6:$O$129,14,FALSE),0)</f>
        <v>0</v>
      </c>
      <c r="AE47" s="189">
        <f>_xlfn.IFNA(VLOOKUP(CONCATENATE($AE$5,$B47,$C47),LOG!$A$6:$N$135,14,FALSE),0)</f>
        <v>0</v>
      </c>
      <c r="AF47" s="189">
        <f>_xlfn.IFNA(VLOOKUP(CONCATENATE($AF$5,$B47,$C47),FEST!$A$6:$N$125,14,FALSE),0)</f>
        <v>0</v>
      </c>
      <c r="AG47" s="189">
        <f>_xlfn.IFNA(VLOOKUP(CONCATENATE($AG$5,$B47,$C47),'ESP2'!$A$6:$N$131,14,FALSE),0)</f>
        <v>0</v>
      </c>
      <c r="AH47" s="189">
        <f>_xlfn.IFNA(VLOOKUP(CONCATENATE($AH$5,$B47,$C47),'OG3'!$A$6:$N$131,14,FALSE),0)</f>
        <v>0</v>
      </c>
      <c r="AI47" s="189">
        <f>_xlfn.IFNA(VLOOKUP(CONCATENATE($AI$5,$B47,$C47),'BUN2'!$A$6:$N$135,14,FALSE),0)</f>
        <v>0</v>
      </c>
      <c r="AJ47" s="189">
        <f>_xlfn.IFNA(VLOOKUP(CONCATENATE($AJ$5,$B47,$C47),SC!$A$6:$M$135,14,FALSE),0)</f>
        <v>0</v>
      </c>
      <c r="AK47" s="189">
        <f>_xlfn.IFNA(VLOOKUP(CONCATENATE($AK$5,$B47,$C47),'ESP3'!$A$6:$N$133,14,FALSE),0)</f>
        <v>0</v>
      </c>
      <c r="AL47" s="447">
        <f>_xlfn.IFNA(VLOOKUP(CONCATENATE($AL$5,$B47,$C47),'BAL3'!$A$6:$N$77,14,FALSE),0)</f>
        <v>0</v>
      </c>
      <c r="AM47" s="190">
        <f>_xlfn.IFNA(VLOOKUP(CONCATENATE($AK$5,$B47,$C47),'BUN3'!$A$6:$N$133,14,FALSE),0)</f>
        <v>0</v>
      </c>
      <c r="AN47" s="190">
        <f>_xlfn.IFNA(VLOOKUP(CONCATENATE($AN$5,$B47,$C47),'ESP4'!$A$6:$N$135,14,FALSE),0)</f>
        <v>0</v>
      </c>
      <c r="AO47" s="190">
        <f>_xlfn.IFNA(VLOOKUP(CONCATENATE($AO$5,$B47,$C47),'MR3'!$A$6:$N$77,14,FALSE),0)</f>
        <v>0</v>
      </c>
      <c r="AP47" s="190">
        <f>_xlfn.IFNA(VLOOKUP(CONCATENATE($AP$5,$B47,$C47),'WAL1'!$A$6:$N$233,14,FALSE),0)</f>
        <v>0</v>
      </c>
      <c r="AQ47" s="190">
        <f>_xlfn.IFNA(VLOOKUP(CONCATENATE($AQ$5,$B47,$C47),'SM1'!$A$6:$N$250,14,FALSE),0)</f>
        <v>0</v>
      </c>
      <c r="AR47" s="397"/>
      <c r="AS47" s="190"/>
      <c r="AT47" s="190"/>
      <c r="AU47" s="190"/>
      <c r="AV47" s="446"/>
      <c r="AW47" s="397"/>
      <c r="AX47" s="78"/>
    </row>
    <row r="48" spans="1:50" x14ac:dyDescent="0.3">
      <c r="A48" s="886"/>
      <c r="B48" s="29" t="s">
        <v>352</v>
      </c>
      <c r="C48" s="30" t="s">
        <v>396</v>
      </c>
      <c r="D48" s="30" t="s">
        <v>372</v>
      </c>
      <c r="E48" s="31">
        <v>45030</v>
      </c>
      <c r="F48" s="32">
        <v>14</v>
      </c>
      <c r="G48" s="33">
        <f t="shared" si="0"/>
        <v>0</v>
      </c>
      <c r="H48" s="34">
        <f t="shared" si="1"/>
        <v>0</v>
      </c>
      <c r="I48" s="32">
        <f t="shared" si="2"/>
        <v>26</v>
      </c>
      <c r="J48" s="189">
        <f>_xlfn.IFNA(VLOOKUP(CONCATENATE($J$5,$B48,$C48),'BUS1'!$A$6:$N$107,14,FALSE),0)</f>
        <v>0</v>
      </c>
      <c r="K48" s="189">
        <f>_xlfn.IFNA(VLOOKUP(CONCATENATE($K$5,$B48,$C48),'ESP1'!$A$6:$N$135,14,FALSE),0)</f>
        <v>0</v>
      </c>
      <c r="L48" s="189">
        <f>_xlfn.IFNA(VLOOKUP(CONCATENATE($L$5,$B48,$C48),'KR1'!$A$6:$N$95,14,FALSE),0)</f>
        <v>0</v>
      </c>
      <c r="M48" s="707">
        <f>_xlfn.IFNA(VLOOKUP(CONCATENATE($M$5,$B48,$C48),'BAL1'!$A$6:$N$131,14,FALSE),0)</f>
        <v>0</v>
      </c>
      <c r="N48" s="189">
        <f>_xlfn.IFNA(VLOOKUP(CONCATENATE($N$5,$B48,$C48),MUR!$A$6:$N$110,14,FALSE),0)</f>
        <v>0</v>
      </c>
      <c r="O48" s="189">
        <f>_xlfn.IFNA(VLOOKUP(CONCATENATE($O$5,$B48,$C48),'SER1'!$A$6:$N$110,14,FALSE),0)</f>
        <v>0</v>
      </c>
      <c r="P48" s="189">
        <f>_xlfn.IFNA(VLOOKUP(CONCATENATE($P$5,$B48,$C48),'MR1'!$A$6:$N$135,14,FALSE),0)</f>
        <v>0</v>
      </c>
      <c r="Q48" s="189">
        <f>_xlfn.IFNA(VLOOKUP(CONCATENATE($Q$5,$B48,$C48),'GOS1'!$A$6:$N$133,14,FALSE),0)</f>
        <v>0</v>
      </c>
      <c r="R48" s="189">
        <f>_xlfn.IFNA(VLOOKUP(CONCATENATE($R$5,$B48,$C48),'BUS2'!$A$6:$N$133,14,FALSE),0)</f>
        <v>0</v>
      </c>
      <c r="S48" s="189">
        <f>_xlfn.IFNA(VLOOKUP(CONCATENATE($S$5,$B48,$C48),'OG1'!$A$6:$N$56,14,FALSE),0)</f>
        <v>0</v>
      </c>
      <c r="T48" s="189">
        <f>_xlfn.IFNA(VLOOKUP(CONCATENATE($T$5,$B48,$C48),'DRY1'!$A$6:$N$135,14,FALSE),0)</f>
        <v>0</v>
      </c>
      <c r="U48" s="189">
        <f>_xlfn.IFNA(VLOOKUP(CONCATENATE($U$5,$B48,$C48),'HO1'!$A$8:$N$131,14,FALSE),0)</f>
        <v>0</v>
      </c>
      <c r="V48" s="189">
        <f>_xlfn.IFNA(VLOOKUP(CONCATENATE($V$5,$B48,$C48),'BUS3'!$A$8:$N$135,14,FALSE),0)</f>
        <v>0</v>
      </c>
      <c r="W48" s="189">
        <f>_xlfn.IFNA(VLOOKUP(CONCATENATE($W$5,$B48,$C48),'DRY2'!$A$6:$N$169,14,FALSE),0)</f>
        <v>0</v>
      </c>
      <c r="X48" s="707">
        <f>_xlfn.IFNA(VLOOKUP(CONCATENATE($X$5,$B48,$C48),'BAL2'!$A$6:$N$131,14,FALSE),0)</f>
        <v>0</v>
      </c>
      <c r="Y48" s="189">
        <f>_xlfn.IFNA(VLOOKUP(CONCATENATE($Y$5,$B48,$C48),'OG2'!$A$6:$N$133,14,FALSE),0)</f>
        <v>0</v>
      </c>
      <c r="Z48" s="189">
        <f>_xlfn.IFNA(VLOOKUP(CONCATENATE($Z$5,$B48,$C48),'MR2'!$A$6:$N$133,14,FALSE),0)</f>
        <v>0</v>
      </c>
      <c r="AA48" s="189">
        <f>_xlfn.IFNA(VLOOKUP(CONCATENATE($AA$5,$B48,$C48),'DRY3'!$A$6:$N$124,14,FALSE),0)</f>
        <v>0</v>
      </c>
      <c r="AB48" s="189">
        <f>_xlfn.IFNA(VLOOKUP(CONCATENATE($AB$5,$B48,$C48),'SER2'!$A$6:$N$135,14,FALSE),0)</f>
        <v>0</v>
      </c>
      <c r="AC48" s="189">
        <f>_xlfn.IFNA(VLOOKUP(CONCATENATE($AC$5,$B48,$C48),'KR2'!$A$6:$O$129,14,FALSE),0)</f>
        <v>0</v>
      </c>
      <c r="AD48" s="189">
        <f>_xlfn.IFNA(VLOOKUP(CONCATENATE($AD$5,$B48,$C48),'BUN1'!$A$6:$O$129,14,FALSE),0)</f>
        <v>0</v>
      </c>
      <c r="AE48" s="189">
        <f>_xlfn.IFNA(VLOOKUP(CONCATENATE($AE$5,$B48,$C48),LOG!$A$6:$N$135,14,FALSE),0)</f>
        <v>0</v>
      </c>
      <c r="AF48" s="189">
        <f>_xlfn.IFNA(VLOOKUP(CONCATENATE($AF$5,$B48,$C48),FEST!$A$6:$N$125,14,FALSE),0)</f>
        <v>0</v>
      </c>
      <c r="AG48" s="189">
        <f>_xlfn.IFNA(VLOOKUP(CONCATENATE($AG$5,$B48,$C48),'ESP2'!$A$6:$N$131,14,FALSE),0)</f>
        <v>0</v>
      </c>
      <c r="AH48" s="189">
        <f>_xlfn.IFNA(VLOOKUP(CONCATENATE($AH$5,$B48,$C48),'OG3'!$A$6:$N$131,14,FALSE),0)</f>
        <v>0</v>
      </c>
      <c r="AI48" s="189">
        <f>_xlfn.IFNA(VLOOKUP(CONCATENATE($AI$5,$B48,$C48),'BUN2'!$A$6:$N$135,14,FALSE),0)</f>
        <v>0</v>
      </c>
      <c r="AJ48" s="189">
        <f>_xlfn.IFNA(VLOOKUP(CONCATENATE($AJ$5,$B48,$C48),SC!$A$6:$M$135,14,FALSE),0)</f>
        <v>0</v>
      </c>
      <c r="AK48" s="189">
        <f>_xlfn.IFNA(VLOOKUP(CONCATENATE($AK$5,$B48,$C48),'ESP3'!$A$6:$N$133,14,FALSE),0)</f>
        <v>0</v>
      </c>
      <c r="AL48" s="447">
        <f>_xlfn.IFNA(VLOOKUP(CONCATENATE($AL$5,$B48,$C48),'BAL3'!$A$6:$N$77,14,FALSE),0)</f>
        <v>0</v>
      </c>
      <c r="AM48" s="190">
        <f>_xlfn.IFNA(VLOOKUP(CONCATENATE($AK$5,$B48,$C48),'BUN3'!$A$6:$N$133,14,FALSE),0)</f>
        <v>0</v>
      </c>
      <c r="AN48" s="190">
        <f>_xlfn.IFNA(VLOOKUP(CONCATENATE($AN$5,$B48,$C48),'ESP4'!$A$6:$N$135,14,FALSE),0)</f>
        <v>0</v>
      </c>
      <c r="AO48" s="190">
        <f>_xlfn.IFNA(VLOOKUP(CONCATENATE($AO$5,$B48,$C48),'MR3'!$A$6:$N$77,14,FALSE),0)</f>
        <v>0</v>
      </c>
      <c r="AP48" s="190">
        <f>_xlfn.IFNA(VLOOKUP(CONCATENATE($AP$5,$B48,$C48),'WAL1'!$A$6:$N$233,14,FALSE),0)</f>
        <v>0</v>
      </c>
      <c r="AQ48" s="190">
        <f>_xlfn.IFNA(VLOOKUP(CONCATENATE($AQ$5,$B48,$C48),'SM1'!$A$6:$N$250,14,FALSE),0)</f>
        <v>0</v>
      </c>
      <c r="AR48" s="397"/>
      <c r="AS48" s="190"/>
      <c r="AT48" s="190"/>
      <c r="AU48" s="190"/>
      <c r="AV48" s="446"/>
      <c r="AW48" s="397"/>
      <c r="AX48" s="78"/>
    </row>
    <row r="49" spans="1:53" x14ac:dyDescent="0.3">
      <c r="A49" s="886"/>
      <c r="B49" s="29" t="s">
        <v>355</v>
      </c>
      <c r="C49" s="30" t="s">
        <v>519</v>
      </c>
      <c r="D49" s="30" t="s">
        <v>170</v>
      </c>
      <c r="E49" s="31">
        <v>45049</v>
      </c>
      <c r="F49" s="32">
        <v>15</v>
      </c>
      <c r="G49" s="33">
        <f t="shared" si="0"/>
        <v>0</v>
      </c>
      <c r="H49" s="34">
        <f t="shared" si="1"/>
        <v>0</v>
      </c>
      <c r="I49" s="32">
        <f t="shared" si="2"/>
        <v>26</v>
      </c>
      <c r="J49" s="189">
        <f>_xlfn.IFNA(VLOOKUP(CONCATENATE($J$5,$B49,$C49),'BUS1'!$A$6:$N$107,14,FALSE),0)</f>
        <v>0</v>
      </c>
      <c r="K49" s="189">
        <f>_xlfn.IFNA(VLOOKUP(CONCATENATE($K$5,$B49,$C49),'ESP1'!$A$6:$N$135,14,FALSE),0)</f>
        <v>0</v>
      </c>
      <c r="L49" s="189">
        <f>_xlfn.IFNA(VLOOKUP(CONCATENATE($L$5,$B49,$C49),'KR1'!$A$6:$N$95,14,FALSE),0)</f>
        <v>0</v>
      </c>
      <c r="M49" s="707">
        <f>_xlfn.IFNA(VLOOKUP(CONCATENATE($M$5,$B49,$C49),'BAL1'!$A$6:$N$131,14,FALSE),0)</f>
        <v>0</v>
      </c>
      <c r="N49" s="189">
        <f>_xlfn.IFNA(VLOOKUP(CONCATENATE($N$5,$B49,$C49),MUR!$A$6:$N$110,14,FALSE),0)</f>
        <v>0</v>
      </c>
      <c r="O49" s="189">
        <f>_xlfn.IFNA(VLOOKUP(CONCATENATE($O$5,$B49,$C49),'SER1'!$A$6:$N$110,14,FALSE),0)</f>
        <v>0</v>
      </c>
      <c r="P49" s="189">
        <f>_xlfn.IFNA(VLOOKUP(CONCATENATE($P$5,$B49,$C49),'MR1'!$A$6:$N$135,14,FALSE),0)</f>
        <v>0</v>
      </c>
      <c r="Q49" s="189">
        <f>_xlfn.IFNA(VLOOKUP(CONCATENATE($Q$5,$B49,$C49),'GOS1'!$A$6:$N$133,14,FALSE),0)</f>
        <v>0</v>
      </c>
      <c r="R49" s="189">
        <f>_xlfn.IFNA(VLOOKUP(CONCATENATE($R$5,$B49,$C49),'BUS2'!$A$6:$N$133,14,FALSE),0)</f>
        <v>0</v>
      </c>
      <c r="S49" s="189">
        <f>_xlfn.IFNA(VLOOKUP(CONCATENATE($S$5,$B49,$C49),'OG1'!$A$6:$N$56,14,FALSE),0)</f>
        <v>0</v>
      </c>
      <c r="T49" s="189">
        <f>_xlfn.IFNA(VLOOKUP(CONCATENATE($T$5,$B49,$C49),'DRY1'!$A$6:$N$135,14,FALSE),0)</f>
        <v>0</v>
      </c>
      <c r="U49" s="189">
        <f>_xlfn.IFNA(VLOOKUP(CONCATENATE($U$5,$B49,$C49),'HO1'!$A$8:$N$131,14,FALSE),0)</f>
        <v>0</v>
      </c>
      <c r="V49" s="189">
        <f>_xlfn.IFNA(VLOOKUP(CONCATENATE($V$5,$B49,$C49),'BUS3'!$A$8:$N$135,14,FALSE),0)</f>
        <v>0</v>
      </c>
      <c r="W49" s="189">
        <f>_xlfn.IFNA(VLOOKUP(CONCATENATE($W$5,$B49,$C49),'DRY2'!$A$6:$N$169,14,FALSE),0)</f>
        <v>0</v>
      </c>
      <c r="X49" s="707">
        <f>_xlfn.IFNA(VLOOKUP(CONCATENATE($X$5,$B49,$C49),'BAL2'!$A$6:$N$131,14,FALSE),0)</f>
        <v>0</v>
      </c>
      <c r="Y49" s="189">
        <f>_xlfn.IFNA(VLOOKUP(CONCATENATE($Y$5,$B49,$C49),'OG2'!$A$6:$N$133,14,FALSE),0)</f>
        <v>0</v>
      </c>
      <c r="Z49" s="189">
        <f>_xlfn.IFNA(VLOOKUP(CONCATENATE($Z$5,$B49,$C49),'MR2'!$A$6:$N$133,14,FALSE),0)</f>
        <v>0</v>
      </c>
      <c r="AA49" s="189">
        <f>_xlfn.IFNA(VLOOKUP(CONCATENATE($AA$5,$B49,$C49),'DRY3'!$A$6:$N$124,14,FALSE),0)</f>
        <v>0</v>
      </c>
      <c r="AB49" s="189">
        <f>_xlfn.IFNA(VLOOKUP(CONCATENATE($AB$5,$B49,$C49),'SER2'!$A$6:$N$135,14,FALSE),0)</f>
        <v>0</v>
      </c>
      <c r="AC49" s="189">
        <f>_xlfn.IFNA(VLOOKUP(CONCATENATE($AC$5,$B49,$C49),'KR2'!$A$6:$O$129,14,FALSE),0)</f>
        <v>0</v>
      </c>
      <c r="AD49" s="189">
        <f>_xlfn.IFNA(VLOOKUP(CONCATENATE($AD$5,$B49,$C49),'BUN1'!$A$6:$O$129,14,FALSE),0)</f>
        <v>0</v>
      </c>
      <c r="AE49" s="189">
        <f>_xlfn.IFNA(VLOOKUP(CONCATENATE($AE$5,$B49,$C49),LOG!$A$6:$N$135,14,FALSE),0)</f>
        <v>0</v>
      </c>
      <c r="AF49" s="189">
        <f>_xlfn.IFNA(VLOOKUP(CONCATENATE($AF$5,$B49,$C49),FEST!$A$6:$N$125,14,FALSE),0)</f>
        <v>0</v>
      </c>
      <c r="AG49" s="189">
        <f>_xlfn.IFNA(VLOOKUP(CONCATENATE($AG$5,$B49,$C49),'ESP2'!$A$6:$N$131,14,FALSE),0)</f>
        <v>0</v>
      </c>
      <c r="AH49" s="189">
        <f>_xlfn.IFNA(VLOOKUP(CONCATENATE($AH$5,$B49,$C49),'OG3'!$A$6:$N$131,14,FALSE),0)</f>
        <v>0</v>
      </c>
      <c r="AI49" s="189">
        <f>_xlfn.IFNA(VLOOKUP(CONCATENATE($AI$5,$B49,$C49),'BUN2'!$A$6:$N$135,14,FALSE),0)</f>
        <v>0</v>
      </c>
      <c r="AJ49" s="189">
        <f>_xlfn.IFNA(VLOOKUP(CONCATENATE($AJ$5,$B49,$C49),SC!$A$6:$M$135,14,FALSE),0)</f>
        <v>0</v>
      </c>
      <c r="AK49" s="189">
        <f>_xlfn.IFNA(VLOOKUP(CONCATENATE($AK$5,$B49,$C49),'ESP3'!$A$6:$N$133,14,FALSE),0)</f>
        <v>0</v>
      </c>
      <c r="AL49" s="447">
        <f>_xlfn.IFNA(VLOOKUP(CONCATENATE($AL$5,$B49,$C49),'BAL3'!$A$6:$N$77,14,FALSE),0)</f>
        <v>0</v>
      </c>
      <c r="AM49" s="190">
        <f>_xlfn.IFNA(VLOOKUP(CONCATENATE($AK$5,$B49,$C49),'BUN3'!$A$6:$N$133,14,FALSE),0)</f>
        <v>0</v>
      </c>
      <c r="AN49" s="190">
        <f>_xlfn.IFNA(VLOOKUP(CONCATENATE($AN$5,$B49,$C49),'ESP4'!$A$6:$N$135,14,FALSE),0)</f>
        <v>0</v>
      </c>
      <c r="AO49" s="190">
        <f>_xlfn.IFNA(VLOOKUP(CONCATENATE($AO$5,$B49,$C49),'MR3'!$A$6:$N$77,14,FALSE),0)</f>
        <v>0</v>
      </c>
      <c r="AP49" s="190">
        <f>_xlfn.IFNA(VLOOKUP(CONCATENATE($AP$5,$B49,$C49),'WAL1'!$A$6:$N$233,14,FALSE),0)</f>
        <v>0</v>
      </c>
      <c r="AQ49" s="190">
        <f>_xlfn.IFNA(VLOOKUP(CONCATENATE($AQ$5,$B49,$C49),'SM1'!$A$6:$N$250,14,FALSE),0)</f>
        <v>0</v>
      </c>
      <c r="AR49" s="397"/>
      <c r="AS49" s="190"/>
      <c r="AT49" s="190"/>
      <c r="AU49" s="190"/>
      <c r="AV49" s="446"/>
      <c r="AW49" s="397"/>
      <c r="AX49" s="78"/>
    </row>
    <row r="50" spans="1:53" x14ac:dyDescent="0.3">
      <c r="A50" s="886"/>
      <c r="B50" s="29" t="s">
        <v>356</v>
      </c>
      <c r="C50" s="30" t="s">
        <v>1353</v>
      </c>
      <c r="D50" s="30" t="s">
        <v>375</v>
      </c>
      <c r="E50" s="31">
        <v>45062</v>
      </c>
      <c r="F50" s="32">
        <v>16</v>
      </c>
      <c r="G50" s="33">
        <f t="shared" si="0"/>
        <v>0</v>
      </c>
      <c r="H50" s="34">
        <f t="shared" si="1"/>
        <v>0</v>
      </c>
      <c r="I50" s="32">
        <f t="shared" si="2"/>
        <v>26</v>
      </c>
      <c r="J50" s="189">
        <f>_xlfn.IFNA(VLOOKUP(CONCATENATE($J$5,$B50,$C50),'BUS1'!$A$6:$N$107,14,FALSE),0)</f>
        <v>0</v>
      </c>
      <c r="K50" s="189">
        <f>_xlfn.IFNA(VLOOKUP(CONCATENATE($K$5,$B50,$C50),'ESP1'!$A$6:$N$135,14,FALSE),0)</f>
        <v>0</v>
      </c>
      <c r="L50" s="189">
        <f>_xlfn.IFNA(VLOOKUP(CONCATENATE($L$5,$B50,$C50),'KR1'!$A$6:$N$95,14,FALSE),0)</f>
        <v>0</v>
      </c>
      <c r="M50" s="707">
        <f>_xlfn.IFNA(VLOOKUP(CONCATENATE($M$5,$B50,$C50),'BAL1'!$A$6:$N$131,14,FALSE),0)</f>
        <v>0</v>
      </c>
      <c r="N50" s="189">
        <f>_xlfn.IFNA(VLOOKUP(CONCATENATE($N$5,$B50,$C50),MUR!$A$6:$N$110,14,FALSE),0)</f>
        <v>0</v>
      </c>
      <c r="O50" s="189">
        <f>_xlfn.IFNA(VLOOKUP(CONCATENATE($O$5,$B50,$C50),'SER1'!$A$6:$N$110,14,FALSE),0)</f>
        <v>0</v>
      </c>
      <c r="P50" s="189">
        <f>_xlfn.IFNA(VLOOKUP(CONCATENATE($P$5,$B50,$C50),'MR1'!$A$6:$N$135,14,FALSE),0)</f>
        <v>0</v>
      </c>
      <c r="Q50" s="189">
        <f>_xlfn.IFNA(VLOOKUP(CONCATENATE($Q$5,$B50,$C50),'GOS1'!$A$6:$N$133,14,FALSE),0)</f>
        <v>0</v>
      </c>
      <c r="R50" s="189">
        <f>_xlfn.IFNA(VLOOKUP(CONCATENATE($R$5,$B50,$C50),'BUS2'!$A$6:$N$133,14,FALSE),0)</f>
        <v>0</v>
      </c>
      <c r="S50" s="189">
        <f>_xlfn.IFNA(VLOOKUP(CONCATENATE($S$5,$B50,$C50),'OG1'!$A$6:$N$56,14,FALSE),0)</f>
        <v>0</v>
      </c>
      <c r="T50" s="189">
        <f>_xlfn.IFNA(VLOOKUP(CONCATENATE($T$5,$B50,$C50),'DRY1'!$A$6:$N$135,14,FALSE),0)</f>
        <v>0</v>
      </c>
      <c r="U50" s="189">
        <f>_xlfn.IFNA(VLOOKUP(CONCATENATE($U$5,$B50,$C50),'HO1'!$A$8:$N$131,14,FALSE),0)</f>
        <v>0</v>
      </c>
      <c r="V50" s="189">
        <f>_xlfn.IFNA(VLOOKUP(CONCATENATE($V$5,$B50,$C50),'BUS3'!$A$8:$N$135,14,FALSE),0)</f>
        <v>0</v>
      </c>
      <c r="W50" s="189">
        <f>_xlfn.IFNA(VLOOKUP(CONCATENATE($W$5,$B50,$C50),'DRY2'!$A$6:$N$169,14,FALSE),0)</f>
        <v>0</v>
      </c>
      <c r="X50" s="707">
        <f>_xlfn.IFNA(VLOOKUP(CONCATENATE($X$5,$B50,$C50),'BAL2'!$A$6:$N$131,14,FALSE),0)</f>
        <v>0</v>
      </c>
      <c r="Y50" s="189">
        <f>_xlfn.IFNA(VLOOKUP(CONCATENATE($Y$5,$B50,$C50),'OG2'!$A$6:$N$133,14,FALSE),0)</f>
        <v>0</v>
      </c>
      <c r="Z50" s="189">
        <f>_xlfn.IFNA(VLOOKUP(CONCATENATE($Z$5,$B50,$C50),'MR2'!$A$6:$N$133,14,FALSE),0)</f>
        <v>0</v>
      </c>
      <c r="AA50" s="189">
        <f>_xlfn.IFNA(VLOOKUP(CONCATENATE($AA$5,$B50,$C50),'DRY3'!$A$6:$N$124,14,FALSE),0)</f>
        <v>0</v>
      </c>
      <c r="AB50" s="189">
        <f>_xlfn.IFNA(VLOOKUP(CONCATENATE($AB$5,$B50,$C50),'SER2'!$A$6:$N$135,14,FALSE),0)</f>
        <v>0</v>
      </c>
      <c r="AC50" s="189">
        <f>_xlfn.IFNA(VLOOKUP(CONCATENATE($AC$5,$B50,$C50),'KR2'!$A$6:$O$129,14,FALSE),0)</f>
        <v>0</v>
      </c>
      <c r="AD50" s="189">
        <f>_xlfn.IFNA(VLOOKUP(CONCATENATE($AD$5,$B50,$C50),'BUN1'!$A$6:$O$129,14,FALSE),0)</f>
        <v>0</v>
      </c>
      <c r="AE50" s="189">
        <f>_xlfn.IFNA(VLOOKUP(CONCATENATE($AE$5,$B50,$C50),LOG!$A$6:$N$135,14,FALSE),0)</f>
        <v>0</v>
      </c>
      <c r="AF50" s="189">
        <f>_xlfn.IFNA(VLOOKUP(CONCATENATE($AF$5,$B50,$C50),FEST!$A$6:$N$125,14,FALSE),0)</f>
        <v>0</v>
      </c>
      <c r="AG50" s="189">
        <f>_xlfn.IFNA(VLOOKUP(CONCATENATE($AG$5,$B50,$C50),'ESP2'!$A$6:$N$131,14,FALSE),0)</f>
        <v>0</v>
      </c>
      <c r="AH50" s="189">
        <f>_xlfn.IFNA(VLOOKUP(CONCATENATE($AH$5,$B50,$C50),'OG3'!$A$6:$N$131,14,FALSE),0)</f>
        <v>0</v>
      </c>
      <c r="AI50" s="189">
        <f>_xlfn.IFNA(VLOOKUP(CONCATENATE($AI$5,$B50,$C50),'BUN2'!$A$6:$N$135,14,FALSE),0)</f>
        <v>0</v>
      </c>
      <c r="AJ50" s="189">
        <f>_xlfn.IFNA(VLOOKUP(CONCATENATE($AJ$5,$B50,$C50),SC!$A$6:$M$135,14,FALSE),0)</f>
        <v>0</v>
      </c>
      <c r="AK50" s="189">
        <f>_xlfn.IFNA(VLOOKUP(CONCATENATE($AK$5,$B50,$C50),'ESP3'!$A$6:$N$133,14,FALSE),0)</f>
        <v>0</v>
      </c>
      <c r="AL50" s="447">
        <f>_xlfn.IFNA(VLOOKUP(CONCATENATE($AL$5,$B50,$C50),'BAL3'!$A$6:$N$77,14,FALSE),0)</f>
        <v>0</v>
      </c>
      <c r="AM50" s="190">
        <f>_xlfn.IFNA(VLOOKUP(CONCATENATE($AK$5,$B50,$C50),'BUN3'!$A$6:$N$133,14,FALSE),0)</f>
        <v>0</v>
      </c>
      <c r="AN50" s="190">
        <f>_xlfn.IFNA(VLOOKUP(CONCATENATE($AN$5,$B50,$C50),'ESP4'!$A$6:$N$135,14,FALSE),0)</f>
        <v>0</v>
      </c>
      <c r="AO50" s="190">
        <f>_xlfn.IFNA(VLOOKUP(CONCATENATE($AO$5,$B50,$C50),'MR3'!$A$6:$N$77,14,FALSE),0)</f>
        <v>0</v>
      </c>
      <c r="AP50" s="190">
        <f>_xlfn.IFNA(VLOOKUP(CONCATENATE($AP$5,$B50,$C50),'WAL1'!$A$6:$N$233,14,FALSE),0)</f>
        <v>0</v>
      </c>
      <c r="AQ50" s="190">
        <f>_xlfn.IFNA(VLOOKUP(CONCATENATE($AS$5,$B50,$C50),[1]SM1!$A$6:$N$250,14,FALSE),0)</f>
        <v>0</v>
      </c>
      <c r="AR50" s="397"/>
      <c r="AS50" s="190"/>
      <c r="AT50" s="190"/>
      <c r="AU50" s="190"/>
      <c r="AV50" s="446"/>
      <c r="AW50" s="397"/>
      <c r="AX50" s="78"/>
    </row>
    <row r="51" spans="1:53" x14ac:dyDescent="0.3">
      <c r="A51" s="886"/>
      <c r="B51" s="29"/>
      <c r="C51" s="30"/>
      <c r="D51" s="30"/>
      <c r="E51" s="31"/>
      <c r="F51" s="32"/>
      <c r="G51" s="33"/>
      <c r="H51" s="34"/>
      <c r="I51" s="32"/>
      <c r="J51" s="189">
        <f>_xlfn.IFNA(VLOOKUP(CONCATENATE($J$5,$B51,$C51),'BUS1'!$A$6:$N$107,14,FALSE),0)</f>
        <v>0</v>
      </c>
      <c r="K51" s="189">
        <f>_xlfn.IFNA(VLOOKUP(CONCATENATE($K$5,$B51,$C51),'ESP1'!$A$6:$N$135,14,FALSE),0)</f>
        <v>0</v>
      </c>
      <c r="L51" s="189">
        <f>_xlfn.IFNA(VLOOKUP(CONCATENATE($L$5,$B51,$C51),'KR1'!$A$6:$N$95,14,FALSE),0)</f>
        <v>0</v>
      </c>
      <c r="M51" s="707">
        <f>_xlfn.IFNA(VLOOKUP(CONCATENATE($M$5,$B51,$C51),'BAL1'!$A$6:$N$131,14,FALSE),0)</f>
        <v>0</v>
      </c>
      <c r="N51" s="189">
        <f>_xlfn.IFNA(VLOOKUP(CONCATENATE($N$5,$B51,$C51),MUR!$A$6:$N$110,14,FALSE),0)</f>
        <v>0</v>
      </c>
      <c r="O51" s="189">
        <f>_xlfn.IFNA(VLOOKUP(CONCATENATE($O$5,$B51,$C51),'SER1'!$A$6:$N$110,14,FALSE),0)</f>
        <v>0</v>
      </c>
      <c r="P51" s="189">
        <f>_xlfn.IFNA(VLOOKUP(CONCATENATE($P$5,$B51,$C51),'MR1'!$A$6:$N$135,14,FALSE),0)</f>
        <v>0</v>
      </c>
      <c r="Q51" s="189">
        <f>_xlfn.IFNA(VLOOKUP(CONCATENATE($Q$5,$B51,$C51),'GOS1'!$A$6:$N$133,14,FALSE),0)</f>
        <v>0</v>
      </c>
      <c r="R51" s="189">
        <f>_xlfn.IFNA(VLOOKUP(CONCATENATE($R$5,$B51,$C51),'BUS2'!$A$6:$N$133,14,FALSE),0)</f>
        <v>0</v>
      </c>
      <c r="S51" s="189">
        <f>_xlfn.IFNA(VLOOKUP(CONCATENATE($S$5,$B51,$C51),'OG1'!$A$6:$N$56,14,FALSE),0)</f>
        <v>0</v>
      </c>
      <c r="T51" s="189">
        <f>_xlfn.IFNA(VLOOKUP(CONCATENATE($T$5,$B51,$C51),'DRY1'!$A$6:$N$135,14,FALSE),0)</f>
        <v>0</v>
      </c>
      <c r="U51" s="189">
        <f>_xlfn.IFNA(VLOOKUP(CONCATENATE($U$5,$B51,$C51),'HO1'!$A$8:$N$131,14,FALSE),0)</f>
        <v>0</v>
      </c>
      <c r="V51" s="189">
        <f>_xlfn.IFNA(VLOOKUP(CONCATENATE($V$5,$B51,$C51),'BUS3'!$A$8:$N$135,14,FALSE),0)</f>
        <v>0</v>
      </c>
      <c r="W51" s="189">
        <f>_xlfn.IFNA(VLOOKUP(CONCATENATE($W$5,$B51,$C51),'DRY2'!$A$6:$N$169,14,FALSE),0)</f>
        <v>0</v>
      </c>
      <c r="X51" s="707">
        <f>_xlfn.IFNA(VLOOKUP(CONCATENATE($X$5,$B51,$C51),'BAL2'!$A$6:$N$131,14,FALSE),0)</f>
        <v>0</v>
      </c>
      <c r="Y51" s="189">
        <f>_xlfn.IFNA(VLOOKUP(CONCATENATE($Y$5,$B51,$C51),'OG2'!$A$6:$N$133,14,FALSE),0)</f>
        <v>0</v>
      </c>
      <c r="Z51" s="189">
        <f>_xlfn.IFNA(VLOOKUP(CONCATENATE($Z$5,$B51,$C51),'MR2'!$A$6:$N$133,14,FALSE),0)</f>
        <v>0</v>
      </c>
      <c r="AA51" s="189">
        <f>_xlfn.IFNA(VLOOKUP(CONCATENATE($AA$5,$B51,$C51),'DRY3'!$A$6:$N$124,14,FALSE),0)</f>
        <v>0</v>
      </c>
      <c r="AB51" s="189">
        <f>_xlfn.IFNA(VLOOKUP(CONCATENATE($AB$5,$B51,$C51),'SER2'!$A$6:$N$135,14,FALSE),0)</f>
        <v>0</v>
      </c>
      <c r="AC51" s="189">
        <f>_xlfn.IFNA(VLOOKUP(CONCATENATE($AC$5,$B51,$C51),'KR2'!$A$6:$O$129,14,FALSE),0)</f>
        <v>0</v>
      </c>
      <c r="AD51" s="189">
        <f>_xlfn.IFNA(VLOOKUP(CONCATENATE($AD$5,$B51,$C51),'BUN1'!$A$6:$O$129,14,FALSE),0)</f>
        <v>0</v>
      </c>
      <c r="AE51" s="189">
        <f>_xlfn.IFNA(VLOOKUP(CONCATENATE($AE$5,$B51,$C51),LOG!$A$6:$N$135,14,FALSE),0)</f>
        <v>0</v>
      </c>
      <c r="AF51" s="189">
        <f>_xlfn.IFNA(VLOOKUP(CONCATENATE($AF$5,$B51,$C51),FEST!$A$6:$N$125,14,FALSE),0)</f>
        <v>0</v>
      </c>
      <c r="AG51" s="189">
        <f>_xlfn.IFNA(VLOOKUP(CONCATENATE($AG$5,$B51,$C51),'ESP2'!$A$6:$N$131,14,FALSE),0)</f>
        <v>0</v>
      </c>
      <c r="AH51" s="189">
        <f>_xlfn.IFNA(VLOOKUP(CONCATENATE($AH$5,$B51,$C51),'OG3'!$A$6:$N$131,14,FALSE),0)</f>
        <v>0</v>
      </c>
      <c r="AI51" s="189">
        <f>_xlfn.IFNA(VLOOKUP(CONCATENATE($AI$5,$B51,$C51),'BUN2'!$A$6:$N$135,14,FALSE),0)</f>
        <v>0</v>
      </c>
      <c r="AJ51" s="189">
        <f>_xlfn.IFNA(VLOOKUP(CONCATENATE($AJ$5,$B51,$C51),SC!$A$6:$M$135,14,FALSE),0)</f>
        <v>0</v>
      </c>
      <c r="AK51" s="189">
        <f>_xlfn.IFNA(VLOOKUP(CONCATENATE($AK$5,$B51,$C51),'ESP3'!$A$6:$N$133,14,FALSE),0)</f>
        <v>0</v>
      </c>
      <c r="AL51" s="447">
        <f>_xlfn.IFNA(VLOOKUP(CONCATENATE($AL$5,$B51,$C51),'BAL3'!$A$6:$N$77,14,FALSE),0)</f>
        <v>0</v>
      </c>
      <c r="AM51" s="190">
        <f>_xlfn.IFNA(VLOOKUP(CONCATENATE($AK$5,$B51,$C51),'BUN3'!$A$6:$N$133,14,FALSE),0)</f>
        <v>0</v>
      </c>
      <c r="AN51" s="190">
        <f>_xlfn.IFNA(VLOOKUP(CONCATENATE($AN$5,$B51,$C51),'ESP4'!$A$6:$N$135,14,FALSE),0)</f>
        <v>0</v>
      </c>
      <c r="AO51" s="190">
        <f>_xlfn.IFNA(VLOOKUP(CONCATENATE($AO$5,$B51,$C51),'MR3'!$A$6:$N$77,14,FALSE),0)</f>
        <v>0</v>
      </c>
      <c r="AP51" s="190">
        <f>_xlfn.IFNA(VLOOKUP(CONCATENATE($AP$5,$B51,$C51),'WAL1'!$A$6:$N$233,14,FALSE),0)</f>
        <v>0</v>
      </c>
      <c r="AQ51" s="190">
        <f>_xlfn.IFNA(VLOOKUP(CONCATENATE($AS$5,$B51,$C51),[1]SM1!$A$6:$N$250,14,FALSE),0)</f>
        <v>0</v>
      </c>
      <c r="AR51" s="397"/>
      <c r="AS51" s="190"/>
      <c r="AT51" s="190"/>
      <c r="AU51" s="190"/>
      <c r="AV51" s="446"/>
      <c r="AW51" s="397"/>
      <c r="AX51" s="78"/>
    </row>
    <row r="52" spans="1:53" x14ac:dyDescent="0.3">
      <c r="A52" s="886"/>
      <c r="B52" s="29"/>
      <c r="C52" s="30"/>
      <c r="D52" s="30"/>
      <c r="E52" s="31"/>
      <c r="F52" s="32"/>
      <c r="G52" s="33"/>
      <c r="H52" s="34"/>
      <c r="I52" s="32"/>
      <c r="J52" s="189">
        <f>_xlfn.IFNA(VLOOKUP(CONCATENATE($J$5,$B52,$C52),'BUS1'!$A$6:$N$107,14,FALSE),0)</f>
        <v>0</v>
      </c>
      <c r="K52" s="189">
        <f>_xlfn.IFNA(VLOOKUP(CONCATENATE($K$5,$B52,$C52),'ESP1'!$A$6:$N$135,14,FALSE),0)</f>
        <v>0</v>
      </c>
      <c r="L52" s="189">
        <f>_xlfn.IFNA(VLOOKUP(CONCATENATE($L$5,$B52,$C52),'KR1'!$A$6:$N$95,14,FALSE),0)</f>
        <v>0</v>
      </c>
      <c r="M52" s="707">
        <f>_xlfn.IFNA(VLOOKUP(CONCATENATE($M$5,$B52,$C52),'BAL1'!$A$6:$N$131,14,FALSE),0)</f>
        <v>0</v>
      </c>
      <c r="N52" s="189">
        <f>_xlfn.IFNA(VLOOKUP(CONCATENATE($N$5,$B52,$C52),MUR!$A$6:$N$110,14,FALSE),0)</f>
        <v>0</v>
      </c>
      <c r="O52" s="189">
        <f>_xlfn.IFNA(VLOOKUP(CONCATENATE($O$5,$B52,$C52),'SER1'!$A$6:$N$110,14,FALSE),0)</f>
        <v>0</v>
      </c>
      <c r="P52" s="189">
        <f>_xlfn.IFNA(VLOOKUP(CONCATENATE($P$5,$B52,$C52),'MR1'!$A$6:$N$135,14,FALSE),0)</f>
        <v>0</v>
      </c>
      <c r="Q52" s="189">
        <f>_xlfn.IFNA(VLOOKUP(CONCATENATE($Q$5,$B52,$C52),'GOS1'!$A$6:$N$133,14,FALSE),0)</f>
        <v>0</v>
      </c>
      <c r="R52" s="189">
        <f>_xlfn.IFNA(VLOOKUP(CONCATENATE($R$5,$B52,$C52),'BUS2'!$A$6:$N$133,14,FALSE),0)</f>
        <v>0</v>
      </c>
      <c r="S52" s="189">
        <f>_xlfn.IFNA(VLOOKUP(CONCATENATE($S$5,$B52,$C52),'OG1'!$A$6:$N$56,14,FALSE),0)</f>
        <v>0</v>
      </c>
      <c r="T52" s="189">
        <f>_xlfn.IFNA(VLOOKUP(CONCATENATE($T$5,$B52,$C52),'DRY1'!$A$6:$N$135,14,FALSE),0)</f>
        <v>0</v>
      </c>
      <c r="U52" s="189">
        <f>_xlfn.IFNA(VLOOKUP(CONCATENATE($U$5,$B52,$C52),'HO1'!$A$8:$N$131,14,FALSE),0)</f>
        <v>0</v>
      </c>
      <c r="V52" s="189">
        <f>_xlfn.IFNA(VLOOKUP(CONCATENATE($V$5,$B52,$C52),'BUS3'!$A$8:$N$135,14,FALSE),0)</f>
        <v>0</v>
      </c>
      <c r="W52" s="189">
        <f>_xlfn.IFNA(VLOOKUP(CONCATENATE($W$5,$B52,$C52),'DRY2'!$A$6:$N$169,14,FALSE),0)</f>
        <v>0</v>
      </c>
      <c r="X52" s="707">
        <f>_xlfn.IFNA(VLOOKUP(CONCATENATE($X$5,$B52,$C52),'BAL2'!$A$6:$N$131,14,FALSE),0)</f>
        <v>0</v>
      </c>
      <c r="Y52" s="189">
        <f>_xlfn.IFNA(VLOOKUP(CONCATENATE($Y$5,$B52,$C52),'OG2'!$A$6:$N$133,14,FALSE),0)</f>
        <v>0</v>
      </c>
      <c r="Z52" s="189">
        <f>_xlfn.IFNA(VLOOKUP(CONCATENATE($Z$5,$B52,$C52),'MR2'!$A$6:$N$133,14,FALSE),0)</f>
        <v>0</v>
      </c>
      <c r="AA52" s="189">
        <f>_xlfn.IFNA(VLOOKUP(CONCATENATE($AA$5,$B52,$C52),'DRY3'!$A$6:$N$124,14,FALSE),0)</f>
        <v>0</v>
      </c>
      <c r="AB52" s="189">
        <f>_xlfn.IFNA(VLOOKUP(CONCATENATE($AB$5,$B52,$C52),'SER2'!$A$6:$N$135,14,FALSE),0)</f>
        <v>0</v>
      </c>
      <c r="AC52" s="189">
        <f>_xlfn.IFNA(VLOOKUP(CONCATENATE($AC$5,$B52,$C52),'KR2'!$A$6:$O$129,14,FALSE),0)</f>
        <v>0</v>
      </c>
      <c r="AD52" s="189">
        <f>_xlfn.IFNA(VLOOKUP(CONCATENATE($AD$5,$B52,$C52),'BUN1'!$A$6:$O$129,14,FALSE),0)</f>
        <v>0</v>
      </c>
      <c r="AE52" s="189">
        <f>_xlfn.IFNA(VLOOKUP(CONCATENATE($AE$5,$B52,$C52),LOG!$A$6:$N$135,14,FALSE),0)</f>
        <v>0</v>
      </c>
      <c r="AF52" s="189">
        <f>_xlfn.IFNA(VLOOKUP(CONCATENATE($AF$5,$B52,$C52),FEST!$A$6:$N$125,14,FALSE),0)</f>
        <v>0</v>
      </c>
      <c r="AG52" s="189">
        <f>_xlfn.IFNA(VLOOKUP(CONCATENATE($AG$5,$B52,$C52),'ESP2'!$A$6:$N$131,14,FALSE),0)</f>
        <v>0</v>
      </c>
      <c r="AH52" s="189">
        <f>_xlfn.IFNA(VLOOKUP(CONCATENATE($AH$5,$B52,$C52),'OG3'!$A$6:$N$131,14,FALSE),0)</f>
        <v>0</v>
      </c>
      <c r="AI52" s="189">
        <f>_xlfn.IFNA(VLOOKUP(CONCATENATE($AI$5,$B52,$C52),'BUN2'!$A$6:$N$135,14,FALSE),0)</f>
        <v>0</v>
      </c>
      <c r="AJ52" s="189">
        <f>_xlfn.IFNA(VLOOKUP(CONCATENATE($AJ$5,$B52,$C52),SC!$A$6:$M$135,14,FALSE),0)</f>
        <v>0</v>
      </c>
      <c r="AK52" s="189">
        <f>_xlfn.IFNA(VLOOKUP(CONCATENATE($AK$5,$B52,$C52),'ESP3'!$A$6:$N$133,14,FALSE),0)</f>
        <v>0</v>
      </c>
      <c r="AL52" s="447">
        <f>_xlfn.IFNA(VLOOKUP(CONCATENATE($AL$5,$B52,$C52),'BAL3'!$A$6:$N$77,14,FALSE),0)</f>
        <v>0</v>
      </c>
      <c r="AM52" s="190">
        <f>_xlfn.IFNA(VLOOKUP(CONCATENATE($AK$5,$B52,$C52),'BUN3'!$A$6:$N$133,14,FALSE),0)</f>
        <v>0</v>
      </c>
      <c r="AN52" s="190">
        <f>_xlfn.IFNA(VLOOKUP(CONCATENATE($AN$5,$B52,$C52),'ESP4'!$A$6:$N$135,14,FALSE),0)</f>
        <v>0</v>
      </c>
      <c r="AO52" s="190">
        <f>_xlfn.IFNA(VLOOKUP(CONCATENATE($AO$5,$B52,$C52),'MR3'!$A$6:$N$77,14,FALSE),0)</f>
        <v>0</v>
      </c>
      <c r="AP52" s="190">
        <f>_xlfn.IFNA(VLOOKUP(CONCATENATE($AP$5,$B52,$C52),'WAL1'!$A$6:$N$233,14,FALSE),0)</f>
        <v>0</v>
      </c>
      <c r="AQ52" s="190">
        <f>_xlfn.IFNA(VLOOKUP(CONCATENATE($AS$5,$B52,$C52),[1]SM1!$A$6:$N$250,14,FALSE),0)</f>
        <v>0</v>
      </c>
      <c r="AR52" s="397"/>
      <c r="AS52" s="190"/>
      <c r="AT52" s="190"/>
      <c r="AU52" s="190"/>
      <c r="AV52" s="446"/>
      <c r="AW52" s="397"/>
      <c r="AX52" s="78"/>
    </row>
    <row r="53" spans="1:53" x14ac:dyDescent="0.3">
      <c r="A53" s="886"/>
      <c r="B53" s="29"/>
      <c r="C53" s="30"/>
      <c r="D53" s="30"/>
      <c r="E53" s="31"/>
      <c r="F53" s="32"/>
      <c r="G53" s="33"/>
      <c r="H53" s="34"/>
      <c r="I53" s="32"/>
      <c r="J53" s="189">
        <f>_xlfn.IFNA(VLOOKUP(CONCATENATE($J$5,$B53,$C53),'BUS1'!$A$6:$N$107,14,FALSE),0)</f>
        <v>0</v>
      </c>
      <c r="K53" s="189">
        <f>_xlfn.IFNA(VLOOKUP(CONCATENATE($K$5,$B53,$C53),'ESP1'!$A$6:$N$135,14,FALSE),0)</f>
        <v>0</v>
      </c>
      <c r="L53" s="189">
        <f>_xlfn.IFNA(VLOOKUP(CONCATENATE($L$5,$B53,$C53),'KR1'!$A$6:$N$95,14,FALSE),0)</f>
        <v>0</v>
      </c>
      <c r="M53" s="707">
        <f>_xlfn.IFNA(VLOOKUP(CONCATENATE($M$5,$B53,$C53),'BAL1'!$A$6:$N$131,14,FALSE),0)</f>
        <v>0</v>
      </c>
      <c r="N53" s="189">
        <f>_xlfn.IFNA(VLOOKUP(CONCATENATE($N$5,$B53,$C53),MUR!$A$6:$N$110,14,FALSE),0)</f>
        <v>0</v>
      </c>
      <c r="O53" s="189">
        <f>_xlfn.IFNA(VLOOKUP(CONCATENATE($O$5,$B53,$C53),'SER1'!$A$6:$N$110,14,FALSE),0)</f>
        <v>0</v>
      </c>
      <c r="P53" s="189">
        <f>_xlfn.IFNA(VLOOKUP(CONCATENATE($P$5,$B53,$C53),'MR1'!$A$6:$N$135,14,FALSE),0)</f>
        <v>0</v>
      </c>
      <c r="Q53" s="189">
        <f>_xlfn.IFNA(VLOOKUP(CONCATENATE($Q$5,$B53,$C53),'GOS1'!$A$6:$N$133,14,FALSE),0)</f>
        <v>0</v>
      </c>
      <c r="R53" s="189">
        <f>_xlfn.IFNA(VLOOKUP(CONCATENATE($R$5,$B53,$C53),'BUS2'!$A$6:$N$133,14,FALSE),0)</f>
        <v>0</v>
      </c>
      <c r="S53" s="189">
        <f>_xlfn.IFNA(VLOOKUP(CONCATENATE($S$5,$B53,$C53),'OG1'!$A$6:$N$56,14,FALSE),0)</f>
        <v>0</v>
      </c>
      <c r="T53" s="189">
        <f>_xlfn.IFNA(VLOOKUP(CONCATENATE($T$5,$B53,$C53),'DRY1'!$A$6:$N$135,14,FALSE),0)</f>
        <v>0</v>
      </c>
      <c r="U53" s="189">
        <f>_xlfn.IFNA(VLOOKUP(CONCATENATE($U$5,$B53,$C53),'HO1'!$A$8:$N$131,14,FALSE),0)</f>
        <v>0</v>
      </c>
      <c r="V53" s="189">
        <f>_xlfn.IFNA(VLOOKUP(CONCATENATE($V$5,$B53,$C53),'BUS3'!$A$8:$N$135,14,FALSE),0)</f>
        <v>0</v>
      </c>
      <c r="W53" s="189">
        <f>_xlfn.IFNA(VLOOKUP(CONCATENATE($W$5,$B53,$C53),'DRY2'!$A$6:$M$169,14,FALSE),0)</f>
        <v>0</v>
      </c>
      <c r="X53" s="707">
        <f>_xlfn.IFNA(VLOOKUP(CONCATENATE($X$5,$B53,$C53),'BAL2'!$A$6:$L$131,14,FALSE),0)</f>
        <v>0</v>
      </c>
      <c r="Y53" s="189">
        <f>_xlfn.IFNA(VLOOKUP(CONCATENATE($Y$5,$B53,$C53),'OG2'!$A$6:$N$133,14,FALSE),0)</f>
        <v>0</v>
      </c>
      <c r="Z53" s="189">
        <f>_xlfn.IFNA(VLOOKUP(CONCATENATE($Z$5,$B53,$C53),'MR2'!$A$6:$N$133,14,FALSE),0)</f>
        <v>0</v>
      </c>
      <c r="AA53" s="189">
        <f>_xlfn.IFNA(VLOOKUP(CONCATENATE($AA$5,$B53,$C53),'DRY3'!$A$6:$N$124,14,FALSE),0)</f>
        <v>0</v>
      </c>
      <c r="AB53" s="189">
        <f>_xlfn.IFNA(VLOOKUP(CONCATENATE($AB$5,$B53,$C53),'SER2'!$A$6:$N$135,14,FALSE),0)</f>
        <v>0</v>
      </c>
      <c r="AC53" s="189">
        <f>_xlfn.IFNA(VLOOKUP(CONCATENATE($AC$5,$B53,$C53),'KR2'!$A$6:$O$129,14,FALSE),0)</f>
        <v>0</v>
      </c>
      <c r="AD53" s="189">
        <f>_xlfn.IFNA(VLOOKUP(CONCATENATE($AD$5,$B53,$C53),'BUN1'!$A$6:$O$129,14,FALSE),0)</f>
        <v>0</v>
      </c>
      <c r="AE53" s="189">
        <f>_xlfn.IFNA(VLOOKUP(CONCATENATE($AE$5,$B53,$C53),LOG!$A$6:$N$135,14,FALSE),0)</f>
        <v>0</v>
      </c>
      <c r="AF53" s="189">
        <f>_xlfn.IFNA(VLOOKUP(CONCATENATE($AF$5,$B53,$C53),FEST!$A$6:$N$125,14,FALSE),0)</f>
        <v>0</v>
      </c>
      <c r="AG53" s="189">
        <f>_xlfn.IFNA(VLOOKUP(CONCATENATE($AG$5,$B53,$C53),'ESP2'!$A$6:$N$131,14,FALSE),0)</f>
        <v>0</v>
      </c>
      <c r="AH53" s="189">
        <f>_xlfn.IFNA(VLOOKUP(CONCATENATE($AH$5,$B53,$C53),'OG3'!$A$6:$N$131,14,FALSE),0)</f>
        <v>0</v>
      </c>
      <c r="AI53" s="189">
        <f>_xlfn.IFNA(VLOOKUP(CONCATENATE($AI$5,$B53,$C53),'BUN2'!$A$6:$N$135,14,FALSE),0)</f>
        <v>0</v>
      </c>
      <c r="AJ53" s="189">
        <f>_xlfn.IFNA(VLOOKUP(CONCATENATE($AJ$5,$B53,$C53),SC!$A$6:$M$135,14,FALSE),0)</f>
        <v>0</v>
      </c>
      <c r="AK53" s="189">
        <f>_xlfn.IFNA(VLOOKUP(CONCATENATE($AK$5,$B53,$C53),'ESP3'!$A$6:$N$133,14,FALSE),0)</f>
        <v>0</v>
      </c>
      <c r="AL53" s="190">
        <f>_xlfn.IFNA(VLOOKUP(CONCATENATE($AL$5,$B53,$C53),LOG!$A$6:$N$77,14,FALSE),0)</f>
        <v>0</v>
      </c>
      <c r="AM53" s="190">
        <f>_xlfn.IFNA(VLOOKUP(CONCATENATE($AK$5,$B53,$C53),'BUN3'!$A$6:$N$133,14,FALSE),0)</f>
        <v>0</v>
      </c>
      <c r="AN53" s="190">
        <f>_xlfn.IFNA(VLOOKUP(CONCATENATE($AN$5,$B53,$C53),'ESP4'!$A$6:$N$135,14,FALSE),0)</f>
        <v>0</v>
      </c>
      <c r="AO53" s="190">
        <f>_xlfn.IFNA(VLOOKUP(CONCATENATE($AO$5,$B53,$C53),'MR3'!$A$6:$N$77,14,FALSE),0)</f>
        <v>0</v>
      </c>
      <c r="AP53" s="190">
        <f>_xlfn.IFNA(VLOOKUP(CONCATENATE($AP$5,$B53,$C53),'WAL1'!$A$6:$N$233,14,FALSE),0)</f>
        <v>0</v>
      </c>
      <c r="AQ53" s="190">
        <f>_xlfn.IFNA(VLOOKUP(CONCATENATE($AS$5,$B53,$C53),[1]SM1!$A$6:$N$250,14,FALSE),0)</f>
        <v>0</v>
      </c>
      <c r="AR53" s="397"/>
      <c r="AS53" s="190"/>
      <c r="AT53" s="190"/>
      <c r="AU53" s="190"/>
      <c r="AV53" s="446"/>
      <c r="AW53" s="397"/>
      <c r="AX53" s="78"/>
    </row>
    <row r="54" spans="1:53" ht="14.4" thickBot="1" x14ac:dyDescent="0.35">
      <c r="A54" s="886"/>
      <c r="B54" s="29"/>
      <c r="C54" s="30"/>
      <c r="D54" s="30"/>
      <c r="E54" s="31"/>
      <c r="F54" s="32"/>
      <c r="G54" s="33"/>
      <c r="H54" s="34"/>
      <c r="I54" s="32"/>
      <c r="J54" s="189">
        <f>_xlfn.IFNA(VLOOKUP(CONCATENATE($J$5,$B54,$C54),'BUS1'!$A$6:$N$107,14,FALSE),0)</f>
        <v>0</v>
      </c>
      <c r="K54" s="189">
        <f>_xlfn.IFNA(VLOOKUP(CONCATENATE($K$5,$B54,$C54),'ESP1'!$A$6:$N$135,14,FALSE),0)</f>
        <v>0</v>
      </c>
      <c r="L54" s="189">
        <f>_xlfn.IFNA(VLOOKUP(CONCATENATE($L$5,$B54,$C54),'KR1'!$A$6:$N$95,14,FALSE),0)</f>
        <v>0</v>
      </c>
      <c r="M54" s="707">
        <f>_xlfn.IFNA(VLOOKUP(CONCATENATE($M$5,$B54,$C54),'BAL1'!$A$6:$N$131,14,FALSE),0)</f>
        <v>0</v>
      </c>
      <c r="N54" s="189">
        <f>_xlfn.IFNA(VLOOKUP(CONCATENATE($N$5,$B54,$C54),MUR!$A$6:$N$110,14,FALSE),0)</f>
        <v>0</v>
      </c>
      <c r="O54" s="189">
        <f>_xlfn.IFNA(VLOOKUP(CONCATENATE($O$5,$B54,$C54),'SER1'!$A$6:$N$110,14,FALSE),0)</f>
        <v>0</v>
      </c>
      <c r="P54" s="189">
        <f>_xlfn.IFNA(VLOOKUP(CONCATENATE($P$5,$B54,$C54),'MR1'!$A$6:$N$135,14,FALSE),0)</f>
        <v>0</v>
      </c>
      <c r="Q54" s="189">
        <f>_xlfn.IFNA(VLOOKUP(CONCATENATE($Q$5,$B54,$C54),'GOS1'!$A$6:$N$133,14,FALSE),0)</f>
        <v>0</v>
      </c>
      <c r="R54" s="189">
        <f>_xlfn.IFNA(VLOOKUP(CONCATENATE($R$5,$B54,$C54),'BUS2'!$A$6:$N$133,14,FALSE),0)</f>
        <v>0</v>
      </c>
      <c r="S54" s="189">
        <f>_xlfn.IFNA(VLOOKUP(CONCATENATE($S$5,$B54,$C54),'OG1'!$A$6:$N$56,14,FALSE),0)</f>
        <v>0</v>
      </c>
      <c r="T54" s="189">
        <f>_xlfn.IFNA(VLOOKUP(CONCATENATE($T$5,$B54,$C54),'DRY1'!$A$6:$N$135,14,FALSE),0)</f>
        <v>0</v>
      </c>
      <c r="U54" s="189">
        <f>_xlfn.IFNA(VLOOKUP(CONCATENATE($U$5,$B54,$C54),'HO1'!$A$8:$N$131,14,FALSE),0)</f>
        <v>0</v>
      </c>
      <c r="V54" s="189">
        <f>_xlfn.IFNA(VLOOKUP(CONCATENATE($V$5,$B54,$C54),'BUS3'!$A$8:$N$135,14,FALSE),0)</f>
        <v>0</v>
      </c>
      <c r="W54" s="189">
        <f>_xlfn.IFNA(VLOOKUP(CONCATENATE($W$5,$B54,$C54),'DRY2'!$A$6:$M$169,14,FALSE),0)</f>
        <v>0</v>
      </c>
      <c r="X54" s="189">
        <f>_xlfn.IFNA(VLOOKUP(CONCATENATE($N$5,$B54,$C54),MUR!$A$6:$L$131,14,FALSE),0)</f>
        <v>0</v>
      </c>
      <c r="Y54" s="189">
        <f>_xlfn.IFNA(VLOOKUP(CONCATENATE($Y$5,$B54,$C54),'OG2'!$A$6:$N$133,14,FALSE),0)</f>
        <v>0</v>
      </c>
      <c r="Z54" s="189">
        <f>_xlfn.IFNA(VLOOKUP(CONCATENATE($Z$5,$B54,$C54),'MR2'!$A$6:$N$133,14,FALSE),0)</f>
        <v>0</v>
      </c>
      <c r="AA54" s="189">
        <f>_xlfn.IFNA(VLOOKUP(CONCATENATE($AA$5,$B54,$C54),'DRY3'!$A$6:$N$124,14,FALSE),0)</f>
        <v>0</v>
      </c>
      <c r="AB54" s="189">
        <f>_xlfn.IFNA(VLOOKUP(CONCATENATE($AB$5,$B54,$C54),'SER2'!$A$6:$N$135,14,FALSE),0)</f>
        <v>0</v>
      </c>
      <c r="AC54" s="189">
        <f>_xlfn.IFNA(VLOOKUP(CONCATENATE($AC$5,$B54,$C54),'KR2'!$A$6:$O$129,14,FALSE),0)</f>
        <v>0</v>
      </c>
      <c r="AD54" s="189">
        <f>_xlfn.IFNA(VLOOKUP(CONCATENATE($AD$5,$B54,$C54),'BUN1'!$A$6:$O$129,14,FALSE),0)</f>
        <v>0</v>
      </c>
      <c r="AE54" s="189">
        <f>_xlfn.IFNA(VLOOKUP(CONCATENATE($AE$5,$B54,$C54),LOG!$A$6:$N$135,14,FALSE),0)</f>
        <v>0</v>
      </c>
      <c r="AF54" s="189">
        <f>_xlfn.IFNA(VLOOKUP(CONCATENATE($AF$5,$B54,$C54),FEST!$A$6:$N$125,14,FALSE),0)</f>
        <v>0</v>
      </c>
      <c r="AG54" s="189">
        <f>_xlfn.IFNA(VLOOKUP(CONCATENATE($AG$5,$B54,$C54),'ESP2'!$A$6:$N$131,14,FALSE),0)</f>
        <v>0</v>
      </c>
      <c r="AH54" s="189">
        <f>_xlfn.IFNA(VLOOKUP(CONCATENATE($AG$5,$B54,$C54),'OG3'!$A$6:$N$131,14,FALSE),0)</f>
        <v>0</v>
      </c>
      <c r="AI54" s="189">
        <f>_xlfn.IFNA(VLOOKUP(CONCATENATE($AI$5,$B54,$C54),'BUN2'!$A$6:$N$135,14,FALSE),0)</f>
        <v>0</v>
      </c>
      <c r="AJ54" s="189">
        <f>_xlfn.IFNA(VLOOKUP(CONCATENATE($AJ$5,$B54,$C54),SC!$A$6:$M$135,14,FALSE),0)</f>
        <v>0</v>
      </c>
      <c r="AK54" s="189">
        <f>_xlfn.IFNA(VLOOKUP(CONCATENATE($AK$5,$B54,$C54),'ESP3'!$A$6:$N$133,14,FALSE),0)</f>
        <v>0</v>
      </c>
      <c r="AL54" s="230">
        <f>_xlfn.IFNA(VLOOKUP(CONCATENATE($AL$5,$B54,$C54),LOG!$A$6:$N$77,14,FALSE),0)</f>
        <v>0</v>
      </c>
      <c r="AM54" s="190">
        <f>_xlfn.IFNA(VLOOKUP(CONCATENATE($AK$5,$B54,$C54),'BUN3'!$A$6:$N$133,14,FALSE),0)</f>
        <v>0</v>
      </c>
      <c r="AN54" s="190">
        <f>_xlfn.IFNA(VLOOKUP(CONCATENATE($AN$5,$B54,$C54),'ESP4'!$A$6:$N$135,14,FALSE),0)</f>
        <v>0</v>
      </c>
      <c r="AO54" s="190">
        <f>_xlfn.IFNA(VLOOKUP(CONCATENATE($AO$5,$B54,$C54),'MR3'!$A$6:$N$77,14,FALSE),0)</f>
        <v>0</v>
      </c>
      <c r="AP54" s="190">
        <f>_xlfn.IFNA(VLOOKUP(CONCATENATE($AP$5,$B54,$C54),'WAL1'!$A$6:$N$233,14,FALSE),0)</f>
        <v>0</v>
      </c>
      <c r="AQ54" s="190">
        <f>_xlfn.IFNA(VLOOKUP(CONCATENATE($AS$5,$B54,$C54),[1]SM1!$A$6:$N$250,14,FALSE),0)</f>
        <v>0</v>
      </c>
      <c r="AR54" s="398"/>
      <c r="AS54" s="190"/>
      <c r="AT54" s="190"/>
      <c r="AU54" s="447"/>
      <c r="AV54" s="190"/>
      <c r="AW54" s="397"/>
      <c r="AX54" s="78"/>
    </row>
    <row r="55" spans="1:53" ht="15.6" x14ac:dyDescent="0.3">
      <c r="A55" s="886"/>
      <c r="B55" s="80"/>
      <c r="C55" s="80"/>
      <c r="D55" s="80"/>
      <c r="E55" s="80"/>
      <c r="F55" s="80"/>
      <c r="G55" s="80"/>
      <c r="H55" s="80"/>
      <c r="I55" s="80"/>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78"/>
    </row>
    <row r="56" spans="1:53" x14ac:dyDescent="0.3">
      <c r="AX56" s="43"/>
      <c r="AY56" s="43"/>
      <c r="AZ56" s="43"/>
      <c r="BA56" s="43"/>
    </row>
    <row r="57" spans="1:53" x14ac:dyDescent="0.3">
      <c r="AX57" s="43"/>
      <c r="AY57" s="43"/>
      <c r="AZ57" s="43"/>
      <c r="BA57" s="43"/>
    </row>
    <row r="58" spans="1:53" x14ac:dyDescent="0.3">
      <c r="AX58" s="43"/>
      <c r="AY58" s="43"/>
      <c r="AZ58" s="43"/>
      <c r="BA58" s="43"/>
    </row>
    <row r="59" spans="1:53" x14ac:dyDescent="0.3">
      <c r="AX59" s="43"/>
      <c r="AY59" s="43"/>
      <c r="AZ59" s="43"/>
      <c r="BA59" s="43"/>
    </row>
    <row r="60" spans="1:53" x14ac:dyDescent="0.3">
      <c r="AX60" s="43"/>
      <c r="AY60" s="43"/>
      <c r="AZ60" s="43"/>
      <c r="BA60" s="43"/>
    </row>
    <row r="61" spans="1:53" x14ac:dyDescent="0.3">
      <c r="AX61" s="43"/>
      <c r="AY61" s="43"/>
      <c r="AZ61" s="43"/>
      <c r="BA61" s="43"/>
    </row>
    <row r="62" spans="1:53" x14ac:dyDescent="0.3">
      <c r="AX62" s="43"/>
      <c r="AY62" s="43"/>
      <c r="AZ62" s="43"/>
      <c r="BA62" s="43"/>
    </row>
    <row r="63" spans="1:53" x14ac:dyDescent="0.3">
      <c r="AX63" s="43"/>
      <c r="AY63" s="43"/>
      <c r="AZ63" s="43"/>
      <c r="BA63" s="43"/>
    </row>
    <row r="64" spans="1:53" x14ac:dyDescent="0.3">
      <c r="AX64" s="43"/>
      <c r="AY64" s="43"/>
      <c r="AZ64" s="43"/>
      <c r="BA64" s="43"/>
    </row>
    <row r="65" spans="50:53" x14ac:dyDescent="0.3">
      <c r="AX65" s="43"/>
      <c r="AY65" s="43"/>
      <c r="AZ65" s="43"/>
      <c r="BA65" s="43"/>
    </row>
  </sheetData>
  <sortState xmlns:xlrd2="http://schemas.microsoft.com/office/spreadsheetml/2017/richdata2" ref="B6:I23">
    <sortCondition descending="1" ref="H6:H23"/>
  </sortState>
  <mergeCells count="96">
    <mergeCell ref="AK1:AK2"/>
    <mergeCell ref="AK3:AK4"/>
    <mergeCell ref="AO1:AO2"/>
    <mergeCell ref="AO3:AO4"/>
    <mergeCell ref="AU1:AU2"/>
    <mergeCell ref="AL1:AL2"/>
    <mergeCell ref="AL3:AL4"/>
    <mergeCell ref="AR1:AR2"/>
    <mergeCell ref="AR3:AR4"/>
    <mergeCell ref="AV1:AV2"/>
    <mergeCell ref="AW1:AW2"/>
    <mergeCell ref="AU3:AU4"/>
    <mergeCell ref="AV3:AV4"/>
    <mergeCell ref="AW3:AW4"/>
    <mergeCell ref="AB1:AB2"/>
    <mergeCell ref="AB3:AB4"/>
    <mergeCell ref="AS3:AS4"/>
    <mergeCell ref="AT3:AT4"/>
    <mergeCell ref="AI3:AI4"/>
    <mergeCell ref="AJ3:AJ4"/>
    <mergeCell ref="AM3:AM4"/>
    <mergeCell ref="AN3:AN4"/>
    <mergeCell ref="AP3:AP4"/>
    <mergeCell ref="AD3:AD4"/>
    <mergeCell ref="AE3:AE4"/>
    <mergeCell ref="AG3:AG4"/>
    <mergeCell ref="AH3:AH4"/>
    <mergeCell ref="AQ3:AQ4"/>
    <mergeCell ref="AQ1:AQ2"/>
    <mergeCell ref="AD1:AD2"/>
    <mergeCell ref="V3:V4"/>
    <mergeCell ref="W3:W4"/>
    <mergeCell ref="Z3:Z4"/>
    <mergeCell ref="AA3:AA4"/>
    <mergeCell ref="AC3:AC4"/>
    <mergeCell ref="Y3:Y4"/>
    <mergeCell ref="X3:X4"/>
    <mergeCell ref="P3:P4"/>
    <mergeCell ref="Q3:Q4"/>
    <mergeCell ref="R3:R4"/>
    <mergeCell ref="S3:S4"/>
    <mergeCell ref="U3:U4"/>
    <mergeCell ref="T3:T4"/>
    <mergeCell ref="J3:J4"/>
    <mergeCell ref="K3:K4"/>
    <mergeCell ref="L3:L4"/>
    <mergeCell ref="N3:N4"/>
    <mergeCell ref="O3:O4"/>
    <mergeCell ref="M3:M4"/>
    <mergeCell ref="AE1:AE2"/>
    <mergeCell ref="AG1:AG2"/>
    <mergeCell ref="AH1:AH2"/>
    <mergeCell ref="AI1:AI2"/>
    <mergeCell ref="AJ1:AJ2"/>
    <mergeCell ref="AF1:AF2"/>
    <mergeCell ref="H1:H2"/>
    <mergeCell ref="J1:J2"/>
    <mergeCell ref="AA1:AA2"/>
    <mergeCell ref="Z1:Z2"/>
    <mergeCell ref="Q1:Q2"/>
    <mergeCell ref="S1:S2"/>
    <mergeCell ref="K1:K2"/>
    <mergeCell ref="N1:N2"/>
    <mergeCell ref="O1:O2"/>
    <mergeCell ref="W1:W2"/>
    <mergeCell ref="L1:L2"/>
    <mergeCell ref="U1:U2"/>
    <mergeCell ref="T1:T2"/>
    <mergeCell ref="Y1:Y2"/>
    <mergeCell ref="M1:M2"/>
    <mergeCell ref="X1:X2"/>
    <mergeCell ref="B1:B2"/>
    <mergeCell ref="C1:C2"/>
    <mergeCell ref="D1:D2"/>
    <mergeCell ref="E1:E2"/>
    <mergeCell ref="F1:F4"/>
    <mergeCell ref="B3:B4"/>
    <mergeCell ref="C3:C4"/>
    <mergeCell ref="D3:D4"/>
    <mergeCell ref="E3:E4"/>
    <mergeCell ref="AF3:AF4"/>
    <mergeCell ref="AS1:AS2"/>
    <mergeCell ref="AT1:AT2"/>
    <mergeCell ref="A1:A55"/>
    <mergeCell ref="AM1:AM2"/>
    <mergeCell ref="AN1:AN2"/>
    <mergeCell ref="AP1:AP2"/>
    <mergeCell ref="G1:G2"/>
    <mergeCell ref="I3:I4"/>
    <mergeCell ref="I1:I2"/>
    <mergeCell ref="V1:V2"/>
    <mergeCell ref="AC1:AC2"/>
    <mergeCell ref="G3:G4"/>
    <mergeCell ref="H3:H4"/>
    <mergeCell ref="P1:P2"/>
    <mergeCell ref="R1:R2"/>
  </mergeCells>
  <conditionalFormatting sqref="A1:I2 AY1:XFD55 D3:I6 A3:A54 D7:F50 G7:I54 B51:F54 A55:I1048576 BB56:XFD65 AY66:XFD1048576">
    <cfRule type="containsText" dxfId="146" priority="56" operator="containsText" text="10">
      <formula>NOT(ISERROR(SEARCH("10",A1)))</formula>
    </cfRule>
  </conditionalFormatting>
  <conditionalFormatting sqref="C51:C54">
    <cfRule type="duplicateValues" dxfId="145" priority="1153"/>
    <cfRule type="duplicateValues" dxfId="144" priority="1154"/>
  </conditionalFormatting>
  <conditionalFormatting sqref="C55:C1048576 C1:C2">
    <cfRule type="duplicateValues" dxfId="143" priority="807"/>
    <cfRule type="duplicateValues" dxfId="142" priority="808"/>
  </conditionalFormatting>
  <conditionalFormatting sqref="J6:AW54">
    <cfRule type="cellIs" dxfId="141" priority="2"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BA2AE-E125-4EDA-B666-AFA942EDBA7A}">
  <sheetPr codeName="Sheet8">
    <tabColor rgb="FFF2F2F2"/>
    <pageSetUpPr fitToPage="1"/>
  </sheetPr>
  <dimension ref="A1:CK69"/>
  <sheetViews>
    <sheetView zoomScale="90" zoomScaleNormal="90" zoomScaleSheetLayoutView="90" workbookViewId="0">
      <pane xSplit="9" ySplit="5" topLeftCell="AQ6" activePane="bottomRight" state="frozen"/>
      <selection pane="topRight" activeCell="J1" sqref="J1"/>
      <selection pane="bottomLeft" activeCell="A6" sqref="A6"/>
      <selection pane="bottomRight" activeCell="D11" sqref="D11"/>
    </sheetView>
  </sheetViews>
  <sheetFormatPr defaultColWidth="26.88671875" defaultRowHeight="13.8" x14ac:dyDescent="0.3"/>
  <cols>
    <col min="1" max="1" width="5.44140625" style="11" bestFit="1" customWidth="1"/>
    <col min="2" max="2" width="21.109375" style="6" bestFit="1" customWidth="1"/>
    <col min="3" max="3" width="26.33203125" style="6" bestFit="1" customWidth="1"/>
    <col min="4" max="4" width="37.5546875" style="6" bestFit="1" customWidth="1"/>
    <col min="5" max="5" width="14.109375" style="11" bestFit="1" customWidth="1"/>
    <col min="6" max="6" width="6.33203125" style="7" bestFit="1" customWidth="1"/>
    <col min="7" max="7" width="14.44140625" style="7" bestFit="1" customWidth="1"/>
    <col min="8" max="8" width="9" style="5" bestFit="1" customWidth="1"/>
    <col min="9" max="9" width="11.109375" style="2" bestFit="1" customWidth="1"/>
    <col min="10" max="12" width="10.109375" style="4" bestFit="1" customWidth="1"/>
    <col min="13" max="14" width="12.5546875" style="4" customWidth="1"/>
    <col min="15" max="15" width="13.33203125" style="4" customWidth="1"/>
    <col min="16" max="18" width="24.33203125" style="4" bestFit="1" customWidth="1"/>
    <col min="19" max="19" width="19.88671875" style="4" bestFit="1" customWidth="1"/>
    <col min="20" max="20" width="20.6640625" style="4" bestFit="1" customWidth="1"/>
    <col min="21" max="22" width="20.88671875" style="4" bestFit="1" customWidth="1"/>
    <col min="23" max="23" width="22.109375" style="4" bestFit="1" customWidth="1"/>
    <col min="24" max="24" width="12.5546875" style="4" customWidth="1"/>
    <col min="25" max="25" width="20.88671875" style="4" bestFit="1" customWidth="1"/>
    <col min="26" max="26" width="18.44140625" style="4" bestFit="1" customWidth="1"/>
    <col min="27" max="27" width="20.88671875" style="4" bestFit="1" customWidth="1"/>
    <col min="28" max="28" width="19.5546875" style="4" bestFit="1" customWidth="1"/>
    <col min="29" max="29" width="17.88671875" style="4" bestFit="1" customWidth="1"/>
    <col min="30" max="31" width="20.33203125" style="4" bestFit="1" customWidth="1"/>
    <col min="32" max="32" width="19.109375" style="4" bestFit="1" customWidth="1"/>
    <col min="33" max="33" width="20.33203125" style="4" bestFit="1" customWidth="1"/>
    <col min="34" max="34" width="19.109375" style="4" bestFit="1" customWidth="1"/>
    <col min="35" max="36" width="18.109375" style="4" bestFit="1" customWidth="1"/>
    <col min="37" max="37" width="19.44140625" style="4" bestFit="1" customWidth="1"/>
    <col min="38" max="38" width="10.33203125" style="43" customWidth="1"/>
    <col min="39" max="39" width="11.6640625" style="4" customWidth="1"/>
    <col min="40" max="40" width="12.88671875" style="4" customWidth="1"/>
    <col min="41" max="41" width="8.88671875" style="4" customWidth="1"/>
    <col min="42" max="42" width="8.5546875" style="43" customWidth="1"/>
    <col min="43" max="43" width="9.88671875" style="43" customWidth="1"/>
    <col min="44" max="45" width="9.88671875" style="43" bestFit="1" customWidth="1"/>
    <col min="46" max="46" width="25.44140625" style="41" bestFit="1" customWidth="1"/>
    <col min="47" max="47" width="13.6640625" style="11" bestFit="1" customWidth="1"/>
    <col min="48" max="48" width="13.44140625" style="11" bestFit="1" customWidth="1"/>
    <col min="49" max="49" width="18" style="11" bestFit="1" customWidth="1"/>
    <col min="50" max="16384" width="26.88671875" style="11"/>
  </cols>
  <sheetData>
    <row r="1" spans="1:89" s="9" customFormat="1" x14ac:dyDescent="0.25">
      <c r="A1" s="886" t="s">
        <v>185</v>
      </c>
      <c r="B1" s="881" t="s">
        <v>0</v>
      </c>
      <c r="C1" s="877" t="s">
        <v>21</v>
      </c>
      <c r="D1" s="877" t="s">
        <v>1</v>
      </c>
      <c r="E1" s="877" t="s">
        <v>2</v>
      </c>
      <c r="F1" s="879" t="s">
        <v>3</v>
      </c>
      <c r="G1" s="881" t="s">
        <v>4</v>
      </c>
      <c r="H1" s="877" t="s">
        <v>5</v>
      </c>
      <c r="I1" s="884" t="s">
        <v>42</v>
      </c>
      <c r="J1" s="877" t="s">
        <v>44</v>
      </c>
      <c r="K1" s="875" t="s">
        <v>202</v>
      </c>
      <c r="L1" s="875" t="s">
        <v>147</v>
      </c>
      <c r="M1" s="873" t="s">
        <v>916</v>
      </c>
      <c r="N1" s="873" t="s">
        <v>203</v>
      </c>
      <c r="O1" s="873" t="s">
        <v>146</v>
      </c>
      <c r="P1" s="873" t="s">
        <v>137</v>
      </c>
      <c r="Q1" s="873" t="s">
        <v>204</v>
      </c>
      <c r="R1" s="873" t="s">
        <v>45</v>
      </c>
      <c r="S1" s="873" t="s">
        <v>46</v>
      </c>
      <c r="T1" s="873" t="s">
        <v>148</v>
      </c>
      <c r="U1" s="873" t="s">
        <v>205</v>
      </c>
      <c r="V1" s="873" t="s">
        <v>179</v>
      </c>
      <c r="W1" s="873" t="s">
        <v>150</v>
      </c>
      <c r="X1" s="873" t="s">
        <v>917</v>
      </c>
      <c r="Y1" s="873" t="s">
        <v>48</v>
      </c>
      <c r="Z1" s="873" t="s">
        <v>139</v>
      </c>
      <c r="AA1" s="873" t="s">
        <v>152</v>
      </c>
      <c r="AB1" s="873" t="s">
        <v>51</v>
      </c>
      <c r="AC1" s="873" t="s">
        <v>149</v>
      </c>
      <c r="AD1" s="873" t="s">
        <v>47</v>
      </c>
      <c r="AE1" s="873" t="s">
        <v>1205</v>
      </c>
      <c r="AF1" s="873" t="s">
        <v>151</v>
      </c>
      <c r="AG1" s="873" t="s">
        <v>207</v>
      </c>
      <c r="AH1" s="873" t="s">
        <v>50</v>
      </c>
      <c r="AI1" s="873" t="s">
        <v>49</v>
      </c>
      <c r="AJ1" s="873" t="s">
        <v>53</v>
      </c>
      <c r="AK1" s="873" t="s">
        <v>208</v>
      </c>
      <c r="AL1" s="873" t="s">
        <v>918</v>
      </c>
      <c r="AM1" s="873" t="s">
        <v>52</v>
      </c>
      <c r="AN1" s="873" t="s">
        <v>209</v>
      </c>
      <c r="AO1" s="873" t="s">
        <v>176</v>
      </c>
      <c r="AP1" s="873" t="s">
        <v>1144</v>
      </c>
      <c r="AQ1" s="875" t="s">
        <v>1013</v>
      </c>
      <c r="AR1" s="875" t="s">
        <v>210</v>
      </c>
      <c r="AS1" s="875" t="s">
        <v>1394</v>
      </c>
      <c r="AT1" s="78"/>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s="9" customFormat="1" x14ac:dyDescent="0.25">
      <c r="A2" s="886"/>
      <c r="B2" s="882"/>
      <c r="C2" s="878"/>
      <c r="D2" s="878"/>
      <c r="E2" s="878"/>
      <c r="F2" s="880"/>
      <c r="G2" s="882"/>
      <c r="H2" s="878"/>
      <c r="I2" s="883"/>
      <c r="J2" s="878"/>
      <c r="K2" s="876"/>
      <c r="L2" s="876"/>
      <c r="M2" s="874"/>
      <c r="N2" s="874"/>
      <c r="O2" s="874"/>
      <c r="P2" s="874"/>
      <c r="Q2" s="874"/>
      <c r="R2" s="874"/>
      <c r="S2" s="874"/>
      <c r="T2" s="874"/>
      <c r="U2" s="874"/>
      <c r="V2" s="874"/>
      <c r="W2" s="874"/>
      <c r="X2" s="874"/>
      <c r="Y2" s="874"/>
      <c r="Z2" s="874"/>
      <c r="AA2" s="874"/>
      <c r="AB2" s="874"/>
      <c r="AC2" s="874"/>
      <c r="AD2" s="874"/>
      <c r="AE2" s="874"/>
      <c r="AF2" s="874"/>
      <c r="AG2" s="874"/>
      <c r="AH2" s="874"/>
      <c r="AI2" s="874"/>
      <c r="AJ2" s="874"/>
      <c r="AK2" s="874"/>
      <c r="AL2" s="874"/>
      <c r="AM2" s="874"/>
      <c r="AN2" s="874"/>
      <c r="AO2" s="874"/>
      <c r="AP2" s="874"/>
      <c r="AQ2" s="876"/>
      <c r="AR2" s="876"/>
      <c r="AS2" s="876"/>
      <c r="AT2" s="78"/>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s="9" customFormat="1" ht="12.75" customHeight="1" x14ac:dyDescent="0.25">
      <c r="A3" s="886"/>
      <c r="B3" s="882" t="s">
        <v>6</v>
      </c>
      <c r="C3" s="878" t="s">
        <v>7</v>
      </c>
      <c r="D3" s="878" t="s">
        <v>12</v>
      </c>
      <c r="E3" s="878" t="s">
        <v>8</v>
      </c>
      <c r="F3" s="880"/>
      <c r="G3" s="882" t="s">
        <v>9</v>
      </c>
      <c r="H3" s="878" t="s">
        <v>10</v>
      </c>
      <c r="I3" s="883" t="s">
        <v>41</v>
      </c>
      <c r="J3" s="885">
        <v>44870</v>
      </c>
      <c r="K3" s="872">
        <v>44940</v>
      </c>
      <c r="L3" s="872">
        <v>44968</v>
      </c>
      <c r="M3" s="872">
        <v>44976</v>
      </c>
      <c r="N3" s="872">
        <v>44982</v>
      </c>
      <c r="O3" s="872">
        <v>44982</v>
      </c>
      <c r="P3" s="872">
        <v>44990</v>
      </c>
      <c r="Q3" s="872">
        <v>44991</v>
      </c>
      <c r="R3" s="872">
        <v>44997</v>
      </c>
      <c r="S3" s="872">
        <v>44997</v>
      </c>
      <c r="T3" s="872">
        <v>45003</v>
      </c>
      <c r="U3" s="872">
        <v>45004</v>
      </c>
      <c r="V3" s="872">
        <v>45018</v>
      </c>
      <c r="W3" s="872">
        <v>45031</v>
      </c>
      <c r="X3" s="872">
        <v>45039</v>
      </c>
      <c r="Y3" s="872">
        <v>45046</v>
      </c>
      <c r="Z3" s="872">
        <v>45053</v>
      </c>
      <c r="AA3" s="872">
        <v>45059</v>
      </c>
      <c r="AB3" s="872">
        <v>45059</v>
      </c>
      <c r="AC3" s="872">
        <v>45060</v>
      </c>
      <c r="AD3" s="872">
        <v>45073</v>
      </c>
      <c r="AE3" s="872">
        <v>45074</v>
      </c>
      <c r="AF3" s="872">
        <v>45081</v>
      </c>
      <c r="AG3" s="872">
        <v>45081</v>
      </c>
      <c r="AH3" s="872">
        <v>45088</v>
      </c>
      <c r="AI3" s="872">
        <v>45108</v>
      </c>
      <c r="AJ3" s="872">
        <v>45114</v>
      </c>
      <c r="AK3" s="872">
        <v>45129</v>
      </c>
      <c r="AL3" s="872">
        <v>45151</v>
      </c>
      <c r="AM3" s="872">
        <v>45130</v>
      </c>
      <c r="AN3" s="872">
        <v>45200</v>
      </c>
      <c r="AO3" s="872">
        <v>45213</v>
      </c>
      <c r="AP3" s="872">
        <v>45221</v>
      </c>
      <c r="AQ3" s="872">
        <v>44990</v>
      </c>
      <c r="AR3" s="872">
        <v>45179</v>
      </c>
      <c r="AS3" s="872">
        <v>44983</v>
      </c>
      <c r="AT3" s="78"/>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s="10" customFormat="1" ht="12.75" customHeight="1" x14ac:dyDescent="0.25">
      <c r="A4" s="886"/>
      <c r="B4" s="882" t="s">
        <v>6</v>
      </c>
      <c r="C4" s="878" t="s">
        <v>7</v>
      </c>
      <c r="D4" s="878" t="s">
        <v>12</v>
      </c>
      <c r="E4" s="878" t="s">
        <v>8</v>
      </c>
      <c r="F4" s="880"/>
      <c r="G4" s="882" t="s">
        <v>9</v>
      </c>
      <c r="H4" s="878" t="s">
        <v>10</v>
      </c>
      <c r="I4" s="883"/>
      <c r="J4" s="885"/>
      <c r="K4" s="872"/>
      <c r="L4" s="872"/>
      <c r="M4" s="872"/>
      <c r="N4" s="872"/>
      <c r="O4" s="872"/>
      <c r="P4" s="872"/>
      <c r="Q4" s="872"/>
      <c r="R4" s="872"/>
      <c r="S4" s="872"/>
      <c r="T4" s="872"/>
      <c r="U4" s="872"/>
      <c r="V4" s="872"/>
      <c r="W4" s="872"/>
      <c r="X4" s="872"/>
      <c r="Y4" s="872"/>
      <c r="Z4" s="872"/>
      <c r="AA4" s="872"/>
      <c r="AB4" s="872"/>
      <c r="AC4" s="872"/>
      <c r="AD4" s="872"/>
      <c r="AE4" s="872"/>
      <c r="AF4" s="872"/>
      <c r="AG4" s="872"/>
      <c r="AH4" s="872"/>
      <c r="AI4" s="872"/>
      <c r="AJ4" s="872"/>
      <c r="AK4" s="872"/>
      <c r="AL4" s="872"/>
      <c r="AM4" s="872"/>
      <c r="AN4" s="872"/>
      <c r="AO4" s="872"/>
      <c r="AP4" s="872"/>
      <c r="AQ4" s="872"/>
      <c r="AR4" s="872"/>
      <c r="AS4" s="872"/>
      <c r="AT4" s="79"/>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row>
    <row r="5" spans="1:89" s="10" customFormat="1" ht="14.4" thickBot="1" x14ac:dyDescent="0.3">
      <c r="A5" s="886"/>
      <c r="B5" s="440"/>
      <c r="C5" s="78"/>
      <c r="D5" s="78"/>
      <c r="E5" s="78"/>
      <c r="F5" s="79"/>
      <c r="G5" s="708" t="s">
        <v>9</v>
      </c>
      <c r="H5" s="709" t="s">
        <v>10</v>
      </c>
      <c r="I5" s="444" t="s">
        <v>11</v>
      </c>
      <c r="J5" s="709" t="s">
        <v>70</v>
      </c>
      <c r="K5" s="443" t="s">
        <v>70</v>
      </c>
      <c r="L5" s="443" t="s">
        <v>70</v>
      </c>
      <c r="M5" s="443" t="s">
        <v>70</v>
      </c>
      <c r="N5" s="443" t="s">
        <v>70</v>
      </c>
      <c r="O5" s="443" t="s">
        <v>70</v>
      </c>
      <c r="P5" s="443" t="s">
        <v>70</v>
      </c>
      <c r="Q5" s="443" t="s">
        <v>70</v>
      </c>
      <c r="R5" s="443" t="s">
        <v>70</v>
      </c>
      <c r="S5" s="443" t="s">
        <v>70</v>
      </c>
      <c r="T5" s="443" t="s">
        <v>70</v>
      </c>
      <c r="U5" s="443" t="s">
        <v>70</v>
      </c>
      <c r="V5" s="443" t="s">
        <v>70</v>
      </c>
      <c r="W5" s="443" t="s">
        <v>70</v>
      </c>
      <c r="X5" s="443" t="s">
        <v>70</v>
      </c>
      <c r="Y5" s="443" t="s">
        <v>70</v>
      </c>
      <c r="Z5" s="443" t="s">
        <v>70</v>
      </c>
      <c r="AA5" s="443" t="s">
        <v>70</v>
      </c>
      <c r="AB5" s="443" t="s">
        <v>70</v>
      </c>
      <c r="AC5" s="443" t="s">
        <v>70</v>
      </c>
      <c r="AD5" s="443" t="s">
        <v>70</v>
      </c>
      <c r="AE5" s="443" t="s">
        <v>70</v>
      </c>
      <c r="AF5" s="443" t="s">
        <v>70</v>
      </c>
      <c r="AG5" s="443" t="s">
        <v>70</v>
      </c>
      <c r="AH5" s="443" t="s">
        <v>70</v>
      </c>
      <c r="AI5" s="443" t="s">
        <v>70</v>
      </c>
      <c r="AJ5" s="443" t="s">
        <v>70</v>
      </c>
      <c r="AK5" s="443" t="s">
        <v>70</v>
      </c>
      <c r="AL5" s="443" t="s">
        <v>70</v>
      </c>
      <c r="AM5" s="443" t="s">
        <v>70</v>
      </c>
      <c r="AN5" s="443" t="s">
        <v>70</v>
      </c>
      <c r="AO5" s="443" t="s">
        <v>70</v>
      </c>
      <c r="AP5" s="443" t="s">
        <v>70</v>
      </c>
      <c r="AQ5" s="443" t="s">
        <v>70</v>
      </c>
      <c r="AR5" s="443" t="s">
        <v>70</v>
      </c>
      <c r="AS5" s="439" t="s">
        <v>70</v>
      </c>
      <c r="AT5" s="79"/>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row>
    <row r="6" spans="1:89" x14ac:dyDescent="0.3">
      <c r="A6" s="886"/>
      <c r="B6" s="764" t="s">
        <v>39</v>
      </c>
      <c r="C6" s="765" t="s">
        <v>324</v>
      </c>
      <c r="D6" s="765" t="s">
        <v>163</v>
      </c>
      <c r="E6" s="766">
        <v>45028</v>
      </c>
      <c r="F6" s="767">
        <v>12</v>
      </c>
      <c r="G6" s="777">
        <f t="shared" ref="G6:G39" si="0">COUNTIF(J6:AT6,"&gt;0")</f>
        <v>6</v>
      </c>
      <c r="H6" s="770">
        <f t="shared" ref="H6:H39" si="1">SUM(J6:AT6)</f>
        <v>48</v>
      </c>
      <c r="I6" s="770">
        <f t="shared" ref="I6:I39" si="2">RANK(H6,$H$6:$H$58)</f>
        <v>1</v>
      </c>
      <c r="J6" s="189">
        <f>_xlfn.IFNA(VLOOKUP(CONCATENATE($J$5,$B6,$C6),'BUS1'!$A$6:$N$107,14,FALSE),0)</f>
        <v>0</v>
      </c>
      <c r="K6" s="189">
        <f>_xlfn.IFNA(VLOOKUP(CONCATENATE($K$5,$B6,$C6),'ESP1'!$A$6:$N$135,14,FALSE),0)</f>
        <v>0</v>
      </c>
      <c r="L6" s="189">
        <f>_xlfn.IFNA(VLOOKUP(CONCATENATE($L$5,$B6,$C6),'KR1'!$A$6:$N$95,14,FALSE),0)</f>
        <v>0</v>
      </c>
      <c r="M6" s="189">
        <f>_xlfn.IFNA(VLOOKUP(CONCATENATE($M$5,$B6,$C6),'BAL1'!$A$6:$N$131,14,FALSE),0)</f>
        <v>0</v>
      </c>
      <c r="N6" s="189">
        <f>_xlfn.IFNA(VLOOKUP(CONCATENATE($N$5,$B6,$C6),MUR!$A$6:$N$131,14,FALSE),0)</f>
        <v>0</v>
      </c>
      <c r="O6" s="189">
        <f>_xlfn.IFNA(VLOOKUP(CONCATENATE($O$5,$B6,$C6),'SER1'!$A$6:$N$110,14,FALSE),0)</f>
        <v>0</v>
      </c>
      <c r="P6" s="189">
        <f>_xlfn.IFNA(VLOOKUP(CONCATENATE($P$5,$B6,$C6),'MR1'!$A$6:$N$135,14,FALSE),0)</f>
        <v>0</v>
      </c>
      <c r="Q6" s="189">
        <f>_xlfn.IFNA(VLOOKUP(CONCATENATE($Q$5,$B6,$C6),'GOS1'!$A$6:$N$133,14,FALSE),0)</f>
        <v>0</v>
      </c>
      <c r="R6" s="189">
        <f>_xlfn.IFNA(VLOOKUP(CONCATENATE($R$5,$B6,$C6),'BUS2'!$A$6:$N$133,14,FALSE),0)</f>
        <v>7</v>
      </c>
      <c r="S6" s="189">
        <f>_xlfn.IFNA(VLOOKUP(CONCATENATE($S$5,$B6,$C6),'OG1'!$A$6:$N$56,14,FALSE),0)</f>
        <v>0</v>
      </c>
      <c r="T6" s="189">
        <f>_xlfn.IFNA(VLOOKUP(CONCATENATE($T$5,$B6,$C6),'DRY1'!$A$6:$N$135,14,FALSE),0)</f>
        <v>0</v>
      </c>
      <c r="U6" s="189">
        <f>_xlfn.IFNA(VLOOKUP(CONCATENATE($U$5,$B6,$C6),'HO1'!$A$8:$N$131,14,FALSE),0)</f>
        <v>0</v>
      </c>
      <c r="V6" s="707">
        <f>_xlfn.IFNA(VLOOKUP(CONCATENATE($U$5,$B6,$C6),'BUS3'!$A$8:$N$131,14,FALSE),0)</f>
        <v>0</v>
      </c>
      <c r="W6" s="189">
        <f>_xlfn.IFNA(VLOOKUP(CONCATENATE($W$5,$B6,$C6),'DRY2'!$A$6:$N$133,14,FALSE),0)</f>
        <v>0</v>
      </c>
      <c r="X6" s="707">
        <f>_xlfn.IFNA(VLOOKUP(CONCATENATE($Y$5,$B6,$C6),'BAL2'!$A$6:$N$133,14,FALSE),0)</f>
        <v>0</v>
      </c>
      <c r="Y6" s="707">
        <f>_xlfn.IFNA(VLOOKUP(CONCATENATE($Y$5,$B6,$C6),'OG2'!$A$6:$N$133,14,FALSE),0)</f>
        <v>0</v>
      </c>
      <c r="Z6" s="189">
        <f>_xlfn.IFNA(VLOOKUP(CONCATENATE($Z$5,$B6,$C6),'MR2'!$A$6:$N$133,14,FALSE),0)</f>
        <v>9</v>
      </c>
      <c r="AA6" s="189">
        <f>_xlfn.IFNA(VLOOKUP(CONCATENATE($AA$5,$B6,$C6),'DRY3'!$A$6:$N$124,14,FALSE),0)</f>
        <v>0</v>
      </c>
      <c r="AB6" s="189">
        <f>_xlfn.IFNA(VLOOKUP(CONCATENATE($AB$5,$B6,$C6),'SER2'!$A$6:$N$135,14,FALSE),0)</f>
        <v>0</v>
      </c>
      <c r="AC6" s="189">
        <f>_xlfn.IFNA(VLOOKUP(CONCATENATE($AC$5,$B6,$C6),'KR2'!$A$6:$O$129,14,FALSE),0)</f>
        <v>0</v>
      </c>
      <c r="AD6" s="707">
        <f>_xlfn.IFNA(VLOOKUP(CONCATENATE($AD$5,$B6,$C6),'BUN1'!$A$6:$O$129,14,FALSE),0)</f>
        <v>8</v>
      </c>
      <c r="AE6" s="707">
        <f>_xlfn.IFNA(VLOOKUP(CONCATENATE($AE$5,$B6,$C6),LOG!$A$6:$N$135,14,FALSE),0)</f>
        <v>0</v>
      </c>
      <c r="AF6" s="189">
        <f>_xlfn.IFNA(VLOOKUP(CONCATENATE($AF$5,$B6,$C6),FEST!$A$6:$N$125,14,FALSE),0)</f>
        <v>0</v>
      </c>
      <c r="AG6" s="189">
        <f>_xlfn.IFNA(VLOOKUP(CONCATENATE($AG$5,$B6,$C6),'ESP2'!$A$6:$N$131,14,FALSE),0)</f>
        <v>0</v>
      </c>
      <c r="AH6" s="447">
        <f>_xlfn.IFNA(VLOOKUP(CONCATENATE($AH$5,$B6,$C6),'OG3'!$A$6:$N$131,14,FALSE),0)</f>
        <v>0</v>
      </c>
      <c r="AI6" s="447">
        <f>_xlfn.IFNA(VLOOKUP(CONCATENATE($AI$5,$B6,$C6),'BUN2'!$A$6:$N$135,14,FALSE),0)</f>
        <v>8</v>
      </c>
      <c r="AJ6" s="707">
        <f>_xlfn.IFNA(VLOOKUP(CONCATENATE($AJ$5,$B6,$C6),SC!$A$6:$N$250,14,FALSE),0)</f>
        <v>8</v>
      </c>
      <c r="AK6" s="189">
        <f>_xlfn.IFNA(VLOOKUP(CONCATENATE($AK$5,$B6,$C6),'ESP3'!$A$6:$N$133,14,FALSE),0)</f>
        <v>0</v>
      </c>
      <c r="AL6" s="447">
        <f>_xlfn.IFNA(VLOOKUP(CONCATENATE($AL$5,$B6,$C6),'BAL3'!$A$6:$N$77,14,FALSE),0)</f>
        <v>0</v>
      </c>
      <c r="AM6" s="190">
        <f>_xlfn.IFNA(VLOOKUP(CONCATENATE($AK$5,$B6,$C6),'BUN3'!$A$6:$N$133,14,FALSE),0)</f>
        <v>8</v>
      </c>
      <c r="AN6" s="190">
        <f>_xlfn.IFNA(VLOOKUP(CONCATENATE($AN$5,$B6,$C6),'ESP4'!$A$6:$N$135,14,FALSE),0)</f>
        <v>0</v>
      </c>
      <c r="AO6" s="190">
        <f>_xlfn.IFNA(VLOOKUP(CONCATENATE($AO$5,$B6,$C6),'MR3'!$A$6:$N$77,14,FALSE),0)</f>
        <v>0</v>
      </c>
      <c r="AP6" s="447">
        <f>_xlfn.IFNA(VLOOKUP(CONCATENATE($AP$5,$B6,$C6),'WAL1'!$A$6:$N$233,14,FALSE),0)</f>
        <v>0</v>
      </c>
      <c r="AQ6" s="190">
        <f>_xlfn.IFNA(VLOOKUP(CONCATENATE($AQ$5,$B6,$C6),'SM1'!$A$6:$N$250,14,FALSE),0)</f>
        <v>0</v>
      </c>
      <c r="AR6" s="190">
        <f>_xlfn.IFNA(VLOOKUP(CONCATENATE($AR$5,$B6,$C6),'BUS4'!$A$6:$N$250,14,FALSE),0)</f>
        <v>0</v>
      </c>
      <c r="AS6" s="190">
        <f>_xlfn.IFNA(VLOOKUP(CONCATENATE($AS$5,$B6,$C6),WP!$A$6:$N$250,14,FALSE),0)</f>
        <v>0</v>
      </c>
      <c r="AT6" s="78"/>
    </row>
    <row r="7" spans="1:89" x14ac:dyDescent="0.3">
      <c r="A7" s="886"/>
      <c r="B7" s="786" t="s">
        <v>531</v>
      </c>
      <c r="C7" s="779" t="s">
        <v>169</v>
      </c>
      <c r="D7" s="779" t="s">
        <v>91</v>
      </c>
      <c r="E7" s="785">
        <v>45030</v>
      </c>
      <c r="F7" s="781">
        <v>12</v>
      </c>
      <c r="G7" s="768">
        <f t="shared" si="0"/>
        <v>6</v>
      </c>
      <c r="H7" s="782">
        <f t="shared" si="1"/>
        <v>44</v>
      </c>
      <c r="I7" s="782">
        <f t="shared" si="2"/>
        <v>2</v>
      </c>
      <c r="J7" s="189">
        <f>_xlfn.IFNA(VLOOKUP(CONCATENATE($J$5,$B7,$C7),'BUS1'!$A$6:$N$107,14,FALSE),0)</f>
        <v>0</v>
      </c>
      <c r="K7" s="189">
        <f>_xlfn.IFNA(VLOOKUP(CONCATENATE($K$5,$B7,$C7),'ESP1'!$A$6:$N$135,14,FALSE),0)</f>
        <v>0</v>
      </c>
      <c r="L7" s="189">
        <f>_xlfn.IFNA(VLOOKUP(CONCATENATE($L$5,$B7,$C7),'KR1'!$A$6:$N$95,14,FALSE),0)</f>
        <v>9</v>
      </c>
      <c r="M7" s="189">
        <f>_xlfn.IFNA(VLOOKUP(CONCATENATE($M$5,$B7,$C7),'BAL1'!$A$6:$N$131,14,FALSE),0)</f>
        <v>0</v>
      </c>
      <c r="N7" s="189">
        <f>_xlfn.IFNA(VLOOKUP(CONCATENATE($N$5,$B7,$C7),MUR!$A$6:$N$131,14,FALSE),0)</f>
        <v>0</v>
      </c>
      <c r="O7" s="189">
        <f>_xlfn.IFNA(VLOOKUP(CONCATENATE($O$5,$B7,$C7),'SER1'!$A$6:$N$110,14,FALSE),0)</f>
        <v>0</v>
      </c>
      <c r="P7" s="189">
        <f>_xlfn.IFNA(VLOOKUP(CONCATENATE($P$5,$B7,$C7),'MR1'!$A$6:$N$135,14,FALSE),0)</f>
        <v>0</v>
      </c>
      <c r="Q7" s="189">
        <f>_xlfn.IFNA(VLOOKUP(CONCATENATE($Q$5,$B7,$C7),'GOS1'!$A$6:$N$133,14,FALSE),0)</f>
        <v>0</v>
      </c>
      <c r="R7" s="189">
        <f>_xlfn.IFNA(VLOOKUP(CONCATENATE($R$5,$B7,$C7),'BUS2'!$A$6:$N$133,14,FALSE),0)</f>
        <v>0</v>
      </c>
      <c r="S7" s="189">
        <f>_xlfn.IFNA(VLOOKUP(CONCATENATE($S$5,$B7,$C7),'OG1'!$A$6:$N$56,14,FALSE),0)</f>
        <v>0</v>
      </c>
      <c r="T7" s="189">
        <f>_xlfn.IFNA(VLOOKUP(CONCATENATE($T$5,$B7,$C7),'DRY1'!$A$6:$N$135,14,FALSE),0)</f>
        <v>7</v>
      </c>
      <c r="U7" s="189">
        <f>_xlfn.IFNA(VLOOKUP(CONCATENATE($U$5,$B7,$C7),'HO1'!$A$8:$N$131,14,FALSE),0)</f>
        <v>0</v>
      </c>
      <c r="V7" s="707">
        <f>_xlfn.IFNA(VLOOKUP(CONCATENATE($U$5,$B7,$C7),'BUS3'!$A$8:$N$131,14,FALSE),0)</f>
        <v>0</v>
      </c>
      <c r="W7" s="189">
        <f>_xlfn.IFNA(VLOOKUP(CONCATENATE($W$5,$B7,$C7),'DRY2'!$A$6:$N$133,14,FALSE),0)</f>
        <v>0</v>
      </c>
      <c r="X7" s="707">
        <f>_xlfn.IFNA(VLOOKUP(CONCATENATE($Y$5,$B7,$C7),'BAL2'!$A$6:$N$133,14,FALSE),0)</f>
        <v>0</v>
      </c>
      <c r="Y7" s="707">
        <f>_xlfn.IFNA(VLOOKUP(CONCATENATE($Y$5,$B7,$C7),'OG2'!$A$6:$N$133,14,FALSE),0)</f>
        <v>0</v>
      </c>
      <c r="Z7" s="189">
        <f>_xlfn.IFNA(VLOOKUP(CONCATENATE($Z$5,$B7,$C7),'MR2'!$A$6:$N$133,14,FALSE),0)</f>
        <v>0</v>
      </c>
      <c r="AA7" s="189">
        <f>_xlfn.IFNA(VLOOKUP(CONCATENATE($AA$5,$B7,$C7),'DRY3'!$A$6:$N$124,14,FALSE),0)</f>
        <v>0</v>
      </c>
      <c r="AB7" s="189">
        <f>_xlfn.IFNA(VLOOKUP(CONCATENATE($AB$5,$B7,$C7),'SER2'!$A$6:$N$135,14,FALSE),0)</f>
        <v>0</v>
      </c>
      <c r="AC7" s="189">
        <f>_xlfn.IFNA(VLOOKUP(CONCATENATE($AC$5,$B7,$C7),'KR2'!$A$6:$O$129,14,FALSE),0)</f>
        <v>9</v>
      </c>
      <c r="AD7" s="707">
        <f>_xlfn.IFNA(VLOOKUP(CONCATENATE($AD$5,$B7,$C7),'BUN1'!$A$6:$O$129,14,FALSE),0)</f>
        <v>0</v>
      </c>
      <c r="AE7" s="707">
        <f>_xlfn.IFNA(VLOOKUP(CONCATENATE($AE$5,$B7,$C7),LOG!$A$6:$N$135,14,FALSE),0)</f>
        <v>0</v>
      </c>
      <c r="AF7" s="189">
        <f>_xlfn.IFNA(VLOOKUP(CONCATENATE($AF$5,$B7,$C7),FEST!$A$6:$N$125,14,FALSE),0)</f>
        <v>8</v>
      </c>
      <c r="AG7" s="189">
        <f>_xlfn.IFNA(VLOOKUP(CONCATENATE($AG$5,$B7,$C7),'ESP2'!$A$6:$N$131,14,FALSE),0)</f>
        <v>0</v>
      </c>
      <c r="AH7" s="447">
        <f>_xlfn.IFNA(VLOOKUP(CONCATENATE($AH$5,$B7,$C7),'OG3'!$A$6:$N$131,14,FALSE),0)</f>
        <v>0</v>
      </c>
      <c r="AI7" s="447">
        <f>_xlfn.IFNA(VLOOKUP(CONCATENATE($AI$5,$B7,$C7),'BUN2'!$A$6:$N$135,14,FALSE),0)</f>
        <v>0</v>
      </c>
      <c r="AJ7" s="707">
        <f>_xlfn.IFNA(VLOOKUP(CONCATENATE($AJ$5,$B7,$C7),SC!$A$6:$N$250,14,FALSE),0)</f>
        <v>2</v>
      </c>
      <c r="AK7" s="189">
        <f>_xlfn.IFNA(VLOOKUP(CONCATENATE($AK$5,$B7,$C7),'ESP3'!$A$6:$N$133,14,FALSE),0)</f>
        <v>0</v>
      </c>
      <c r="AL7" s="447">
        <f>_xlfn.IFNA(VLOOKUP(CONCATENATE($AL$5,$B7,$C7),'BAL3'!$A$6:$N$77,14,FALSE),0)</f>
        <v>0</v>
      </c>
      <c r="AM7" s="190">
        <f>_xlfn.IFNA(VLOOKUP(CONCATENATE($AK$5,$B7,$C7),'BUN3'!$A$6:$N$133,14,FALSE),0)</f>
        <v>0</v>
      </c>
      <c r="AN7" s="190">
        <f>_xlfn.IFNA(VLOOKUP(CONCATENATE($AN$5,$B7,$C7),'ESP4'!$A$6:$N$135,14,FALSE),0)</f>
        <v>0</v>
      </c>
      <c r="AO7" s="190">
        <f>_xlfn.IFNA(VLOOKUP(CONCATENATE($AO$5,$B7,$C7),'MR3'!$A$6:$N$77,14,FALSE),0)</f>
        <v>0</v>
      </c>
      <c r="AP7" s="447">
        <f>_xlfn.IFNA(VLOOKUP(CONCATENATE($AP$5,$B7,$C7),'WAL1'!$A$6:$N$233,14,FALSE),0)</f>
        <v>0</v>
      </c>
      <c r="AQ7" s="190">
        <f>_xlfn.IFNA(VLOOKUP(CONCATENATE($AQ$5,$B7,$C7),'SM1'!$A$6:$N$250,14,FALSE),0)</f>
        <v>0</v>
      </c>
      <c r="AR7" s="190">
        <f>_xlfn.IFNA(VLOOKUP(CONCATENATE($AR$5,$B7,$C7),'BUS4'!$A$6:$N$250,14,FALSE),0)</f>
        <v>0</v>
      </c>
      <c r="AS7" s="190">
        <f>_xlfn.IFNA(VLOOKUP(CONCATENATE($AS$5,$B7,$C7),WP!$A$6:$N$250,14,FALSE),0)</f>
        <v>9</v>
      </c>
      <c r="AT7" s="78"/>
    </row>
    <row r="8" spans="1:89" x14ac:dyDescent="0.3">
      <c r="A8" s="886"/>
      <c r="B8" s="778" t="s">
        <v>279</v>
      </c>
      <c r="C8" s="784" t="s">
        <v>318</v>
      </c>
      <c r="D8" s="784" t="s">
        <v>297</v>
      </c>
      <c r="E8" s="785">
        <v>45041</v>
      </c>
      <c r="F8" s="783">
        <v>12</v>
      </c>
      <c r="G8" s="768">
        <f t="shared" si="0"/>
        <v>6</v>
      </c>
      <c r="H8" s="782">
        <f t="shared" si="1"/>
        <v>42</v>
      </c>
      <c r="I8" s="782">
        <f t="shared" si="2"/>
        <v>3</v>
      </c>
      <c r="J8" s="189">
        <f>_xlfn.IFNA(VLOOKUP(CONCATENATE($J$5,$B8,$C8),'BUS1'!$A$6:$N$107,14,FALSE),0)</f>
        <v>0</v>
      </c>
      <c r="K8" s="189">
        <f>_xlfn.IFNA(VLOOKUP(CONCATENATE($K$5,$B8,$C8),'ESP1'!$A$6:$N$135,14,FALSE),0)</f>
        <v>0</v>
      </c>
      <c r="L8" s="189">
        <f>_xlfn.IFNA(VLOOKUP(CONCATENATE($L$5,$B8,$C8),'KR1'!$A$6:$N$95,14,FALSE),0)</f>
        <v>0</v>
      </c>
      <c r="M8" s="189">
        <f>_xlfn.IFNA(VLOOKUP(CONCATENATE($M$5,$B8,$C8),'BAL1'!$A$6:$N$131,14,FALSE),0)</f>
        <v>0</v>
      </c>
      <c r="N8" s="189">
        <f>_xlfn.IFNA(VLOOKUP(CONCATENATE($N$5,$B8,$C8),MUR!$A$6:$N$131,14,FALSE),0)</f>
        <v>0</v>
      </c>
      <c r="O8" s="189">
        <f>_xlfn.IFNA(VLOOKUP(CONCATENATE($O$5,$B8,$C8),'SER1'!$A$6:$N$110,14,FALSE),0)</f>
        <v>0</v>
      </c>
      <c r="P8" s="189">
        <f>_xlfn.IFNA(VLOOKUP(CONCATENATE($P$5,$B8,$C8),'MR1'!$A$6:$N$135,14,FALSE),0)</f>
        <v>0</v>
      </c>
      <c r="Q8" s="189">
        <f>_xlfn.IFNA(VLOOKUP(CONCATENATE($Q$5,$B8,$C8),'GOS1'!$A$6:$N$133,14,FALSE),0)</f>
        <v>0</v>
      </c>
      <c r="R8" s="189">
        <f>_xlfn.IFNA(VLOOKUP(CONCATENATE($R$5,$B8,$C8),'BUS2'!$A$6:$N$133,14,FALSE),0)</f>
        <v>0</v>
      </c>
      <c r="S8" s="189">
        <f>_xlfn.IFNA(VLOOKUP(CONCATENATE($S$5,$B8,$C8),'OG1'!$A$6:$N$56,14,FALSE),0)</f>
        <v>4</v>
      </c>
      <c r="T8" s="189">
        <f>_xlfn.IFNA(VLOOKUP(CONCATENATE($T$5,$B8,$C8),'DRY1'!$A$6:$N$135,14,FALSE),0)</f>
        <v>0</v>
      </c>
      <c r="U8" s="189">
        <f>_xlfn.IFNA(VLOOKUP(CONCATENATE($U$5,$B8,$C8),'HO1'!$A$8:$N$131,14,FALSE),0)</f>
        <v>0</v>
      </c>
      <c r="V8" s="707">
        <f>_xlfn.IFNA(VLOOKUP(CONCATENATE($U$5,$B8,$C8),'BUS3'!$A$8:$N$131,14,FALSE),0)</f>
        <v>0</v>
      </c>
      <c r="W8" s="189">
        <f>_xlfn.IFNA(VLOOKUP(CONCATENATE($W$5,$B8,$C8),'DRY2'!$A$6:$N$133,14,FALSE),0)</f>
        <v>0</v>
      </c>
      <c r="X8" s="707">
        <f>_xlfn.IFNA(VLOOKUP(CONCATENATE($Y$5,$B8,$C8),'BAL2'!$A$6:$N$133,14,FALSE),0)</f>
        <v>0</v>
      </c>
      <c r="Y8" s="707">
        <f>_xlfn.IFNA(VLOOKUP(CONCATENATE($Y$5,$B8,$C8),'OG2'!$A$6:$N$133,14,FALSE),0)</f>
        <v>6</v>
      </c>
      <c r="Z8" s="189">
        <f>_xlfn.IFNA(VLOOKUP(CONCATENATE($Z$5,$B8,$C8),'MR2'!$A$6:$N$133,14,FALSE),0)</f>
        <v>0</v>
      </c>
      <c r="AA8" s="189">
        <f>_xlfn.IFNA(VLOOKUP(CONCATENATE($AA$5,$B8,$C8),'DRY3'!$A$6:$N$124,14,FALSE),0)</f>
        <v>0</v>
      </c>
      <c r="AB8" s="189">
        <f>_xlfn.IFNA(VLOOKUP(CONCATENATE($AB$5,$B8,$C8),'SER2'!$A$6:$N$135,14,FALSE),0)</f>
        <v>0</v>
      </c>
      <c r="AC8" s="189">
        <f>_xlfn.IFNA(VLOOKUP(CONCATENATE($AC$5,$B8,$C8),'KR2'!$A$6:$O$129,14,FALSE),0)</f>
        <v>0</v>
      </c>
      <c r="AD8" s="707">
        <f>_xlfn.IFNA(VLOOKUP(CONCATENATE($AD$5,$B8,$C8),'BUN1'!$A$6:$O$129,14,FALSE),0)</f>
        <v>0</v>
      </c>
      <c r="AE8" s="707">
        <f>_xlfn.IFNA(VLOOKUP(CONCATENATE($AE$5,$B8,$C8),LOG!$A$6:$N$135,14,FALSE),0)</f>
        <v>0</v>
      </c>
      <c r="AF8" s="189">
        <f>_xlfn.IFNA(VLOOKUP(CONCATENATE($AF$5,$B8,$C8),FEST!$A$6:$N$125,14,FALSE),0)</f>
        <v>0</v>
      </c>
      <c r="AG8" s="189">
        <f>_xlfn.IFNA(VLOOKUP(CONCATENATE($AG$5,$B8,$C8),'ESP2'!$A$6:$N$131,14,FALSE),0)</f>
        <v>0</v>
      </c>
      <c r="AH8" s="447">
        <f>_xlfn.IFNA(VLOOKUP(CONCATENATE($AH$5,$B8,$C8),'OG3'!$A$6:$N$131,14,FALSE),0)</f>
        <v>4</v>
      </c>
      <c r="AI8" s="447">
        <f>_xlfn.IFNA(VLOOKUP(CONCATENATE($AI$5,$B8,$C8),'BUN2'!$A$6:$N$135,14,FALSE),0)</f>
        <v>0</v>
      </c>
      <c r="AJ8" s="707">
        <f>_xlfn.IFNA(VLOOKUP(CONCATENATE($AJ$5,$B8,$C8),SC!$A$6:$N$250,14,FALSE),0)</f>
        <v>14</v>
      </c>
      <c r="AK8" s="189">
        <f>_xlfn.IFNA(VLOOKUP(CONCATENATE($AK$5,$B8,$C8),'ESP3'!$A$6:$N$133,14,FALSE),0)</f>
        <v>0</v>
      </c>
      <c r="AL8" s="447">
        <f>_xlfn.IFNA(VLOOKUP(CONCATENATE($AL$5,$B8,$C8),'BAL3'!$A$6:$N$77,14,FALSE),0)</f>
        <v>7</v>
      </c>
      <c r="AM8" s="190">
        <f>_xlfn.IFNA(VLOOKUP(CONCATENATE($AK$5,$B8,$C8),'BUN3'!$A$6:$N$133,14,FALSE),0)</f>
        <v>0</v>
      </c>
      <c r="AN8" s="190">
        <f>_xlfn.IFNA(VLOOKUP(CONCATENATE($AN$5,$B8,$C8),'ESP4'!$A$6:$N$135,14,FALSE),0)</f>
        <v>0</v>
      </c>
      <c r="AO8" s="190">
        <f>_xlfn.IFNA(VLOOKUP(CONCATENATE($AO$5,$B8,$C8),'MR3'!$A$6:$N$77,14,FALSE),0)</f>
        <v>0</v>
      </c>
      <c r="AP8" s="447">
        <f>_xlfn.IFNA(VLOOKUP(CONCATENATE($AP$5,$B8,$C8),'WAL1'!$A$6:$N$233,14,FALSE),0)</f>
        <v>0</v>
      </c>
      <c r="AQ8" s="190">
        <f>_xlfn.IFNA(VLOOKUP(CONCATENATE($AQ$5,$B8,$C8),'SM1'!$A$6:$N$250,14,FALSE),0)</f>
        <v>7</v>
      </c>
      <c r="AR8" s="190">
        <f>_xlfn.IFNA(VLOOKUP(CONCATENATE($AR$5,$B8,$C8),'BUS4'!$A$6:$N$250,14,FALSE),0)</f>
        <v>0</v>
      </c>
      <c r="AS8" s="190">
        <f>_xlfn.IFNA(VLOOKUP(CONCATENATE($AS$5,$B8,$C8),WP!$A$6:$N$250,14,FALSE),0)</f>
        <v>0</v>
      </c>
      <c r="AT8" s="78"/>
    </row>
    <row r="9" spans="1:89" x14ac:dyDescent="0.3">
      <c r="A9" s="886"/>
      <c r="B9" s="778" t="s">
        <v>283</v>
      </c>
      <c r="C9" s="784" t="s">
        <v>323</v>
      </c>
      <c r="D9" s="784" t="s">
        <v>299</v>
      </c>
      <c r="E9" s="785">
        <v>45065</v>
      </c>
      <c r="F9" s="783">
        <v>12</v>
      </c>
      <c r="G9" s="768">
        <f t="shared" si="0"/>
        <v>4</v>
      </c>
      <c r="H9" s="782">
        <f t="shared" si="1"/>
        <v>32</v>
      </c>
      <c r="I9" s="782">
        <f t="shared" si="2"/>
        <v>4</v>
      </c>
      <c r="J9" s="189">
        <f>_xlfn.IFNA(VLOOKUP(CONCATENATE($J$5,$B9,$C9),'BUS1'!$A$6:$N$107,14,FALSE),0)</f>
        <v>0</v>
      </c>
      <c r="K9" s="189">
        <f>_xlfn.IFNA(VLOOKUP(CONCATENATE($K$5,$B9,$C9),'ESP1'!$A$6:$N$135,14,FALSE),0)</f>
        <v>0</v>
      </c>
      <c r="L9" s="189">
        <f>_xlfn.IFNA(VLOOKUP(CONCATENATE($L$5,$B9,$C9),'KR1'!$A$6:$N$95,14,FALSE),0)</f>
        <v>0</v>
      </c>
      <c r="M9" s="189">
        <f>_xlfn.IFNA(VLOOKUP(CONCATENATE($M$5,$B9,$C9),'BAL1'!$A$6:$N$131,14,FALSE),0)</f>
        <v>0</v>
      </c>
      <c r="N9" s="189">
        <f>_xlfn.IFNA(VLOOKUP(CONCATENATE($N$5,$B9,$C9),MUR!$A$6:$N$131,14,FALSE),0)</f>
        <v>0</v>
      </c>
      <c r="O9" s="189">
        <f>_xlfn.IFNA(VLOOKUP(CONCATENATE($O$5,$B9,$C9),'SER1'!$A$6:$N$110,14,FALSE),0)</f>
        <v>0</v>
      </c>
      <c r="P9" s="189">
        <f>_xlfn.IFNA(VLOOKUP(CONCATENATE($P$5,$B9,$C9),'MR1'!$A$6:$N$135,14,FALSE),0)</f>
        <v>0</v>
      </c>
      <c r="Q9" s="189">
        <f>_xlfn.IFNA(VLOOKUP(CONCATENATE($Q$5,$B9,$C9),'GOS1'!$A$6:$N$133,14,FALSE),0)</f>
        <v>0</v>
      </c>
      <c r="R9" s="189">
        <f>_xlfn.IFNA(VLOOKUP(CONCATENATE($R$5,$B9,$C9),'BUS2'!$A$6:$N$133,14,FALSE),0)</f>
        <v>0</v>
      </c>
      <c r="S9" s="189">
        <f>_xlfn.IFNA(VLOOKUP(CONCATENATE($S$5,$B9,$C9),'OG1'!$A$6:$N$56,14,FALSE),0)</f>
        <v>0</v>
      </c>
      <c r="T9" s="189">
        <f>_xlfn.IFNA(VLOOKUP(CONCATENATE($T$5,$B9,$C9),'DRY1'!$A$6:$N$135,14,FALSE),0)</f>
        <v>0</v>
      </c>
      <c r="U9" s="189">
        <f>_xlfn.IFNA(VLOOKUP(CONCATENATE($U$5,$B9,$C9),'HO1'!$A$8:$N$131,14,FALSE),0)</f>
        <v>0</v>
      </c>
      <c r="V9" s="707">
        <f>_xlfn.IFNA(VLOOKUP(CONCATENATE($U$5,$B9,$C9),'BUS3'!$A$8:$N$131,14,FALSE),0)</f>
        <v>0</v>
      </c>
      <c r="W9" s="189">
        <f>_xlfn.IFNA(VLOOKUP(CONCATENATE($W$5,$B9,$C9),'DRY2'!$A$6:$N$133,14,FALSE),0)</f>
        <v>0</v>
      </c>
      <c r="X9" s="707">
        <f>_xlfn.IFNA(VLOOKUP(CONCATENATE($Y$5,$B9,$C9),'BAL2'!$A$6:$N$133,14,FALSE),0)</f>
        <v>7</v>
      </c>
      <c r="Y9" s="707">
        <f>_xlfn.IFNA(VLOOKUP(CONCATENATE($Y$5,$B9,$C9),'OG2'!$A$6:$N$133,14,FALSE),0)</f>
        <v>0</v>
      </c>
      <c r="Z9" s="189">
        <f>_xlfn.IFNA(VLOOKUP(CONCATENATE($Z$5,$B9,$C9),'MR2'!$A$6:$N$133,14,FALSE),0)</f>
        <v>0</v>
      </c>
      <c r="AA9" s="189">
        <f>_xlfn.IFNA(VLOOKUP(CONCATENATE($AA$5,$B9,$C9),'DRY3'!$A$6:$N$124,14,FALSE),0)</f>
        <v>0</v>
      </c>
      <c r="AB9" s="189">
        <f>_xlfn.IFNA(VLOOKUP(CONCATENATE($AB$5,$B9,$C9),'SER2'!$A$6:$N$135,14,FALSE),0)</f>
        <v>0</v>
      </c>
      <c r="AC9" s="189">
        <f>_xlfn.IFNA(VLOOKUP(CONCATENATE($AC$5,$B9,$C9),'KR2'!$A$6:$O$129,14,FALSE),0)</f>
        <v>0</v>
      </c>
      <c r="AD9" s="707">
        <f>_xlfn.IFNA(VLOOKUP(CONCATENATE($AD$5,$B9,$C9),'BUN1'!$A$6:$O$129,14,FALSE),0)</f>
        <v>0</v>
      </c>
      <c r="AE9" s="707">
        <f>_xlfn.IFNA(VLOOKUP(CONCATENATE($AE$5,$B9,$C9),LOG!$A$6:$N$135,14,FALSE),0)</f>
        <v>7</v>
      </c>
      <c r="AF9" s="189">
        <f>_xlfn.IFNA(VLOOKUP(CONCATENATE($AF$5,$B9,$C9),FEST!$A$6:$N$125,14,FALSE),0)</f>
        <v>12</v>
      </c>
      <c r="AG9" s="189">
        <f>_xlfn.IFNA(VLOOKUP(CONCATENATE($AG$5,$B9,$C9),'ESP2'!$A$6:$N$131,14,FALSE),0)</f>
        <v>0</v>
      </c>
      <c r="AH9" s="447">
        <f>_xlfn.IFNA(VLOOKUP(CONCATENATE($AH$5,$B9,$C9),'OG3'!$A$6:$N$131,14,FALSE),0)</f>
        <v>0</v>
      </c>
      <c r="AI9" s="447">
        <f>_xlfn.IFNA(VLOOKUP(CONCATENATE($AI$5,$B9,$C9),'BUN2'!$A$6:$N$135,14,FALSE),0)</f>
        <v>0</v>
      </c>
      <c r="AJ9" s="707">
        <f>_xlfn.IFNA(VLOOKUP(CONCATENATE($AJ$5,$B9,$C9),SC!$A$6:$N$250,14,FALSE),0)</f>
        <v>0</v>
      </c>
      <c r="AK9" s="189">
        <f>_xlfn.IFNA(VLOOKUP(CONCATENATE($AK$5,$B9,$C9),'ESP3'!$A$6:$N$133,14,FALSE),0)</f>
        <v>0</v>
      </c>
      <c r="AL9" s="447">
        <f>_xlfn.IFNA(VLOOKUP(CONCATENATE($AL$5,$B9,$C9),'BAL3'!$A$6:$N$77,14,FALSE),0)</f>
        <v>6</v>
      </c>
      <c r="AM9" s="190">
        <f>_xlfn.IFNA(VLOOKUP(CONCATENATE($AK$5,$B9,$C9),'BUN3'!$A$6:$N$133,14,FALSE),0)</f>
        <v>0</v>
      </c>
      <c r="AN9" s="190">
        <f>_xlfn.IFNA(VLOOKUP(CONCATENATE($AN$5,$B9,$C9),'ESP4'!$A$6:$N$135,14,FALSE),0)</f>
        <v>0</v>
      </c>
      <c r="AO9" s="190">
        <f>_xlfn.IFNA(VLOOKUP(CONCATENATE($AO$5,$B9,$C9),'MR3'!$A$6:$N$77,14,FALSE),0)</f>
        <v>0</v>
      </c>
      <c r="AP9" s="447">
        <f>_xlfn.IFNA(VLOOKUP(CONCATENATE($AP$5,$B9,$C9),'WAL1'!$A$6:$N$233,14,FALSE),0)</f>
        <v>0</v>
      </c>
      <c r="AQ9" s="190">
        <f>_xlfn.IFNA(VLOOKUP(CONCATENATE($AQ$5,$B9,$C9),'SM1'!$A$6:$N$250,14,FALSE),0)</f>
        <v>0</v>
      </c>
      <c r="AR9" s="190">
        <f>_xlfn.IFNA(VLOOKUP(CONCATENATE($AR$5,$B9,$C9),'BUS4'!$A$6:$N$250,14,FALSE),0)</f>
        <v>0</v>
      </c>
      <c r="AS9" s="190">
        <f>_xlfn.IFNA(VLOOKUP(CONCATENATE($AS$5,$B9,$C9),WP!$A$6:$N$250,14,FALSE),0)</f>
        <v>0</v>
      </c>
      <c r="AT9" s="78"/>
    </row>
    <row r="10" spans="1:89" x14ac:dyDescent="0.3">
      <c r="A10" s="886"/>
      <c r="B10" s="778" t="s">
        <v>335</v>
      </c>
      <c r="C10" s="784" t="s">
        <v>338</v>
      </c>
      <c r="D10" s="784" t="s">
        <v>97</v>
      </c>
      <c r="E10" s="785">
        <v>45048</v>
      </c>
      <c r="F10" s="783">
        <v>13</v>
      </c>
      <c r="G10" s="768">
        <f t="shared" si="0"/>
        <v>5</v>
      </c>
      <c r="H10" s="782">
        <f t="shared" si="1"/>
        <v>29</v>
      </c>
      <c r="I10" s="782">
        <f t="shared" si="2"/>
        <v>5</v>
      </c>
      <c r="J10" s="189">
        <f>_xlfn.IFNA(VLOOKUP(CONCATENATE($J$5,$B10,$C10),'BUS1'!$A$6:$N$107,14,FALSE),0)</f>
        <v>0</v>
      </c>
      <c r="K10" s="189">
        <f>_xlfn.IFNA(VLOOKUP(CONCATENATE($K$5,$B10,$C10),'ESP1'!$A$6:$N$135,14,FALSE),0)</f>
        <v>0</v>
      </c>
      <c r="L10" s="189">
        <f>_xlfn.IFNA(VLOOKUP(CONCATENATE($L$5,$B10,$C10),'KR1'!$A$6:$N$95,14,FALSE),0)</f>
        <v>0</v>
      </c>
      <c r="M10" s="189">
        <f>_xlfn.IFNA(VLOOKUP(CONCATENATE($M$5,$B10,$C10),'BAL1'!$A$6:$N$131,14,FALSE),0)</f>
        <v>0</v>
      </c>
      <c r="N10" s="189">
        <f>_xlfn.IFNA(VLOOKUP(CONCATENATE($N$5,$B10,$C10),MUR!$A$6:$N$131,14,FALSE),0)</f>
        <v>0</v>
      </c>
      <c r="O10" s="189">
        <f>_xlfn.IFNA(VLOOKUP(CONCATENATE($O$5,$B10,$C10),'SER1'!$A$6:$N$110,14,FALSE),0)</f>
        <v>0</v>
      </c>
      <c r="P10" s="189">
        <f>_xlfn.IFNA(VLOOKUP(CONCATENATE($P$5,$B10,$C10),'MR1'!$A$6:$N$135,14,FALSE),0)</f>
        <v>0</v>
      </c>
      <c r="Q10" s="189">
        <f>_xlfn.IFNA(VLOOKUP(CONCATENATE($Q$5,$B10,$C10),'GOS1'!$A$6:$N$133,14,FALSE),0)</f>
        <v>0</v>
      </c>
      <c r="R10" s="189">
        <f>_xlfn.IFNA(VLOOKUP(CONCATENATE($R$5,$B10,$C10),'BUS2'!$A$6:$N$133,14,FALSE),0)</f>
        <v>0</v>
      </c>
      <c r="S10" s="189">
        <f>_xlfn.IFNA(VLOOKUP(CONCATENATE($S$5,$B10,$C10),'OG1'!$A$6:$N$56,14,FALSE),0)</f>
        <v>7</v>
      </c>
      <c r="T10" s="189">
        <f>_xlfn.IFNA(VLOOKUP(CONCATENATE($T$5,$B10,$C10),'DRY1'!$A$6:$N$135,14,FALSE),0)</f>
        <v>0</v>
      </c>
      <c r="U10" s="189">
        <f>_xlfn.IFNA(VLOOKUP(CONCATENATE($U$5,$B10,$C10),'HO1'!$A$8:$N$131,14,FALSE),0)</f>
        <v>0</v>
      </c>
      <c r="V10" s="707">
        <f>_xlfn.IFNA(VLOOKUP(CONCATENATE($U$5,$B10,$C10),'BUS3'!$A$8:$N$131,14,FALSE),0)</f>
        <v>0</v>
      </c>
      <c r="W10" s="189">
        <f>_xlfn.IFNA(VLOOKUP(CONCATENATE($W$5,$B10,$C10),'DRY2'!$A$6:$N$133,14,FALSE),0)</f>
        <v>8</v>
      </c>
      <c r="X10" s="707">
        <f>_xlfn.IFNA(VLOOKUP(CONCATENATE($Y$5,$B10,$C10),'BAL2'!$A$6:$N$133,14,FALSE),0)</f>
        <v>0</v>
      </c>
      <c r="Y10" s="707">
        <f>_xlfn.IFNA(VLOOKUP(CONCATENATE($Y$5,$B10,$C10),'OG2'!$A$6:$N$133,14,FALSE),0)</f>
        <v>7</v>
      </c>
      <c r="Z10" s="189">
        <f>_xlfn.IFNA(VLOOKUP(CONCATENATE($Z$5,$B10,$C10),'MR2'!$A$6:$N$133,14,FALSE),0)</f>
        <v>0</v>
      </c>
      <c r="AA10" s="189">
        <f>_xlfn.IFNA(VLOOKUP(CONCATENATE($AA$5,$B10,$C10),'DRY3'!$A$6:$N$124,14,FALSE),0)</f>
        <v>0</v>
      </c>
      <c r="AB10" s="189">
        <f>_xlfn.IFNA(VLOOKUP(CONCATENATE($AB$5,$B10,$C10),'SER2'!$A$6:$N$135,14,FALSE),0)</f>
        <v>0</v>
      </c>
      <c r="AC10" s="189">
        <f>_xlfn.IFNA(VLOOKUP(CONCATENATE($AC$5,$B10,$C10),'KR2'!$A$6:$O$129,14,FALSE),0)</f>
        <v>0</v>
      </c>
      <c r="AD10" s="707">
        <f>_xlfn.IFNA(VLOOKUP(CONCATENATE($AD$5,$B10,$C10),'BUN1'!$A$6:$O$129,14,FALSE),0)</f>
        <v>0</v>
      </c>
      <c r="AE10" s="707">
        <f>_xlfn.IFNA(VLOOKUP(CONCATENATE($AE$5,$B10,$C10),LOG!$A$6:$N$135,14,FALSE),0)</f>
        <v>0</v>
      </c>
      <c r="AF10" s="189">
        <f>_xlfn.IFNA(VLOOKUP(CONCATENATE($AF$5,$B10,$C10),FEST!$A$6:$N$125,14,FALSE),0)</f>
        <v>0</v>
      </c>
      <c r="AG10" s="189">
        <f>_xlfn.IFNA(VLOOKUP(CONCATENATE($AG$5,$B10,$C10),'ESP2'!$A$6:$N$131,14,FALSE),0)</f>
        <v>0</v>
      </c>
      <c r="AH10" s="447">
        <f>_xlfn.IFNA(VLOOKUP(CONCATENATE($AH$5,$B10,$C10),'OG3'!$A$6:$N$131,14,FALSE),0)</f>
        <v>5</v>
      </c>
      <c r="AI10" s="447">
        <f>_xlfn.IFNA(VLOOKUP(CONCATENATE($AI$5,$B10,$C10),'BUN2'!$A$6:$N$135,14,FALSE),0)</f>
        <v>0</v>
      </c>
      <c r="AJ10" s="707">
        <f>_xlfn.IFNA(VLOOKUP(CONCATENATE($AJ$5,$B10,$C10),SC!$A$6:$N$250,14,FALSE),0)</f>
        <v>2</v>
      </c>
      <c r="AK10" s="189">
        <f>_xlfn.IFNA(VLOOKUP(CONCATENATE($AK$5,$B10,$C10),'ESP3'!$A$6:$N$133,14,FALSE),0)</f>
        <v>0</v>
      </c>
      <c r="AL10" s="447">
        <f>_xlfn.IFNA(VLOOKUP(CONCATENATE($AL$5,$B10,$C10),'BAL3'!$A$6:$N$77,14,FALSE),0)</f>
        <v>0</v>
      </c>
      <c r="AM10" s="190">
        <f>_xlfn.IFNA(VLOOKUP(CONCATENATE($AK$5,$B10,$C10),'BUN3'!$A$6:$N$133,14,FALSE),0)</f>
        <v>0</v>
      </c>
      <c r="AN10" s="190">
        <f>_xlfn.IFNA(VLOOKUP(CONCATENATE($AN$5,$B10,$C10),'ESP4'!$A$6:$N$135,14,FALSE),0)</f>
        <v>0</v>
      </c>
      <c r="AO10" s="190">
        <f>_xlfn.IFNA(VLOOKUP(CONCATENATE($AO$5,$B10,$C10),'MR3'!$A$6:$N$77,14,FALSE),0)</f>
        <v>0</v>
      </c>
      <c r="AP10" s="447">
        <f>_xlfn.IFNA(VLOOKUP(CONCATENATE($AP$5,$B10,$C10),'WAL1'!$A$6:$N$233,14,FALSE),0)</f>
        <v>0</v>
      </c>
      <c r="AQ10" s="190">
        <f>_xlfn.IFNA(VLOOKUP(CONCATENATE($AQ$5,$B10,$C10),'SM1'!$A$6:$N$250,14,FALSE),0)</f>
        <v>0</v>
      </c>
      <c r="AR10" s="190">
        <f>_xlfn.IFNA(VLOOKUP(CONCATENATE($AR$5,$B10,$C10),'BUS4'!$A$6:$N$250,14,FALSE),0)</f>
        <v>0</v>
      </c>
      <c r="AS10" s="190">
        <f>_xlfn.IFNA(VLOOKUP(CONCATENATE($AS$5,$B10,$C10),WP!$A$6:$N$250,14,FALSE),0)</f>
        <v>0</v>
      </c>
      <c r="AT10" s="78"/>
    </row>
    <row r="11" spans="1:89" x14ac:dyDescent="0.3">
      <c r="A11" s="886"/>
      <c r="B11" s="778" t="s">
        <v>272</v>
      </c>
      <c r="C11" s="784" t="s">
        <v>309</v>
      </c>
      <c r="D11" s="784" t="s">
        <v>260</v>
      </c>
      <c r="E11" s="785">
        <v>45047</v>
      </c>
      <c r="F11" s="783">
        <v>13</v>
      </c>
      <c r="G11" s="768">
        <f t="shared" si="0"/>
        <v>4</v>
      </c>
      <c r="H11" s="782">
        <f t="shared" si="1"/>
        <v>27</v>
      </c>
      <c r="I11" s="782">
        <f t="shared" si="2"/>
        <v>6</v>
      </c>
      <c r="J11" s="189">
        <f>_xlfn.IFNA(VLOOKUP(CONCATENATE($J$5,$B11,$C11),'BUS1'!$A$6:$N$107,14,FALSE),0)</f>
        <v>0</v>
      </c>
      <c r="K11" s="189">
        <f>_xlfn.IFNA(VLOOKUP(CONCATENATE($K$5,$B11,$C11),'ESP1'!$A$6:$N$135,14,FALSE),0)</f>
        <v>0</v>
      </c>
      <c r="L11" s="189">
        <f>_xlfn.IFNA(VLOOKUP(CONCATENATE($L$5,$B11,$C11),'KR1'!$A$6:$N$95,14,FALSE),0)</f>
        <v>0</v>
      </c>
      <c r="M11" s="189">
        <f>_xlfn.IFNA(VLOOKUP(CONCATENATE($M$5,$B11,$C11),'BAL1'!$A$6:$N$131,14,FALSE),0)</f>
        <v>0</v>
      </c>
      <c r="N11" s="189">
        <f>_xlfn.IFNA(VLOOKUP(CONCATENATE($N$5,$B11,$C11),MUR!$A$6:$N$131,14,FALSE),0)</f>
        <v>0</v>
      </c>
      <c r="O11" s="189">
        <f>_xlfn.IFNA(VLOOKUP(CONCATENATE($O$5,$B11,$C11),'SER1'!$A$6:$N$110,14,FALSE),0)</f>
        <v>0</v>
      </c>
      <c r="P11" s="189">
        <f>_xlfn.IFNA(VLOOKUP(CONCATENATE($P$5,$B11,$C11),'MR1'!$A$6:$N$135,14,FALSE),0)</f>
        <v>0</v>
      </c>
      <c r="Q11" s="189">
        <f>_xlfn.IFNA(VLOOKUP(CONCATENATE($Q$5,$B11,$C11),'GOS1'!$A$6:$N$133,14,FALSE),0)</f>
        <v>0</v>
      </c>
      <c r="R11" s="189">
        <f>_xlfn.IFNA(VLOOKUP(CONCATENATE($R$5,$B11,$C11),'BUS2'!$A$6:$N$133,14,FALSE),0)</f>
        <v>0</v>
      </c>
      <c r="S11" s="189">
        <f>_xlfn.IFNA(VLOOKUP(CONCATENATE($S$5,$B11,$C11),'OG1'!$A$6:$N$56,14,FALSE),0)</f>
        <v>6</v>
      </c>
      <c r="T11" s="189">
        <f>_xlfn.IFNA(VLOOKUP(CONCATENATE($T$5,$B11,$C11),'DRY1'!$A$6:$N$135,14,FALSE),0)</f>
        <v>0</v>
      </c>
      <c r="U11" s="189">
        <f>_xlfn.IFNA(VLOOKUP(CONCATENATE($U$5,$B11,$C11),'HO1'!$A$8:$N$131,14,FALSE),0)</f>
        <v>0</v>
      </c>
      <c r="V11" s="707">
        <f>_xlfn.IFNA(VLOOKUP(CONCATENATE($U$5,$B11,$C11),'BUS3'!$A$8:$N$131,14,FALSE),0)</f>
        <v>0</v>
      </c>
      <c r="W11" s="189">
        <f>_xlfn.IFNA(VLOOKUP(CONCATENATE($W$5,$B11,$C11),'DRY2'!$A$6:$N$133,14,FALSE),0)</f>
        <v>0</v>
      </c>
      <c r="X11" s="707">
        <f>_xlfn.IFNA(VLOOKUP(CONCATENATE($Y$5,$B11,$C11),'BAL2'!$A$6:$N$133,14,FALSE),0)</f>
        <v>0</v>
      </c>
      <c r="Y11" s="707">
        <f>_xlfn.IFNA(VLOOKUP(CONCATENATE($Y$5,$B11,$C11),'OG2'!$A$6:$N$133,14,FALSE),0)</f>
        <v>5</v>
      </c>
      <c r="Z11" s="189">
        <f>_xlfn.IFNA(VLOOKUP(CONCATENATE($Z$5,$B11,$C11),'MR2'!$A$6:$N$133,14,FALSE),0)</f>
        <v>0</v>
      </c>
      <c r="AA11" s="189">
        <f>_xlfn.IFNA(VLOOKUP(CONCATENATE($AA$5,$B11,$C11),'DRY3'!$A$6:$N$124,14,FALSE),0)</f>
        <v>0</v>
      </c>
      <c r="AB11" s="189">
        <f>_xlfn.IFNA(VLOOKUP(CONCATENATE($AB$5,$B11,$C11),'SER2'!$A$6:$N$135,14,FALSE),0)</f>
        <v>0</v>
      </c>
      <c r="AC11" s="189">
        <f>_xlfn.IFNA(VLOOKUP(CONCATENATE($AC$5,$B11,$C11),'KR2'!$A$6:$O$129,14,FALSE),0)</f>
        <v>0</v>
      </c>
      <c r="AD11" s="707">
        <f>_xlfn.IFNA(VLOOKUP(CONCATENATE($AD$5,$B11,$C11),'BUN1'!$A$6:$O$129,14,FALSE),0)</f>
        <v>0</v>
      </c>
      <c r="AE11" s="707">
        <f>_xlfn.IFNA(VLOOKUP(CONCATENATE($AE$5,$B11,$C11),LOG!$A$6:$N$135,14,FALSE),0)</f>
        <v>0</v>
      </c>
      <c r="AF11" s="189">
        <f>_xlfn.IFNA(VLOOKUP(CONCATENATE($AF$5,$B11,$C11),FEST!$A$6:$N$125,14,FALSE),0)</f>
        <v>0</v>
      </c>
      <c r="AG11" s="189">
        <f>_xlfn.IFNA(VLOOKUP(CONCATENATE($AG$5,$B11,$C11),'ESP2'!$A$6:$N$131,14,FALSE),0)</f>
        <v>0</v>
      </c>
      <c r="AH11" s="447">
        <f>_xlfn.IFNA(VLOOKUP(CONCATENATE($AH$5,$B11,$C11),'OG3'!$A$6:$N$131,14,FALSE),0)</f>
        <v>6</v>
      </c>
      <c r="AI11" s="447">
        <f>_xlfn.IFNA(VLOOKUP(CONCATENATE($AI$5,$B11,$C11),'BUN2'!$A$6:$N$135,14,FALSE),0)</f>
        <v>0</v>
      </c>
      <c r="AJ11" s="707">
        <f>_xlfn.IFNA(VLOOKUP(CONCATENATE($AJ$5,$B11,$C11),SC!$A$6:$N$250,14,FALSE),0)</f>
        <v>10</v>
      </c>
      <c r="AK11" s="189">
        <f>_xlfn.IFNA(VLOOKUP(CONCATENATE($AK$5,$B11,$C11),'ESP3'!$A$6:$N$133,14,FALSE),0)</f>
        <v>0</v>
      </c>
      <c r="AL11" s="447">
        <f>_xlfn.IFNA(VLOOKUP(CONCATENATE($AL$5,$B11,$C11),'BAL3'!$A$6:$N$77,14,FALSE),0)</f>
        <v>0</v>
      </c>
      <c r="AM11" s="190">
        <f>_xlfn.IFNA(VLOOKUP(CONCATENATE($AK$5,$B11,$C11),'BUN3'!$A$6:$N$133,14,FALSE),0)</f>
        <v>0</v>
      </c>
      <c r="AN11" s="190">
        <f>_xlfn.IFNA(VLOOKUP(CONCATENATE($AN$5,$B11,$C11),'ESP4'!$A$6:$N$135,14,FALSE),0)</f>
        <v>0</v>
      </c>
      <c r="AO11" s="190">
        <f>_xlfn.IFNA(VLOOKUP(CONCATENATE($AO$5,$B11,$C11),'MR3'!$A$6:$N$77,14,FALSE),0)</f>
        <v>0</v>
      </c>
      <c r="AP11" s="447">
        <f>_xlfn.IFNA(VLOOKUP(CONCATENATE($AP$5,$B11,$C11),'WAL1'!$A$6:$N$233,14,FALSE),0)</f>
        <v>0</v>
      </c>
      <c r="AQ11" s="190">
        <f>_xlfn.IFNA(VLOOKUP(CONCATENATE($AQ$5,$B11,$C11),'SM1'!$A$6:$N$250,14,FALSE),0)</f>
        <v>0</v>
      </c>
      <c r="AR11" s="190">
        <f>_xlfn.IFNA(VLOOKUP(CONCATENATE($AR$5,$B11,$C11),'BUS4'!$A$6:$N$250,14,FALSE),0)</f>
        <v>0</v>
      </c>
      <c r="AS11" s="190">
        <f>_xlfn.IFNA(VLOOKUP(CONCATENATE($AS$5,$B11,$C11),WP!$A$6:$N$250,14,FALSE),0)</f>
        <v>0</v>
      </c>
      <c r="AT11" s="78"/>
    </row>
    <row r="12" spans="1:89" ht="14.4" thickBot="1" x14ac:dyDescent="0.35">
      <c r="A12" s="886"/>
      <c r="B12" s="771" t="s">
        <v>282</v>
      </c>
      <c r="C12" s="772" t="s">
        <v>322</v>
      </c>
      <c r="D12" s="772" t="s">
        <v>99</v>
      </c>
      <c r="E12" s="773">
        <v>45063</v>
      </c>
      <c r="F12" s="774">
        <v>12</v>
      </c>
      <c r="G12" s="775">
        <f t="shared" si="0"/>
        <v>3</v>
      </c>
      <c r="H12" s="776">
        <f t="shared" si="1"/>
        <v>27</v>
      </c>
      <c r="I12" s="776">
        <f t="shared" si="2"/>
        <v>6</v>
      </c>
      <c r="J12" s="189">
        <f>_xlfn.IFNA(VLOOKUP(CONCATENATE($J$5,$B12,$C12),'BUS1'!$A$6:$N$107,14,FALSE),0)</f>
        <v>0</v>
      </c>
      <c r="K12" s="189">
        <f>_xlfn.IFNA(VLOOKUP(CONCATENATE($K$5,$B12,$C12),'ESP1'!$A$6:$N$135,14,FALSE),0)</f>
        <v>0</v>
      </c>
      <c r="L12" s="189">
        <f>_xlfn.IFNA(VLOOKUP(CONCATENATE($L$5,$B12,$C12),'KR1'!$A$6:$N$95,14,FALSE),0)</f>
        <v>0</v>
      </c>
      <c r="M12" s="189">
        <f>_xlfn.IFNA(VLOOKUP(CONCATENATE($M$5,$B12,$C12),'BAL1'!$A$6:$N$131,14,FALSE),0)</f>
        <v>0</v>
      </c>
      <c r="N12" s="189">
        <f>_xlfn.IFNA(VLOOKUP(CONCATENATE($N$5,$B12,$C12),MUR!$A$6:$N$131,14,FALSE),0)</f>
        <v>0</v>
      </c>
      <c r="O12" s="189">
        <f>_xlfn.IFNA(VLOOKUP(CONCATENATE($O$5,$B12,$C12),'SER1'!$A$6:$N$110,14,FALSE),0)</f>
        <v>0</v>
      </c>
      <c r="P12" s="189">
        <f>_xlfn.IFNA(VLOOKUP(CONCATENATE($P$5,$B12,$C12),'MR1'!$A$6:$N$135,14,FALSE),0)</f>
        <v>0</v>
      </c>
      <c r="Q12" s="189">
        <f>_xlfn.IFNA(VLOOKUP(CONCATENATE($Q$5,$B12,$C12),'GOS1'!$A$6:$N$133,14,FALSE),0)</f>
        <v>0</v>
      </c>
      <c r="R12" s="189">
        <f>_xlfn.IFNA(VLOOKUP(CONCATENATE($R$5,$B12,$C12),'BUS2'!$A$6:$N$133,14,FALSE),0)</f>
        <v>0</v>
      </c>
      <c r="S12" s="189">
        <f>_xlfn.IFNA(VLOOKUP(CONCATENATE($S$5,$B12,$C12),'OG1'!$A$6:$N$56,14,FALSE),0)</f>
        <v>0</v>
      </c>
      <c r="T12" s="189">
        <f>_xlfn.IFNA(VLOOKUP(CONCATENATE($T$5,$B12,$C12),'DRY1'!$A$6:$N$135,14,FALSE),0)</f>
        <v>0</v>
      </c>
      <c r="U12" s="189">
        <f>_xlfn.IFNA(VLOOKUP(CONCATENATE($U$5,$B12,$C12),'HO1'!$A$8:$N$131,14,FALSE),0)</f>
        <v>0</v>
      </c>
      <c r="V12" s="707">
        <f>_xlfn.IFNA(VLOOKUP(CONCATENATE($U$5,$B12,$C12),'BUS3'!$A$8:$N$131,14,FALSE),0)</f>
        <v>0</v>
      </c>
      <c r="W12" s="189">
        <f>_xlfn.IFNA(VLOOKUP(CONCATENATE($W$5,$B12,$C12),'DRY2'!$A$6:$N$133,14,FALSE),0)</f>
        <v>0</v>
      </c>
      <c r="X12" s="707">
        <f>_xlfn.IFNA(VLOOKUP(CONCATENATE($Y$5,$B12,$C12),'BAL2'!$A$6:$N$133,14,FALSE),0)</f>
        <v>0</v>
      </c>
      <c r="Y12" s="707">
        <f>_xlfn.IFNA(VLOOKUP(CONCATENATE($Y$5,$B12,$C12),'OG2'!$A$6:$N$133,14,FALSE),0)</f>
        <v>0</v>
      </c>
      <c r="Z12" s="189">
        <f>_xlfn.IFNA(VLOOKUP(CONCATENATE($Z$5,$B12,$C12),'MR2'!$A$6:$N$133,14,FALSE),0)</f>
        <v>0</v>
      </c>
      <c r="AA12" s="189">
        <f>_xlfn.IFNA(VLOOKUP(CONCATENATE($AA$5,$B12,$C12),'DRY3'!$A$6:$N$124,14,FALSE),0)</f>
        <v>0</v>
      </c>
      <c r="AB12" s="189">
        <f>_xlfn.IFNA(VLOOKUP(CONCATENATE($AB$5,$B12,$C12),'SER2'!$A$6:$N$135,14,FALSE),0)</f>
        <v>0</v>
      </c>
      <c r="AC12" s="189">
        <f>_xlfn.IFNA(VLOOKUP(CONCATENATE($AC$5,$B12,$C12),'KR2'!$A$6:$O$129,14,FALSE),0)</f>
        <v>0</v>
      </c>
      <c r="AD12" s="707">
        <f>_xlfn.IFNA(VLOOKUP(CONCATENATE($AD$5,$B12,$C12),'BUN1'!$A$6:$O$129,14,FALSE),0)</f>
        <v>0</v>
      </c>
      <c r="AE12" s="707">
        <f>_xlfn.IFNA(VLOOKUP(CONCATENATE($AE$5,$B12,$C12),LOG!$A$6:$N$135,14,FALSE),0)</f>
        <v>0</v>
      </c>
      <c r="AF12" s="189">
        <f>_xlfn.IFNA(VLOOKUP(CONCATENATE($AF$5,$B12,$C12),FEST!$A$6:$N$125,14,FALSE),0)</f>
        <v>0</v>
      </c>
      <c r="AG12" s="189">
        <f>_xlfn.IFNA(VLOOKUP(CONCATENATE($AG$5,$B12,$C12),'ESP2'!$A$6:$N$131,14,FALSE),0)</f>
        <v>9</v>
      </c>
      <c r="AH12" s="447">
        <f>_xlfn.IFNA(VLOOKUP(CONCATENATE($AH$5,$B12,$C12),'OG3'!$A$6:$N$131,14,FALSE),0)</f>
        <v>0</v>
      </c>
      <c r="AI12" s="447">
        <f>_xlfn.IFNA(VLOOKUP(CONCATENATE($AI$5,$B12,$C12),'BUN2'!$A$6:$N$135,14,FALSE),0)</f>
        <v>0</v>
      </c>
      <c r="AJ12" s="707">
        <f>_xlfn.IFNA(VLOOKUP(CONCATENATE($AJ$5,$B12,$C12),SC!$A$6:$N$250,14,FALSE),0)</f>
        <v>0</v>
      </c>
      <c r="AK12" s="189">
        <f>_xlfn.IFNA(VLOOKUP(CONCATENATE($AK$5,$B12,$C12),'ESP3'!$A$6:$N$133,14,FALSE),0)</f>
        <v>9</v>
      </c>
      <c r="AL12" s="447">
        <f>_xlfn.IFNA(VLOOKUP(CONCATENATE($AL$5,$B12,$C12),'BAL3'!$A$6:$N$77,14,FALSE),0)</f>
        <v>0</v>
      </c>
      <c r="AM12" s="190">
        <f>_xlfn.IFNA(VLOOKUP(CONCATENATE($AK$5,$B12,$C12),'BUN3'!$A$6:$N$133,14,FALSE),0)</f>
        <v>0</v>
      </c>
      <c r="AN12" s="190">
        <f>_xlfn.IFNA(VLOOKUP(CONCATENATE($AN$5,$B12,$C12),'ESP4'!$A$6:$N$135,14,FALSE),0)</f>
        <v>9</v>
      </c>
      <c r="AO12" s="190">
        <f>_xlfn.IFNA(VLOOKUP(CONCATENATE($AO$5,$B12,$C12),'MR3'!$A$6:$N$77,14,FALSE),0)</f>
        <v>0</v>
      </c>
      <c r="AP12" s="447">
        <f>_xlfn.IFNA(VLOOKUP(CONCATENATE($AP$5,$B12,$C12),'WAL1'!$A$6:$N$233,14,FALSE),0)</f>
        <v>0</v>
      </c>
      <c r="AQ12" s="190">
        <f>_xlfn.IFNA(VLOOKUP(CONCATENATE($AQ$5,$B12,$C12),'SM1'!$A$6:$N$250,14,FALSE),0)</f>
        <v>0</v>
      </c>
      <c r="AR12" s="190">
        <f>_xlfn.IFNA(VLOOKUP(CONCATENATE($AR$5,$B12,$C12),'BUS4'!$A$6:$N$250,14,FALSE),0)</f>
        <v>0</v>
      </c>
      <c r="AS12" s="190">
        <f>_xlfn.IFNA(VLOOKUP(CONCATENATE($AS$5,$B12,$C12),WP!$A$6:$N$250,14,FALSE),0)</f>
        <v>0</v>
      </c>
      <c r="AT12" s="78"/>
    </row>
    <row r="13" spans="1:89" x14ac:dyDescent="0.3">
      <c r="A13" s="886"/>
      <c r="B13" s="478" t="s">
        <v>292</v>
      </c>
      <c r="C13" s="479" t="s">
        <v>530</v>
      </c>
      <c r="D13" s="479" t="s">
        <v>307</v>
      </c>
      <c r="E13" s="481">
        <v>45124</v>
      </c>
      <c r="F13" s="480">
        <v>12</v>
      </c>
      <c r="G13" s="705">
        <f t="shared" si="0"/>
        <v>2</v>
      </c>
      <c r="H13" s="706">
        <f t="shared" si="1"/>
        <v>19</v>
      </c>
      <c r="I13" s="480">
        <f t="shared" si="2"/>
        <v>8</v>
      </c>
      <c r="J13" s="189">
        <f>_xlfn.IFNA(VLOOKUP(CONCATENATE($J$5,$B13,$C13),'BUS1'!$A$6:$N$107,14,FALSE),0)</f>
        <v>0</v>
      </c>
      <c r="K13" s="189">
        <f>_xlfn.IFNA(VLOOKUP(CONCATENATE($K$5,$B13,$C13),'ESP1'!$A$6:$N$135,14,FALSE),0)</f>
        <v>0</v>
      </c>
      <c r="L13" s="189">
        <f>_xlfn.IFNA(VLOOKUP(CONCATENATE($L$5,$B13,$C13),'KR1'!$A$6:$N$95,14,FALSE),0)</f>
        <v>0</v>
      </c>
      <c r="M13" s="189">
        <f>_xlfn.IFNA(VLOOKUP(CONCATENATE($M$5,$B13,$C13),'BAL1'!$A$6:$N$131,14,FALSE),0)</f>
        <v>0</v>
      </c>
      <c r="N13" s="189">
        <f>_xlfn.IFNA(VLOOKUP(CONCATENATE($N$5,$B13,$C13),MUR!$A$6:$N$131,14,FALSE),0)</f>
        <v>0</v>
      </c>
      <c r="O13" s="189">
        <f>_xlfn.IFNA(VLOOKUP(CONCATENATE($O$5,$B13,$C13),'SER1'!$A$6:$N$110,14,FALSE),0)</f>
        <v>0</v>
      </c>
      <c r="P13" s="189">
        <f>_xlfn.IFNA(VLOOKUP(CONCATENATE($P$5,$B13,$C13),'MR1'!$A$6:$N$135,14,FALSE),0)</f>
        <v>0</v>
      </c>
      <c r="Q13" s="189">
        <f>_xlfn.IFNA(VLOOKUP(CONCATENATE($Q$5,$B13,$C13),'GOS1'!$A$6:$N$133,14,FALSE),0)</f>
        <v>0</v>
      </c>
      <c r="R13" s="189">
        <f>_xlfn.IFNA(VLOOKUP(CONCATENATE($R$5,$B13,$C13),'BUS2'!$A$6:$N$133,14,FALSE),0)</f>
        <v>0</v>
      </c>
      <c r="S13" s="189">
        <f>_xlfn.IFNA(VLOOKUP(CONCATENATE($S$5,$B13,$C13),'OG1'!$A$6:$N$56,14,FALSE),0)</f>
        <v>0</v>
      </c>
      <c r="T13" s="189">
        <f>_xlfn.IFNA(VLOOKUP(CONCATENATE($T$5,$B13,$C13),'DRY1'!$A$6:$N$135,14,FALSE),0)</f>
        <v>0</v>
      </c>
      <c r="U13" s="189">
        <f>_xlfn.IFNA(VLOOKUP(CONCATENATE($U$5,$B13,$C13),'HO1'!$A$8:$N$131,14,FALSE),0)</f>
        <v>0</v>
      </c>
      <c r="V13" s="707">
        <f>_xlfn.IFNA(VLOOKUP(CONCATENATE($U$5,$B13,$C13),'BUS3'!$A$8:$N$131,14,FALSE),0)</f>
        <v>0</v>
      </c>
      <c r="W13" s="189">
        <f>_xlfn.IFNA(VLOOKUP(CONCATENATE($W$5,$B13,$C13),'DRY2'!$A$6:$N$133,14,FALSE),0)</f>
        <v>0</v>
      </c>
      <c r="X13" s="707">
        <f>_xlfn.IFNA(VLOOKUP(CONCATENATE($Y$5,$B13,$C13),'BAL2'!$A$6:$N$133,14,FALSE),0)</f>
        <v>0</v>
      </c>
      <c r="Y13" s="707">
        <f>_xlfn.IFNA(VLOOKUP(CONCATENATE($Y$5,$B13,$C13),'OG2'!$A$6:$N$133,14,FALSE),0)</f>
        <v>0</v>
      </c>
      <c r="Z13" s="189">
        <f>_xlfn.IFNA(VLOOKUP(CONCATENATE($Z$5,$B13,$C13),'MR2'!$A$6:$N$133,14,FALSE),0)</f>
        <v>0</v>
      </c>
      <c r="AA13" s="189">
        <f>_xlfn.IFNA(VLOOKUP(CONCATENATE($AA$5,$B13,$C13),'DRY3'!$A$6:$N$124,14,FALSE),0)</f>
        <v>0</v>
      </c>
      <c r="AB13" s="189">
        <f>_xlfn.IFNA(VLOOKUP(CONCATENATE($AB$5,$B13,$C13),'SER2'!$A$6:$N$135,14,FALSE),0)</f>
        <v>0</v>
      </c>
      <c r="AC13" s="189">
        <f>_xlfn.IFNA(VLOOKUP(CONCATENATE($AC$5,$B13,$C13),'KR2'!$A$6:$O$129,14,FALSE),0)</f>
        <v>0</v>
      </c>
      <c r="AD13" s="707">
        <f>_xlfn.IFNA(VLOOKUP(CONCATENATE($AD$5,$B13,$C13),'BUN1'!$A$6:$O$129,14,FALSE),0)</f>
        <v>7</v>
      </c>
      <c r="AE13" s="707">
        <f>_xlfn.IFNA(VLOOKUP(CONCATENATE($AE$5,$B13,$C13),LOG!$A$6:$N$135,14,FALSE),0)</f>
        <v>0</v>
      </c>
      <c r="AF13" s="189">
        <f>_xlfn.IFNA(VLOOKUP(CONCATENATE($AF$5,$B13,$C13),FEST!$A$6:$N$125,14,FALSE),0)</f>
        <v>0</v>
      </c>
      <c r="AG13" s="189">
        <f>_xlfn.IFNA(VLOOKUP(CONCATENATE($AG$5,$B13,$C13),'ESP2'!$A$6:$N$131,14,FALSE),0)</f>
        <v>0</v>
      </c>
      <c r="AH13" s="447">
        <f>_xlfn.IFNA(VLOOKUP(CONCATENATE($AH$5,$B13,$C13),'OG3'!$A$6:$N$131,14,FALSE),0)</f>
        <v>0</v>
      </c>
      <c r="AI13" s="447">
        <f>_xlfn.IFNA(VLOOKUP(CONCATENATE($AI$5,$B13,$C13),'BUN2'!$A$6:$N$135,14,FALSE),0)</f>
        <v>0</v>
      </c>
      <c r="AJ13" s="707">
        <f>_xlfn.IFNA(VLOOKUP(CONCATENATE($AJ$5,$B13,$C13),SC!$A$6:$N$250,14,FALSE),0)</f>
        <v>12</v>
      </c>
      <c r="AK13" s="189">
        <f>_xlfn.IFNA(VLOOKUP(CONCATENATE($AK$5,$B13,$C13),'ESP3'!$A$6:$N$133,14,FALSE),0)</f>
        <v>0</v>
      </c>
      <c r="AL13" s="447">
        <f>_xlfn.IFNA(VLOOKUP(CONCATENATE($AL$5,$B13,$C13),'BAL3'!$A$6:$N$77,14,FALSE),0)</f>
        <v>0</v>
      </c>
      <c r="AM13" s="190">
        <f>_xlfn.IFNA(VLOOKUP(CONCATENATE($AK$5,$B13,$C13),'BUN3'!$A$6:$N$133,14,FALSE),0)</f>
        <v>0</v>
      </c>
      <c r="AN13" s="190">
        <f>_xlfn.IFNA(VLOOKUP(CONCATENATE($AN$5,$B13,$C13),'ESP4'!$A$6:$N$135,14,FALSE),0)</f>
        <v>0</v>
      </c>
      <c r="AO13" s="190">
        <f>_xlfn.IFNA(VLOOKUP(CONCATENATE($AO$5,$B13,$C13),'MR3'!$A$6:$N$77,14,FALSE),0)</f>
        <v>0</v>
      </c>
      <c r="AP13" s="447">
        <f>_xlfn.IFNA(VLOOKUP(CONCATENATE($AP$5,$B13,$C13),'WAL1'!$A$6:$N$233,14,FALSE),0)</f>
        <v>0</v>
      </c>
      <c r="AQ13" s="190">
        <f>_xlfn.IFNA(VLOOKUP(CONCATENATE($AQ$5,$B13,$C13),'SM1'!$A$6:$N$250,14,FALSE),0)</f>
        <v>0</v>
      </c>
      <c r="AR13" s="190">
        <f>_xlfn.IFNA(VLOOKUP(CONCATENATE($AR$5,$B13,$C13),'BUS4'!$A$6:$N$250,14,FALSE),0)</f>
        <v>0</v>
      </c>
      <c r="AS13" s="190">
        <f>_xlfn.IFNA(VLOOKUP(CONCATENATE($AS$5,$B13,$C13),WP!$A$6:$N$250,14,FALSE),0)</f>
        <v>0</v>
      </c>
      <c r="AT13" s="78"/>
    </row>
    <row r="14" spans="1:89" x14ac:dyDescent="0.3">
      <c r="A14" s="886"/>
      <c r="B14" s="29" t="s">
        <v>335</v>
      </c>
      <c r="C14" s="30" t="s">
        <v>337</v>
      </c>
      <c r="D14" s="30" t="s">
        <v>97</v>
      </c>
      <c r="E14" s="31">
        <v>45048</v>
      </c>
      <c r="F14" s="32">
        <v>13</v>
      </c>
      <c r="G14" s="33">
        <f t="shared" si="0"/>
        <v>2</v>
      </c>
      <c r="H14" s="34">
        <f t="shared" si="1"/>
        <v>16</v>
      </c>
      <c r="I14" s="32">
        <f t="shared" si="2"/>
        <v>9</v>
      </c>
      <c r="J14" s="189">
        <f>_xlfn.IFNA(VLOOKUP(CONCATENATE($J$5,$B14,$C14),'BUS1'!$A$6:$N$107,14,FALSE),0)</f>
        <v>0</v>
      </c>
      <c r="K14" s="189">
        <f>_xlfn.IFNA(VLOOKUP(CONCATENATE($K$5,$B14,$C14),'ESP1'!$A$6:$N$135,14,FALSE),0)</f>
        <v>0</v>
      </c>
      <c r="L14" s="189">
        <f>_xlfn.IFNA(VLOOKUP(CONCATENATE($L$5,$B14,$C14),'KR1'!$A$6:$N$95,14,FALSE),0)</f>
        <v>0</v>
      </c>
      <c r="M14" s="189">
        <f>_xlfn.IFNA(VLOOKUP(CONCATENATE($M$5,$B14,$C14),'BAL1'!$A$6:$N$131,14,FALSE),0)</f>
        <v>0</v>
      </c>
      <c r="N14" s="189">
        <f>_xlfn.IFNA(VLOOKUP(CONCATENATE($N$5,$B14,$C14),MUR!$A$6:$N$131,14,FALSE),0)</f>
        <v>0</v>
      </c>
      <c r="O14" s="189">
        <f>_xlfn.IFNA(VLOOKUP(CONCATENATE($O$5,$B14,$C14),'SER1'!$A$6:$N$110,14,FALSE),0)</f>
        <v>0</v>
      </c>
      <c r="P14" s="189">
        <f>_xlfn.IFNA(VLOOKUP(CONCATENATE($P$5,$B14,$C14),'MR1'!$A$6:$N$135,14,FALSE),0)</f>
        <v>0</v>
      </c>
      <c r="Q14" s="189">
        <f>_xlfn.IFNA(VLOOKUP(CONCATENATE($Q$5,$B14,$C14),'GOS1'!$A$6:$N$133,14,FALSE),0)</f>
        <v>0</v>
      </c>
      <c r="R14" s="189">
        <f>_xlfn.IFNA(VLOOKUP(CONCATENATE($R$5,$B14,$C14),'BUS2'!$A$6:$N$133,14,FALSE),0)</f>
        <v>0</v>
      </c>
      <c r="S14" s="189">
        <f>_xlfn.IFNA(VLOOKUP(CONCATENATE($S$5,$B14,$C14),'OG1'!$A$6:$N$56,14,FALSE),0)</f>
        <v>0</v>
      </c>
      <c r="T14" s="189">
        <f>_xlfn.IFNA(VLOOKUP(CONCATENATE($T$5,$B14,$C14),'DRY1'!$A$6:$N$135,14,FALSE),0)</f>
        <v>8</v>
      </c>
      <c r="U14" s="189">
        <f>_xlfn.IFNA(VLOOKUP(CONCATENATE($U$5,$B14,$C14),'HO1'!$A$8:$N$131,14,FALSE),0)</f>
        <v>0</v>
      </c>
      <c r="V14" s="707">
        <f>_xlfn.IFNA(VLOOKUP(CONCATENATE($U$5,$B14,$C14),'BUS3'!$A$8:$N$131,14,FALSE),0)</f>
        <v>0</v>
      </c>
      <c r="W14" s="189">
        <f>_xlfn.IFNA(VLOOKUP(CONCATENATE($W$5,$B14,$C14),'DRY2'!$A$6:$N$133,14,FALSE),0)</f>
        <v>0</v>
      </c>
      <c r="X14" s="707">
        <f>_xlfn.IFNA(VLOOKUP(CONCATENATE($Y$5,$B14,$C14),'BAL2'!$A$6:$N$133,14,FALSE),0)</f>
        <v>0</v>
      </c>
      <c r="Y14" s="707">
        <f>_xlfn.IFNA(VLOOKUP(CONCATENATE($Y$5,$B14,$C14),'OG2'!$A$6:$N$133,14,FALSE),0)</f>
        <v>0</v>
      </c>
      <c r="Z14" s="189">
        <f>_xlfn.IFNA(VLOOKUP(CONCATENATE($Z$5,$B14,$C14),'MR2'!$A$6:$N$133,14,FALSE),0)</f>
        <v>0</v>
      </c>
      <c r="AA14" s="189">
        <f>_xlfn.IFNA(VLOOKUP(CONCATENATE($AA$5,$B14,$C14),'DRY3'!$A$6:$N$124,14,FALSE),0)</f>
        <v>8</v>
      </c>
      <c r="AB14" s="189">
        <f>_xlfn.IFNA(VLOOKUP(CONCATENATE($AB$5,$B14,$C14),'SER2'!$A$6:$N$135,14,FALSE),0)</f>
        <v>0</v>
      </c>
      <c r="AC14" s="189">
        <f>_xlfn.IFNA(VLOOKUP(CONCATENATE($AC$5,$B14,$C14),'KR2'!$A$6:$O$129,14,FALSE),0)</f>
        <v>0</v>
      </c>
      <c r="AD14" s="707">
        <f>_xlfn.IFNA(VLOOKUP(CONCATENATE($AD$5,$B14,$C14),'BUN1'!$A$6:$O$129,14,FALSE),0)</f>
        <v>0</v>
      </c>
      <c r="AE14" s="707">
        <f>_xlfn.IFNA(VLOOKUP(CONCATENATE($AE$5,$B14,$C14),LOG!$A$6:$N$135,14,FALSE),0)</f>
        <v>0</v>
      </c>
      <c r="AF14" s="189">
        <f>_xlfn.IFNA(VLOOKUP(CONCATENATE($AF$5,$B14,$C14),FEST!$A$6:$N$125,14,FALSE),0)</f>
        <v>0</v>
      </c>
      <c r="AG14" s="189">
        <f>_xlfn.IFNA(VLOOKUP(CONCATENATE($AG$5,$B14,$C14),'ESP2'!$A$6:$N$131,14,FALSE),0)</f>
        <v>0</v>
      </c>
      <c r="AH14" s="447">
        <f>_xlfn.IFNA(VLOOKUP(CONCATENATE($AH$5,$B14,$C14),'OG3'!$A$6:$N$131,14,FALSE),0)</f>
        <v>0</v>
      </c>
      <c r="AI14" s="447">
        <f>_xlfn.IFNA(VLOOKUP(CONCATENATE($AI$5,$B14,$C14),'BUN2'!$A$6:$N$135,14,FALSE),0)</f>
        <v>0</v>
      </c>
      <c r="AJ14" s="707">
        <f>_xlfn.IFNA(VLOOKUP(CONCATENATE($AJ$5,$B14,$C14),SC!$A$6:$N$250,14,FALSE),0)</f>
        <v>0</v>
      </c>
      <c r="AK14" s="189">
        <f>_xlfn.IFNA(VLOOKUP(CONCATENATE($AK$5,$B14,$C14),'ESP3'!$A$6:$N$133,14,FALSE),0)</f>
        <v>0</v>
      </c>
      <c r="AL14" s="447">
        <f>_xlfn.IFNA(VLOOKUP(CONCATENATE($AL$5,$B14,$C14),'BAL3'!$A$6:$N$77,14,FALSE),0)</f>
        <v>0</v>
      </c>
      <c r="AM14" s="190">
        <f>_xlfn.IFNA(VLOOKUP(CONCATENATE($AK$5,$B14,$C14),'BUN3'!$A$6:$N$133,14,FALSE),0)</f>
        <v>0</v>
      </c>
      <c r="AN14" s="190">
        <f>_xlfn.IFNA(VLOOKUP(CONCATENATE($AN$5,$B14,$C14),'ESP4'!$A$6:$N$135,14,FALSE),0)</f>
        <v>0</v>
      </c>
      <c r="AO14" s="190">
        <f>_xlfn.IFNA(VLOOKUP(CONCATENATE($AO$5,$B14,$C14),'MR3'!$A$6:$N$77,14,FALSE),0)</f>
        <v>0</v>
      </c>
      <c r="AP14" s="447">
        <f>_xlfn.IFNA(VLOOKUP(CONCATENATE($AP$5,$B14,$C14),'WAL1'!$A$6:$N$233,14,FALSE),0)</f>
        <v>0</v>
      </c>
      <c r="AQ14" s="190">
        <f>_xlfn.IFNA(VLOOKUP(CONCATENATE($AQ$5,$B14,$C14),'SM1'!$A$6:$N$250,14,FALSE),0)</f>
        <v>0</v>
      </c>
      <c r="AR14" s="190">
        <f>_xlfn.IFNA(VLOOKUP(CONCATENATE($AR$5,$B14,$C14),'BUS4'!$A$6:$N$250,14,FALSE),0)</f>
        <v>0</v>
      </c>
      <c r="AS14" s="190">
        <f>_xlfn.IFNA(VLOOKUP(CONCATENATE($AS$5,$B14,$C14),WP!$A$6:$N$250,14,FALSE),0)</f>
        <v>0</v>
      </c>
      <c r="AT14" s="78"/>
    </row>
    <row r="15" spans="1:89" x14ac:dyDescent="0.3">
      <c r="A15" s="886"/>
      <c r="B15" s="29" t="s">
        <v>535</v>
      </c>
      <c r="C15" s="30" t="s">
        <v>526</v>
      </c>
      <c r="D15" s="30" t="s">
        <v>303</v>
      </c>
      <c r="E15" s="31">
        <v>45028</v>
      </c>
      <c r="F15" s="32">
        <v>12</v>
      </c>
      <c r="G15" s="33">
        <f t="shared" si="0"/>
        <v>3</v>
      </c>
      <c r="H15" s="34">
        <f t="shared" si="1"/>
        <v>15</v>
      </c>
      <c r="I15" s="32">
        <f t="shared" si="2"/>
        <v>10</v>
      </c>
      <c r="J15" s="189">
        <f>_xlfn.IFNA(VLOOKUP(CONCATENATE($J$5,$B15,$C15),'BUS1'!$A$6:$N$107,14,FALSE),0)</f>
        <v>0</v>
      </c>
      <c r="K15" s="189">
        <f>_xlfn.IFNA(VLOOKUP(CONCATENATE($K$5,$B15,$C15),'ESP1'!$A$6:$N$135,14,FALSE),0)</f>
        <v>0</v>
      </c>
      <c r="L15" s="189">
        <f>_xlfn.IFNA(VLOOKUP(CONCATENATE($L$5,$B15,$C15),'KR1'!$A$6:$N$95,14,FALSE),0)</f>
        <v>0</v>
      </c>
      <c r="M15" s="189">
        <f>_xlfn.IFNA(VLOOKUP(CONCATENATE($M$5,$B15,$C15),'BAL1'!$A$6:$N$131,14,FALSE),0)</f>
        <v>0</v>
      </c>
      <c r="N15" s="189">
        <f>_xlfn.IFNA(VLOOKUP(CONCATENATE($N$5,$B15,$C15),MUR!$A$6:$N$131,14,FALSE),0)</f>
        <v>0</v>
      </c>
      <c r="O15" s="189">
        <f>_xlfn.IFNA(VLOOKUP(CONCATENATE($O$5,$B15,$C15),'SER1'!$A$6:$N$110,14,FALSE),0)</f>
        <v>0</v>
      </c>
      <c r="P15" s="189">
        <f>_xlfn.IFNA(VLOOKUP(CONCATENATE($P$5,$B15,$C15),'MR1'!$A$6:$N$135,14,FALSE),0)</f>
        <v>0</v>
      </c>
      <c r="Q15" s="189">
        <f>_xlfn.IFNA(VLOOKUP(CONCATENATE($Q$5,$B15,$C15),'GOS1'!$A$6:$N$133,14,FALSE),0)</f>
        <v>0</v>
      </c>
      <c r="R15" s="189">
        <f>_xlfn.IFNA(VLOOKUP(CONCATENATE($R$5,$B15,$C15),'BUS2'!$A$6:$N$133,14,FALSE),0)</f>
        <v>6</v>
      </c>
      <c r="S15" s="189">
        <f>_xlfn.IFNA(VLOOKUP(CONCATENATE($S$5,$B15,$C15),'OG1'!$A$6:$N$56,14,FALSE),0)</f>
        <v>0</v>
      </c>
      <c r="T15" s="189">
        <f>_xlfn.IFNA(VLOOKUP(CONCATENATE($T$5,$B15,$C15),'DRY1'!$A$6:$N$135,14,FALSE),0)</f>
        <v>0</v>
      </c>
      <c r="U15" s="189">
        <f>_xlfn.IFNA(VLOOKUP(CONCATENATE($U$5,$B15,$C15),'HO1'!$A$8:$N$131,14,FALSE),0)</f>
        <v>0</v>
      </c>
      <c r="V15" s="707">
        <f>_xlfn.IFNA(VLOOKUP(CONCATENATE($U$5,$B15,$C15),'BUS3'!$A$8:$N$131,14,FALSE),0)</f>
        <v>0</v>
      </c>
      <c r="W15" s="189">
        <f>_xlfn.IFNA(VLOOKUP(CONCATENATE($W$5,$B15,$C15),'DRY2'!$A$6:$N$133,14,FALSE),0)</f>
        <v>0</v>
      </c>
      <c r="X15" s="707">
        <f>_xlfn.IFNA(VLOOKUP(CONCATENATE($Y$5,$B15,$C15),'BAL2'!$A$6:$N$133,14,FALSE),0)</f>
        <v>0</v>
      </c>
      <c r="Y15" s="707">
        <f>_xlfn.IFNA(VLOOKUP(CONCATENATE($Y$5,$B15,$C15),'OG2'!$A$6:$N$133,14,FALSE),0)</f>
        <v>0</v>
      </c>
      <c r="Z15" s="189">
        <f>_xlfn.IFNA(VLOOKUP(CONCATENATE($Z$5,$B15,$C15),'MR2'!$A$6:$N$133,14,FALSE),0)</f>
        <v>7</v>
      </c>
      <c r="AA15" s="189">
        <f>_xlfn.IFNA(VLOOKUP(CONCATENATE($AA$5,$B15,$C15),'DRY3'!$A$6:$N$124,14,FALSE),0)</f>
        <v>0</v>
      </c>
      <c r="AB15" s="189">
        <f>_xlfn.IFNA(VLOOKUP(CONCATENATE($AB$5,$B15,$C15),'SER2'!$A$6:$N$135,14,FALSE),0)</f>
        <v>0</v>
      </c>
      <c r="AC15" s="189">
        <f>_xlfn.IFNA(VLOOKUP(CONCATENATE($AC$5,$B15,$C15),'KR2'!$A$6:$O$129,14,FALSE),0)</f>
        <v>0</v>
      </c>
      <c r="AD15" s="707">
        <f>_xlfn.IFNA(VLOOKUP(CONCATENATE($AD$5,$B15,$C15),'BUN1'!$A$6:$O$129,14,FALSE),0)</f>
        <v>0</v>
      </c>
      <c r="AE15" s="707">
        <f>_xlfn.IFNA(VLOOKUP(CONCATENATE($AE$5,$B15,$C15),LOG!$A$6:$N$135,14,FALSE),0)</f>
        <v>0</v>
      </c>
      <c r="AF15" s="189">
        <f>_xlfn.IFNA(VLOOKUP(CONCATENATE($AF$5,$B15,$C15),FEST!$A$6:$N$125,14,FALSE),0)</f>
        <v>0</v>
      </c>
      <c r="AG15" s="189">
        <f>_xlfn.IFNA(VLOOKUP(CONCATENATE($AG$5,$B15,$C15),'ESP2'!$A$6:$N$131,14,FALSE),0)</f>
        <v>0</v>
      </c>
      <c r="AH15" s="447">
        <f>_xlfn.IFNA(VLOOKUP(CONCATENATE($AH$5,$B15,$C15),'OG3'!$A$6:$N$131,14,FALSE),0)</f>
        <v>0</v>
      </c>
      <c r="AI15" s="447">
        <f>_xlfn.IFNA(VLOOKUP(CONCATENATE($AI$5,$B15,$C15),'BUN2'!$A$6:$N$135,14,FALSE),0)</f>
        <v>0</v>
      </c>
      <c r="AJ15" s="707">
        <f>_xlfn.IFNA(VLOOKUP(CONCATENATE($AJ$5,$B15,$C15),SC!$A$6:$N$250,14,FALSE),0)</f>
        <v>2</v>
      </c>
      <c r="AK15" s="189">
        <f>_xlfn.IFNA(VLOOKUP(CONCATENATE($AK$5,$B15,$C15),'ESP3'!$A$6:$N$133,14,FALSE),0)</f>
        <v>0</v>
      </c>
      <c r="AL15" s="447">
        <f>_xlfn.IFNA(VLOOKUP(CONCATENATE($AL$5,$B15,$C15),'BAL3'!$A$6:$N$77,14,FALSE),0)</f>
        <v>0</v>
      </c>
      <c r="AM15" s="190">
        <f>_xlfn.IFNA(VLOOKUP(CONCATENATE($AK$5,$B15,$C15),'BUN3'!$A$6:$N$133,14,FALSE),0)</f>
        <v>0</v>
      </c>
      <c r="AN15" s="190">
        <f>_xlfn.IFNA(VLOOKUP(CONCATENATE($AN$5,$B15,$C15),'ESP4'!$A$6:$N$135,14,FALSE),0)</f>
        <v>0</v>
      </c>
      <c r="AO15" s="190">
        <f>_xlfn.IFNA(VLOOKUP(CONCATENATE($AO$5,$B15,$C15),'MR3'!$A$6:$N$77,14,FALSE),0)</f>
        <v>0</v>
      </c>
      <c r="AP15" s="447">
        <f>_xlfn.IFNA(VLOOKUP(CONCATENATE($AP$5,$B15,$C15),'WAL1'!$A$6:$N$233,14,FALSE),0)</f>
        <v>0</v>
      </c>
      <c r="AQ15" s="190">
        <f>_xlfn.IFNA(VLOOKUP(CONCATENATE($AQ$5,$B15,$C15),'SM1'!$A$6:$N$250,14,FALSE),0)</f>
        <v>0</v>
      </c>
      <c r="AR15" s="190">
        <f>_xlfn.IFNA(VLOOKUP(CONCATENATE($AR$5,$B15,$C15),'BUS4'!$A$6:$N$250,14,FALSE),0)</f>
        <v>0</v>
      </c>
      <c r="AS15" s="190">
        <f>_xlfn.IFNA(VLOOKUP(CONCATENATE($AS$5,$B15,$C15),WP!$A$6:$N$250,14,FALSE),0)</f>
        <v>0</v>
      </c>
      <c r="AT15" s="78"/>
    </row>
    <row r="16" spans="1:89" x14ac:dyDescent="0.3">
      <c r="A16" s="886"/>
      <c r="B16" s="29" t="s">
        <v>275</v>
      </c>
      <c r="C16" s="30" t="s">
        <v>312</v>
      </c>
      <c r="D16" s="30" t="s">
        <v>1354</v>
      </c>
      <c r="E16" s="31">
        <v>45028</v>
      </c>
      <c r="F16" s="32">
        <v>13</v>
      </c>
      <c r="G16" s="33">
        <f t="shared" si="0"/>
        <v>2</v>
      </c>
      <c r="H16" s="34">
        <f t="shared" si="1"/>
        <v>15</v>
      </c>
      <c r="I16" s="32">
        <f t="shared" si="2"/>
        <v>10</v>
      </c>
      <c r="J16" s="189">
        <f>_xlfn.IFNA(VLOOKUP(CONCATENATE($J$5,$B16,$C16),'BUS1'!$A$6:$N$107,14,FALSE),0)</f>
        <v>0</v>
      </c>
      <c r="K16" s="189">
        <f>_xlfn.IFNA(VLOOKUP(CONCATENATE($K$5,$B16,$C16),'ESP1'!$A$6:$N$135,14,FALSE),0)</f>
        <v>0</v>
      </c>
      <c r="L16" s="189">
        <f>_xlfn.IFNA(VLOOKUP(CONCATENATE($L$5,$B16,$C16),'KR1'!$A$6:$N$95,14,FALSE),0)</f>
        <v>0</v>
      </c>
      <c r="M16" s="189">
        <f>_xlfn.IFNA(VLOOKUP(CONCATENATE($M$5,$B16,$C16),'BAL1'!$A$6:$N$131,14,FALSE),0)</f>
        <v>0</v>
      </c>
      <c r="N16" s="189">
        <f>_xlfn.IFNA(VLOOKUP(CONCATENATE($N$5,$B16,$C16),MUR!$A$6:$N$131,14,FALSE),0)</f>
        <v>0</v>
      </c>
      <c r="O16" s="189">
        <f>_xlfn.IFNA(VLOOKUP(CONCATENATE($O$5,$B16,$C16),'SER1'!$A$6:$N$110,14,FALSE),0)</f>
        <v>0</v>
      </c>
      <c r="P16" s="189">
        <f>_xlfn.IFNA(VLOOKUP(CONCATENATE($P$5,$B16,$C16),'MR1'!$A$6:$N$135,14,FALSE),0)</f>
        <v>0</v>
      </c>
      <c r="Q16" s="189">
        <f>_xlfn.IFNA(VLOOKUP(CONCATENATE($Q$5,$B16,$C16),'GOS1'!$A$6:$N$133,14,FALSE),0)</f>
        <v>0</v>
      </c>
      <c r="R16" s="189">
        <f>_xlfn.IFNA(VLOOKUP(CONCATENATE($R$5,$B16,$C16),'BUS2'!$A$6:$N$133,14,FALSE),0)</f>
        <v>0</v>
      </c>
      <c r="S16" s="189">
        <f>_xlfn.IFNA(VLOOKUP(CONCATENATE($S$5,$B16,$C16),'OG1'!$A$6:$N$56,14,FALSE),0)</f>
        <v>0</v>
      </c>
      <c r="T16" s="189">
        <f>_xlfn.IFNA(VLOOKUP(CONCATENATE($T$5,$B16,$C16),'DRY1'!$A$6:$N$135,14,FALSE),0)</f>
        <v>0</v>
      </c>
      <c r="U16" s="189">
        <f>_xlfn.IFNA(VLOOKUP(CONCATENATE($U$5,$B16,$C16),'HO1'!$A$8:$N$131,14,FALSE),0)</f>
        <v>0</v>
      </c>
      <c r="V16" s="707">
        <f>_xlfn.IFNA(VLOOKUP(CONCATENATE($U$5,$B16,$C16),'BUS3'!$A$8:$N$131,14,FALSE),0)</f>
        <v>8</v>
      </c>
      <c r="W16" s="189">
        <f>_xlfn.IFNA(VLOOKUP(CONCATENATE($W$5,$B16,$C16),'DRY2'!$A$6:$N$133,14,FALSE),0)</f>
        <v>0</v>
      </c>
      <c r="X16" s="707">
        <f>_xlfn.IFNA(VLOOKUP(CONCATENATE($Y$5,$B16,$C16),'BAL2'!$A$6:$N$133,14,FALSE),0)</f>
        <v>0</v>
      </c>
      <c r="Y16" s="707">
        <f>_xlfn.IFNA(VLOOKUP(CONCATENATE($Y$5,$B16,$C16),'OG2'!$A$6:$N$133,14,FALSE),0)</f>
        <v>0</v>
      </c>
      <c r="Z16" s="189">
        <f>_xlfn.IFNA(VLOOKUP(CONCATENATE($Z$5,$B16,$C16),'MR2'!$A$6:$N$133,14,FALSE),0)</f>
        <v>0</v>
      </c>
      <c r="AA16" s="189">
        <f>_xlfn.IFNA(VLOOKUP(CONCATENATE($AA$5,$B16,$C16),'DRY3'!$A$6:$N$124,14,FALSE),0)</f>
        <v>0</v>
      </c>
      <c r="AB16" s="189">
        <f>_xlfn.IFNA(VLOOKUP(CONCATENATE($AB$5,$B16,$C16),'SER2'!$A$6:$N$135,14,FALSE),0)</f>
        <v>0</v>
      </c>
      <c r="AC16" s="189">
        <f>_xlfn.IFNA(VLOOKUP(CONCATENATE($AC$5,$B16,$C16),'KR2'!$A$6:$O$129,14,FALSE),0)</f>
        <v>0</v>
      </c>
      <c r="AD16" s="707">
        <f>_xlfn.IFNA(VLOOKUP(CONCATENATE($AD$5,$B16,$C16),'BUN1'!$A$6:$O$129,14,FALSE),0)</f>
        <v>0</v>
      </c>
      <c r="AE16" s="707">
        <f>_xlfn.IFNA(VLOOKUP(CONCATENATE($AE$5,$B16,$C16),LOG!$A$6:$N$135,14,FALSE),0)</f>
        <v>0</v>
      </c>
      <c r="AF16" s="189">
        <f>_xlfn.IFNA(VLOOKUP(CONCATENATE($AF$5,$B16,$C16),FEST!$A$6:$N$125,14,FALSE),0)</f>
        <v>0</v>
      </c>
      <c r="AG16" s="189">
        <f>_xlfn.IFNA(VLOOKUP(CONCATENATE($AG$5,$B16,$C16),'ESP2'!$A$6:$N$131,14,FALSE),0)</f>
        <v>0</v>
      </c>
      <c r="AH16" s="447">
        <f>_xlfn.IFNA(VLOOKUP(CONCATENATE($AH$5,$B16,$C16),'OG3'!$A$6:$N$131,14,FALSE),0)</f>
        <v>0</v>
      </c>
      <c r="AI16" s="447">
        <f>_xlfn.IFNA(VLOOKUP(CONCATENATE($AI$5,$B16,$C16),'BUN2'!$A$6:$N$135,14,FALSE),0)</f>
        <v>0</v>
      </c>
      <c r="AJ16" s="707">
        <f>_xlfn.IFNA(VLOOKUP(CONCATENATE($AJ$5,$B16,$C16),SC!$A$6:$N$250,14,FALSE),0)</f>
        <v>0</v>
      </c>
      <c r="AK16" s="189">
        <f>_xlfn.IFNA(VLOOKUP(CONCATENATE($AK$5,$B16,$C16),'ESP3'!$A$6:$N$133,14,FALSE),0)</f>
        <v>0</v>
      </c>
      <c r="AL16" s="447">
        <f>_xlfn.IFNA(VLOOKUP(CONCATENATE($AL$5,$B16,$C16),'BAL3'!$A$6:$N$77,14,FALSE),0)</f>
        <v>0</v>
      </c>
      <c r="AM16" s="190">
        <f>_xlfn.IFNA(VLOOKUP(CONCATENATE($AK$5,$B16,$C16),'BUN3'!$A$6:$N$133,14,FALSE),0)</f>
        <v>0</v>
      </c>
      <c r="AN16" s="190">
        <f>_xlfn.IFNA(VLOOKUP(CONCATENATE($AN$5,$B16,$C16),'ESP4'!$A$6:$N$135,14,FALSE),0)</f>
        <v>0</v>
      </c>
      <c r="AO16" s="190">
        <f>_xlfn.IFNA(VLOOKUP(CONCATENATE($AO$5,$B16,$C16),'MR3'!$A$6:$N$77,14,FALSE),0)</f>
        <v>0</v>
      </c>
      <c r="AP16" s="447">
        <f>_xlfn.IFNA(VLOOKUP(CONCATENATE($AP$5,$B16,$C16),'WAL1'!$A$6:$N$233,14,FALSE),0)</f>
        <v>0</v>
      </c>
      <c r="AQ16" s="190">
        <f>_xlfn.IFNA(VLOOKUP(CONCATENATE($AQ$5,$B16,$C16),'SM1'!$A$6:$N$250,14,FALSE),0)</f>
        <v>0</v>
      </c>
      <c r="AR16" s="190">
        <f>_xlfn.IFNA(VLOOKUP(CONCATENATE($AR$5,$B16,$C16),'BUS4'!$A$6:$N$250,14,FALSE),0)</f>
        <v>7</v>
      </c>
      <c r="AS16" s="190">
        <f>_xlfn.IFNA(VLOOKUP(CONCATENATE($AS$5,$B16,$C16),WP!$A$6:$N$250,14,FALSE),0)</f>
        <v>0</v>
      </c>
      <c r="AT16" s="78"/>
    </row>
    <row r="17" spans="1:46" x14ac:dyDescent="0.3">
      <c r="A17" s="886"/>
      <c r="B17" s="29" t="s">
        <v>532</v>
      </c>
      <c r="C17" s="30" t="s">
        <v>314</v>
      </c>
      <c r="D17" s="30" t="s">
        <v>294</v>
      </c>
      <c r="E17" s="31">
        <v>45029</v>
      </c>
      <c r="F17" s="32">
        <v>13</v>
      </c>
      <c r="G17" s="33">
        <f t="shared" si="0"/>
        <v>1</v>
      </c>
      <c r="H17" s="34">
        <f t="shared" si="1"/>
        <v>10</v>
      </c>
      <c r="I17" s="32">
        <f t="shared" si="2"/>
        <v>12</v>
      </c>
      <c r="J17" s="189">
        <f>_xlfn.IFNA(VLOOKUP(CONCATENATE($J$5,$B17,$C17),'BUS1'!$A$6:$N$107,14,FALSE),0)</f>
        <v>0</v>
      </c>
      <c r="K17" s="189">
        <f>_xlfn.IFNA(VLOOKUP(CONCATENATE($K$5,$B17,$C17),'ESP1'!$A$6:$N$135,14,FALSE),0)</f>
        <v>0</v>
      </c>
      <c r="L17" s="189">
        <f>_xlfn.IFNA(VLOOKUP(CONCATENATE($L$5,$B17,$C17),'KR1'!$A$6:$N$95,14,FALSE),0)</f>
        <v>0</v>
      </c>
      <c r="M17" s="189">
        <f>_xlfn.IFNA(VLOOKUP(CONCATENATE($M$5,$B17,$C17),'BAL1'!$A$6:$N$131,14,FALSE),0)</f>
        <v>0</v>
      </c>
      <c r="N17" s="189">
        <f>_xlfn.IFNA(VLOOKUP(CONCATENATE($N$5,$B17,$C17),MUR!$A$6:$N$131,14,FALSE),0)</f>
        <v>0</v>
      </c>
      <c r="O17" s="189">
        <f>_xlfn.IFNA(VLOOKUP(CONCATENATE($O$5,$B17,$C17),'SER1'!$A$6:$N$110,14,FALSE),0)</f>
        <v>0</v>
      </c>
      <c r="P17" s="189">
        <f>_xlfn.IFNA(VLOOKUP(CONCATENATE($P$5,$B17,$C17),'MR1'!$A$6:$N$135,14,FALSE),0)</f>
        <v>0</v>
      </c>
      <c r="Q17" s="189">
        <f>_xlfn.IFNA(VLOOKUP(CONCATENATE($Q$5,$B17,$C17),'GOS1'!$A$6:$N$133,14,FALSE),0)</f>
        <v>0</v>
      </c>
      <c r="R17" s="189">
        <f>_xlfn.IFNA(VLOOKUP(CONCATENATE($R$5,$B17,$C17),'BUS2'!$A$6:$N$133,14,FALSE),0)</f>
        <v>0</v>
      </c>
      <c r="S17" s="189">
        <f>_xlfn.IFNA(VLOOKUP(CONCATENATE($S$5,$B17,$C17),'OG1'!$A$6:$N$56,14,FALSE),0)</f>
        <v>0</v>
      </c>
      <c r="T17" s="189">
        <f>_xlfn.IFNA(VLOOKUP(CONCATENATE($T$5,$B17,$C17),'DRY1'!$A$6:$N$135,14,FALSE),0)</f>
        <v>0</v>
      </c>
      <c r="U17" s="189">
        <f>_xlfn.IFNA(VLOOKUP(CONCATENATE($U$5,$B17,$C17),'HO1'!$A$8:$N$131,14,FALSE),0)</f>
        <v>0</v>
      </c>
      <c r="V17" s="707">
        <f>_xlfn.IFNA(VLOOKUP(CONCATENATE($U$5,$B17,$C17),'BUS3'!$A$8:$N$131,14,FALSE),0)</f>
        <v>0</v>
      </c>
      <c r="W17" s="189">
        <f>_xlfn.IFNA(VLOOKUP(CONCATENATE($W$5,$B17,$C17),'DRY2'!$A$6:$N$133,14,FALSE),0)</f>
        <v>0</v>
      </c>
      <c r="X17" s="707">
        <f>_xlfn.IFNA(VLOOKUP(CONCATENATE($Y$5,$B17,$C17),'BAL2'!$A$6:$N$133,14,FALSE),0)</f>
        <v>0</v>
      </c>
      <c r="Y17" s="707">
        <f>_xlfn.IFNA(VLOOKUP(CONCATENATE($Y$5,$B17,$C17),'OG2'!$A$6:$N$133,14,FALSE),0)</f>
        <v>0</v>
      </c>
      <c r="Z17" s="189">
        <f>_xlfn.IFNA(VLOOKUP(CONCATENATE($Z$5,$B17,$C17),'MR2'!$A$6:$N$133,14,FALSE),0)</f>
        <v>0</v>
      </c>
      <c r="AA17" s="189">
        <f>_xlfn.IFNA(VLOOKUP(CONCATENATE($AA$5,$B17,$C17),'DRY3'!$A$6:$N$124,14,FALSE),0)</f>
        <v>0</v>
      </c>
      <c r="AB17" s="189">
        <f>_xlfn.IFNA(VLOOKUP(CONCATENATE($AB$5,$B17,$C17),'SER2'!$A$6:$N$135,14,FALSE),0)</f>
        <v>0</v>
      </c>
      <c r="AC17" s="189">
        <f>_xlfn.IFNA(VLOOKUP(CONCATENATE($AC$5,$B17,$C17),'KR2'!$A$6:$O$129,14,FALSE),0)</f>
        <v>0</v>
      </c>
      <c r="AD17" s="707">
        <f>_xlfn.IFNA(VLOOKUP(CONCATENATE($AD$5,$B17,$C17),'BUN1'!$A$6:$O$129,14,FALSE),0)</f>
        <v>0</v>
      </c>
      <c r="AE17" s="707">
        <f>_xlfn.IFNA(VLOOKUP(CONCATENATE($AE$5,$B17,$C17),LOG!$A$6:$N$135,14,FALSE),0)</f>
        <v>0</v>
      </c>
      <c r="AF17" s="189">
        <f>_xlfn.IFNA(VLOOKUP(CONCATENATE($AF$5,$B17,$C17),FEST!$A$6:$N$125,14,FALSE),0)</f>
        <v>10</v>
      </c>
      <c r="AG17" s="189">
        <f>_xlfn.IFNA(VLOOKUP(CONCATENATE($AG$5,$B17,$C17),'ESP2'!$A$6:$N$131,14,FALSE),0)</f>
        <v>0</v>
      </c>
      <c r="AH17" s="447">
        <f>_xlfn.IFNA(VLOOKUP(CONCATENATE($AH$5,$B17,$C17),'OG3'!$A$6:$N$131,14,FALSE),0)</f>
        <v>0</v>
      </c>
      <c r="AI17" s="447">
        <f>_xlfn.IFNA(VLOOKUP(CONCATENATE($AI$5,$B17,$C17),'BUN2'!$A$6:$N$135,14,FALSE),0)</f>
        <v>0</v>
      </c>
      <c r="AJ17" s="707">
        <f>_xlfn.IFNA(VLOOKUP(CONCATENATE($AJ$5,$B17,$C17),SC!$A$6:$N$250,14,FALSE),0)</f>
        <v>0</v>
      </c>
      <c r="AK17" s="189">
        <f>_xlfn.IFNA(VLOOKUP(CONCATENATE($AK$5,$B17,$C17),'ESP3'!$A$6:$N$133,14,FALSE),0)</f>
        <v>0</v>
      </c>
      <c r="AL17" s="447">
        <f>_xlfn.IFNA(VLOOKUP(CONCATENATE($AL$5,$B17,$C17),'BAL3'!$A$6:$N$77,14,FALSE),0)</f>
        <v>0</v>
      </c>
      <c r="AM17" s="190">
        <f>_xlfn.IFNA(VLOOKUP(CONCATENATE($AK$5,$B17,$C17),'BUN3'!$A$6:$N$133,14,FALSE),0)</f>
        <v>0</v>
      </c>
      <c r="AN17" s="190">
        <f>_xlfn.IFNA(VLOOKUP(CONCATENATE($AN$5,$B17,$C17),'ESP4'!$A$6:$N$135,14,FALSE),0)</f>
        <v>0</v>
      </c>
      <c r="AO17" s="190">
        <f>_xlfn.IFNA(VLOOKUP(CONCATENATE($AO$5,$B17,$C17),'MR3'!$A$6:$N$77,14,FALSE),0)</f>
        <v>0</v>
      </c>
      <c r="AP17" s="447">
        <f>_xlfn.IFNA(VLOOKUP(CONCATENATE($AP$5,$B17,$C17),'WAL1'!$A$6:$N$233,14,FALSE),0)</f>
        <v>0</v>
      </c>
      <c r="AQ17" s="190">
        <f>_xlfn.IFNA(VLOOKUP(CONCATENATE($AQ$5,$B17,$C17),'SM1'!$A$6:$N$250,14,FALSE),0)</f>
        <v>0</v>
      </c>
      <c r="AR17" s="190">
        <f>_xlfn.IFNA(VLOOKUP(CONCATENATE($AR$5,$B17,$C17),'BUS4'!$A$6:$N$250,14,FALSE),0)</f>
        <v>0</v>
      </c>
      <c r="AS17" s="190">
        <f>_xlfn.IFNA(VLOOKUP(CONCATENATE($AS$5,$B17,$C17),WP!$A$6:$N$250,14,FALSE),0)</f>
        <v>0</v>
      </c>
      <c r="AT17" s="78"/>
    </row>
    <row r="18" spans="1:46" x14ac:dyDescent="0.3">
      <c r="A18" s="886"/>
      <c r="B18" s="29" t="s">
        <v>156</v>
      </c>
      <c r="C18" s="30" t="s">
        <v>523</v>
      </c>
      <c r="D18" s="30" t="s">
        <v>157</v>
      </c>
      <c r="E18" s="31">
        <v>45028</v>
      </c>
      <c r="F18" s="32">
        <v>10</v>
      </c>
      <c r="G18" s="33">
        <f t="shared" si="0"/>
        <v>1</v>
      </c>
      <c r="H18" s="34">
        <f t="shared" si="1"/>
        <v>6</v>
      </c>
      <c r="I18" s="32">
        <f t="shared" si="2"/>
        <v>13</v>
      </c>
      <c r="J18" s="189">
        <f>_xlfn.IFNA(VLOOKUP(CONCATENATE($J$5,$B18,$C18),'BUS1'!$A$6:$N$107,14,FALSE),0)</f>
        <v>0</v>
      </c>
      <c r="K18" s="189">
        <f>_xlfn.IFNA(VLOOKUP(CONCATENATE($K$5,$B18,$C18),'ESP1'!$A$6:$N$135,14,FALSE),0)</f>
        <v>0</v>
      </c>
      <c r="L18" s="189">
        <f>_xlfn.IFNA(VLOOKUP(CONCATENATE($L$5,$B18,$C18),'KR1'!$A$6:$N$95,14,FALSE),0)</f>
        <v>0</v>
      </c>
      <c r="M18" s="189">
        <f>_xlfn.IFNA(VLOOKUP(CONCATENATE($M$5,$B18,$C18),'BAL1'!$A$6:$N$131,14,FALSE),0)</f>
        <v>0</v>
      </c>
      <c r="N18" s="189">
        <f>_xlfn.IFNA(VLOOKUP(CONCATENATE($N$5,$B18,$C18),MUR!$A$6:$N$131,14,FALSE),0)</f>
        <v>0</v>
      </c>
      <c r="O18" s="189">
        <f>_xlfn.IFNA(VLOOKUP(CONCATENATE($O$5,$B18,$C18),'SER1'!$A$6:$N$110,14,FALSE),0)</f>
        <v>0</v>
      </c>
      <c r="P18" s="189">
        <f>_xlfn.IFNA(VLOOKUP(CONCATENATE($P$5,$B18,$C18),'MR1'!$A$6:$N$135,14,FALSE),0)</f>
        <v>0</v>
      </c>
      <c r="Q18" s="189">
        <f>_xlfn.IFNA(VLOOKUP(CONCATENATE($Q$5,$B18,$C18),'GOS1'!$A$6:$N$133,14,FALSE),0)</f>
        <v>0</v>
      </c>
      <c r="R18" s="189">
        <f>_xlfn.IFNA(VLOOKUP(CONCATENATE($R$5,$B18,$C18),'BUS2'!$A$6:$N$133,14,FALSE),0)</f>
        <v>0</v>
      </c>
      <c r="S18" s="189">
        <f>_xlfn.IFNA(VLOOKUP(CONCATENATE($S$5,$B18,$C18),'OG1'!$A$6:$N$56,14,FALSE),0)</f>
        <v>0</v>
      </c>
      <c r="T18" s="189">
        <f>_xlfn.IFNA(VLOOKUP(CONCATENATE($T$5,$B18,$C18),'DRY1'!$A$6:$N$135,14,FALSE),0)</f>
        <v>0</v>
      </c>
      <c r="U18" s="189">
        <f>_xlfn.IFNA(VLOOKUP(CONCATENATE($U$5,$B18,$C18),'HO1'!$A$8:$N$131,14,FALSE),0)</f>
        <v>0</v>
      </c>
      <c r="V18" s="707">
        <f>_xlfn.IFNA(VLOOKUP(CONCATENATE($U$5,$B18,$C18),'BUS3'!$A$8:$N$131,14,FALSE),0)</f>
        <v>0</v>
      </c>
      <c r="W18" s="189">
        <f>_xlfn.IFNA(VLOOKUP(CONCATENATE($W$5,$B18,$C18),'DRY2'!$A$6:$N$133,14,FALSE),0)</f>
        <v>0</v>
      </c>
      <c r="X18" s="707">
        <f>_xlfn.IFNA(VLOOKUP(CONCATENATE($Y$5,$B18,$C18),'BAL2'!$A$6:$N$133,14,FALSE),0)</f>
        <v>0</v>
      </c>
      <c r="Y18" s="707">
        <f>_xlfn.IFNA(VLOOKUP(CONCATENATE($Y$5,$B18,$C18),'OG2'!$A$6:$N$133,14,FALSE),0)</f>
        <v>0</v>
      </c>
      <c r="Z18" s="189">
        <f>_xlfn.IFNA(VLOOKUP(CONCATENATE($Z$5,$B18,$C18),'MR2'!$A$6:$N$133,14,FALSE),0)</f>
        <v>0</v>
      </c>
      <c r="AA18" s="189">
        <f>_xlfn.IFNA(VLOOKUP(CONCATENATE($AA$5,$B18,$C18),'DRY3'!$A$6:$N$124,14,FALSE),0)</f>
        <v>0</v>
      </c>
      <c r="AB18" s="189">
        <f>_xlfn.IFNA(VLOOKUP(CONCATENATE($AB$5,$B18,$C18),'SER2'!$A$6:$N$135,14,FALSE),0)</f>
        <v>0</v>
      </c>
      <c r="AC18" s="189">
        <f>_xlfn.IFNA(VLOOKUP(CONCATENATE($AC$5,$B18,$C18),'KR2'!$A$6:$O$129,14,FALSE),0)</f>
        <v>0</v>
      </c>
      <c r="AD18" s="707">
        <f>_xlfn.IFNA(VLOOKUP(CONCATENATE($AD$5,$B18,$C18),'BUN1'!$A$6:$O$129,14,FALSE),0)</f>
        <v>6</v>
      </c>
      <c r="AE18" s="707">
        <f>_xlfn.IFNA(VLOOKUP(CONCATENATE($AE$5,$B18,$C18),LOG!$A$6:$N$135,14,FALSE),0)</f>
        <v>0</v>
      </c>
      <c r="AF18" s="189">
        <f>_xlfn.IFNA(VLOOKUP(CONCATENATE($AF$5,$B18,$C18),FEST!$A$6:$N$125,14,FALSE),0)</f>
        <v>0</v>
      </c>
      <c r="AG18" s="189">
        <f>_xlfn.IFNA(VLOOKUP(CONCATENATE($AG$5,$B18,$C18),'ESP2'!$A$6:$N$131,14,FALSE),0)</f>
        <v>0</v>
      </c>
      <c r="AH18" s="447">
        <f>_xlfn.IFNA(VLOOKUP(CONCATENATE($AH$5,$B18,$C18),'OG3'!$A$6:$N$131,14,FALSE),0)</f>
        <v>0</v>
      </c>
      <c r="AI18" s="447">
        <f>_xlfn.IFNA(VLOOKUP(CONCATENATE($AI$5,$B18,$C18),'BUN2'!$A$6:$N$135,14,FALSE),0)</f>
        <v>0</v>
      </c>
      <c r="AJ18" s="707">
        <f>_xlfn.IFNA(VLOOKUP(CONCATENATE($AJ$5,$B18,$C18),SC!$A$6:$N$250,14,FALSE),0)</f>
        <v>0</v>
      </c>
      <c r="AK18" s="189">
        <f>_xlfn.IFNA(VLOOKUP(CONCATENATE($AK$5,$B18,$C18),'ESP3'!$A$6:$N$133,14,FALSE),0)</f>
        <v>0</v>
      </c>
      <c r="AL18" s="447">
        <f>_xlfn.IFNA(VLOOKUP(CONCATENATE($AL$5,$B18,$C18),'BAL3'!$A$6:$N$77,14,FALSE),0)</f>
        <v>0</v>
      </c>
      <c r="AM18" s="190">
        <f>_xlfn.IFNA(VLOOKUP(CONCATENATE($AK$5,$B18,$C18),'BUN3'!$A$6:$N$133,14,FALSE),0)</f>
        <v>0</v>
      </c>
      <c r="AN18" s="190">
        <f>_xlfn.IFNA(VLOOKUP(CONCATENATE($AN$5,$B18,$C18),'ESP4'!$A$6:$N$135,14,FALSE),0)</f>
        <v>0</v>
      </c>
      <c r="AO18" s="190">
        <f>_xlfn.IFNA(VLOOKUP(CONCATENATE($AO$5,$B18,$C18),'MR3'!$A$6:$N$77,14,FALSE),0)</f>
        <v>0</v>
      </c>
      <c r="AP18" s="447">
        <f>_xlfn.IFNA(VLOOKUP(CONCATENATE($AP$5,$B18,$C18),'WAL1'!$A$6:$N$233,14,FALSE),0)</f>
        <v>0</v>
      </c>
      <c r="AQ18" s="190">
        <f>_xlfn.IFNA(VLOOKUP(CONCATENATE($AQ$5,$B18,$C18),'SM1'!$A$6:$N$250,14,FALSE),0)</f>
        <v>0</v>
      </c>
      <c r="AR18" s="190">
        <f>_xlfn.IFNA(VLOOKUP(CONCATENATE($AR$5,$B18,$C18),'BUS4'!$A$6:$N$250,14,FALSE),0)</f>
        <v>0</v>
      </c>
      <c r="AS18" s="190">
        <f>_xlfn.IFNA(VLOOKUP(CONCATENATE($AS$5,$B18,$C18),WP!$A$6:$N$250,14,FALSE),0)</f>
        <v>0</v>
      </c>
      <c r="AT18" s="78"/>
    </row>
    <row r="19" spans="1:46" x14ac:dyDescent="0.3">
      <c r="A19" s="886"/>
      <c r="B19" s="29" t="s">
        <v>251</v>
      </c>
      <c r="C19" s="30" t="s">
        <v>269</v>
      </c>
      <c r="D19" s="30" t="s">
        <v>261</v>
      </c>
      <c r="E19" s="31">
        <v>45123</v>
      </c>
      <c r="F19" s="32">
        <v>10</v>
      </c>
      <c r="G19" s="33">
        <f t="shared" si="0"/>
        <v>1</v>
      </c>
      <c r="H19" s="34">
        <f t="shared" si="1"/>
        <v>6</v>
      </c>
      <c r="I19" s="32">
        <f t="shared" si="2"/>
        <v>13</v>
      </c>
      <c r="J19" s="189">
        <f>_xlfn.IFNA(VLOOKUP(CONCATENATE($J$5,$B19,$C19),'BUS1'!$A$6:$N$107,14,FALSE),0)</f>
        <v>0</v>
      </c>
      <c r="K19" s="189">
        <f>_xlfn.IFNA(VLOOKUP(CONCATENATE($K$5,$B19,$C19),'ESP1'!$A$6:$N$135,14,FALSE),0)</f>
        <v>0</v>
      </c>
      <c r="L19" s="189">
        <f>_xlfn.IFNA(VLOOKUP(CONCATENATE($L$5,$B19,$C19),'KR1'!$A$6:$N$95,14,FALSE),0)</f>
        <v>0</v>
      </c>
      <c r="M19" s="189">
        <f>_xlfn.IFNA(VLOOKUP(CONCATENATE($M$5,$B19,$C19),'BAL1'!$A$6:$N$131,14,FALSE),0)</f>
        <v>0</v>
      </c>
      <c r="N19" s="189">
        <f>_xlfn.IFNA(VLOOKUP(CONCATENATE($N$5,$B19,$C19),MUR!$A$6:$N$131,14,FALSE),0)</f>
        <v>0</v>
      </c>
      <c r="O19" s="189">
        <f>_xlfn.IFNA(VLOOKUP(CONCATENATE($O$5,$B19,$C19),'SER1'!$A$6:$N$110,14,FALSE),0)</f>
        <v>0</v>
      </c>
      <c r="P19" s="189">
        <f>_xlfn.IFNA(VLOOKUP(CONCATENATE($P$5,$B19,$C19),'MR1'!$A$6:$N$135,14,FALSE),0)</f>
        <v>0</v>
      </c>
      <c r="Q19" s="189">
        <f>_xlfn.IFNA(VLOOKUP(CONCATENATE($Q$5,$B19,$C19),'GOS1'!$A$6:$N$133,14,FALSE),0)</f>
        <v>0</v>
      </c>
      <c r="R19" s="189">
        <f>_xlfn.IFNA(VLOOKUP(CONCATENATE($R$5,$B19,$C19),'BUS2'!$A$6:$N$133,14,FALSE),0)</f>
        <v>0</v>
      </c>
      <c r="S19" s="189">
        <f>_xlfn.IFNA(VLOOKUP(CONCATENATE($S$5,$B19,$C19),'OG1'!$A$6:$N$56,14,FALSE),0)</f>
        <v>0</v>
      </c>
      <c r="T19" s="189">
        <f>_xlfn.IFNA(VLOOKUP(CONCATENATE($T$5,$B19,$C19),'DRY1'!$A$6:$N$135,14,FALSE),0)</f>
        <v>0</v>
      </c>
      <c r="U19" s="189">
        <f>_xlfn.IFNA(VLOOKUP(CONCATENATE($U$5,$B19,$C19),'HO1'!$A$8:$N$131,14,FALSE),0)</f>
        <v>0</v>
      </c>
      <c r="V19" s="707">
        <f>_xlfn.IFNA(VLOOKUP(CONCATENATE($U$5,$B19,$C19),'BUS3'!$A$8:$N$131,14,FALSE),0)</f>
        <v>0</v>
      </c>
      <c r="W19" s="189">
        <f>_xlfn.IFNA(VLOOKUP(CONCATENATE($W$5,$B19,$C19),'DRY2'!$A$6:$N$133,14,FALSE),0)</f>
        <v>0</v>
      </c>
      <c r="X19" s="707">
        <f>_xlfn.IFNA(VLOOKUP(CONCATENATE($Y$5,$B19,$C19),'BAL2'!$A$6:$N$133,14,FALSE),0)</f>
        <v>0</v>
      </c>
      <c r="Y19" s="707">
        <f>_xlfn.IFNA(VLOOKUP(CONCATENATE($Y$5,$B19,$C19),'OG2'!$A$6:$N$133,14,FALSE),0)</f>
        <v>0</v>
      </c>
      <c r="Z19" s="189">
        <f>_xlfn.IFNA(VLOOKUP(CONCATENATE($Z$5,$B19,$C19),'MR2'!$A$6:$N$133,14,FALSE),0)</f>
        <v>0</v>
      </c>
      <c r="AA19" s="189">
        <f>_xlfn.IFNA(VLOOKUP(CONCATENATE($AA$5,$B19,$C19),'DRY3'!$A$6:$N$124,14,FALSE),0)</f>
        <v>0</v>
      </c>
      <c r="AB19" s="189">
        <f>_xlfn.IFNA(VLOOKUP(CONCATENATE($AB$5,$B19,$C19),'SER2'!$A$6:$N$135,14,FALSE),0)</f>
        <v>0</v>
      </c>
      <c r="AC19" s="189">
        <f>_xlfn.IFNA(VLOOKUP(CONCATENATE($AC$5,$B19,$C19),'KR2'!$A$6:$O$129,14,FALSE),0)</f>
        <v>0</v>
      </c>
      <c r="AD19" s="707">
        <f>_xlfn.IFNA(VLOOKUP(CONCATENATE($AD$5,$B19,$C19),'BUN1'!$A$6:$O$129,14,FALSE),0)</f>
        <v>0</v>
      </c>
      <c r="AE19" s="707">
        <f>_xlfn.IFNA(VLOOKUP(CONCATENATE($AE$5,$B19,$C19),LOG!$A$6:$N$135,14,FALSE),0)</f>
        <v>0</v>
      </c>
      <c r="AF19" s="189">
        <f>_xlfn.IFNA(VLOOKUP(CONCATENATE($AF$5,$B19,$C19),FEST!$A$6:$N$125,14,FALSE),0)</f>
        <v>0</v>
      </c>
      <c r="AG19" s="189">
        <f>_xlfn.IFNA(VLOOKUP(CONCATENATE($AG$5,$B19,$C19),'ESP2'!$A$6:$N$131,14,FALSE),0)</f>
        <v>0</v>
      </c>
      <c r="AH19" s="447">
        <f>_xlfn.IFNA(VLOOKUP(CONCATENATE($AH$5,$B19,$C19),'OG3'!$A$6:$N$131,14,FALSE),0)</f>
        <v>0</v>
      </c>
      <c r="AI19" s="447">
        <f>_xlfn.IFNA(VLOOKUP(CONCATENATE($AI$5,$B19,$C19),'BUN2'!$A$6:$N$135,14,FALSE),0)</f>
        <v>0</v>
      </c>
      <c r="AJ19" s="707">
        <f>_xlfn.IFNA(VLOOKUP(CONCATENATE($AJ$5,$B19,$C19),SC!$A$6:$N$250,14,FALSE),0)</f>
        <v>0</v>
      </c>
      <c r="AK19" s="189">
        <f>_xlfn.IFNA(VLOOKUP(CONCATENATE($AK$5,$B19,$C19),'ESP3'!$A$6:$N$133,14,FALSE),0)</f>
        <v>0</v>
      </c>
      <c r="AL19" s="447">
        <f>_xlfn.IFNA(VLOOKUP(CONCATENATE($AL$5,$B19,$C19),'BAL3'!$A$6:$N$77,14,FALSE),0)</f>
        <v>0</v>
      </c>
      <c r="AM19" s="190">
        <f>_xlfn.IFNA(VLOOKUP(CONCATENATE($AK$5,$B19,$C19),'BUN3'!$A$6:$N$133,14,FALSE),0)</f>
        <v>0</v>
      </c>
      <c r="AN19" s="190">
        <f>_xlfn.IFNA(VLOOKUP(CONCATENATE($AN$5,$B19,$C19),'ESP4'!$A$6:$N$135,14,FALSE),0)</f>
        <v>0</v>
      </c>
      <c r="AO19" s="190">
        <f>_xlfn.IFNA(VLOOKUP(CONCATENATE($AO$5,$B19,$C19),'MR3'!$A$6:$N$77,14,FALSE),0)</f>
        <v>0</v>
      </c>
      <c r="AP19" s="447">
        <f>_xlfn.IFNA(VLOOKUP(CONCATENATE($AP$5,$B19,$C19),'WAL1'!$A$6:$N$233,14,FALSE),0)</f>
        <v>0</v>
      </c>
      <c r="AQ19" s="190">
        <f>_xlfn.IFNA(VLOOKUP(CONCATENATE($AQ$5,$B19,$C19),'SM1'!$A$6:$N$250,14,FALSE),0)</f>
        <v>0</v>
      </c>
      <c r="AR19" s="190">
        <f>_xlfn.IFNA(VLOOKUP(CONCATENATE($AR$5,$B19,$C19),'BUS4'!$A$6:$N$250,14,FALSE),0)</f>
        <v>6</v>
      </c>
      <c r="AS19" s="190">
        <f>_xlfn.IFNA(VLOOKUP(CONCATENATE($AS$5,$B19,$C19),WP!$A$6:$N$250,14,FALSE),0)</f>
        <v>0</v>
      </c>
      <c r="AT19" s="78"/>
    </row>
    <row r="20" spans="1:46" x14ac:dyDescent="0.3">
      <c r="A20" s="886"/>
      <c r="B20" s="29" t="s">
        <v>601</v>
      </c>
      <c r="C20" s="30" t="s">
        <v>630</v>
      </c>
      <c r="D20" s="30" t="s">
        <v>745</v>
      </c>
      <c r="E20" s="31">
        <v>45170</v>
      </c>
      <c r="F20" s="32">
        <v>11</v>
      </c>
      <c r="G20" s="33">
        <f t="shared" si="0"/>
        <v>1</v>
      </c>
      <c r="H20" s="34">
        <f t="shared" si="1"/>
        <v>6</v>
      </c>
      <c r="I20" s="32">
        <f t="shared" si="2"/>
        <v>13</v>
      </c>
      <c r="J20" s="189">
        <f>_xlfn.IFNA(VLOOKUP(CONCATENATE($J$5,$B20,$C20),'BUS1'!$A$6:$N$107,14,FALSE),0)</f>
        <v>0</v>
      </c>
      <c r="K20" s="189">
        <f>_xlfn.IFNA(VLOOKUP(CONCATENATE($K$5,$B20,$C20),'ESP1'!$A$6:$N$135,14,FALSE),0)</f>
        <v>0</v>
      </c>
      <c r="L20" s="189">
        <f>_xlfn.IFNA(VLOOKUP(CONCATENATE($L$5,$B20,$C20),'KR1'!$A$6:$N$95,14,FALSE),0)</f>
        <v>0</v>
      </c>
      <c r="M20" s="189">
        <f>_xlfn.IFNA(VLOOKUP(CONCATENATE($M$5,$B20,$C20),'BAL1'!$A$6:$N$131,14,FALSE),0)</f>
        <v>0</v>
      </c>
      <c r="N20" s="189">
        <f>_xlfn.IFNA(VLOOKUP(CONCATENATE($N$5,$B20,$C20),MUR!$A$6:$N$131,14,FALSE),0)</f>
        <v>6</v>
      </c>
      <c r="O20" s="189">
        <f>_xlfn.IFNA(VLOOKUP(CONCATENATE($O$5,$B20,$C20),'SER1'!$A$6:$N$110,14,FALSE),0)</f>
        <v>0</v>
      </c>
      <c r="P20" s="189">
        <f>_xlfn.IFNA(VLOOKUP(CONCATENATE($P$5,$B20,$C20),'MR1'!$A$6:$N$135,14,FALSE),0)</f>
        <v>0</v>
      </c>
      <c r="Q20" s="189">
        <f>_xlfn.IFNA(VLOOKUP(CONCATENATE($Q$5,$B20,$C20),'GOS1'!$A$6:$N$133,14,FALSE),0)</f>
        <v>0</v>
      </c>
      <c r="R20" s="189">
        <f>_xlfn.IFNA(VLOOKUP(CONCATENATE($R$5,$B20,$C20),'BUS2'!$A$6:$N$133,14,FALSE),0)</f>
        <v>0</v>
      </c>
      <c r="S20" s="189">
        <f>_xlfn.IFNA(VLOOKUP(CONCATENATE($S$5,$B20,$C20),'OG1'!$A$6:$N$56,14,FALSE),0)</f>
        <v>0</v>
      </c>
      <c r="T20" s="189">
        <f>_xlfn.IFNA(VLOOKUP(CONCATENATE($T$5,$B20,$C20),'DRY1'!$A$6:$N$135,14,FALSE),0)</f>
        <v>0</v>
      </c>
      <c r="U20" s="189">
        <f>_xlfn.IFNA(VLOOKUP(CONCATENATE($U$5,$B20,$C20),'HO1'!$A$8:$N$131,14,FALSE),0)</f>
        <v>0</v>
      </c>
      <c r="V20" s="707">
        <f>_xlfn.IFNA(VLOOKUP(CONCATENATE($U$5,$B20,$C20),'BUS3'!$A$8:$N$131,14,FALSE),0)</f>
        <v>0</v>
      </c>
      <c r="W20" s="189">
        <f>_xlfn.IFNA(VLOOKUP(CONCATENATE($W$5,$B20,$C20),'DRY2'!$A$6:$N$133,14,FALSE),0)</f>
        <v>0</v>
      </c>
      <c r="X20" s="707">
        <f>_xlfn.IFNA(VLOOKUP(CONCATENATE($Y$5,$B20,$C20),'BAL2'!$A$6:$N$133,14,FALSE),0)</f>
        <v>0</v>
      </c>
      <c r="Y20" s="707">
        <f>_xlfn.IFNA(VLOOKUP(CONCATENATE($Y$5,$B20,$C20),'OG2'!$A$6:$N$133,14,FALSE),0)</f>
        <v>0</v>
      </c>
      <c r="Z20" s="189">
        <f>_xlfn.IFNA(VLOOKUP(CONCATENATE($Z$5,$B20,$C20),'MR2'!$A$6:$N$133,14,FALSE),0)</f>
        <v>0</v>
      </c>
      <c r="AA20" s="189">
        <f>_xlfn.IFNA(VLOOKUP(CONCATENATE($AA$5,$B20,$C20),'DRY3'!$A$6:$N$124,14,FALSE),0)</f>
        <v>0</v>
      </c>
      <c r="AB20" s="189">
        <f>_xlfn.IFNA(VLOOKUP(CONCATENATE($AB$5,$B20,$C20),'SER2'!$A$6:$N$135,14,FALSE),0)</f>
        <v>0</v>
      </c>
      <c r="AC20" s="189">
        <f>_xlfn.IFNA(VLOOKUP(CONCATENATE($AC$5,$B20,$C20),'KR2'!$A$6:$O$129,14,FALSE),0)</f>
        <v>0</v>
      </c>
      <c r="AD20" s="707">
        <f>_xlfn.IFNA(VLOOKUP(CONCATENATE($AD$5,$B20,$C20),'BUN1'!$A$6:$O$129,14,FALSE),0)</f>
        <v>0</v>
      </c>
      <c r="AE20" s="707">
        <f>_xlfn.IFNA(VLOOKUP(CONCATENATE($AE$5,$B20,$C20),LOG!$A$6:$N$135,14,FALSE),0)</f>
        <v>0</v>
      </c>
      <c r="AF20" s="189">
        <f>_xlfn.IFNA(VLOOKUP(CONCATENATE($AF$5,$B20,$C20),FEST!$A$6:$N$125,14,FALSE),0)</f>
        <v>0</v>
      </c>
      <c r="AG20" s="189">
        <f>_xlfn.IFNA(VLOOKUP(CONCATENATE($AG$5,$B20,$C20),'ESP2'!$A$6:$N$131,14,FALSE),0)</f>
        <v>0</v>
      </c>
      <c r="AH20" s="447">
        <f>_xlfn.IFNA(VLOOKUP(CONCATENATE($AH$5,$B20,$C20),'OG3'!$A$6:$N$131,14,FALSE),0)</f>
        <v>0</v>
      </c>
      <c r="AI20" s="447">
        <f>_xlfn.IFNA(VLOOKUP(CONCATENATE($AI$5,$B20,$C20),'BUN2'!$A$6:$N$135,14,FALSE),0)</f>
        <v>0</v>
      </c>
      <c r="AJ20" s="707">
        <f>_xlfn.IFNA(VLOOKUP(CONCATENATE($AJ$5,$B20,$C20),SC!$A$6:$N$250,14,FALSE),0)</f>
        <v>0</v>
      </c>
      <c r="AK20" s="189">
        <f>_xlfn.IFNA(VLOOKUP(CONCATENATE($AK$5,$B20,$C20),'ESP3'!$A$6:$N$133,14,FALSE),0)</f>
        <v>0</v>
      </c>
      <c r="AL20" s="447">
        <f>_xlfn.IFNA(VLOOKUP(CONCATENATE($AL$5,$B20,$C20),'BAL3'!$A$6:$N$77,14,FALSE),0)</f>
        <v>0</v>
      </c>
      <c r="AM20" s="190">
        <f>_xlfn.IFNA(VLOOKUP(CONCATENATE($AK$5,$B20,$C20),'BUN3'!$A$6:$N$133,14,FALSE),0)</f>
        <v>0</v>
      </c>
      <c r="AN20" s="190">
        <f>_xlfn.IFNA(VLOOKUP(CONCATENATE($AN$5,$B20,$C20),'ESP4'!$A$6:$N$135,14,FALSE),0)</f>
        <v>0</v>
      </c>
      <c r="AO20" s="190">
        <f>_xlfn.IFNA(VLOOKUP(CONCATENATE($AO$5,$B20,$C20),'MR3'!$A$6:$N$77,14,FALSE),0)</f>
        <v>0</v>
      </c>
      <c r="AP20" s="447">
        <f>_xlfn.IFNA(VLOOKUP(CONCATENATE($AP$5,$B20,$C20),'WAL1'!$A$6:$N$233,14,FALSE),0)</f>
        <v>0</v>
      </c>
      <c r="AQ20" s="190">
        <f>_xlfn.IFNA(VLOOKUP(CONCATENATE($AQ$5,$B20,$C20),'SM1'!$A$6:$N$250,14,FALSE),0)</f>
        <v>0</v>
      </c>
      <c r="AR20" s="190">
        <f>_xlfn.IFNA(VLOOKUP(CONCATENATE($AR$5,$B20,$C20),'BUS4'!$A$6:$N$250,14,FALSE),0)</f>
        <v>0</v>
      </c>
      <c r="AS20" s="190">
        <f>_xlfn.IFNA(VLOOKUP(CONCATENATE($AS$5,$B20,$C20),WP!$A$6:$N$250,14,FALSE),0)</f>
        <v>0</v>
      </c>
      <c r="AT20" s="78"/>
    </row>
    <row r="21" spans="1:46" x14ac:dyDescent="0.3">
      <c r="A21" s="886"/>
      <c r="B21" s="29" t="s">
        <v>536</v>
      </c>
      <c r="C21" s="30" t="s">
        <v>527</v>
      </c>
      <c r="D21" s="30" t="s">
        <v>305</v>
      </c>
      <c r="E21" s="31">
        <v>45121</v>
      </c>
      <c r="F21" s="32">
        <v>13</v>
      </c>
      <c r="G21" s="33">
        <f t="shared" si="0"/>
        <v>1</v>
      </c>
      <c r="H21" s="34">
        <f t="shared" si="1"/>
        <v>4</v>
      </c>
      <c r="I21" s="32">
        <f t="shared" si="2"/>
        <v>16</v>
      </c>
      <c r="J21" s="189">
        <f>_xlfn.IFNA(VLOOKUP(CONCATENATE($J$5,$B21,$C21),'BUS1'!$A$6:$N$107,14,FALSE),0)</f>
        <v>0</v>
      </c>
      <c r="K21" s="189">
        <f>_xlfn.IFNA(VLOOKUP(CONCATENATE($K$5,$B21,$C21),'ESP1'!$A$6:$N$135,14,FALSE),0)</f>
        <v>0</v>
      </c>
      <c r="L21" s="189">
        <f>_xlfn.IFNA(VLOOKUP(CONCATENATE($L$5,$B21,$C21),'KR1'!$A$6:$N$95,14,FALSE),0)</f>
        <v>0</v>
      </c>
      <c r="M21" s="189">
        <f>_xlfn.IFNA(VLOOKUP(CONCATENATE($M$5,$B21,$C21),'BAL1'!$A$6:$N$131,14,FALSE),0)</f>
        <v>0</v>
      </c>
      <c r="N21" s="189">
        <f>_xlfn.IFNA(VLOOKUP(CONCATENATE($N$5,$B21,$C21),MUR!$A$6:$N$131,14,FALSE),0)</f>
        <v>0</v>
      </c>
      <c r="O21" s="189">
        <f>_xlfn.IFNA(VLOOKUP(CONCATENATE($O$5,$B21,$C21),'SER1'!$A$6:$N$110,14,FALSE),0)</f>
        <v>0</v>
      </c>
      <c r="P21" s="189">
        <f>_xlfn.IFNA(VLOOKUP(CONCATENATE($P$5,$B21,$C21),'MR1'!$A$6:$N$135,14,FALSE),0)</f>
        <v>0</v>
      </c>
      <c r="Q21" s="189">
        <f>_xlfn.IFNA(VLOOKUP(CONCATENATE($Q$5,$B21,$C21),'GOS1'!$A$6:$N$133,14,FALSE),0)</f>
        <v>0</v>
      </c>
      <c r="R21" s="189">
        <f>_xlfn.IFNA(VLOOKUP(CONCATENATE($R$5,$B21,$C21),'BUS2'!$A$6:$N$133,14,FALSE),0)</f>
        <v>0</v>
      </c>
      <c r="S21" s="189">
        <f>_xlfn.IFNA(VLOOKUP(CONCATENATE($S$5,$B21,$C21),'OG1'!$A$6:$N$56,14,FALSE),0)</f>
        <v>0</v>
      </c>
      <c r="T21" s="189">
        <f>_xlfn.IFNA(VLOOKUP(CONCATENATE($T$5,$B21,$C21),'DRY1'!$A$6:$N$135,14,FALSE),0)</f>
        <v>0</v>
      </c>
      <c r="U21" s="189">
        <f>_xlfn.IFNA(VLOOKUP(CONCATENATE($U$5,$B21,$C21),'HO1'!$A$8:$N$131,14,FALSE),0)</f>
        <v>0</v>
      </c>
      <c r="V21" s="707">
        <f>_xlfn.IFNA(VLOOKUP(CONCATENATE($U$5,$B21,$C21),'BUS3'!$A$8:$N$131,14,FALSE),0)</f>
        <v>0</v>
      </c>
      <c r="W21" s="189">
        <f>_xlfn.IFNA(VLOOKUP(CONCATENATE($W$5,$B21,$C21),'DRY2'!$A$6:$N$133,14,FALSE),0)</f>
        <v>0</v>
      </c>
      <c r="X21" s="707">
        <f>_xlfn.IFNA(VLOOKUP(CONCATENATE($Y$5,$B21,$C21),'BAL2'!$A$6:$N$133,14,FALSE),0)</f>
        <v>0</v>
      </c>
      <c r="Y21" s="707">
        <f>_xlfn.IFNA(VLOOKUP(CONCATENATE($Y$5,$B21,$C21),'OG2'!$A$6:$N$133,14,FALSE),0)</f>
        <v>0</v>
      </c>
      <c r="Z21" s="189">
        <f>_xlfn.IFNA(VLOOKUP(CONCATENATE($Z$5,$B21,$C21),'MR2'!$A$6:$N$133,14,FALSE),0)</f>
        <v>0</v>
      </c>
      <c r="AA21" s="189">
        <f>_xlfn.IFNA(VLOOKUP(CONCATENATE($AA$5,$B21,$C21),'DRY3'!$A$6:$N$124,14,FALSE),0)</f>
        <v>0</v>
      </c>
      <c r="AB21" s="189">
        <f>_xlfn.IFNA(VLOOKUP(CONCATENATE($AB$5,$B21,$C21),'SER2'!$A$6:$N$135,14,FALSE),0)</f>
        <v>0</v>
      </c>
      <c r="AC21" s="189">
        <f>_xlfn.IFNA(VLOOKUP(CONCATENATE($AC$5,$B21,$C21),'KR2'!$A$6:$O$129,14,FALSE),0)</f>
        <v>0</v>
      </c>
      <c r="AD21" s="707">
        <f>_xlfn.IFNA(VLOOKUP(CONCATENATE($AD$5,$B21,$C21),'BUN1'!$A$6:$O$129,14,FALSE),0)</f>
        <v>0</v>
      </c>
      <c r="AE21" s="707">
        <f>_xlfn.IFNA(VLOOKUP(CONCATENATE($AE$5,$B21,$C21),LOG!$A$6:$N$135,14,FALSE),0)</f>
        <v>0</v>
      </c>
      <c r="AF21" s="189">
        <f>_xlfn.IFNA(VLOOKUP(CONCATENATE($AF$5,$B21,$C21),FEST!$A$6:$N$125,14,FALSE),0)</f>
        <v>4</v>
      </c>
      <c r="AG21" s="189">
        <f>_xlfn.IFNA(VLOOKUP(CONCATENATE($AG$5,$B21,$C21),'ESP2'!$A$6:$N$131,14,FALSE),0)</f>
        <v>0</v>
      </c>
      <c r="AH21" s="447">
        <f>_xlfn.IFNA(VLOOKUP(CONCATENATE($AH$5,$B21,$C21),'OG3'!$A$6:$N$131,14,FALSE),0)</f>
        <v>0</v>
      </c>
      <c r="AI21" s="447">
        <f>_xlfn.IFNA(VLOOKUP(CONCATENATE($AI$5,$B21,$C21),'BUN2'!$A$6:$N$135,14,FALSE),0)</f>
        <v>0</v>
      </c>
      <c r="AJ21" s="707">
        <f>_xlfn.IFNA(VLOOKUP(CONCATENATE($AJ$5,$B21,$C21),SC!$A$6:$N$250,14,FALSE),0)</f>
        <v>0</v>
      </c>
      <c r="AK21" s="189">
        <f>_xlfn.IFNA(VLOOKUP(CONCATENATE($AK$5,$B21,$C21),'ESP3'!$A$6:$N$133,14,FALSE),0)</f>
        <v>0</v>
      </c>
      <c r="AL21" s="447">
        <f>_xlfn.IFNA(VLOOKUP(CONCATENATE($AL$5,$B21,$C21),'BAL3'!$A$6:$N$77,14,FALSE),0)</f>
        <v>0</v>
      </c>
      <c r="AM21" s="190">
        <f>_xlfn.IFNA(VLOOKUP(CONCATENATE($AK$5,$B21,$C21),'BUN3'!$A$6:$N$133,14,FALSE),0)</f>
        <v>0</v>
      </c>
      <c r="AN21" s="190">
        <f>_xlfn.IFNA(VLOOKUP(CONCATENATE($AN$5,$B21,$C21),'ESP4'!$A$6:$N$135,14,FALSE),0)</f>
        <v>0</v>
      </c>
      <c r="AO21" s="190">
        <f>_xlfn.IFNA(VLOOKUP(CONCATENATE($AO$5,$B21,$C21),'MR3'!$A$6:$N$77,14,FALSE),0)</f>
        <v>0</v>
      </c>
      <c r="AP21" s="447">
        <f>_xlfn.IFNA(VLOOKUP(CONCATENATE($AP$5,$B21,$C21),'WAL1'!$A$6:$N$233,14,FALSE),0)</f>
        <v>0</v>
      </c>
      <c r="AQ21" s="190">
        <f>_xlfn.IFNA(VLOOKUP(CONCATENATE($AQ$5,$B21,$C21),'SM1'!$A$6:$N$250,14,FALSE),0)</f>
        <v>0</v>
      </c>
      <c r="AR21" s="190">
        <f>_xlfn.IFNA(VLOOKUP(CONCATENATE($AR$5,$B21,$C21),'BUS4'!$A$6:$N$250,14,FALSE),0)</f>
        <v>0</v>
      </c>
      <c r="AS21" s="190">
        <f>_xlfn.IFNA(VLOOKUP(CONCATENATE($AS$5,$B21,$C21),WP!$A$6:$N$250,14,FALSE),0)</f>
        <v>0</v>
      </c>
      <c r="AT21" s="78"/>
    </row>
    <row r="22" spans="1:46" x14ac:dyDescent="0.3">
      <c r="A22" s="886"/>
      <c r="B22" s="29" t="s">
        <v>241</v>
      </c>
      <c r="C22" s="30" t="s">
        <v>521</v>
      </c>
      <c r="D22" s="30" t="s">
        <v>253</v>
      </c>
      <c r="E22" s="31">
        <v>45028</v>
      </c>
      <c r="F22" s="32">
        <v>11</v>
      </c>
      <c r="G22" s="33">
        <f t="shared" si="0"/>
        <v>1</v>
      </c>
      <c r="H22" s="34">
        <f t="shared" si="1"/>
        <v>2</v>
      </c>
      <c r="I22" s="32">
        <f t="shared" si="2"/>
        <v>17</v>
      </c>
      <c r="J22" s="189">
        <f>_xlfn.IFNA(VLOOKUP(CONCATENATE($J$5,$B22,$C22),'BUS1'!$A$6:$N$107,14,FALSE),0)</f>
        <v>0</v>
      </c>
      <c r="K22" s="189">
        <f>_xlfn.IFNA(VLOOKUP(CONCATENATE($K$5,$B22,$C22),'ESP1'!$A$6:$N$135,14,FALSE),0)</f>
        <v>0</v>
      </c>
      <c r="L22" s="189">
        <f>_xlfn.IFNA(VLOOKUP(CONCATENATE($L$5,$B22,$C22),'KR1'!$A$6:$N$95,14,FALSE),0)</f>
        <v>0</v>
      </c>
      <c r="M22" s="189">
        <f>_xlfn.IFNA(VLOOKUP(CONCATENATE($M$5,$B22,$C22),'BAL1'!$A$6:$N$131,14,FALSE),0)</f>
        <v>0</v>
      </c>
      <c r="N22" s="189">
        <f>_xlfn.IFNA(VLOOKUP(CONCATENATE($N$5,$B22,$C22),MUR!$A$6:$N$131,14,FALSE),0)</f>
        <v>0</v>
      </c>
      <c r="O22" s="189">
        <f>_xlfn.IFNA(VLOOKUP(CONCATENATE($O$5,$B22,$C22),'SER1'!$A$6:$N$110,14,FALSE),0)</f>
        <v>2</v>
      </c>
      <c r="P22" s="189">
        <f>_xlfn.IFNA(VLOOKUP(CONCATENATE($P$5,$B22,$C22),'MR1'!$A$6:$N$135,14,FALSE),0)</f>
        <v>0</v>
      </c>
      <c r="Q22" s="189">
        <f>_xlfn.IFNA(VLOOKUP(CONCATENATE($Q$5,$B22,$C22),'GOS1'!$A$6:$N$133,14,FALSE),0)</f>
        <v>0</v>
      </c>
      <c r="R22" s="189">
        <f>_xlfn.IFNA(VLOOKUP(CONCATENATE($R$5,$B22,$C22),'BUS2'!$A$6:$N$133,14,FALSE),0)</f>
        <v>0</v>
      </c>
      <c r="S22" s="189">
        <f>_xlfn.IFNA(VLOOKUP(CONCATENATE($S$5,$B22,$C22),'OG1'!$A$6:$N$56,14,FALSE),0)</f>
        <v>0</v>
      </c>
      <c r="T22" s="189">
        <f>_xlfn.IFNA(VLOOKUP(CONCATENATE($T$5,$B22,$C22),'DRY1'!$A$6:$N$135,14,FALSE),0)</f>
        <v>0</v>
      </c>
      <c r="U22" s="189">
        <f>_xlfn.IFNA(VLOOKUP(CONCATENATE($U$5,$B22,$C22),'HO1'!$A$8:$N$131,14,FALSE),0)</f>
        <v>0</v>
      </c>
      <c r="V22" s="707">
        <f>_xlfn.IFNA(VLOOKUP(CONCATENATE($U$5,$B22,$C22),'BUS3'!$A$8:$N$131,14,FALSE),0)</f>
        <v>0</v>
      </c>
      <c r="W22" s="189">
        <f>_xlfn.IFNA(VLOOKUP(CONCATENATE($W$5,$B22,$C22),'DRY2'!$A$6:$N$133,14,FALSE),0)</f>
        <v>0</v>
      </c>
      <c r="X22" s="707">
        <f>_xlfn.IFNA(VLOOKUP(CONCATENATE($Y$5,$B22,$C22),'BAL2'!$A$6:$N$133,14,FALSE),0)</f>
        <v>0</v>
      </c>
      <c r="Y22" s="707">
        <f>_xlfn.IFNA(VLOOKUP(CONCATENATE($Y$5,$B22,$C22),'OG2'!$A$6:$N$133,14,FALSE),0)</f>
        <v>0</v>
      </c>
      <c r="Z22" s="189">
        <f>_xlfn.IFNA(VLOOKUP(CONCATENATE($Z$5,$B22,$C22),'MR2'!$A$6:$N$133,14,FALSE),0)</f>
        <v>0</v>
      </c>
      <c r="AA22" s="189">
        <f>_xlfn.IFNA(VLOOKUP(CONCATENATE($AA$5,$B22,$C22),'DRY3'!$A$6:$N$124,14,FALSE),0)</f>
        <v>0</v>
      </c>
      <c r="AB22" s="189">
        <f>_xlfn.IFNA(VLOOKUP(CONCATENATE($AB$5,$B22,$C22),'SER2'!$A$6:$N$135,14,FALSE),0)</f>
        <v>0</v>
      </c>
      <c r="AC22" s="189">
        <f>_xlfn.IFNA(VLOOKUP(CONCATENATE($AC$5,$B22,$C22),'KR2'!$A$6:$O$129,14,FALSE),0)</f>
        <v>0</v>
      </c>
      <c r="AD22" s="707">
        <f>_xlfn.IFNA(VLOOKUP(CONCATENATE($AD$5,$B22,$C22),'BUN1'!$A$6:$O$129,14,FALSE),0)</f>
        <v>0</v>
      </c>
      <c r="AE22" s="707">
        <f>_xlfn.IFNA(VLOOKUP(CONCATENATE($AE$5,$B22,$C22),LOG!$A$6:$N$135,14,FALSE),0)</f>
        <v>0</v>
      </c>
      <c r="AF22" s="189">
        <f>_xlfn.IFNA(VLOOKUP(CONCATENATE($AF$5,$B22,$C22),FEST!$A$6:$N$125,14,FALSE),0)</f>
        <v>0</v>
      </c>
      <c r="AG22" s="189">
        <f>_xlfn.IFNA(VLOOKUP(CONCATENATE($AG$5,$B22,$C22),'ESP2'!$A$6:$N$131,14,FALSE),0)</f>
        <v>0</v>
      </c>
      <c r="AH22" s="447">
        <f>_xlfn.IFNA(VLOOKUP(CONCATENATE($AH$5,$B22,$C22),'OG3'!$A$6:$N$131,14,FALSE),0)</f>
        <v>0</v>
      </c>
      <c r="AI22" s="447">
        <f>_xlfn.IFNA(VLOOKUP(CONCATENATE($AI$5,$B22,$C22),'BUN2'!$A$6:$N$135,14,FALSE),0)</f>
        <v>0</v>
      </c>
      <c r="AJ22" s="707">
        <f>_xlfn.IFNA(VLOOKUP(CONCATENATE($AJ$5,$B22,$C22),SC!$A$6:$N$250,14,FALSE),0)</f>
        <v>0</v>
      </c>
      <c r="AK22" s="189">
        <f>_xlfn.IFNA(VLOOKUP(CONCATENATE($AK$5,$B22,$C22),'ESP3'!$A$6:$N$133,14,FALSE),0)</f>
        <v>0</v>
      </c>
      <c r="AL22" s="447">
        <f>_xlfn.IFNA(VLOOKUP(CONCATENATE($AL$5,$B22,$C22),'BAL3'!$A$6:$N$77,14,FALSE),0)</f>
        <v>0</v>
      </c>
      <c r="AM22" s="190">
        <f>_xlfn.IFNA(VLOOKUP(CONCATENATE($AK$5,$B22,$C22),'BUN3'!$A$6:$N$133,14,FALSE),0)</f>
        <v>0</v>
      </c>
      <c r="AN22" s="190">
        <f>_xlfn.IFNA(VLOOKUP(CONCATENATE($AN$5,$B22,$C22),'ESP4'!$A$6:$N$135,14,FALSE),0)</f>
        <v>0</v>
      </c>
      <c r="AO22" s="190">
        <f>_xlfn.IFNA(VLOOKUP(CONCATENATE($AO$5,$B22,$C22),'MR3'!$A$6:$N$77,14,FALSE),0)</f>
        <v>0</v>
      </c>
      <c r="AP22" s="447">
        <f>_xlfn.IFNA(VLOOKUP(CONCATENATE($AP$5,$B22,$C22),'WAL1'!$A$6:$N$233,14,FALSE),0)</f>
        <v>0</v>
      </c>
      <c r="AQ22" s="190">
        <f>_xlfn.IFNA(VLOOKUP(CONCATENATE($AQ$5,$B22,$C22),'SM1'!$A$6:$N$250,14,FALSE),0)</f>
        <v>0</v>
      </c>
      <c r="AR22" s="190">
        <f>_xlfn.IFNA(VLOOKUP(CONCATENATE($AR$5,$B22,$C22),'BUS4'!$A$6:$N$250,14,FALSE),0)</f>
        <v>0</v>
      </c>
      <c r="AS22" s="190">
        <f>_xlfn.IFNA(VLOOKUP(CONCATENATE($AS$5,$B22,$C22),WP!$A$6:$N$250,14,FALSE),0)</f>
        <v>0</v>
      </c>
      <c r="AT22" s="78"/>
    </row>
    <row r="23" spans="1:46" x14ac:dyDescent="0.3">
      <c r="A23" s="886"/>
      <c r="B23" s="29" t="s">
        <v>453</v>
      </c>
      <c r="C23" s="30" t="s">
        <v>452</v>
      </c>
      <c r="D23" s="30" t="s">
        <v>454</v>
      </c>
      <c r="E23" s="31">
        <v>45131</v>
      </c>
      <c r="F23" s="32">
        <v>11</v>
      </c>
      <c r="G23" s="33">
        <f t="shared" si="0"/>
        <v>0</v>
      </c>
      <c r="H23" s="34">
        <f t="shared" si="1"/>
        <v>0</v>
      </c>
      <c r="I23" s="32">
        <f t="shared" si="2"/>
        <v>18</v>
      </c>
      <c r="J23" s="189">
        <f>_xlfn.IFNA(VLOOKUP(CONCATENATE($J$5,$B23,$C23),'BUS1'!$A$6:$N$107,14,FALSE),0)</f>
        <v>0</v>
      </c>
      <c r="K23" s="189">
        <f>_xlfn.IFNA(VLOOKUP(CONCATENATE($K$5,$B23,$C23),'ESP1'!$A$6:$N$135,14,FALSE),0)</f>
        <v>0</v>
      </c>
      <c r="L23" s="189">
        <f>_xlfn.IFNA(VLOOKUP(CONCATENATE($L$5,$B23,$C23),'KR1'!$A$6:$N$95,14,FALSE),0)</f>
        <v>0</v>
      </c>
      <c r="M23" s="189">
        <f>_xlfn.IFNA(VLOOKUP(CONCATENATE($M$5,$B23,$C23),'BAL1'!$A$6:$N$131,14,FALSE),0)</f>
        <v>0</v>
      </c>
      <c r="N23" s="189">
        <f>_xlfn.IFNA(VLOOKUP(CONCATENATE($N$5,$B23,$C23),MUR!$A$6:$N$131,14,FALSE),0)</f>
        <v>0</v>
      </c>
      <c r="O23" s="189">
        <f>_xlfn.IFNA(VLOOKUP(CONCATENATE($O$5,$B23,$C23),'SER1'!$A$6:$N$110,14,FALSE),0)</f>
        <v>0</v>
      </c>
      <c r="P23" s="189">
        <f>_xlfn.IFNA(VLOOKUP(CONCATENATE($P$5,$B23,$C23),'MR1'!$A$6:$N$135,14,FALSE),0)</f>
        <v>0</v>
      </c>
      <c r="Q23" s="189">
        <f>_xlfn.IFNA(VLOOKUP(CONCATENATE($Q$5,$B23,$C23),'GOS1'!$A$6:$N$133,14,FALSE),0)</f>
        <v>0</v>
      </c>
      <c r="R23" s="189">
        <f>_xlfn.IFNA(VLOOKUP(CONCATENATE($R$5,$B23,$C23),'BUS2'!$A$6:$N$133,14,FALSE),0)</f>
        <v>0</v>
      </c>
      <c r="S23" s="189">
        <f>_xlfn.IFNA(VLOOKUP(CONCATENATE($S$5,$B23,$C23),'OG1'!$A$6:$N$56,14,FALSE),0)</f>
        <v>0</v>
      </c>
      <c r="T23" s="189">
        <f>_xlfn.IFNA(VLOOKUP(CONCATENATE($T$5,$B23,$C23),'DRY1'!$A$6:$N$135,14,FALSE),0)</f>
        <v>0</v>
      </c>
      <c r="U23" s="189">
        <f>_xlfn.IFNA(VLOOKUP(CONCATENATE($U$5,$B23,$C23),'HO1'!$A$8:$N$131,14,FALSE),0)</f>
        <v>0</v>
      </c>
      <c r="V23" s="707">
        <f>_xlfn.IFNA(VLOOKUP(CONCATENATE($U$5,$B23,$C23),'BUS3'!$A$8:$N$131,14,FALSE),0)</f>
        <v>0</v>
      </c>
      <c r="W23" s="189">
        <f>_xlfn.IFNA(VLOOKUP(CONCATENATE($W$5,$B23,$C23),'DRY2'!$A$6:$N$133,14,FALSE),0)</f>
        <v>0</v>
      </c>
      <c r="X23" s="707">
        <f>_xlfn.IFNA(VLOOKUP(CONCATENATE($Y$5,$B23,$C23),'BAL2'!$A$6:$N$133,14,FALSE),0)</f>
        <v>0</v>
      </c>
      <c r="Y23" s="707">
        <f>_xlfn.IFNA(VLOOKUP(CONCATENATE($Y$5,$B23,$C23),'OG2'!$A$6:$N$133,14,FALSE),0)</f>
        <v>0</v>
      </c>
      <c r="Z23" s="189">
        <f>_xlfn.IFNA(VLOOKUP(CONCATENATE($Z$5,$B23,$C23),'MR2'!$A$6:$N$133,14,FALSE),0)</f>
        <v>0</v>
      </c>
      <c r="AA23" s="189">
        <f>_xlfn.IFNA(VLOOKUP(CONCATENATE($AA$5,$B23,$C23),'DRY3'!$A$6:$N$124,14,FALSE),0)</f>
        <v>0</v>
      </c>
      <c r="AB23" s="189">
        <f>_xlfn.IFNA(VLOOKUP(CONCATENATE($AB$5,$B23,$C23),'SER2'!$A$6:$N$135,14,FALSE),0)</f>
        <v>0</v>
      </c>
      <c r="AC23" s="189">
        <f>_xlfn.IFNA(VLOOKUP(CONCATENATE($AC$5,$B23,$C23),'KR2'!$A$6:$O$129,14,FALSE),0)</f>
        <v>0</v>
      </c>
      <c r="AD23" s="707">
        <f>_xlfn.IFNA(VLOOKUP(CONCATENATE($AD$5,$B23,$C23),'BUN1'!$A$6:$O$129,14,FALSE),0)</f>
        <v>0</v>
      </c>
      <c r="AE23" s="707">
        <f>_xlfn.IFNA(VLOOKUP(CONCATENATE($AE$5,$B23,$C23),LOG!$A$6:$N$135,14,FALSE),0)</f>
        <v>0</v>
      </c>
      <c r="AF23" s="189">
        <f>_xlfn.IFNA(VLOOKUP(CONCATENATE($AF$5,$B23,$C23),FEST!$A$6:$N$125,14,FALSE),0)</f>
        <v>0</v>
      </c>
      <c r="AG23" s="189">
        <f>_xlfn.IFNA(VLOOKUP(CONCATENATE($AG$5,$B23,$C23),'ESP2'!$A$6:$N$131,14,FALSE),0)</f>
        <v>0</v>
      </c>
      <c r="AH23" s="447">
        <f>_xlfn.IFNA(VLOOKUP(CONCATENATE($AH$5,$B23,$C23),'OG3'!$A$6:$N$131,14,FALSE),0)</f>
        <v>0</v>
      </c>
      <c r="AI23" s="447">
        <f>_xlfn.IFNA(VLOOKUP(CONCATENATE($AI$5,$B23,$C23),'BUN2'!$A$6:$N$135,14,FALSE),0)</f>
        <v>0</v>
      </c>
      <c r="AJ23" s="707">
        <f>_xlfn.IFNA(VLOOKUP(CONCATENATE($AJ$5,$B23,$C23),SC!$A$6:$N$250,14,FALSE),0)</f>
        <v>0</v>
      </c>
      <c r="AK23" s="189">
        <f>_xlfn.IFNA(VLOOKUP(CONCATENATE($AK$5,$B23,$C23),'ESP3'!$A$6:$N$133,14,FALSE),0)</f>
        <v>0</v>
      </c>
      <c r="AL23" s="447">
        <f>_xlfn.IFNA(VLOOKUP(CONCATENATE($AL$5,$B23,$C23),'BAL3'!$A$6:$N$77,14,FALSE),0)</f>
        <v>0</v>
      </c>
      <c r="AM23" s="190">
        <f>_xlfn.IFNA(VLOOKUP(CONCATENATE($AK$5,$B23,$C23),'BUN3'!$A$6:$N$133,14,FALSE),0)</f>
        <v>0</v>
      </c>
      <c r="AN23" s="190">
        <f>_xlfn.IFNA(VLOOKUP(CONCATENATE($AN$5,$B23,$C23),'ESP4'!$A$6:$N$135,14,FALSE),0)</f>
        <v>0</v>
      </c>
      <c r="AO23" s="190">
        <f>_xlfn.IFNA(VLOOKUP(CONCATENATE($AO$5,$B23,$C23),'MR3'!$A$6:$N$77,14,FALSE),0)</f>
        <v>0</v>
      </c>
      <c r="AP23" s="447">
        <f>_xlfn.IFNA(VLOOKUP(CONCATENATE($AP$5,$B23,$C23),'WAL1'!$A$6:$N$233,14,FALSE),0)</f>
        <v>0</v>
      </c>
      <c r="AQ23" s="190">
        <f>_xlfn.IFNA(VLOOKUP(CONCATENATE($AQ$5,$B23,$C23),'SM1'!$A$6:$N$250,14,FALSE),0)</f>
        <v>0</v>
      </c>
      <c r="AR23" s="190">
        <f>_xlfn.IFNA(VLOOKUP(CONCATENATE($AR$5,$B23,$C23),'BUS4'!$A$6:$N$250,14,FALSE),0)</f>
        <v>0</v>
      </c>
      <c r="AS23" s="190">
        <f>_xlfn.IFNA(VLOOKUP(CONCATENATE($AS$5,$B23,$C23),WP!$A$6:$N$250,14,FALSE),0)</f>
        <v>0</v>
      </c>
      <c r="AT23" s="78"/>
    </row>
    <row r="24" spans="1:46" x14ac:dyDescent="0.3">
      <c r="A24" s="886"/>
      <c r="B24" s="29" t="s">
        <v>243</v>
      </c>
      <c r="C24" s="30" t="s">
        <v>522</v>
      </c>
      <c r="D24" s="30" t="s">
        <v>217</v>
      </c>
      <c r="E24" s="31">
        <v>45028</v>
      </c>
      <c r="F24" s="32">
        <v>11</v>
      </c>
      <c r="G24" s="33">
        <f t="shared" si="0"/>
        <v>0</v>
      </c>
      <c r="H24" s="34">
        <f t="shared" si="1"/>
        <v>0</v>
      </c>
      <c r="I24" s="32">
        <f t="shared" si="2"/>
        <v>18</v>
      </c>
      <c r="J24" s="189">
        <f>_xlfn.IFNA(VLOOKUP(CONCATENATE($J$5,$B24,$C24),'BUS1'!$A$6:$N$107,14,FALSE),0)</f>
        <v>0</v>
      </c>
      <c r="K24" s="189">
        <f>_xlfn.IFNA(VLOOKUP(CONCATENATE($K$5,$B24,$C24),'ESP1'!$A$6:$N$135,14,FALSE),0)</f>
        <v>0</v>
      </c>
      <c r="L24" s="189">
        <f>_xlfn.IFNA(VLOOKUP(CONCATENATE($L$5,$B24,$C24),'KR1'!$A$6:$N$95,14,FALSE),0)</f>
        <v>0</v>
      </c>
      <c r="M24" s="189">
        <f>_xlfn.IFNA(VLOOKUP(CONCATENATE($M$5,$B24,$C24),'BAL1'!$A$6:$N$131,14,FALSE),0)</f>
        <v>0</v>
      </c>
      <c r="N24" s="189">
        <f>_xlfn.IFNA(VLOOKUP(CONCATENATE($N$5,$B24,$C24),MUR!$A$6:$N$131,14,FALSE),0)</f>
        <v>0</v>
      </c>
      <c r="O24" s="189">
        <f>_xlfn.IFNA(VLOOKUP(CONCATENATE($O$5,$B24,$C24),'SER1'!$A$6:$N$110,14,FALSE),0)</f>
        <v>0</v>
      </c>
      <c r="P24" s="189">
        <f>_xlfn.IFNA(VLOOKUP(CONCATENATE($P$5,$B24,$C24),'MR1'!$A$6:$N$135,14,FALSE),0)</f>
        <v>0</v>
      </c>
      <c r="Q24" s="189">
        <f>_xlfn.IFNA(VLOOKUP(CONCATENATE($Q$5,$B24,$C24),'GOS1'!$A$6:$N$133,14,FALSE),0)</f>
        <v>0</v>
      </c>
      <c r="R24" s="189">
        <f>_xlfn.IFNA(VLOOKUP(CONCATENATE($R$5,$B24,$C24),'BUS2'!$A$6:$N$133,14,FALSE),0)</f>
        <v>0</v>
      </c>
      <c r="S24" s="189">
        <f>_xlfn.IFNA(VLOOKUP(CONCATENATE($S$5,$B24,$C24),'OG1'!$A$6:$N$56,14,FALSE),0)</f>
        <v>0</v>
      </c>
      <c r="T24" s="189">
        <f>_xlfn.IFNA(VLOOKUP(CONCATENATE($T$5,$B24,$C24),'DRY1'!$A$6:$N$135,14,FALSE),0)</f>
        <v>0</v>
      </c>
      <c r="U24" s="189">
        <f>_xlfn.IFNA(VLOOKUP(CONCATENATE($U$5,$B24,$C24),'HO1'!$A$8:$N$131,14,FALSE),0)</f>
        <v>0</v>
      </c>
      <c r="V24" s="707">
        <f>_xlfn.IFNA(VLOOKUP(CONCATENATE($U$5,$B24,$C24),'BUS3'!$A$8:$N$131,14,FALSE),0)</f>
        <v>0</v>
      </c>
      <c r="W24" s="189">
        <f>_xlfn.IFNA(VLOOKUP(CONCATENATE($W$5,$B24,$C24),'DRY2'!$A$6:$N$133,14,FALSE),0)</f>
        <v>0</v>
      </c>
      <c r="X24" s="707">
        <f>_xlfn.IFNA(VLOOKUP(CONCATENATE($Y$5,$B24,$C24),'BAL2'!$A$6:$N$133,14,FALSE),0)</f>
        <v>0</v>
      </c>
      <c r="Y24" s="707">
        <f>_xlfn.IFNA(VLOOKUP(CONCATENATE($Y$5,$B24,$C24),'OG2'!$A$6:$N$133,14,FALSE),0)</f>
        <v>0</v>
      </c>
      <c r="Z24" s="189">
        <f>_xlfn.IFNA(VLOOKUP(CONCATENATE($Z$5,$B24,$C24),'MR2'!$A$6:$N$133,14,FALSE),0)</f>
        <v>0</v>
      </c>
      <c r="AA24" s="189">
        <f>_xlfn.IFNA(VLOOKUP(CONCATENATE($AA$5,$B24,$C24),'DRY3'!$A$6:$N$124,14,FALSE),0)</f>
        <v>0</v>
      </c>
      <c r="AB24" s="189">
        <f>_xlfn.IFNA(VLOOKUP(CONCATENATE($AB$5,$B24,$C24),'SER2'!$A$6:$N$135,14,FALSE),0)</f>
        <v>0</v>
      </c>
      <c r="AC24" s="189">
        <f>_xlfn.IFNA(VLOOKUP(CONCATENATE($AC$5,$B24,$C24),'KR2'!$A$6:$O$129,14,FALSE),0)</f>
        <v>0</v>
      </c>
      <c r="AD24" s="707">
        <f>_xlfn.IFNA(VLOOKUP(CONCATENATE($AD$5,$B24,$C24),'BUN1'!$A$6:$O$129,14,FALSE),0)</f>
        <v>0</v>
      </c>
      <c r="AE24" s="707">
        <f>_xlfn.IFNA(VLOOKUP(CONCATENATE($AE$5,$B24,$C24),LOG!$A$6:$N$135,14,FALSE),0)</f>
        <v>0</v>
      </c>
      <c r="AF24" s="189">
        <f>_xlfn.IFNA(VLOOKUP(CONCATENATE($AF$5,$B24,$C24),FEST!$A$6:$N$125,14,FALSE),0)</f>
        <v>0</v>
      </c>
      <c r="AG24" s="189">
        <f>_xlfn.IFNA(VLOOKUP(CONCATENATE($AG$5,$B24,$C24),'ESP2'!$A$6:$N$131,14,FALSE),0)</f>
        <v>0</v>
      </c>
      <c r="AH24" s="447">
        <f>_xlfn.IFNA(VLOOKUP(CONCATENATE($AH$5,$B24,$C24),'OG3'!$A$6:$N$131,14,FALSE),0)</f>
        <v>0</v>
      </c>
      <c r="AI24" s="447">
        <f>_xlfn.IFNA(VLOOKUP(CONCATENATE($AI$5,$B24,$C24),'BUN2'!$A$6:$N$135,14,FALSE),0)</f>
        <v>0</v>
      </c>
      <c r="AJ24" s="707">
        <f>_xlfn.IFNA(VLOOKUP(CONCATENATE($AJ$5,$B24,$C24),SC!$A$6:$N$250,14,FALSE),0)</f>
        <v>0</v>
      </c>
      <c r="AK24" s="189">
        <f>_xlfn.IFNA(VLOOKUP(CONCATENATE($AK$5,$B24,$C24),'ESP3'!$A$6:$N$133,14,FALSE),0)</f>
        <v>0</v>
      </c>
      <c r="AL24" s="447">
        <f>_xlfn.IFNA(VLOOKUP(CONCATENATE($AL$5,$B24,$C24),'BAL3'!$A$6:$N$77,14,FALSE),0)</f>
        <v>0</v>
      </c>
      <c r="AM24" s="190">
        <f>_xlfn.IFNA(VLOOKUP(CONCATENATE($AK$5,$B24,$C24),'BUN3'!$A$6:$N$133,14,FALSE),0)</f>
        <v>0</v>
      </c>
      <c r="AN24" s="190">
        <f>_xlfn.IFNA(VLOOKUP(CONCATENATE($AN$5,$B24,$C24),'ESP4'!$A$6:$N$135,14,FALSE),0)</f>
        <v>0</v>
      </c>
      <c r="AO24" s="190">
        <f>_xlfn.IFNA(VLOOKUP(CONCATENATE($AO$5,$B24,$C24),'MR3'!$A$6:$N$77,14,FALSE),0)</f>
        <v>0</v>
      </c>
      <c r="AP24" s="447">
        <f>_xlfn.IFNA(VLOOKUP(CONCATENATE($AP$5,$B24,$C24),'WAL1'!$A$6:$N$233,14,FALSE),0)</f>
        <v>0</v>
      </c>
      <c r="AQ24" s="190">
        <f>_xlfn.IFNA(VLOOKUP(CONCATENATE($AQ$5,$B24,$C24),'SM1'!$A$6:$N$250,14,FALSE),0)</f>
        <v>0</v>
      </c>
      <c r="AR24" s="190">
        <f>_xlfn.IFNA(VLOOKUP(CONCATENATE($AR$5,$B24,$C24),'BUS4'!$A$6:$N$250,14,FALSE),0)</f>
        <v>0</v>
      </c>
      <c r="AS24" s="190">
        <f>_xlfn.IFNA(VLOOKUP(CONCATENATE($AS$5,$B24,$C24),WP!$A$6:$N$250,14,FALSE),0)</f>
        <v>0</v>
      </c>
      <c r="AT24" s="78"/>
    </row>
    <row r="25" spans="1:46" x14ac:dyDescent="0.3">
      <c r="A25" s="886"/>
      <c r="B25" s="29" t="s">
        <v>244</v>
      </c>
      <c r="C25" s="30" t="s">
        <v>1215</v>
      </c>
      <c r="D25" s="30" t="s">
        <v>255</v>
      </c>
      <c r="E25" s="31">
        <v>45028</v>
      </c>
      <c r="F25" s="32">
        <v>10</v>
      </c>
      <c r="G25" s="33">
        <f t="shared" si="0"/>
        <v>0</v>
      </c>
      <c r="H25" s="34">
        <f t="shared" si="1"/>
        <v>0</v>
      </c>
      <c r="I25" s="32">
        <f t="shared" si="2"/>
        <v>18</v>
      </c>
      <c r="J25" s="189">
        <f>_xlfn.IFNA(VLOOKUP(CONCATENATE($J$5,$B25,$C25),'BUS1'!$A$6:$N$107,14,FALSE),0)</f>
        <v>0</v>
      </c>
      <c r="K25" s="189">
        <f>_xlfn.IFNA(VLOOKUP(CONCATENATE($K$5,$B25,$C25),'ESP1'!$A$6:$N$135,14,FALSE),0)</f>
        <v>0</v>
      </c>
      <c r="L25" s="189">
        <f>_xlfn.IFNA(VLOOKUP(CONCATENATE($L$5,$B25,$C25),'KR1'!$A$6:$N$95,14,FALSE),0)</f>
        <v>0</v>
      </c>
      <c r="M25" s="189">
        <f>_xlfn.IFNA(VLOOKUP(CONCATENATE($M$5,$B25,$C25),'BAL1'!$A$6:$N$131,14,FALSE),0)</f>
        <v>0</v>
      </c>
      <c r="N25" s="189">
        <f>_xlfn.IFNA(VLOOKUP(CONCATENATE($N$5,$B25,$C25),MUR!$A$6:$N$131,14,FALSE),0)</f>
        <v>0</v>
      </c>
      <c r="O25" s="189">
        <f>_xlfn.IFNA(VLOOKUP(CONCATENATE($O$5,$B25,$C25),'SER1'!$A$6:$N$110,14,FALSE),0)</f>
        <v>0</v>
      </c>
      <c r="P25" s="189">
        <f>_xlfn.IFNA(VLOOKUP(CONCATENATE($P$5,$B25,$C25),'MR1'!$A$6:$N$135,14,FALSE),0)</f>
        <v>0</v>
      </c>
      <c r="Q25" s="189">
        <f>_xlfn.IFNA(VLOOKUP(CONCATENATE($Q$5,$B25,$C25),'GOS1'!$A$6:$N$133,14,FALSE),0)</f>
        <v>0</v>
      </c>
      <c r="R25" s="189">
        <f>_xlfn.IFNA(VLOOKUP(CONCATENATE($R$5,$B25,$C25),'BUS2'!$A$6:$N$133,14,FALSE),0)</f>
        <v>0</v>
      </c>
      <c r="S25" s="189">
        <f>_xlfn.IFNA(VLOOKUP(CONCATENATE($S$5,$B25,$C25),'OG1'!$A$6:$N$56,14,FALSE),0)</f>
        <v>0</v>
      </c>
      <c r="T25" s="189">
        <f>_xlfn.IFNA(VLOOKUP(CONCATENATE($T$5,$B25,$C25),'DRY1'!$A$6:$N$135,14,FALSE),0)</f>
        <v>0</v>
      </c>
      <c r="U25" s="189">
        <f>_xlfn.IFNA(VLOOKUP(CONCATENATE($U$5,$B25,$C25),'HO1'!$A$8:$N$131,14,FALSE),0)</f>
        <v>0</v>
      </c>
      <c r="V25" s="707">
        <f>_xlfn.IFNA(VLOOKUP(CONCATENATE($U$5,$B25,$C25),'BUS3'!$A$8:$N$131,14,FALSE),0)</f>
        <v>0</v>
      </c>
      <c r="W25" s="189">
        <f>_xlfn.IFNA(VLOOKUP(CONCATENATE($W$5,$B25,$C25),'DRY2'!$A$6:$N$133,14,FALSE),0)</f>
        <v>0</v>
      </c>
      <c r="X25" s="707">
        <f>_xlfn.IFNA(VLOOKUP(CONCATENATE($Y$5,$B25,$C25),'BAL2'!$A$6:$N$133,14,FALSE),0)</f>
        <v>0</v>
      </c>
      <c r="Y25" s="707">
        <f>_xlfn.IFNA(VLOOKUP(CONCATENATE($Y$5,$B25,$C25),'OG2'!$A$6:$N$133,14,FALSE),0)</f>
        <v>0</v>
      </c>
      <c r="Z25" s="189">
        <f>_xlfn.IFNA(VLOOKUP(CONCATENATE($Z$5,$B25,$C25),'MR2'!$A$6:$N$133,14,FALSE),0)</f>
        <v>0</v>
      </c>
      <c r="AA25" s="189">
        <f>_xlfn.IFNA(VLOOKUP(CONCATENATE($AA$5,$B25,$C25),'DRY3'!$A$6:$N$124,14,FALSE),0)</f>
        <v>0</v>
      </c>
      <c r="AB25" s="189">
        <f>_xlfn.IFNA(VLOOKUP(CONCATENATE($AB$5,$B25,$C25),'SER2'!$A$6:$N$135,14,FALSE),0)</f>
        <v>0</v>
      </c>
      <c r="AC25" s="189">
        <f>_xlfn.IFNA(VLOOKUP(CONCATENATE($AC$5,$B25,$C25),'KR2'!$A$6:$O$129,14,FALSE),0)</f>
        <v>0</v>
      </c>
      <c r="AD25" s="707">
        <f>_xlfn.IFNA(VLOOKUP(CONCATENATE($AD$5,$B25,$C25),'BUN1'!$A$6:$O$129,14,FALSE),0)</f>
        <v>0</v>
      </c>
      <c r="AE25" s="707">
        <f>_xlfn.IFNA(VLOOKUP(CONCATENATE($AE$5,$B25,$C25),LOG!$A$6:$N$135,14,FALSE),0)</f>
        <v>0</v>
      </c>
      <c r="AF25" s="189">
        <f>_xlfn.IFNA(VLOOKUP(CONCATENATE($AF$5,$B25,$C25),FEST!$A$6:$N$125,14,FALSE),0)</f>
        <v>0</v>
      </c>
      <c r="AG25" s="189">
        <f>_xlfn.IFNA(VLOOKUP(CONCATENATE($AG$5,$B25,$C25),'ESP2'!$A$6:$N$131,14,FALSE),0)</f>
        <v>0</v>
      </c>
      <c r="AH25" s="447">
        <f>_xlfn.IFNA(VLOOKUP(CONCATENATE($AH$5,$B25,$C25),'OG3'!$A$6:$N$131,14,FALSE),0)</f>
        <v>0</v>
      </c>
      <c r="AI25" s="447">
        <f>_xlfn.IFNA(VLOOKUP(CONCATENATE($AI$5,$B25,$C25),'BUN2'!$A$6:$N$135,14,FALSE),0)</f>
        <v>0</v>
      </c>
      <c r="AJ25" s="707">
        <f>_xlfn.IFNA(VLOOKUP(CONCATENATE($AJ$5,$B25,$C25),SC!$A$6:$N$250,14,FALSE),0)</f>
        <v>0</v>
      </c>
      <c r="AK25" s="189">
        <f>_xlfn.IFNA(VLOOKUP(CONCATENATE($AK$5,$B25,$C25),'ESP3'!$A$6:$N$133,14,FALSE),0)</f>
        <v>0</v>
      </c>
      <c r="AL25" s="447">
        <f>_xlfn.IFNA(VLOOKUP(CONCATENATE($AL$5,$B25,$C25),'BAL3'!$A$6:$N$77,14,FALSE),0)</f>
        <v>0</v>
      </c>
      <c r="AM25" s="190">
        <f>_xlfn.IFNA(VLOOKUP(CONCATENATE($AK$5,$B25,$C25),'BUN3'!$A$6:$N$133,14,FALSE),0)</f>
        <v>0</v>
      </c>
      <c r="AN25" s="190">
        <f>_xlfn.IFNA(VLOOKUP(CONCATENATE($AN$5,$B25,$C25),'ESP4'!$A$6:$N$135,14,FALSE),0)</f>
        <v>0</v>
      </c>
      <c r="AO25" s="190">
        <f>_xlfn.IFNA(VLOOKUP(CONCATENATE($AO$5,$B25,$C25),'MR3'!$A$6:$N$77,14,FALSE),0)</f>
        <v>0</v>
      </c>
      <c r="AP25" s="447">
        <f>_xlfn.IFNA(VLOOKUP(CONCATENATE($AP$5,$B25,$C25),'WAL1'!$A$6:$N$233,14,FALSE),0)</f>
        <v>0</v>
      </c>
      <c r="AQ25" s="190">
        <f>_xlfn.IFNA(VLOOKUP(CONCATENATE($AQ$5,$B25,$C25),'SM1'!$A$6:$N$250,14,FALSE),0)</f>
        <v>0</v>
      </c>
      <c r="AR25" s="190">
        <f>_xlfn.IFNA(VLOOKUP(CONCATENATE($AR$5,$B25,$C25),'BUS4'!$A$6:$N$250,14,FALSE),0)</f>
        <v>0</v>
      </c>
      <c r="AS25" s="190">
        <f>_xlfn.IFNA(VLOOKUP(CONCATENATE($AS$5,$B25,$C25),WP!$A$6:$N$250,14,FALSE),0)</f>
        <v>0</v>
      </c>
      <c r="AT25" s="78"/>
    </row>
    <row r="26" spans="1:46" x14ac:dyDescent="0.3">
      <c r="A26" s="886"/>
      <c r="B26" s="29" t="s">
        <v>244</v>
      </c>
      <c r="C26" s="30" t="s">
        <v>1214</v>
      </c>
      <c r="D26" s="30" t="s">
        <v>255</v>
      </c>
      <c r="E26" s="31">
        <v>45034</v>
      </c>
      <c r="F26" s="32">
        <v>10</v>
      </c>
      <c r="G26" s="33">
        <f t="shared" si="0"/>
        <v>0</v>
      </c>
      <c r="H26" s="34">
        <f t="shared" si="1"/>
        <v>0</v>
      </c>
      <c r="I26" s="32">
        <f t="shared" si="2"/>
        <v>18</v>
      </c>
      <c r="J26" s="189">
        <f>_xlfn.IFNA(VLOOKUP(CONCATENATE($J$5,$B26,$C26),'BUS1'!$A$6:$N$107,14,FALSE),0)</f>
        <v>0</v>
      </c>
      <c r="K26" s="189">
        <f>_xlfn.IFNA(VLOOKUP(CONCATENATE($K$5,$B26,$C26),'ESP1'!$A$6:$N$135,14,FALSE),0)</f>
        <v>0</v>
      </c>
      <c r="L26" s="189">
        <f>_xlfn.IFNA(VLOOKUP(CONCATENATE($L$5,$B26,$C26),'KR1'!$A$6:$N$95,14,FALSE),0)</f>
        <v>0</v>
      </c>
      <c r="M26" s="189">
        <f>_xlfn.IFNA(VLOOKUP(CONCATENATE($M$5,$B26,$C26),'BAL1'!$A$6:$N$131,14,FALSE),0)</f>
        <v>0</v>
      </c>
      <c r="N26" s="189">
        <f>_xlfn.IFNA(VLOOKUP(CONCATENATE($N$5,$B26,$C26),MUR!$A$6:$N$131,14,FALSE),0)</f>
        <v>0</v>
      </c>
      <c r="O26" s="189">
        <f>_xlfn.IFNA(VLOOKUP(CONCATENATE($O$5,$B26,$C26),'SER1'!$A$6:$N$110,14,FALSE),0)</f>
        <v>0</v>
      </c>
      <c r="P26" s="189">
        <f>_xlfn.IFNA(VLOOKUP(CONCATENATE($P$5,$B26,$C26),'MR1'!$A$6:$N$135,14,FALSE),0)</f>
        <v>0</v>
      </c>
      <c r="Q26" s="189">
        <f>_xlfn.IFNA(VLOOKUP(CONCATENATE($Q$5,$B26,$C26),'GOS1'!$A$6:$N$133,14,FALSE),0)</f>
        <v>0</v>
      </c>
      <c r="R26" s="189">
        <f>_xlfn.IFNA(VLOOKUP(CONCATENATE($R$5,$B26,$C26),'BUS2'!$A$6:$N$133,14,FALSE),0)</f>
        <v>0</v>
      </c>
      <c r="S26" s="189">
        <f>_xlfn.IFNA(VLOOKUP(CONCATENATE($S$5,$B26,$C26),'OG1'!$A$6:$N$56,14,FALSE),0)</f>
        <v>0</v>
      </c>
      <c r="T26" s="189">
        <f>_xlfn.IFNA(VLOOKUP(CONCATENATE($T$5,$B26,$C26),'DRY1'!$A$6:$N$135,14,FALSE),0)</f>
        <v>0</v>
      </c>
      <c r="U26" s="189">
        <f>_xlfn.IFNA(VLOOKUP(CONCATENATE($U$5,$B26,$C26),'HO1'!$A$8:$N$131,14,FALSE),0)</f>
        <v>0</v>
      </c>
      <c r="V26" s="707">
        <f>_xlfn.IFNA(VLOOKUP(CONCATENATE($U$5,$B26,$C26),'BUS3'!$A$8:$N$131,14,FALSE),0)</f>
        <v>0</v>
      </c>
      <c r="W26" s="189">
        <f>_xlfn.IFNA(VLOOKUP(CONCATENATE($W$5,$B26,$C26),'DRY2'!$A$6:$N$133,14,FALSE),0)</f>
        <v>0</v>
      </c>
      <c r="X26" s="707">
        <f>_xlfn.IFNA(VLOOKUP(CONCATENATE($Y$5,$B26,$C26),'BAL2'!$A$6:$N$133,14,FALSE),0)</f>
        <v>0</v>
      </c>
      <c r="Y26" s="707">
        <f>_xlfn.IFNA(VLOOKUP(CONCATENATE($Y$5,$B26,$C26),'OG2'!$A$6:$N$133,14,FALSE),0)</f>
        <v>0</v>
      </c>
      <c r="Z26" s="189">
        <f>_xlfn.IFNA(VLOOKUP(CONCATENATE($Z$5,$B26,$C26),'MR2'!$A$6:$N$133,14,FALSE),0)</f>
        <v>0</v>
      </c>
      <c r="AA26" s="189">
        <f>_xlfn.IFNA(VLOOKUP(CONCATENATE($AA$5,$B26,$C26),'DRY3'!$A$6:$N$124,14,FALSE),0)</f>
        <v>0</v>
      </c>
      <c r="AB26" s="189">
        <f>_xlfn.IFNA(VLOOKUP(CONCATENATE($AB$5,$B26,$C26),'SER2'!$A$6:$N$135,14,FALSE),0)</f>
        <v>0</v>
      </c>
      <c r="AC26" s="189">
        <f>_xlfn.IFNA(VLOOKUP(CONCATENATE($AC$5,$B26,$C26),'KR2'!$A$6:$O$129,14,FALSE),0)</f>
        <v>0</v>
      </c>
      <c r="AD26" s="707">
        <f>_xlfn.IFNA(VLOOKUP(CONCATENATE($AD$5,$B26,$C26),'BUN1'!$A$6:$O$129,14,FALSE),0)</f>
        <v>0</v>
      </c>
      <c r="AE26" s="707">
        <f>_xlfn.IFNA(VLOOKUP(CONCATENATE($AE$5,$B26,$C26),LOG!$A$6:$N$135,14,FALSE),0)</f>
        <v>0</v>
      </c>
      <c r="AF26" s="189">
        <f>_xlfn.IFNA(VLOOKUP(CONCATENATE($AF$5,$B26,$C26),FEST!$A$6:$N$125,14,FALSE),0)</f>
        <v>0</v>
      </c>
      <c r="AG26" s="189">
        <f>_xlfn.IFNA(VLOOKUP(CONCATENATE($AG$5,$B26,$C26),'ESP2'!$A$6:$N$131,14,FALSE),0)</f>
        <v>0</v>
      </c>
      <c r="AH26" s="447">
        <f>_xlfn.IFNA(VLOOKUP(CONCATENATE($AH$5,$B26,$C26),'OG3'!$A$6:$N$131,14,FALSE),0)</f>
        <v>0</v>
      </c>
      <c r="AI26" s="447">
        <f>_xlfn.IFNA(VLOOKUP(CONCATENATE($AI$5,$B26,$C26),'BUN2'!$A$6:$N$135,14,FALSE),0)</f>
        <v>0</v>
      </c>
      <c r="AJ26" s="707">
        <f>_xlfn.IFNA(VLOOKUP(CONCATENATE($AJ$5,$B26,$C26),SC!$A$6:$N$250,14,FALSE),0)</f>
        <v>0</v>
      </c>
      <c r="AK26" s="189">
        <f>_xlfn.IFNA(VLOOKUP(CONCATENATE($AK$5,$B26,$C26),'ESP3'!$A$6:$N$133,14,FALSE),0)</f>
        <v>0</v>
      </c>
      <c r="AL26" s="447">
        <f>_xlfn.IFNA(VLOOKUP(CONCATENATE($AL$5,$B26,$C26),'BAL3'!$A$6:$N$77,14,FALSE),0)</f>
        <v>0</v>
      </c>
      <c r="AM26" s="190">
        <f>_xlfn.IFNA(VLOOKUP(CONCATENATE($AK$5,$B26,$C26),'BUN3'!$A$6:$N$133,14,FALSE),0)</f>
        <v>0</v>
      </c>
      <c r="AN26" s="190">
        <f>_xlfn.IFNA(VLOOKUP(CONCATENATE($AN$5,$B26,$C26),'ESP4'!$A$6:$N$135,14,FALSE),0)</f>
        <v>0</v>
      </c>
      <c r="AO26" s="190">
        <f>_xlfn.IFNA(VLOOKUP(CONCATENATE($AO$5,$B26,$C26),'MR3'!$A$6:$N$77,14,FALSE),0)</f>
        <v>0</v>
      </c>
      <c r="AP26" s="447">
        <f>_xlfn.IFNA(VLOOKUP(CONCATENATE($AP$5,$B26,$C26),'WAL1'!$A$6:$N$233,14,FALSE),0)</f>
        <v>0</v>
      </c>
      <c r="AQ26" s="190">
        <f>_xlfn.IFNA(VLOOKUP(CONCATENATE($AQ$5,$B26,$C26),'SM1'!$A$6:$N$250,14,FALSE),0)</f>
        <v>0</v>
      </c>
      <c r="AR26" s="190">
        <f>_xlfn.IFNA(VLOOKUP(CONCATENATE($AR$5,$B26,$C26),'BUS4'!$A$6:$N$250,14,FALSE),0)</f>
        <v>0</v>
      </c>
      <c r="AS26" s="190">
        <f>_xlfn.IFNA(VLOOKUP(CONCATENATE($AS$5,$B26,$C26),WP!$A$6:$N$250,14,FALSE),0)</f>
        <v>0</v>
      </c>
      <c r="AT26" s="78"/>
    </row>
    <row r="27" spans="1:46" x14ac:dyDescent="0.3">
      <c r="A27" s="886"/>
      <c r="B27" s="29" t="s">
        <v>248</v>
      </c>
      <c r="C27" s="30" t="s">
        <v>266</v>
      </c>
      <c r="D27" s="30" t="s">
        <v>259</v>
      </c>
      <c r="E27" s="31">
        <v>45030</v>
      </c>
      <c r="F27" s="32">
        <v>10</v>
      </c>
      <c r="G27" s="33">
        <f t="shared" si="0"/>
        <v>0</v>
      </c>
      <c r="H27" s="34">
        <f t="shared" si="1"/>
        <v>0</v>
      </c>
      <c r="I27" s="32">
        <f t="shared" si="2"/>
        <v>18</v>
      </c>
      <c r="J27" s="189">
        <f>_xlfn.IFNA(VLOOKUP(CONCATENATE($J$5,$B27,$C27),'BUS1'!$A$6:$N$107,14,FALSE),0)</f>
        <v>0</v>
      </c>
      <c r="K27" s="189">
        <f>_xlfn.IFNA(VLOOKUP(CONCATENATE($K$5,$B27,$C27),'ESP1'!$A$6:$N$135,14,FALSE),0)</f>
        <v>0</v>
      </c>
      <c r="L27" s="189">
        <f>_xlfn.IFNA(VLOOKUP(CONCATENATE($L$5,$B27,$C27),'KR1'!$A$6:$N$95,14,FALSE),0)</f>
        <v>0</v>
      </c>
      <c r="M27" s="189">
        <f>_xlfn.IFNA(VLOOKUP(CONCATENATE($M$5,$B27,$C27),'BAL1'!$A$6:$N$131,14,FALSE),0)</f>
        <v>0</v>
      </c>
      <c r="N27" s="189">
        <f>_xlfn.IFNA(VLOOKUP(CONCATENATE($N$5,$B27,$C27),MUR!$A$6:$N$131,14,FALSE),0)</f>
        <v>0</v>
      </c>
      <c r="O27" s="189">
        <f>_xlfn.IFNA(VLOOKUP(CONCATENATE($O$5,$B27,$C27),'SER1'!$A$6:$N$110,14,FALSE),0)</f>
        <v>0</v>
      </c>
      <c r="P27" s="189">
        <f>_xlfn.IFNA(VLOOKUP(CONCATENATE($P$5,$B27,$C27),'MR1'!$A$6:$N$135,14,FALSE),0)</f>
        <v>0</v>
      </c>
      <c r="Q27" s="189">
        <f>_xlfn.IFNA(VLOOKUP(CONCATENATE($Q$5,$B27,$C27),'GOS1'!$A$6:$N$133,14,FALSE),0)</f>
        <v>0</v>
      </c>
      <c r="R27" s="189">
        <f>_xlfn.IFNA(VLOOKUP(CONCATENATE($R$5,$B27,$C27),'BUS2'!$A$6:$N$133,14,FALSE),0)</f>
        <v>0</v>
      </c>
      <c r="S27" s="189">
        <f>_xlfn.IFNA(VLOOKUP(CONCATENATE($S$5,$B27,$C27),'OG1'!$A$6:$N$56,14,FALSE),0)</f>
        <v>0</v>
      </c>
      <c r="T27" s="189">
        <f>_xlfn.IFNA(VLOOKUP(CONCATENATE($T$5,$B27,$C27),'DRY1'!$A$6:$N$135,14,FALSE),0)</f>
        <v>0</v>
      </c>
      <c r="U27" s="189">
        <f>_xlfn.IFNA(VLOOKUP(CONCATENATE($U$5,$B27,$C27),'HO1'!$A$8:$N$131,14,FALSE),0)</f>
        <v>0</v>
      </c>
      <c r="V27" s="707">
        <f>_xlfn.IFNA(VLOOKUP(CONCATENATE($U$5,$B27,$C27),'BUS3'!$A$8:$N$131,14,FALSE),0)</f>
        <v>0</v>
      </c>
      <c r="W27" s="189">
        <f>_xlfn.IFNA(VLOOKUP(CONCATENATE($W$5,$B27,$C27),'DRY2'!$A$6:$N$133,14,FALSE),0)</f>
        <v>0</v>
      </c>
      <c r="X27" s="707">
        <f>_xlfn.IFNA(VLOOKUP(CONCATENATE($Y$5,$B27,$C27),'BAL2'!$A$6:$N$133,14,FALSE),0)</f>
        <v>0</v>
      </c>
      <c r="Y27" s="707">
        <f>_xlfn.IFNA(VLOOKUP(CONCATENATE($Y$5,$B27,$C27),'OG2'!$A$6:$N$133,14,FALSE),0)</f>
        <v>0</v>
      </c>
      <c r="Z27" s="189">
        <f>_xlfn.IFNA(VLOOKUP(CONCATENATE($Z$5,$B27,$C27),'MR2'!$A$6:$N$133,14,FALSE),0)</f>
        <v>0</v>
      </c>
      <c r="AA27" s="189">
        <f>_xlfn.IFNA(VLOOKUP(CONCATENATE($AA$5,$B27,$C27),'DRY3'!$A$6:$N$124,14,FALSE),0)</f>
        <v>0</v>
      </c>
      <c r="AB27" s="189">
        <f>_xlfn.IFNA(VLOOKUP(CONCATENATE($AB$5,$B27,$C27),'SER2'!$A$6:$N$135,14,FALSE),0)</f>
        <v>0</v>
      </c>
      <c r="AC27" s="189">
        <f>_xlfn.IFNA(VLOOKUP(CONCATENATE($AC$5,$B27,$C27),'KR2'!$A$6:$O$129,14,FALSE),0)</f>
        <v>0</v>
      </c>
      <c r="AD27" s="707">
        <f>_xlfn.IFNA(VLOOKUP(CONCATENATE($AD$5,$B27,$C27),'BUN1'!$A$6:$O$129,14,FALSE),0)</f>
        <v>0</v>
      </c>
      <c r="AE27" s="707">
        <f>_xlfn.IFNA(VLOOKUP(CONCATENATE($AE$5,$B27,$C27),LOG!$A$6:$N$135,14,FALSE),0)</f>
        <v>0</v>
      </c>
      <c r="AF27" s="189">
        <f>_xlfn.IFNA(VLOOKUP(CONCATENATE($AF$5,$B27,$C27),FEST!$A$6:$N$125,14,FALSE),0)</f>
        <v>0</v>
      </c>
      <c r="AG27" s="189">
        <f>_xlfn.IFNA(VLOOKUP(CONCATENATE($AG$5,$B27,$C27),'ESP2'!$A$6:$N$131,14,FALSE),0)</f>
        <v>0</v>
      </c>
      <c r="AH27" s="447">
        <f>_xlfn.IFNA(VLOOKUP(CONCATENATE($AH$5,$B27,$C27),'OG3'!$A$6:$N$131,14,FALSE),0)</f>
        <v>0</v>
      </c>
      <c r="AI27" s="447">
        <f>_xlfn.IFNA(VLOOKUP(CONCATENATE($AI$5,$B27,$C27),'BUN2'!$A$6:$N$135,14,FALSE),0)</f>
        <v>0</v>
      </c>
      <c r="AJ27" s="707">
        <f>_xlfn.IFNA(VLOOKUP(CONCATENATE($AJ$5,$B27,$C27),SC!$A$6:$N$250,14,FALSE),0)</f>
        <v>0</v>
      </c>
      <c r="AK27" s="189">
        <f>_xlfn.IFNA(VLOOKUP(CONCATENATE($AK$5,$B27,$C27),'ESP3'!$A$6:$N$133,14,FALSE),0)</f>
        <v>0</v>
      </c>
      <c r="AL27" s="447">
        <f>_xlfn.IFNA(VLOOKUP(CONCATENATE($AL$5,$B27,$C27),'BAL3'!$A$6:$N$77,14,FALSE),0)</f>
        <v>0</v>
      </c>
      <c r="AM27" s="190">
        <f>_xlfn.IFNA(VLOOKUP(CONCATENATE($AK$5,$B27,$C27),'BUN3'!$A$6:$N$133,14,FALSE),0)</f>
        <v>0</v>
      </c>
      <c r="AN27" s="190">
        <f>_xlfn.IFNA(VLOOKUP(CONCATENATE($AN$5,$B27,$C27),'ESP4'!$A$6:$N$135,14,FALSE),0)</f>
        <v>0</v>
      </c>
      <c r="AO27" s="190">
        <f>_xlfn.IFNA(VLOOKUP(CONCATENATE($AO$5,$B27,$C27),'MR3'!$A$6:$N$77,14,FALSE),0)</f>
        <v>0</v>
      </c>
      <c r="AP27" s="447">
        <f>_xlfn.IFNA(VLOOKUP(CONCATENATE($AP$5,$B27,$C27),'WAL1'!$A$6:$N$233,14,FALSE),0)</f>
        <v>0</v>
      </c>
      <c r="AQ27" s="190">
        <f>_xlfn.IFNA(VLOOKUP(CONCATENATE($AQ$5,$B27,$C27),'SM1'!$A$6:$N$250,14,FALSE),0)</f>
        <v>0</v>
      </c>
      <c r="AR27" s="190">
        <f>_xlfn.IFNA(VLOOKUP(CONCATENATE($AR$5,$B27,$C27),'BUS4'!$A$6:$N$250,14,FALSE),0)</f>
        <v>0</v>
      </c>
      <c r="AS27" s="190">
        <f>_xlfn.IFNA(VLOOKUP(CONCATENATE($AS$5,$B27,$C27),WP!$A$6:$N$250,14,FALSE),0)</f>
        <v>0</v>
      </c>
      <c r="AT27" s="78"/>
    </row>
    <row r="28" spans="1:46" x14ac:dyDescent="0.3">
      <c r="A28" s="886"/>
      <c r="B28" s="29" t="s">
        <v>249</v>
      </c>
      <c r="C28" s="30" t="s">
        <v>267</v>
      </c>
      <c r="D28" s="30" t="s">
        <v>260</v>
      </c>
      <c r="E28" s="31">
        <v>45047</v>
      </c>
      <c r="F28" s="32">
        <v>13</v>
      </c>
      <c r="G28" s="33">
        <f t="shared" si="0"/>
        <v>0</v>
      </c>
      <c r="H28" s="34">
        <f t="shared" si="1"/>
        <v>0</v>
      </c>
      <c r="I28" s="32">
        <f t="shared" si="2"/>
        <v>18</v>
      </c>
      <c r="J28" s="189">
        <f>_xlfn.IFNA(VLOOKUP(CONCATENATE($J$5,$B28,$C28),'BUS1'!$A$6:$N$107,14,FALSE),0)</f>
        <v>0</v>
      </c>
      <c r="K28" s="189">
        <f>_xlfn.IFNA(VLOOKUP(CONCATENATE($K$5,$B28,$C28),'ESP1'!$A$6:$N$135,14,FALSE),0)</f>
        <v>0</v>
      </c>
      <c r="L28" s="189">
        <f>_xlfn.IFNA(VLOOKUP(CONCATENATE($L$5,$B28,$C28),'KR1'!$A$6:$N$95,14,FALSE),0)</f>
        <v>0</v>
      </c>
      <c r="M28" s="189">
        <f>_xlfn.IFNA(VLOOKUP(CONCATENATE($M$5,$B28,$C28),'BAL1'!$A$6:$N$131,14,FALSE),0)</f>
        <v>0</v>
      </c>
      <c r="N28" s="189">
        <f>_xlfn.IFNA(VLOOKUP(CONCATENATE($N$5,$B28,$C28),MUR!$A$6:$N$131,14,FALSE),0)</f>
        <v>0</v>
      </c>
      <c r="O28" s="189">
        <f>_xlfn.IFNA(VLOOKUP(CONCATENATE($O$5,$B28,$C28),'SER1'!$A$6:$N$110,14,FALSE),0)</f>
        <v>0</v>
      </c>
      <c r="P28" s="189">
        <f>_xlfn.IFNA(VLOOKUP(CONCATENATE($P$5,$B28,$C28),'MR1'!$A$6:$N$135,14,FALSE),0)</f>
        <v>0</v>
      </c>
      <c r="Q28" s="189">
        <f>_xlfn.IFNA(VLOOKUP(CONCATENATE($Q$5,$B28,$C28),'GOS1'!$A$6:$N$133,14,FALSE),0)</f>
        <v>0</v>
      </c>
      <c r="R28" s="189">
        <f>_xlfn.IFNA(VLOOKUP(CONCATENATE($R$5,$B28,$C28),'BUS2'!$A$6:$N$133,14,FALSE),0)</f>
        <v>0</v>
      </c>
      <c r="S28" s="189">
        <f>_xlfn.IFNA(VLOOKUP(CONCATENATE($S$5,$B28,$C28),'OG1'!$A$6:$N$56,14,FALSE),0)</f>
        <v>0</v>
      </c>
      <c r="T28" s="189">
        <f>_xlfn.IFNA(VLOOKUP(CONCATENATE($T$5,$B28,$C28),'DRY1'!$A$6:$N$135,14,FALSE),0)</f>
        <v>0</v>
      </c>
      <c r="U28" s="189">
        <f>_xlfn.IFNA(VLOOKUP(CONCATENATE($U$5,$B28,$C28),'HO1'!$A$8:$N$131,14,FALSE),0)</f>
        <v>0</v>
      </c>
      <c r="V28" s="707">
        <f>_xlfn.IFNA(VLOOKUP(CONCATENATE($U$5,$B28,$C28),'BUS3'!$A$8:$N$131,14,FALSE),0)</f>
        <v>0</v>
      </c>
      <c r="W28" s="189">
        <f>_xlfn.IFNA(VLOOKUP(CONCATENATE($W$5,$B28,$C28),'DRY2'!$A$6:$N$133,14,FALSE),0)</f>
        <v>0</v>
      </c>
      <c r="X28" s="707">
        <f>_xlfn.IFNA(VLOOKUP(CONCATENATE($Y$5,$B28,$C28),'BAL2'!$A$6:$N$133,14,FALSE),0)</f>
        <v>0</v>
      </c>
      <c r="Y28" s="707">
        <f>_xlfn.IFNA(VLOOKUP(CONCATENATE($Y$5,$B28,$C28),'OG2'!$A$6:$N$133,14,FALSE),0)</f>
        <v>0</v>
      </c>
      <c r="Z28" s="189">
        <f>_xlfn.IFNA(VLOOKUP(CONCATENATE($Z$5,$B28,$C28),'MR2'!$A$6:$N$133,14,FALSE),0)</f>
        <v>0</v>
      </c>
      <c r="AA28" s="189">
        <f>_xlfn.IFNA(VLOOKUP(CONCATENATE($AA$5,$B28,$C28),'DRY3'!$A$6:$N$124,14,FALSE),0)</f>
        <v>0</v>
      </c>
      <c r="AB28" s="189">
        <f>_xlfn.IFNA(VLOOKUP(CONCATENATE($AB$5,$B28,$C28),'SER2'!$A$6:$N$135,14,FALSE),0)</f>
        <v>0</v>
      </c>
      <c r="AC28" s="189">
        <f>_xlfn.IFNA(VLOOKUP(CONCATENATE($AC$5,$B28,$C28),'KR2'!$A$6:$O$129,14,FALSE),0)</f>
        <v>0</v>
      </c>
      <c r="AD28" s="707">
        <f>_xlfn.IFNA(VLOOKUP(CONCATENATE($AD$5,$B28,$C28),'BUN1'!$A$6:$O$129,14,FALSE),0)</f>
        <v>0</v>
      </c>
      <c r="AE28" s="707">
        <f>_xlfn.IFNA(VLOOKUP(CONCATENATE($AE$5,$B28,$C28),LOG!$A$6:$N$135,14,FALSE),0)</f>
        <v>0</v>
      </c>
      <c r="AF28" s="189">
        <f>_xlfn.IFNA(VLOOKUP(CONCATENATE($AF$5,$B28,$C28),FEST!$A$6:$N$125,14,FALSE),0)</f>
        <v>0</v>
      </c>
      <c r="AG28" s="189">
        <f>_xlfn.IFNA(VLOOKUP(CONCATENATE($AG$5,$B28,$C28),'ESP2'!$A$6:$N$131,14,FALSE),0)</f>
        <v>0</v>
      </c>
      <c r="AH28" s="447">
        <f>_xlfn.IFNA(VLOOKUP(CONCATENATE($AH$5,$B28,$C28),'OG3'!$A$6:$N$131,14,FALSE),0)</f>
        <v>0</v>
      </c>
      <c r="AI28" s="447">
        <f>_xlfn.IFNA(VLOOKUP(CONCATENATE($AI$5,$B28,$C28),'BUN2'!$A$6:$N$135,14,FALSE),0)</f>
        <v>0</v>
      </c>
      <c r="AJ28" s="707">
        <f>_xlfn.IFNA(VLOOKUP(CONCATENATE($AJ$5,$B28,$C28),SC!$A$6:$N$250,14,FALSE),0)</f>
        <v>0</v>
      </c>
      <c r="AK28" s="189">
        <f>_xlfn.IFNA(VLOOKUP(CONCATENATE($AK$5,$B28,$C28),'ESP3'!$A$6:$N$133,14,FALSE),0)</f>
        <v>0</v>
      </c>
      <c r="AL28" s="447">
        <f>_xlfn.IFNA(VLOOKUP(CONCATENATE($AL$5,$B28,$C28),'BAL3'!$A$6:$N$77,14,FALSE),0)</f>
        <v>0</v>
      </c>
      <c r="AM28" s="190">
        <f>_xlfn.IFNA(VLOOKUP(CONCATENATE($AK$5,$B28,$C28),'BUN3'!$A$6:$N$133,14,FALSE),0)</f>
        <v>0</v>
      </c>
      <c r="AN28" s="190">
        <f>_xlfn.IFNA(VLOOKUP(CONCATENATE($AN$5,$B28,$C28),'ESP4'!$A$6:$N$135,14,FALSE),0)</f>
        <v>0</v>
      </c>
      <c r="AO28" s="190">
        <f>_xlfn.IFNA(VLOOKUP(CONCATENATE($AO$5,$B28,$C28),'MR3'!$A$6:$N$77,14,FALSE),0)</f>
        <v>0</v>
      </c>
      <c r="AP28" s="447">
        <f>_xlfn.IFNA(VLOOKUP(CONCATENATE($AP$5,$B28,$C28),'WAL1'!$A$6:$N$233,14,FALSE),0)</f>
        <v>0</v>
      </c>
      <c r="AQ28" s="190">
        <f>_xlfn.IFNA(VLOOKUP(CONCATENATE($AQ$5,$B28,$C28),'SM1'!$A$6:$N$250,14,FALSE),0)</f>
        <v>0</v>
      </c>
      <c r="AR28" s="190">
        <f>_xlfn.IFNA(VLOOKUP(CONCATENATE($AR$5,$B28,$C28),'BUS4'!$A$6:$N$250,14,FALSE),0)</f>
        <v>0</v>
      </c>
      <c r="AS28" s="190">
        <f>_xlfn.IFNA(VLOOKUP(CONCATENATE($AS$5,$B28,$C28),WP!$A$6:$N$250,14,FALSE),0)</f>
        <v>0</v>
      </c>
      <c r="AT28" s="78"/>
    </row>
    <row r="29" spans="1:46" x14ac:dyDescent="0.3">
      <c r="A29" s="886"/>
      <c r="B29" s="29" t="s">
        <v>271</v>
      </c>
      <c r="C29" s="30" t="s">
        <v>524</v>
      </c>
      <c r="D29" s="30" t="s">
        <v>259</v>
      </c>
      <c r="E29" s="31">
        <v>45028</v>
      </c>
      <c r="F29" s="32">
        <v>13</v>
      </c>
      <c r="G29" s="33">
        <f t="shared" si="0"/>
        <v>0</v>
      </c>
      <c r="H29" s="34">
        <f t="shared" si="1"/>
        <v>0</v>
      </c>
      <c r="I29" s="32">
        <f t="shared" si="2"/>
        <v>18</v>
      </c>
      <c r="J29" s="189">
        <f>_xlfn.IFNA(VLOOKUP(CONCATENATE($J$5,$B29,$C29),'BUS1'!$A$6:$N$107,14,FALSE),0)</f>
        <v>0</v>
      </c>
      <c r="K29" s="189">
        <f>_xlfn.IFNA(VLOOKUP(CONCATENATE($K$5,$B29,$C29),'ESP1'!$A$6:$N$135,14,FALSE),0)</f>
        <v>0</v>
      </c>
      <c r="L29" s="189">
        <f>_xlfn.IFNA(VLOOKUP(CONCATENATE($L$5,$B29,$C29),'KR1'!$A$6:$N$95,14,FALSE),0)</f>
        <v>0</v>
      </c>
      <c r="M29" s="189">
        <f>_xlfn.IFNA(VLOOKUP(CONCATENATE($M$5,$B29,$C29),'BAL1'!$A$6:$N$131,14,FALSE),0)</f>
        <v>0</v>
      </c>
      <c r="N29" s="189">
        <f>_xlfn.IFNA(VLOOKUP(CONCATENATE($N$5,$B29,$C29),MUR!$A$6:$N$131,14,FALSE),0)</f>
        <v>0</v>
      </c>
      <c r="O29" s="189">
        <f>_xlfn.IFNA(VLOOKUP(CONCATENATE($O$5,$B29,$C29),'SER1'!$A$6:$N$110,14,FALSE),0)</f>
        <v>0</v>
      </c>
      <c r="P29" s="189">
        <f>_xlfn.IFNA(VLOOKUP(CONCATENATE($P$5,$B29,$C29),'MR1'!$A$6:$N$135,14,FALSE),0)</f>
        <v>0</v>
      </c>
      <c r="Q29" s="189">
        <f>_xlfn.IFNA(VLOOKUP(CONCATENATE($Q$5,$B29,$C29),'GOS1'!$A$6:$N$133,14,FALSE),0)</f>
        <v>0</v>
      </c>
      <c r="R29" s="189">
        <f>_xlfn.IFNA(VLOOKUP(CONCATENATE($R$5,$B29,$C29),'BUS2'!$A$6:$N$133,14,FALSE),0)</f>
        <v>0</v>
      </c>
      <c r="S29" s="189">
        <f>_xlfn.IFNA(VLOOKUP(CONCATENATE($S$5,$B29,$C29),'OG1'!$A$6:$N$56,14,FALSE),0)</f>
        <v>0</v>
      </c>
      <c r="T29" s="189">
        <f>_xlfn.IFNA(VLOOKUP(CONCATENATE($T$5,$B29,$C29),'DRY1'!$A$6:$N$135,14,FALSE),0)</f>
        <v>0</v>
      </c>
      <c r="U29" s="189">
        <f>_xlfn.IFNA(VLOOKUP(CONCATENATE($U$5,$B29,$C29),'HO1'!$A$8:$N$131,14,FALSE),0)</f>
        <v>0</v>
      </c>
      <c r="V29" s="707">
        <f>_xlfn.IFNA(VLOOKUP(CONCATENATE($U$5,$B29,$C29),'BUS3'!$A$8:$N$131,14,FALSE),0)</f>
        <v>0</v>
      </c>
      <c r="W29" s="189">
        <f>_xlfn.IFNA(VLOOKUP(CONCATENATE($W$5,$B29,$C29),'DRY2'!$A$6:$N$133,14,FALSE),0)</f>
        <v>0</v>
      </c>
      <c r="X29" s="707">
        <f>_xlfn.IFNA(VLOOKUP(CONCATENATE($Y$5,$B29,$C29),'BAL2'!$A$6:$N$133,14,FALSE),0)</f>
        <v>0</v>
      </c>
      <c r="Y29" s="707">
        <f>_xlfn.IFNA(VLOOKUP(CONCATENATE($Y$5,$B29,$C29),'OG2'!$A$6:$N$133,14,FALSE),0)</f>
        <v>0</v>
      </c>
      <c r="Z29" s="189">
        <f>_xlfn.IFNA(VLOOKUP(CONCATENATE($Z$5,$B29,$C29),'MR2'!$A$6:$N$133,14,FALSE),0)</f>
        <v>0</v>
      </c>
      <c r="AA29" s="189">
        <f>_xlfn.IFNA(VLOOKUP(CONCATENATE($AA$5,$B29,$C29),'DRY3'!$A$6:$N$124,14,FALSE),0)</f>
        <v>0</v>
      </c>
      <c r="AB29" s="189">
        <f>_xlfn.IFNA(VLOOKUP(CONCATENATE($AB$5,$B29,$C29),'SER2'!$A$6:$N$135,14,FALSE),0)</f>
        <v>0</v>
      </c>
      <c r="AC29" s="189">
        <f>_xlfn.IFNA(VLOOKUP(CONCATENATE($AC$5,$B29,$C29),'KR2'!$A$6:$O$129,14,FALSE),0)</f>
        <v>0</v>
      </c>
      <c r="AD29" s="707">
        <f>_xlfn.IFNA(VLOOKUP(CONCATENATE($AD$5,$B29,$C29),'BUN1'!$A$6:$O$129,14,FALSE),0)</f>
        <v>0</v>
      </c>
      <c r="AE29" s="707">
        <f>_xlfn.IFNA(VLOOKUP(CONCATENATE($AE$5,$B29,$C29),LOG!$A$6:$N$135,14,FALSE),0)</f>
        <v>0</v>
      </c>
      <c r="AF29" s="189">
        <f>_xlfn.IFNA(VLOOKUP(CONCATENATE($AF$5,$B29,$C29),FEST!$A$6:$N$125,14,FALSE),0)</f>
        <v>0</v>
      </c>
      <c r="AG29" s="189">
        <f>_xlfn.IFNA(VLOOKUP(CONCATENATE($AG$5,$B29,$C29),'ESP2'!$A$6:$N$131,14,FALSE),0)</f>
        <v>0</v>
      </c>
      <c r="AH29" s="447">
        <f>_xlfn.IFNA(VLOOKUP(CONCATENATE($AH$5,$B29,$C29),'OG3'!$A$6:$N$131,14,FALSE),0)</f>
        <v>0</v>
      </c>
      <c r="AI29" s="447">
        <f>_xlfn.IFNA(VLOOKUP(CONCATENATE($AI$5,$B29,$C29),'BUN2'!$A$6:$N$135,14,FALSE),0)</f>
        <v>0</v>
      </c>
      <c r="AJ29" s="707">
        <f>_xlfn.IFNA(VLOOKUP(CONCATENATE($AJ$5,$B29,$C29),SC!$A$6:$N$250,14,FALSE),0)</f>
        <v>0</v>
      </c>
      <c r="AK29" s="189">
        <f>_xlfn.IFNA(VLOOKUP(CONCATENATE($AK$5,$B29,$C29),'ESP3'!$A$6:$N$133,14,FALSE),0)</f>
        <v>0</v>
      </c>
      <c r="AL29" s="447">
        <f>_xlfn.IFNA(VLOOKUP(CONCATENATE($AL$5,$B29,$C29),'BAL3'!$A$6:$N$77,14,FALSE),0)</f>
        <v>0</v>
      </c>
      <c r="AM29" s="190">
        <f>_xlfn.IFNA(VLOOKUP(CONCATENATE($AK$5,$B29,$C29),'BUN3'!$A$6:$N$133,14,FALSE),0)</f>
        <v>0</v>
      </c>
      <c r="AN29" s="190">
        <f>_xlfn.IFNA(VLOOKUP(CONCATENATE($AN$5,$B29,$C29),'ESP4'!$A$6:$N$135,14,FALSE),0)</f>
        <v>0</v>
      </c>
      <c r="AO29" s="190">
        <f>_xlfn.IFNA(VLOOKUP(CONCATENATE($AO$5,$B29,$C29),'MR3'!$A$6:$N$77,14,FALSE),0)</f>
        <v>0</v>
      </c>
      <c r="AP29" s="447">
        <f>_xlfn.IFNA(VLOOKUP(CONCATENATE($AP$5,$B29,$C29),'WAL1'!$A$6:$N$233,14,FALSE),0)</f>
        <v>0</v>
      </c>
      <c r="AQ29" s="190">
        <f>_xlfn.IFNA(VLOOKUP(CONCATENATE($AQ$5,$B29,$C29),'SM1'!$A$6:$N$250,14,FALSE),0)</f>
        <v>0</v>
      </c>
      <c r="AR29" s="190">
        <f>_xlfn.IFNA(VLOOKUP(CONCATENATE($AR$5,$B29,$C29),'BUS4'!$A$6:$N$250,14,FALSE),0)</f>
        <v>0</v>
      </c>
      <c r="AS29" s="190">
        <f>_xlfn.IFNA(VLOOKUP(CONCATENATE($AS$5,$B29,$C29),WP!$A$6:$N$250,14,FALSE),0)</f>
        <v>0</v>
      </c>
      <c r="AT29" s="78"/>
    </row>
    <row r="30" spans="1:46" x14ac:dyDescent="0.3">
      <c r="A30" s="886"/>
      <c r="B30" s="29" t="s">
        <v>533</v>
      </c>
      <c r="C30" s="30" t="s">
        <v>316</v>
      </c>
      <c r="D30" s="30" t="s">
        <v>154</v>
      </c>
      <c r="E30" s="31">
        <v>45034</v>
      </c>
      <c r="F30" s="32">
        <v>12</v>
      </c>
      <c r="G30" s="33">
        <f t="shared" si="0"/>
        <v>0</v>
      </c>
      <c r="H30" s="34">
        <f t="shared" si="1"/>
        <v>0</v>
      </c>
      <c r="I30" s="32">
        <f t="shared" si="2"/>
        <v>18</v>
      </c>
      <c r="J30" s="189">
        <f>_xlfn.IFNA(VLOOKUP(CONCATENATE($J$5,$B30,$C30),'BUS1'!$A$6:$N$107,14,FALSE),0)</f>
        <v>0</v>
      </c>
      <c r="K30" s="189">
        <f>_xlfn.IFNA(VLOOKUP(CONCATENATE($K$5,$B30,$C30),'ESP1'!$A$6:$N$135,14,FALSE),0)</f>
        <v>0</v>
      </c>
      <c r="L30" s="189">
        <f>_xlfn.IFNA(VLOOKUP(CONCATENATE($L$5,$B30,$C30),'KR1'!$A$6:$N$95,14,FALSE),0)</f>
        <v>0</v>
      </c>
      <c r="M30" s="189">
        <f>_xlfn.IFNA(VLOOKUP(CONCATENATE($M$5,$B30,$C30),'BAL1'!$A$6:$N$131,14,FALSE),0)</f>
        <v>0</v>
      </c>
      <c r="N30" s="189">
        <f>_xlfn.IFNA(VLOOKUP(CONCATENATE($N$5,$B30,$C30),MUR!$A$6:$N$131,14,FALSE),0)</f>
        <v>0</v>
      </c>
      <c r="O30" s="189">
        <f>_xlfn.IFNA(VLOOKUP(CONCATENATE($O$5,$B30,$C30),'SER1'!$A$6:$N$110,14,FALSE),0)</f>
        <v>0</v>
      </c>
      <c r="P30" s="189">
        <f>_xlfn.IFNA(VLOOKUP(CONCATENATE($P$5,$B30,$C30),'MR1'!$A$6:$N$135,14,FALSE),0)</f>
        <v>0</v>
      </c>
      <c r="Q30" s="189">
        <f>_xlfn.IFNA(VLOOKUP(CONCATENATE($Q$5,$B30,$C30),'GOS1'!$A$6:$N$133,14,FALSE),0)</f>
        <v>0</v>
      </c>
      <c r="R30" s="189">
        <f>_xlfn.IFNA(VLOOKUP(CONCATENATE($R$5,$B30,$C30),'BUS2'!$A$6:$N$133,14,FALSE),0)</f>
        <v>0</v>
      </c>
      <c r="S30" s="189">
        <f>_xlfn.IFNA(VLOOKUP(CONCATENATE($S$5,$B30,$C30),'OG1'!$A$6:$N$56,14,FALSE),0)</f>
        <v>0</v>
      </c>
      <c r="T30" s="189">
        <f>_xlfn.IFNA(VLOOKUP(CONCATENATE($T$5,$B30,$C30),'DRY1'!$A$6:$N$135,14,FALSE),0)</f>
        <v>0</v>
      </c>
      <c r="U30" s="189">
        <f>_xlfn.IFNA(VLOOKUP(CONCATENATE($U$5,$B30,$C30),'HO1'!$A$8:$N$131,14,FALSE),0)</f>
        <v>0</v>
      </c>
      <c r="V30" s="707">
        <f>_xlfn.IFNA(VLOOKUP(CONCATENATE($U$5,$B30,$C30),'BUS3'!$A$8:$N$131,14,FALSE),0)</f>
        <v>0</v>
      </c>
      <c r="W30" s="189">
        <f>_xlfn.IFNA(VLOOKUP(CONCATENATE($W$5,$B30,$C30),'DRY2'!$A$6:$N$133,14,FALSE),0)</f>
        <v>0</v>
      </c>
      <c r="X30" s="707">
        <f>_xlfn.IFNA(VLOOKUP(CONCATENATE($Y$5,$B30,$C30),'BAL2'!$A$6:$N$133,14,FALSE),0)</f>
        <v>0</v>
      </c>
      <c r="Y30" s="707">
        <f>_xlfn.IFNA(VLOOKUP(CONCATENATE($Y$5,$B30,$C30),'OG2'!$A$6:$N$133,14,FALSE),0)</f>
        <v>0</v>
      </c>
      <c r="Z30" s="189">
        <f>_xlfn.IFNA(VLOOKUP(CONCATENATE($Z$5,$B30,$C30),'MR2'!$A$6:$N$133,14,FALSE),0)</f>
        <v>0</v>
      </c>
      <c r="AA30" s="189">
        <f>_xlfn.IFNA(VLOOKUP(CONCATENATE($AA$5,$B30,$C30),'DRY3'!$A$6:$N$124,14,FALSE),0)</f>
        <v>0</v>
      </c>
      <c r="AB30" s="189">
        <f>_xlfn.IFNA(VLOOKUP(CONCATENATE($AB$5,$B30,$C30),'SER2'!$A$6:$N$135,14,FALSE),0)</f>
        <v>0</v>
      </c>
      <c r="AC30" s="189">
        <f>_xlfn.IFNA(VLOOKUP(CONCATENATE($AC$5,$B30,$C30),'KR2'!$A$6:$O$129,14,FALSE),0)</f>
        <v>0</v>
      </c>
      <c r="AD30" s="707">
        <f>_xlfn.IFNA(VLOOKUP(CONCATENATE($AD$5,$B30,$C30),'BUN1'!$A$6:$O$129,14,FALSE),0)</f>
        <v>0</v>
      </c>
      <c r="AE30" s="707">
        <f>_xlfn.IFNA(VLOOKUP(CONCATENATE($AE$5,$B30,$C30),LOG!$A$6:$N$135,14,FALSE),0)</f>
        <v>0</v>
      </c>
      <c r="AF30" s="189">
        <f>_xlfn.IFNA(VLOOKUP(CONCATENATE($AF$5,$B30,$C30),FEST!$A$6:$N$125,14,FALSE),0)</f>
        <v>0</v>
      </c>
      <c r="AG30" s="189">
        <f>_xlfn.IFNA(VLOOKUP(CONCATENATE($AG$5,$B30,$C30),'ESP2'!$A$6:$N$131,14,FALSE),0)</f>
        <v>0</v>
      </c>
      <c r="AH30" s="447">
        <f>_xlfn.IFNA(VLOOKUP(CONCATENATE($AH$5,$B30,$C30),'OG3'!$A$6:$N$131,14,FALSE),0)</f>
        <v>0</v>
      </c>
      <c r="AI30" s="447">
        <f>_xlfn.IFNA(VLOOKUP(CONCATENATE($AI$5,$B30,$C30),'BUN2'!$A$6:$N$135,14,FALSE),0)</f>
        <v>0</v>
      </c>
      <c r="AJ30" s="707">
        <f>_xlfn.IFNA(VLOOKUP(CONCATENATE($AJ$5,$B30,$C30),SC!$A$6:$N$250,14,FALSE),0)</f>
        <v>0</v>
      </c>
      <c r="AK30" s="189">
        <f>_xlfn.IFNA(VLOOKUP(CONCATENATE($AK$5,$B30,$C30),'ESP3'!$A$6:$N$133,14,FALSE),0)</f>
        <v>0</v>
      </c>
      <c r="AL30" s="447">
        <f>_xlfn.IFNA(VLOOKUP(CONCATENATE($AL$5,$B30,$C30),'BAL3'!$A$6:$N$77,14,FALSE),0)</f>
        <v>0</v>
      </c>
      <c r="AM30" s="190">
        <f>_xlfn.IFNA(VLOOKUP(CONCATENATE($AK$5,$B30,$C30),'BUN3'!$A$6:$N$133,14,FALSE),0)</f>
        <v>0</v>
      </c>
      <c r="AN30" s="190">
        <f>_xlfn.IFNA(VLOOKUP(CONCATENATE($AN$5,$B30,$C30),'ESP4'!$A$6:$N$135,14,FALSE),0)</f>
        <v>0</v>
      </c>
      <c r="AO30" s="190">
        <f>_xlfn.IFNA(VLOOKUP(CONCATENATE($AO$5,$B30,$C30),'MR3'!$A$6:$N$77,14,FALSE),0)</f>
        <v>0</v>
      </c>
      <c r="AP30" s="447">
        <f>_xlfn.IFNA(VLOOKUP(CONCATENATE($AP$5,$B30,$C30),'WAL1'!$A$6:$N$233,14,FALSE),0)</f>
        <v>0</v>
      </c>
      <c r="AQ30" s="190">
        <f>_xlfn.IFNA(VLOOKUP(CONCATENATE($AQ$5,$B30,$C30),'SM1'!$A$6:$N$250,14,FALSE),0)</f>
        <v>0</v>
      </c>
      <c r="AR30" s="190">
        <f>_xlfn.IFNA(VLOOKUP(CONCATENATE($AR$5,$B30,$C30),'BUS4'!$A$6:$N$250,14,FALSE),0)</f>
        <v>0</v>
      </c>
      <c r="AS30" s="190">
        <f>_xlfn.IFNA(VLOOKUP(CONCATENATE($AS$5,$B30,$C30),WP!$A$6:$N$250,14,FALSE),0)</f>
        <v>0</v>
      </c>
      <c r="AT30" s="78"/>
    </row>
    <row r="31" spans="1:46" x14ac:dyDescent="0.3">
      <c r="A31" s="886"/>
      <c r="B31" s="29" t="s">
        <v>278</v>
      </c>
      <c r="C31" s="30" t="s">
        <v>317</v>
      </c>
      <c r="D31" s="30" t="s">
        <v>296</v>
      </c>
      <c r="E31" s="31">
        <v>45038</v>
      </c>
      <c r="F31" s="32">
        <v>12</v>
      </c>
      <c r="G31" s="33">
        <f t="shared" si="0"/>
        <v>0</v>
      </c>
      <c r="H31" s="34">
        <f t="shared" si="1"/>
        <v>0</v>
      </c>
      <c r="I31" s="32">
        <f t="shared" si="2"/>
        <v>18</v>
      </c>
      <c r="J31" s="189">
        <f>_xlfn.IFNA(VLOOKUP(CONCATENATE($J$5,$B31,$C31),'BUS1'!$A$6:$N$107,14,FALSE),0)</f>
        <v>0</v>
      </c>
      <c r="K31" s="189">
        <f>_xlfn.IFNA(VLOOKUP(CONCATENATE($K$5,$B31,$C31),'ESP1'!$A$6:$N$135,14,FALSE),0)</f>
        <v>0</v>
      </c>
      <c r="L31" s="189">
        <f>_xlfn.IFNA(VLOOKUP(CONCATENATE($L$5,$B31,$C31),'KR1'!$A$6:$N$95,14,FALSE),0)</f>
        <v>0</v>
      </c>
      <c r="M31" s="189">
        <f>_xlfn.IFNA(VLOOKUP(CONCATENATE($M$5,$B31,$C31),'BAL1'!$A$6:$N$131,14,FALSE),0)</f>
        <v>0</v>
      </c>
      <c r="N31" s="189">
        <f>_xlfn.IFNA(VLOOKUP(CONCATENATE($N$5,$B31,$C31),MUR!$A$6:$N$131,14,FALSE),0)</f>
        <v>0</v>
      </c>
      <c r="O31" s="189">
        <f>_xlfn.IFNA(VLOOKUP(CONCATENATE($O$5,$B31,$C31),'SER1'!$A$6:$N$110,14,FALSE),0)</f>
        <v>0</v>
      </c>
      <c r="P31" s="189">
        <f>_xlfn.IFNA(VLOOKUP(CONCATENATE($P$5,$B31,$C31),'MR1'!$A$6:$N$135,14,FALSE),0)</f>
        <v>0</v>
      </c>
      <c r="Q31" s="189">
        <f>_xlfn.IFNA(VLOOKUP(CONCATENATE($Q$5,$B31,$C31),'GOS1'!$A$6:$N$133,14,FALSE),0)</f>
        <v>0</v>
      </c>
      <c r="R31" s="189">
        <f>_xlfn.IFNA(VLOOKUP(CONCATENATE($R$5,$B31,$C31),'BUS2'!$A$6:$N$133,14,FALSE),0)</f>
        <v>0</v>
      </c>
      <c r="S31" s="189">
        <f>_xlfn.IFNA(VLOOKUP(CONCATENATE($S$5,$B31,$C31),'OG1'!$A$6:$N$56,14,FALSE),0)</f>
        <v>0</v>
      </c>
      <c r="T31" s="189">
        <f>_xlfn.IFNA(VLOOKUP(CONCATENATE($T$5,$B31,$C31),'DRY1'!$A$6:$N$135,14,FALSE),0)</f>
        <v>0</v>
      </c>
      <c r="U31" s="189">
        <f>_xlfn.IFNA(VLOOKUP(CONCATENATE($U$5,$B31,$C31),'HO1'!$A$8:$N$131,14,FALSE),0)</f>
        <v>0</v>
      </c>
      <c r="V31" s="707">
        <f>_xlfn.IFNA(VLOOKUP(CONCATENATE($U$5,$B31,$C31),'BUS3'!$A$8:$N$131,14,FALSE),0)</f>
        <v>0</v>
      </c>
      <c r="W31" s="189">
        <f>_xlfn.IFNA(VLOOKUP(CONCATENATE($W$5,$B31,$C31),'DRY2'!$A$6:$N$133,14,FALSE),0)</f>
        <v>0</v>
      </c>
      <c r="X31" s="707">
        <f>_xlfn.IFNA(VLOOKUP(CONCATENATE($Y$5,$B31,$C31),'BAL2'!$A$6:$N$133,14,FALSE),0)</f>
        <v>0</v>
      </c>
      <c r="Y31" s="707">
        <f>_xlfn.IFNA(VLOOKUP(CONCATENATE($Y$5,$B31,$C31),'OG2'!$A$6:$N$133,14,FALSE),0)</f>
        <v>0</v>
      </c>
      <c r="Z31" s="189">
        <f>_xlfn.IFNA(VLOOKUP(CONCATENATE($Z$5,$B31,$C31),'MR2'!$A$6:$N$133,14,FALSE),0)</f>
        <v>0</v>
      </c>
      <c r="AA31" s="189">
        <f>_xlfn.IFNA(VLOOKUP(CONCATENATE($AA$5,$B31,$C31),'DRY3'!$A$6:$N$124,14,FALSE),0)</f>
        <v>0</v>
      </c>
      <c r="AB31" s="189">
        <f>_xlfn.IFNA(VLOOKUP(CONCATENATE($AB$5,$B31,$C31),'SER2'!$A$6:$N$135,14,FALSE),0)</f>
        <v>0</v>
      </c>
      <c r="AC31" s="189">
        <f>_xlfn.IFNA(VLOOKUP(CONCATENATE($AC$5,$B31,$C31),'KR2'!$A$6:$O$129,14,FALSE),0)</f>
        <v>0</v>
      </c>
      <c r="AD31" s="707">
        <f>_xlfn.IFNA(VLOOKUP(CONCATENATE($AD$5,$B31,$C31),'BUN1'!$A$6:$O$129,14,FALSE),0)</f>
        <v>0</v>
      </c>
      <c r="AE31" s="707">
        <f>_xlfn.IFNA(VLOOKUP(CONCATENATE($AE$5,$B31,$C31),LOG!$A$6:$N$135,14,FALSE),0)</f>
        <v>0</v>
      </c>
      <c r="AF31" s="189">
        <f>_xlfn.IFNA(VLOOKUP(CONCATENATE($AF$5,$B31,$C31),FEST!$A$6:$N$125,14,FALSE),0)</f>
        <v>0</v>
      </c>
      <c r="AG31" s="189">
        <f>_xlfn.IFNA(VLOOKUP(CONCATENATE($AG$5,$B31,$C31),'ESP2'!$A$6:$N$131,14,FALSE),0)</f>
        <v>0</v>
      </c>
      <c r="AH31" s="447">
        <f>_xlfn.IFNA(VLOOKUP(CONCATENATE($AH$5,$B31,$C31),'OG3'!$A$6:$N$131,14,FALSE),0)</f>
        <v>0</v>
      </c>
      <c r="AI31" s="447">
        <f>_xlfn.IFNA(VLOOKUP(CONCATENATE($AI$5,$B31,$C31),'BUN2'!$A$6:$N$135,14,FALSE),0)</f>
        <v>0</v>
      </c>
      <c r="AJ31" s="707">
        <f>_xlfn.IFNA(VLOOKUP(CONCATENATE($AJ$5,$B31,$C31),SC!$A$6:$N$250,14,FALSE),0)</f>
        <v>0</v>
      </c>
      <c r="AK31" s="189">
        <f>_xlfn.IFNA(VLOOKUP(CONCATENATE($AK$5,$B31,$C31),'ESP3'!$A$6:$N$133,14,FALSE),0)</f>
        <v>0</v>
      </c>
      <c r="AL31" s="447">
        <f>_xlfn.IFNA(VLOOKUP(CONCATENATE($AL$5,$B31,$C31),'BAL3'!$A$6:$N$77,14,FALSE),0)</f>
        <v>0</v>
      </c>
      <c r="AM31" s="190">
        <f>_xlfn.IFNA(VLOOKUP(CONCATENATE($AK$5,$B31,$C31),'BUN3'!$A$6:$N$133,14,FALSE),0)</f>
        <v>0</v>
      </c>
      <c r="AN31" s="190">
        <f>_xlfn.IFNA(VLOOKUP(CONCATENATE($AN$5,$B31,$C31),'ESP4'!$A$6:$N$135,14,FALSE),0)</f>
        <v>0</v>
      </c>
      <c r="AO31" s="190">
        <f>_xlfn.IFNA(VLOOKUP(CONCATENATE($AO$5,$B31,$C31),'MR3'!$A$6:$N$77,14,FALSE),0)</f>
        <v>0</v>
      </c>
      <c r="AP31" s="447">
        <f>_xlfn.IFNA(VLOOKUP(CONCATENATE($AP$5,$B31,$C31),'WAL1'!$A$6:$N$233,14,FALSE),0)</f>
        <v>0</v>
      </c>
      <c r="AQ31" s="190">
        <f>_xlfn.IFNA(VLOOKUP(CONCATENATE($AQ$5,$B31,$C31),'SM1'!$A$6:$N$250,14,FALSE),0)</f>
        <v>0</v>
      </c>
      <c r="AR31" s="190">
        <f>_xlfn.IFNA(VLOOKUP(CONCATENATE($AR$5,$B31,$C31),'BUS4'!$A$6:$N$250,14,FALSE),0)</f>
        <v>0</v>
      </c>
      <c r="AS31" s="190">
        <f>_xlfn.IFNA(VLOOKUP(CONCATENATE($AS$5,$B31,$C31),WP!$A$6:$N$250,14,FALSE),0)</f>
        <v>0</v>
      </c>
      <c r="AT31" s="78"/>
    </row>
    <row r="32" spans="1:46" x14ac:dyDescent="0.3">
      <c r="A32" s="886"/>
      <c r="B32" s="29" t="s">
        <v>242</v>
      </c>
      <c r="C32" s="30" t="s">
        <v>319</v>
      </c>
      <c r="D32" s="30" t="s">
        <v>258</v>
      </c>
      <c r="E32" s="31">
        <v>45028</v>
      </c>
      <c r="F32" s="32">
        <v>13</v>
      </c>
      <c r="G32" s="33">
        <f t="shared" si="0"/>
        <v>0</v>
      </c>
      <c r="H32" s="34">
        <f t="shared" si="1"/>
        <v>0</v>
      </c>
      <c r="I32" s="32">
        <f t="shared" si="2"/>
        <v>18</v>
      </c>
      <c r="J32" s="189">
        <f>_xlfn.IFNA(VLOOKUP(CONCATENATE($J$5,$B32,$C32),'BUS1'!$A$6:$N$107,14,FALSE),0)</f>
        <v>0</v>
      </c>
      <c r="K32" s="189">
        <f>_xlfn.IFNA(VLOOKUP(CONCATENATE($K$5,$B32,$C32),'ESP1'!$A$6:$N$135,14,FALSE),0)</f>
        <v>0</v>
      </c>
      <c r="L32" s="189">
        <f>_xlfn.IFNA(VLOOKUP(CONCATENATE($L$5,$B32,$C32),'KR1'!$A$6:$N$95,14,FALSE),0)</f>
        <v>0</v>
      </c>
      <c r="M32" s="189">
        <f>_xlfn.IFNA(VLOOKUP(CONCATENATE($M$5,$B32,$C32),'BAL1'!$A$6:$N$131,14,FALSE),0)</f>
        <v>0</v>
      </c>
      <c r="N32" s="189">
        <f>_xlfn.IFNA(VLOOKUP(CONCATENATE($N$5,$B32,$C32),MUR!$A$6:$N$131,14,FALSE),0)</f>
        <v>0</v>
      </c>
      <c r="O32" s="189">
        <f>_xlfn.IFNA(VLOOKUP(CONCATENATE($O$5,$B32,$C32),'SER1'!$A$6:$N$110,14,FALSE),0)</f>
        <v>0</v>
      </c>
      <c r="P32" s="189">
        <f>_xlfn.IFNA(VLOOKUP(CONCATENATE($P$5,$B32,$C32),'MR1'!$A$6:$N$135,14,FALSE),0)</f>
        <v>0</v>
      </c>
      <c r="Q32" s="189">
        <f>_xlfn.IFNA(VLOOKUP(CONCATENATE($Q$5,$B32,$C32),'GOS1'!$A$6:$N$133,14,FALSE),0)</f>
        <v>0</v>
      </c>
      <c r="R32" s="189">
        <f>_xlfn.IFNA(VLOOKUP(CONCATENATE($R$5,$B32,$C32),'BUS2'!$A$6:$N$133,14,FALSE),0)</f>
        <v>0</v>
      </c>
      <c r="S32" s="189">
        <f>_xlfn.IFNA(VLOOKUP(CONCATENATE($S$5,$B32,$C32),'OG1'!$A$6:$N$56,14,FALSE),0)</f>
        <v>0</v>
      </c>
      <c r="T32" s="189">
        <f>_xlfn.IFNA(VLOOKUP(CONCATENATE($T$5,$B32,$C32),'DRY1'!$A$6:$N$135,14,FALSE),0)</f>
        <v>0</v>
      </c>
      <c r="U32" s="189">
        <f>_xlfn.IFNA(VLOOKUP(CONCATENATE($U$5,$B32,$C32),'HO1'!$A$8:$N$131,14,FALSE),0)</f>
        <v>0</v>
      </c>
      <c r="V32" s="707">
        <f>_xlfn.IFNA(VLOOKUP(CONCATENATE($U$5,$B32,$C32),'BUS3'!$A$8:$N$131,14,FALSE),0)</f>
        <v>0</v>
      </c>
      <c r="W32" s="189">
        <f>_xlfn.IFNA(VLOOKUP(CONCATENATE($W$5,$B32,$C32),'DRY2'!$A$6:$N$133,14,FALSE),0)</f>
        <v>0</v>
      </c>
      <c r="X32" s="707">
        <f>_xlfn.IFNA(VLOOKUP(CONCATENATE($Y$5,$B32,$C32),'BAL2'!$A$6:$N$133,14,FALSE),0)</f>
        <v>0</v>
      </c>
      <c r="Y32" s="707">
        <f>_xlfn.IFNA(VLOOKUP(CONCATENATE($Y$5,$B32,$C32),'OG2'!$A$6:$N$133,14,FALSE),0)</f>
        <v>0</v>
      </c>
      <c r="Z32" s="189">
        <f>_xlfn.IFNA(VLOOKUP(CONCATENATE($Z$5,$B32,$C32),'MR2'!$A$6:$N$133,14,FALSE),0)</f>
        <v>0</v>
      </c>
      <c r="AA32" s="189">
        <f>_xlfn.IFNA(VLOOKUP(CONCATENATE($AA$5,$B32,$C32),'DRY3'!$A$6:$N$124,14,FALSE),0)</f>
        <v>0</v>
      </c>
      <c r="AB32" s="189">
        <f>_xlfn.IFNA(VLOOKUP(CONCATENATE($AB$5,$B32,$C32),'SER2'!$A$6:$N$135,14,FALSE),0)</f>
        <v>0</v>
      </c>
      <c r="AC32" s="189">
        <f>_xlfn.IFNA(VLOOKUP(CONCATENATE($AC$5,$B32,$C32),'KR2'!$A$6:$O$129,14,FALSE),0)</f>
        <v>0</v>
      </c>
      <c r="AD32" s="707">
        <f>_xlfn.IFNA(VLOOKUP(CONCATENATE($AD$5,$B32,$C32),'BUN1'!$A$6:$O$129,14,FALSE),0)</f>
        <v>0</v>
      </c>
      <c r="AE32" s="707">
        <f>_xlfn.IFNA(VLOOKUP(CONCATENATE($AE$5,$B32,$C32),LOG!$A$6:$N$135,14,FALSE),0)</f>
        <v>0</v>
      </c>
      <c r="AF32" s="189">
        <f>_xlfn.IFNA(VLOOKUP(CONCATENATE($AF$5,$B32,$C32),FEST!$A$6:$N$125,14,FALSE),0)</f>
        <v>0</v>
      </c>
      <c r="AG32" s="189">
        <f>_xlfn.IFNA(VLOOKUP(CONCATENATE($AG$5,$B32,$C32),'ESP2'!$A$6:$N$131,14,FALSE),0)</f>
        <v>0</v>
      </c>
      <c r="AH32" s="447">
        <f>_xlfn.IFNA(VLOOKUP(CONCATENATE($AH$5,$B32,$C32),'OG3'!$A$6:$N$131,14,FALSE),0)</f>
        <v>0</v>
      </c>
      <c r="AI32" s="447">
        <f>_xlfn.IFNA(VLOOKUP(CONCATENATE($AI$5,$B32,$C32),'BUN2'!$A$6:$N$135,14,FALSE),0)</f>
        <v>0</v>
      </c>
      <c r="AJ32" s="707">
        <f>_xlfn.IFNA(VLOOKUP(CONCATENATE($AJ$5,$B32,$C32),SC!$A$6:$N$250,14,FALSE),0)</f>
        <v>0</v>
      </c>
      <c r="AK32" s="189">
        <f>_xlfn.IFNA(VLOOKUP(CONCATENATE($AK$5,$B32,$C32),'ESP3'!$A$6:$N$133,14,FALSE),0)</f>
        <v>0</v>
      </c>
      <c r="AL32" s="447">
        <f>_xlfn.IFNA(VLOOKUP(CONCATENATE($AL$5,$B32,$C32),'BAL3'!$A$6:$N$77,14,FALSE),0)</f>
        <v>0</v>
      </c>
      <c r="AM32" s="190">
        <f>_xlfn.IFNA(VLOOKUP(CONCATENATE($AK$5,$B32,$C32),'BUN3'!$A$6:$N$133,14,FALSE),0)</f>
        <v>0</v>
      </c>
      <c r="AN32" s="190">
        <f>_xlfn.IFNA(VLOOKUP(CONCATENATE($AN$5,$B32,$C32),'ESP4'!$A$6:$N$135,14,FALSE),0)</f>
        <v>0</v>
      </c>
      <c r="AO32" s="190">
        <f>_xlfn.IFNA(VLOOKUP(CONCATENATE($AO$5,$B32,$C32),'MR3'!$A$6:$N$77,14,FALSE),0)</f>
        <v>0</v>
      </c>
      <c r="AP32" s="447">
        <f>_xlfn.IFNA(VLOOKUP(CONCATENATE($AP$5,$B32,$C32),'WAL1'!$A$6:$N$233,14,FALSE),0)</f>
        <v>0</v>
      </c>
      <c r="AQ32" s="190">
        <f>_xlfn.IFNA(VLOOKUP(CONCATENATE($AQ$5,$B32,$C32),'SM1'!$A$6:$N$250,14,FALSE),0)</f>
        <v>0</v>
      </c>
      <c r="AR32" s="190">
        <f>_xlfn.IFNA(VLOOKUP(CONCATENATE($AR$5,$B32,$C32),'BUS4'!$A$6:$N$250,14,FALSE),0)</f>
        <v>0</v>
      </c>
      <c r="AS32" s="190">
        <f>_xlfn.IFNA(VLOOKUP(CONCATENATE($AS$5,$B32,$C32),WP!$A$6:$N$250,14,FALSE),0)</f>
        <v>0</v>
      </c>
      <c r="AT32" s="78"/>
    </row>
    <row r="33" spans="1:46" x14ac:dyDescent="0.3">
      <c r="A33" s="886"/>
      <c r="B33" s="29" t="s">
        <v>281</v>
      </c>
      <c r="C33" s="30" t="s">
        <v>321</v>
      </c>
      <c r="D33" s="30" t="s">
        <v>298</v>
      </c>
      <c r="E33" s="31">
        <v>45058</v>
      </c>
      <c r="F33" s="32">
        <v>13</v>
      </c>
      <c r="G33" s="33">
        <f t="shared" si="0"/>
        <v>0</v>
      </c>
      <c r="H33" s="34">
        <f t="shared" si="1"/>
        <v>0</v>
      </c>
      <c r="I33" s="32">
        <f t="shared" si="2"/>
        <v>18</v>
      </c>
      <c r="J33" s="189">
        <f>_xlfn.IFNA(VLOOKUP(CONCATENATE($J$5,$B33,$C33),'BUS1'!$A$6:$N$107,14,FALSE),0)</f>
        <v>0</v>
      </c>
      <c r="K33" s="189">
        <f>_xlfn.IFNA(VLOOKUP(CONCATENATE($K$5,$B33,$C33),'ESP1'!$A$6:$N$135,14,FALSE),0)</f>
        <v>0</v>
      </c>
      <c r="L33" s="189">
        <f>_xlfn.IFNA(VLOOKUP(CONCATENATE($L$5,$B33,$C33),'KR1'!$A$6:$N$95,14,FALSE),0)</f>
        <v>0</v>
      </c>
      <c r="M33" s="189">
        <f>_xlfn.IFNA(VLOOKUP(CONCATENATE($M$5,$B33,$C33),'BAL1'!$A$6:$N$131,14,FALSE),0)</f>
        <v>0</v>
      </c>
      <c r="N33" s="189">
        <f>_xlfn.IFNA(VLOOKUP(CONCATENATE($N$5,$B33,$C33),MUR!$A$6:$N$131,14,FALSE),0)</f>
        <v>0</v>
      </c>
      <c r="O33" s="189">
        <f>_xlfn.IFNA(VLOOKUP(CONCATENATE($O$5,$B33,$C33),'SER1'!$A$6:$N$110,14,FALSE),0)</f>
        <v>0</v>
      </c>
      <c r="P33" s="189">
        <f>_xlfn.IFNA(VLOOKUP(CONCATENATE($P$5,$B33,$C33),'MR1'!$A$6:$N$135,14,FALSE),0)</f>
        <v>0</v>
      </c>
      <c r="Q33" s="189">
        <f>_xlfn.IFNA(VLOOKUP(CONCATENATE($Q$5,$B33,$C33),'GOS1'!$A$6:$N$133,14,FALSE),0)</f>
        <v>0</v>
      </c>
      <c r="R33" s="189">
        <f>_xlfn.IFNA(VLOOKUP(CONCATENATE($R$5,$B33,$C33),'BUS2'!$A$6:$N$133,14,FALSE),0)</f>
        <v>0</v>
      </c>
      <c r="S33" s="189">
        <f>_xlfn.IFNA(VLOOKUP(CONCATENATE($S$5,$B33,$C33),'OG1'!$A$6:$N$56,14,FALSE),0)</f>
        <v>0</v>
      </c>
      <c r="T33" s="189">
        <f>_xlfn.IFNA(VLOOKUP(CONCATENATE($T$5,$B33,$C33),'DRY1'!$A$6:$N$135,14,FALSE),0)</f>
        <v>0</v>
      </c>
      <c r="U33" s="189">
        <f>_xlfn.IFNA(VLOOKUP(CONCATENATE($U$5,$B33,$C33),'HO1'!$A$8:$N$131,14,FALSE),0)</f>
        <v>0</v>
      </c>
      <c r="V33" s="707">
        <f>_xlfn.IFNA(VLOOKUP(CONCATENATE($U$5,$B33,$C33),'BUS3'!$A$8:$N$131,14,FALSE),0)</f>
        <v>0</v>
      </c>
      <c r="W33" s="189">
        <f>_xlfn.IFNA(VLOOKUP(CONCATENATE($W$5,$B33,$C33),'DRY2'!$A$6:$N$133,14,FALSE),0)</f>
        <v>0</v>
      </c>
      <c r="X33" s="707">
        <f>_xlfn.IFNA(VLOOKUP(CONCATENATE($Y$5,$B33,$C33),'BAL2'!$A$6:$N$133,14,FALSE),0)</f>
        <v>0</v>
      </c>
      <c r="Y33" s="707">
        <f>_xlfn.IFNA(VLOOKUP(CONCATENATE($Y$5,$B33,$C33),'OG2'!$A$6:$N$133,14,FALSE),0)</f>
        <v>0</v>
      </c>
      <c r="Z33" s="189">
        <f>_xlfn.IFNA(VLOOKUP(CONCATENATE($Z$5,$B33,$C33),'MR2'!$A$6:$N$133,14,FALSE),0)</f>
        <v>0</v>
      </c>
      <c r="AA33" s="189">
        <f>_xlfn.IFNA(VLOOKUP(CONCATENATE($AA$5,$B33,$C33),'DRY3'!$A$6:$N$124,14,FALSE),0)</f>
        <v>0</v>
      </c>
      <c r="AB33" s="189">
        <f>_xlfn.IFNA(VLOOKUP(CONCATENATE($AB$5,$B33,$C33),'SER2'!$A$6:$N$135,14,FALSE),0)</f>
        <v>0</v>
      </c>
      <c r="AC33" s="189">
        <f>_xlfn.IFNA(VLOOKUP(CONCATENATE($AC$5,$B33,$C33),'KR2'!$A$6:$O$129,14,FALSE),0)</f>
        <v>0</v>
      </c>
      <c r="AD33" s="707">
        <f>_xlfn.IFNA(VLOOKUP(CONCATENATE($AD$5,$B33,$C33),'BUN1'!$A$6:$O$129,14,FALSE),0)</f>
        <v>0</v>
      </c>
      <c r="AE33" s="707">
        <f>_xlfn.IFNA(VLOOKUP(CONCATENATE($AE$5,$B33,$C33),LOG!$A$6:$N$135,14,FALSE),0)</f>
        <v>0</v>
      </c>
      <c r="AF33" s="189">
        <f>_xlfn.IFNA(VLOOKUP(CONCATENATE($AF$5,$B33,$C33),FEST!$A$6:$N$125,14,FALSE),0)</f>
        <v>0</v>
      </c>
      <c r="AG33" s="189">
        <f>_xlfn.IFNA(VLOOKUP(CONCATENATE($AG$5,$B33,$C33),'ESP2'!$A$6:$N$131,14,FALSE),0)</f>
        <v>0</v>
      </c>
      <c r="AH33" s="447">
        <f>_xlfn.IFNA(VLOOKUP(CONCATENATE($AH$5,$B33,$C33),'OG3'!$A$6:$N$131,14,FALSE),0)</f>
        <v>0</v>
      </c>
      <c r="AI33" s="447">
        <f>_xlfn.IFNA(VLOOKUP(CONCATENATE($AI$5,$B33,$C33),'BUN2'!$A$6:$N$135,14,FALSE),0)</f>
        <v>0</v>
      </c>
      <c r="AJ33" s="707">
        <f>_xlfn.IFNA(VLOOKUP(CONCATENATE($AJ$5,$B33,$C33),SC!$A$6:$N$250,14,FALSE),0)</f>
        <v>0</v>
      </c>
      <c r="AK33" s="189">
        <f>_xlfn.IFNA(VLOOKUP(CONCATENATE($AK$5,$B33,$C33),'ESP3'!$A$6:$N$133,14,FALSE),0)</f>
        <v>0</v>
      </c>
      <c r="AL33" s="447">
        <f>_xlfn.IFNA(VLOOKUP(CONCATENATE($AL$5,$B33,$C33),'BAL3'!$A$6:$N$77,14,FALSE),0)</f>
        <v>0</v>
      </c>
      <c r="AM33" s="190">
        <f>_xlfn.IFNA(VLOOKUP(CONCATENATE($AK$5,$B33,$C33),'BUN3'!$A$6:$N$133,14,FALSE),0)</f>
        <v>0</v>
      </c>
      <c r="AN33" s="190">
        <f>_xlfn.IFNA(VLOOKUP(CONCATENATE($AN$5,$B33,$C33),'ESP4'!$A$6:$N$135,14,FALSE),0)</f>
        <v>0</v>
      </c>
      <c r="AO33" s="190">
        <f>_xlfn.IFNA(VLOOKUP(CONCATENATE($AO$5,$B33,$C33),'MR3'!$A$6:$N$77,14,FALSE),0)</f>
        <v>0</v>
      </c>
      <c r="AP33" s="447">
        <f>_xlfn.IFNA(VLOOKUP(CONCATENATE($AP$5,$B33,$C33),'WAL1'!$A$6:$N$233,14,FALSE),0)</f>
        <v>0</v>
      </c>
      <c r="AQ33" s="190">
        <f>_xlfn.IFNA(VLOOKUP(CONCATENATE($AQ$5,$B33,$C33),'SM1'!$A$6:$N$250,14,FALSE),0)</f>
        <v>0</v>
      </c>
      <c r="AR33" s="190">
        <f>_xlfn.IFNA(VLOOKUP(CONCATENATE($AR$5,$B33,$C33),'BUS4'!$A$6:$N$250,14,FALSE),0)</f>
        <v>0</v>
      </c>
      <c r="AS33" s="190">
        <f>_xlfn.IFNA(VLOOKUP(CONCATENATE($AS$5,$B33,$C33),WP!$A$6:$N$250,14,FALSE),0)</f>
        <v>0</v>
      </c>
      <c r="AT33" s="78"/>
    </row>
    <row r="34" spans="1:46" x14ac:dyDescent="0.3">
      <c r="A34" s="886"/>
      <c r="B34" s="29" t="s">
        <v>534</v>
      </c>
      <c r="C34" s="30" t="s">
        <v>525</v>
      </c>
      <c r="D34" s="30" t="s">
        <v>301</v>
      </c>
      <c r="E34" s="31">
        <v>45088</v>
      </c>
      <c r="F34" s="32">
        <v>13</v>
      </c>
      <c r="G34" s="33">
        <f t="shared" si="0"/>
        <v>0</v>
      </c>
      <c r="H34" s="34">
        <f t="shared" si="1"/>
        <v>0</v>
      </c>
      <c r="I34" s="32">
        <f t="shared" si="2"/>
        <v>18</v>
      </c>
      <c r="J34" s="189">
        <f>_xlfn.IFNA(VLOOKUP(CONCATENATE($J$5,$B34,$C34),'BUS1'!$A$6:$N$107,14,FALSE),0)</f>
        <v>0</v>
      </c>
      <c r="K34" s="189">
        <f>_xlfn.IFNA(VLOOKUP(CONCATENATE($K$5,$B34,$C34),'ESP1'!$A$6:$N$135,14,FALSE),0)</f>
        <v>0</v>
      </c>
      <c r="L34" s="189">
        <f>_xlfn.IFNA(VLOOKUP(CONCATENATE($L$5,$B34,$C34),'KR1'!$A$6:$N$95,14,FALSE),0)</f>
        <v>0</v>
      </c>
      <c r="M34" s="189">
        <f>_xlfn.IFNA(VLOOKUP(CONCATENATE($M$5,$B34,$C34),'BAL1'!$A$6:$N$131,14,FALSE),0)</f>
        <v>0</v>
      </c>
      <c r="N34" s="189">
        <f>_xlfn.IFNA(VLOOKUP(CONCATENATE($N$5,$B34,$C34),MUR!$A$6:$N$131,14,FALSE),0)</f>
        <v>0</v>
      </c>
      <c r="O34" s="189">
        <f>_xlfn.IFNA(VLOOKUP(CONCATENATE($O$5,$B34,$C34),'SER1'!$A$6:$N$110,14,FALSE),0)</f>
        <v>0</v>
      </c>
      <c r="P34" s="189">
        <f>_xlfn.IFNA(VLOOKUP(CONCATENATE($P$5,$B34,$C34),'MR1'!$A$6:$N$135,14,FALSE),0)</f>
        <v>0</v>
      </c>
      <c r="Q34" s="189">
        <f>_xlfn.IFNA(VLOOKUP(CONCATENATE($Q$5,$B34,$C34),'GOS1'!$A$6:$N$133,14,FALSE),0)</f>
        <v>0</v>
      </c>
      <c r="R34" s="189">
        <f>_xlfn.IFNA(VLOOKUP(CONCATENATE($R$5,$B34,$C34),'BUS2'!$A$6:$N$133,14,FALSE),0)</f>
        <v>0</v>
      </c>
      <c r="S34" s="189">
        <f>_xlfn.IFNA(VLOOKUP(CONCATENATE($S$5,$B34,$C34),'OG1'!$A$6:$N$56,14,FALSE),0)</f>
        <v>0</v>
      </c>
      <c r="T34" s="189">
        <f>_xlfn.IFNA(VLOOKUP(CONCATENATE($T$5,$B34,$C34),'DRY1'!$A$6:$N$135,14,FALSE),0)</f>
        <v>0</v>
      </c>
      <c r="U34" s="189">
        <f>_xlfn.IFNA(VLOOKUP(CONCATENATE($U$5,$B34,$C34),'HO1'!$A$8:$N$131,14,FALSE),0)</f>
        <v>0</v>
      </c>
      <c r="V34" s="707">
        <f>_xlfn.IFNA(VLOOKUP(CONCATENATE($U$5,$B34,$C34),'BUS3'!$A$8:$N$131,14,FALSE),0)</f>
        <v>0</v>
      </c>
      <c r="W34" s="189">
        <f>_xlfn.IFNA(VLOOKUP(CONCATENATE($W$5,$B34,$C34),'DRY2'!$A$6:$N$133,14,FALSE),0)</f>
        <v>0</v>
      </c>
      <c r="X34" s="707">
        <f>_xlfn.IFNA(VLOOKUP(CONCATENATE($Y$5,$B34,$C34),'BAL2'!$A$6:$N$133,14,FALSE),0)</f>
        <v>0</v>
      </c>
      <c r="Y34" s="707">
        <f>_xlfn.IFNA(VLOOKUP(CONCATENATE($Y$5,$B34,$C34),'OG2'!$A$6:$N$133,14,FALSE),0)</f>
        <v>0</v>
      </c>
      <c r="Z34" s="189">
        <f>_xlfn.IFNA(VLOOKUP(CONCATENATE($Z$5,$B34,$C34),'MR2'!$A$6:$N$133,14,FALSE),0)</f>
        <v>0</v>
      </c>
      <c r="AA34" s="189">
        <f>_xlfn.IFNA(VLOOKUP(CONCATENATE($AA$5,$B34,$C34),'DRY3'!$A$6:$N$124,14,FALSE),0)</f>
        <v>0</v>
      </c>
      <c r="AB34" s="189">
        <f>_xlfn.IFNA(VLOOKUP(CONCATENATE($AB$5,$B34,$C34),'SER2'!$A$6:$N$135,14,FALSE),0)</f>
        <v>0</v>
      </c>
      <c r="AC34" s="189">
        <f>_xlfn.IFNA(VLOOKUP(CONCATENATE($AC$5,$B34,$C34),'KR2'!$A$6:$O$129,14,FALSE),0)</f>
        <v>0</v>
      </c>
      <c r="AD34" s="707">
        <f>_xlfn.IFNA(VLOOKUP(CONCATENATE($AD$5,$B34,$C34),'BUN1'!$A$6:$O$129,14,FALSE),0)</f>
        <v>0</v>
      </c>
      <c r="AE34" s="707">
        <f>_xlfn.IFNA(VLOOKUP(CONCATENATE($AE$5,$B34,$C34),LOG!$A$6:$N$135,14,FALSE),0)</f>
        <v>0</v>
      </c>
      <c r="AF34" s="189">
        <f>_xlfn.IFNA(VLOOKUP(CONCATENATE($AF$5,$B34,$C34),FEST!$A$6:$N$125,14,FALSE),0)</f>
        <v>0</v>
      </c>
      <c r="AG34" s="189">
        <f>_xlfn.IFNA(VLOOKUP(CONCATENATE($AG$5,$B34,$C34),'ESP2'!$A$6:$N$131,14,FALSE),0)</f>
        <v>0</v>
      </c>
      <c r="AH34" s="447">
        <f>_xlfn.IFNA(VLOOKUP(CONCATENATE($AH$5,$B34,$C34),'OG3'!$A$6:$N$131,14,FALSE),0)</f>
        <v>0</v>
      </c>
      <c r="AI34" s="447">
        <f>_xlfn.IFNA(VLOOKUP(CONCATENATE($AI$5,$B34,$C34),'BUN2'!$A$6:$N$135,14,FALSE),0)</f>
        <v>0</v>
      </c>
      <c r="AJ34" s="707">
        <f>_xlfn.IFNA(VLOOKUP(CONCATENATE($AJ$5,$B34,$C34),SC!$A$6:$N$250,14,FALSE),0)</f>
        <v>0</v>
      </c>
      <c r="AK34" s="189">
        <f>_xlfn.IFNA(VLOOKUP(CONCATENATE($AK$5,$B34,$C34),'ESP3'!$A$6:$N$133,14,FALSE),0)</f>
        <v>0</v>
      </c>
      <c r="AL34" s="447">
        <f>_xlfn.IFNA(VLOOKUP(CONCATENATE($AL$5,$B34,$C34),'BAL3'!$A$6:$N$77,14,FALSE),0)</f>
        <v>0</v>
      </c>
      <c r="AM34" s="190">
        <f>_xlfn.IFNA(VLOOKUP(CONCATENATE($AK$5,$B34,$C34),'BUN3'!$A$6:$N$133,14,FALSE),0)</f>
        <v>0</v>
      </c>
      <c r="AN34" s="190">
        <f>_xlfn.IFNA(VLOOKUP(CONCATENATE($AN$5,$B34,$C34),'ESP4'!$A$6:$N$135,14,FALSE),0)</f>
        <v>0</v>
      </c>
      <c r="AO34" s="190">
        <f>_xlfn.IFNA(VLOOKUP(CONCATENATE($AO$5,$B34,$C34),'MR3'!$A$6:$N$77,14,FALSE),0)</f>
        <v>0</v>
      </c>
      <c r="AP34" s="447">
        <f>_xlfn.IFNA(VLOOKUP(CONCATENATE($AP$5,$B34,$C34),'WAL1'!$A$6:$N$233,14,FALSE),0)</f>
        <v>0</v>
      </c>
      <c r="AQ34" s="190">
        <f>_xlfn.IFNA(VLOOKUP(CONCATENATE($AQ$5,$B34,$C34),'SM1'!$A$6:$N$250,14,FALSE),0)</f>
        <v>0</v>
      </c>
      <c r="AR34" s="190">
        <f>_xlfn.IFNA(VLOOKUP(CONCATENATE($AR$5,$B34,$C34),'BUS4'!$A$6:$N$250,14,FALSE),0)</f>
        <v>0</v>
      </c>
      <c r="AS34" s="190">
        <f>_xlfn.IFNA(VLOOKUP(CONCATENATE($AS$5,$B34,$C34),WP!$A$6:$N$250,14,FALSE),0)</f>
        <v>0</v>
      </c>
      <c r="AT34" s="78"/>
    </row>
    <row r="35" spans="1:46" x14ac:dyDescent="0.3">
      <c r="A35" s="886"/>
      <c r="B35" s="29" t="s">
        <v>533</v>
      </c>
      <c r="C35" s="30" t="s">
        <v>329</v>
      </c>
      <c r="D35" s="30" t="s">
        <v>154</v>
      </c>
      <c r="E35" s="31">
        <v>45068</v>
      </c>
      <c r="F35" s="32">
        <v>12</v>
      </c>
      <c r="G35" s="33">
        <f t="shared" si="0"/>
        <v>0</v>
      </c>
      <c r="H35" s="34">
        <f t="shared" si="1"/>
        <v>0</v>
      </c>
      <c r="I35" s="32">
        <f t="shared" si="2"/>
        <v>18</v>
      </c>
      <c r="J35" s="189">
        <f>_xlfn.IFNA(VLOOKUP(CONCATENATE($J$5,$B35,$C35),'BUS1'!$A$6:$N$107,14,FALSE),0)</f>
        <v>0</v>
      </c>
      <c r="K35" s="189">
        <f>_xlfn.IFNA(VLOOKUP(CONCATENATE($K$5,$B35,$C35),'ESP1'!$A$6:$N$135,14,FALSE),0)</f>
        <v>0</v>
      </c>
      <c r="L35" s="189">
        <f>_xlfn.IFNA(VLOOKUP(CONCATENATE($L$5,$B35,$C35),'KR1'!$A$6:$N$95,14,FALSE),0)</f>
        <v>0</v>
      </c>
      <c r="M35" s="189">
        <f>_xlfn.IFNA(VLOOKUP(CONCATENATE($M$5,$B35,$C35),'BAL1'!$A$6:$N$131,14,FALSE),0)</f>
        <v>0</v>
      </c>
      <c r="N35" s="189">
        <f>_xlfn.IFNA(VLOOKUP(CONCATENATE($N$5,$B35,$C35),MUR!$A$6:$N$131,14,FALSE),0)</f>
        <v>0</v>
      </c>
      <c r="O35" s="189">
        <f>_xlfn.IFNA(VLOOKUP(CONCATENATE($O$5,$B35,$C35),'SER1'!$A$6:$N$110,14,FALSE),0)</f>
        <v>0</v>
      </c>
      <c r="P35" s="189">
        <f>_xlfn.IFNA(VLOOKUP(CONCATENATE($P$5,$B35,$C35),'MR1'!$A$6:$N$135,14,FALSE),0)</f>
        <v>0</v>
      </c>
      <c r="Q35" s="189">
        <f>_xlfn.IFNA(VLOOKUP(CONCATENATE($Q$5,$B35,$C35),'GOS1'!$A$6:$N$133,14,FALSE),0)</f>
        <v>0</v>
      </c>
      <c r="R35" s="189">
        <f>_xlfn.IFNA(VLOOKUP(CONCATENATE($R$5,$B35,$C35),'BUS2'!$A$6:$N$133,14,FALSE),0)</f>
        <v>0</v>
      </c>
      <c r="S35" s="189">
        <f>_xlfn.IFNA(VLOOKUP(CONCATENATE($S$5,$B35,$C35),'OG1'!$A$6:$N$56,14,FALSE),0)</f>
        <v>0</v>
      </c>
      <c r="T35" s="189">
        <f>_xlfn.IFNA(VLOOKUP(CONCATENATE($T$5,$B35,$C35),'DRY1'!$A$6:$N$135,14,FALSE),0)</f>
        <v>0</v>
      </c>
      <c r="U35" s="189">
        <f>_xlfn.IFNA(VLOOKUP(CONCATENATE($U$5,$B35,$C35),'HO1'!$A$8:$N$131,14,FALSE),0)</f>
        <v>0</v>
      </c>
      <c r="V35" s="707">
        <f>_xlfn.IFNA(VLOOKUP(CONCATENATE($U$5,$B35,$C35),'BUS3'!$A$8:$N$131,14,FALSE),0)</f>
        <v>0</v>
      </c>
      <c r="W35" s="189">
        <f>_xlfn.IFNA(VLOOKUP(CONCATENATE($W$5,$B35,$C35),'DRY2'!$A$6:$N$133,14,FALSE),0)</f>
        <v>0</v>
      </c>
      <c r="X35" s="707">
        <f>_xlfn.IFNA(VLOOKUP(CONCATENATE($Y$5,$B35,$C35),'BAL2'!$A$6:$N$133,14,FALSE),0)</f>
        <v>0</v>
      </c>
      <c r="Y35" s="707">
        <f>_xlfn.IFNA(VLOOKUP(CONCATENATE($Y$5,$B35,$C35),'OG2'!$A$6:$N$133,14,FALSE),0)</f>
        <v>0</v>
      </c>
      <c r="Z35" s="189">
        <f>_xlfn.IFNA(VLOOKUP(CONCATENATE($Z$5,$B35,$C35),'MR2'!$A$6:$N$133,14,FALSE),0)</f>
        <v>0</v>
      </c>
      <c r="AA35" s="189">
        <f>_xlfn.IFNA(VLOOKUP(CONCATENATE($AA$5,$B35,$C35),'DRY3'!$A$6:$N$124,14,FALSE),0)</f>
        <v>0</v>
      </c>
      <c r="AB35" s="189">
        <f>_xlfn.IFNA(VLOOKUP(CONCATENATE($AB$5,$B35,$C35),'SER2'!$A$6:$N$135,14,FALSE),0)</f>
        <v>0</v>
      </c>
      <c r="AC35" s="189">
        <f>_xlfn.IFNA(VLOOKUP(CONCATENATE($AC$5,$B35,$C35),'KR2'!$A$6:$O$129,14,FALSE),0)</f>
        <v>0</v>
      </c>
      <c r="AD35" s="707">
        <f>_xlfn.IFNA(VLOOKUP(CONCATENATE($AD$5,$B35,$C35),'BUN1'!$A$6:$O$129,14,FALSE),0)</f>
        <v>0</v>
      </c>
      <c r="AE35" s="707">
        <f>_xlfn.IFNA(VLOOKUP(CONCATENATE($AE$5,$B35,$C35),LOG!$A$6:$N$135,14,FALSE),0)</f>
        <v>0</v>
      </c>
      <c r="AF35" s="189">
        <f>_xlfn.IFNA(VLOOKUP(CONCATENATE($AF$5,$B35,$C35),FEST!$A$6:$N$125,14,FALSE),0)</f>
        <v>0</v>
      </c>
      <c r="AG35" s="189">
        <f>_xlfn.IFNA(VLOOKUP(CONCATENATE($AG$5,$B35,$C35),'ESP2'!$A$6:$N$131,14,FALSE),0)</f>
        <v>0</v>
      </c>
      <c r="AH35" s="447">
        <f>_xlfn.IFNA(VLOOKUP(CONCATENATE($AH$5,$B35,$C35),'OG3'!$A$6:$N$131,14,FALSE),0)</f>
        <v>0</v>
      </c>
      <c r="AI35" s="447">
        <f>_xlfn.IFNA(VLOOKUP(CONCATENATE($AI$5,$B35,$C35),'BUN2'!$A$6:$N$135,14,FALSE),0)</f>
        <v>0</v>
      </c>
      <c r="AJ35" s="707">
        <f>_xlfn.IFNA(VLOOKUP(CONCATENATE($AJ$5,$B35,$C35),SC!$A$6:$N$250,14,FALSE),0)</f>
        <v>0</v>
      </c>
      <c r="AK35" s="189">
        <f>_xlfn.IFNA(VLOOKUP(CONCATENATE($AK$5,$B35,$C35),'ESP3'!$A$6:$N$133,14,FALSE),0)</f>
        <v>0</v>
      </c>
      <c r="AL35" s="447">
        <f>_xlfn.IFNA(VLOOKUP(CONCATENATE($AL$5,$B35,$C35),'BAL3'!$A$6:$N$77,14,FALSE),0)</f>
        <v>0</v>
      </c>
      <c r="AM35" s="190">
        <f>_xlfn.IFNA(VLOOKUP(CONCATENATE($AK$5,$B35,$C35),'BUN3'!$A$6:$N$133,14,FALSE),0)</f>
        <v>0</v>
      </c>
      <c r="AN35" s="190">
        <f>_xlfn.IFNA(VLOOKUP(CONCATENATE($AN$5,$B35,$C35),'ESP4'!$A$6:$N$135,14,FALSE),0)</f>
        <v>0</v>
      </c>
      <c r="AO35" s="190">
        <f>_xlfn.IFNA(VLOOKUP(CONCATENATE($AO$5,$B35,$C35),'MR3'!$A$6:$N$77,14,FALSE),0)</f>
        <v>0</v>
      </c>
      <c r="AP35" s="447">
        <f>_xlfn.IFNA(VLOOKUP(CONCATENATE($AP$5,$B35,$C35),'WAL1'!$A$6:$N$233,14,FALSE),0)</f>
        <v>0</v>
      </c>
      <c r="AQ35" s="190">
        <f>_xlfn.IFNA(VLOOKUP(CONCATENATE($AQ$5,$B35,$C35),'SM1'!$A$6:$N$250,14,FALSE),0)</f>
        <v>0</v>
      </c>
      <c r="AR35" s="190">
        <f>_xlfn.IFNA(VLOOKUP(CONCATENATE($AR$5,$B35,$C35),'BUS4'!$A$6:$N$250,14,FALSE),0)</f>
        <v>0</v>
      </c>
      <c r="AS35" s="190">
        <f>_xlfn.IFNA(VLOOKUP(CONCATENATE($AS$5,$B35,$C35),WP!$A$6:$N$250,14,FALSE),0)</f>
        <v>0</v>
      </c>
      <c r="AT35" s="78"/>
    </row>
    <row r="36" spans="1:46" x14ac:dyDescent="0.3">
      <c r="A36" s="886"/>
      <c r="B36" s="29" t="s">
        <v>288</v>
      </c>
      <c r="C36" s="30" t="s">
        <v>331</v>
      </c>
      <c r="D36" s="30" t="s">
        <v>90</v>
      </c>
      <c r="E36" s="31">
        <v>45034</v>
      </c>
      <c r="F36" s="32">
        <v>12</v>
      </c>
      <c r="G36" s="33">
        <f t="shared" si="0"/>
        <v>0</v>
      </c>
      <c r="H36" s="34">
        <f t="shared" si="1"/>
        <v>0</v>
      </c>
      <c r="I36" s="32">
        <f t="shared" si="2"/>
        <v>18</v>
      </c>
      <c r="J36" s="189">
        <f>_xlfn.IFNA(VLOOKUP(CONCATENATE($J$5,$B36,$C36),'BUS1'!$A$6:$N$107,14,FALSE),0)</f>
        <v>0</v>
      </c>
      <c r="K36" s="189">
        <f>_xlfn.IFNA(VLOOKUP(CONCATENATE($K$5,$B36,$C36),'ESP1'!$A$6:$N$135,14,FALSE),0)</f>
        <v>0</v>
      </c>
      <c r="L36" s="189">
        <f>_xlfn.IFNA(VLOOKUP(CONCATENATE($L$5,$B36,$C36),'KR1'!$A$6:$N$95,14,FALSE),0)</f>
        <v>0</v>
      </c>
      <c r="M36" s="189">
        <f>_xlfn.IFNA(VLOOKUP(CONCATENATE($M$5,$B36,$C36),'BAL1'!$A$6:$N$131,14,FALSE),0)</f>
        <v>0</v>
      </c>
      <c r="N36" s="189">
        <f>_xlfn.IFNA(VLOOKUP(CONCATENATE($N$5,$B36,$C36),MUR!$A$6:$N$131,14,FALSE),0)</f>
        <v>0</v>
      </c>
      <c r="O36" s="189">
        <f>_xlfn.IFNA(VLOOKUP(CONCATENATE($O$5,$B36,$C36),'SER1'!$A$6:$N$110,14,FALSE),0)</f>
        <v>0</v>
      </c>
      <c r="P36" s="189">
        <f>_xlfn.IFNA(VLOOKUP(CONCATENATE($P$5,$B36,$C36),'MR1'!$A$6:$N$135,14,FALSE),0)</f>
        <v>0</v>
      </c>
      <c r="Q36" s="189">
        <f>_xlfn.IFNA(VLOOKUP(CONCATENATE($Q$5,$B36,$C36),'GOS1'!$A$6:$N$133,14,FALSE),0)</f>
        <v>0</v>
      </c>
      <c r="R36" s="189">
        <f>_xlfn.IFNA(VLOOKUP(CONCATENATE($R$5,$B36,$C36),'BUS2'!$A$6:$N$133,14,FALSE),0)</f>
        <v>0</v>
      </c>
      <c r="S36" s="189">
        <f>_xlfn.IFNA(VLOOKUP(CONCATENATE($S$5,$B36,$C36),'OG1'!$A$6:$N$56,14,FALSE),0)</f>
        <v>0</v>
      </c>
      <c r="T36" s="189">
        <f>_xlfn.IFNA(VLOOKUP(CONCATENATE($T$5,$B36,$C36),'DRY1'!$A$6:$N$135,14,FALSE),0)</f>
        <v>0</v>
      </c>
      <c r="U36" s="189">
        <f>_xlfn.IFNA(VLOOKUP(CONCATENATE($U$5,$B36,$C36),'HO1'!$A$8:$N$131,14,FALSE),0)</f>
        <v>0</v>
      </c>
      <c r="V36" s="707">
        <f>_xlfn.IFNA(VLOOKUP(CONCATENATE($U$5,$B36,$C36),'BUS3'!$A$8:$N$131,14,FALSE),0)</f>
        <v>0</v>
      </c>
      <c r="W36" s="189">
        <f>_xlfn.IFNA(VLOOKUP(CONCATENATE($W$5,$B36,$C36),'DRY2'!$A$6:$N$133,14,FALSE),0)</f>
        <v>0</v>
      </c>
      <c r="X36" s="707">
        <f>_xlfn.IFNA(VLOOKUP(CONCATENATE($Y$5,$B36,$C36),'BAL2'!$A$6:$N$133,14,FALSE),0)</f>
        <v>0</v>
      </c>
      <c r="Y36" s="707">
        <f>_xlfn.IFNA(VLOOKUP(CONCATENATE($Y$5,$B36,$C36),'OG2'!$A$6:$N$133,14,FALSE),0)</f>
        <v>0</v>
      </c>
      <c r="Z36" s="189">
        <f>_xlfn.IFNA(VLOOKUP(CONCATENATE($Z$5,$B36,$C36),'MR2'!$A$6:$N$133,14,FALSE),0)</f>
        <v>0</v>
      </c>
      <c r="AA36" s="189">
        <f>_xlfn.IFNA(VLOOKUP(CONCATENATE($AA$5,$B36,$C36),'DRY3'!$A$6:$N$124,14,FALSE),0)</f>
        <v>0</v>
      </c>
      <c r="AB36" s="189">
        <f>_xlfn.IFNA(VLOOKUP(CONCATENATE($AB$5,$B36,$C36),'SER2'!$A$6:$N$135,14,FALSE),0)</f>
        <v>0</v>
      </c>
      <c r="AC36" s="189">
        <f>_xlfn.IFNA(VLOOKUP(CONCATENATE($AC$5,$B36,$C36),'KR2'!$A$6:$O$129,14,FALSE),0)</f>
        <v>0</v>
      </c>
      <c r="AD36" s="707">
        <f>_xlfn.IFNA(VLOOKUP(CONCATENATE($AD$5,$B36,$C36),'BUN1'!$A$6:$O$129,14,FALSE),0)</f>
        <v>0</v>
      </c>
      <c r="AE36" s="707">
        <f>_xlfn.IFNA(VLOOKUP(CONCATENATE($AE$5,$B36,$C36),LOG!$A$6:$N$135,14,FALSE),0)</f>
        <v>0</v>
      </c>
      <c r="AF36" s="189">
        <f>_xlfn.IFNA(VLOOKUP(CONCATENATE($AF$5,$B36,$C36),FEST!$A$6:$N$125,14,FALSE),0)</f>
        <v>0</v>
      </c>
      <c r="AG36" s="189">
        <f>_xlfn.IFNA(VLOOKUP(CONCATENATE($AG$5,$B36,$C36),'ESP2'!$A$6:$N$131,14,FALSE),0)</f>
        <v>0</v>
      </c>
      <c r="AH36" s="447">
        <f>_xlfn.IFNA(VLOOKUP(CONCATENATE($AH$5,$B36,$C36),'OG3'!$A$6:$N$131,14,FALSE),0)</f>
        <v>0</v>
      </c>
      <c r="AI36" s="447">
        <f>_xlfn.IFNA(VLOOKUP(CONCATENATE($AI$5,$B36,$C36),'BUN2'!$A$6:$N$135,14,FALSE),0)</f>
        <v>0</v>
      </c>
      <c r="AJ36" s="707">
        <f>_xlfn.IFNA(VLOOKUP(CONCATENATE($AJ$5,$B36,$C36),SC!$A$6:$N$250,14,FALSE),0)</f>
        <v>0</v>
      </c>
      <c r="AK36" s="189">
        <f>_xlfn.IFNA(VLOOKUP(CONCATENATE($AK$5,$B36,$C36),'ESP3'!$A$6:$N$133,14,FALSE),0)</f>
        <v>0</v>
      </c>
      <c r="AL36" s="447">
        <f>_xlfn.IFNA(VLOOKUP(CONCATENATE($AL$5,$B36,$C36),'BAL3'!$A$6:$N$77,14,FALSE),0)</f>
        <v>0</v>
      </c>
      <c r="AM36" s="190">
        <f>_xlfn.IFNA(VLOOKUP(CONCATENATE($AK$5,$B36,$C36),'BUN3'!$A$6:$N$133,14,FALSE),0)</f>
        <v>0</v>
      </c>
      <c r="AN36" s="190">
        <f>_xlfn.IFNA(VLOOKUP(CONCATENATE($AN$5,$B36,$C36),'ESP4'!$A$6:$N$135,14,FALSE),0)</f>
        <v>0</v>
      </c>
      <c r="AO36" s="190">
        <f>_xlfn.IFNA(VLOOKUP(CONCATENATE($AO$5,$B36,$C36),'MR3'!$A$6:$N$77,14,FALSE),0)</f>
        <v>0</v>
      </c>
      <c r="AP36" s="447">
        <f>_xlfn.IFNA(VLOOKUP(CONCATENATE($AP$5,$B36,$C36),'WAL1'!$A$6:$N$233,14,FALSE),0)</f>
        <v>0</v>
      </c>
      <c r="AQ36" s="190">
        <f>_xlfn.IFNA(VLOOKUP(CONCATENATE($AQ$5,$B36,$C36),'SM1'!$A$6:$N$250,14,FALSE),0)</f>
        <v>0</v>
      </c>
      <c r="AR36" s="190">
        <f>_xlfn.IFNA(VLOOKUP(CONCATENATE($AR$5,$B36,$C36),'BUS4'!$A$6:$N$250,14,FALSE),0)</f>
        <v>0</v>
      </c>
      <c r="AS36" s="190">
        <f>_xlfn.IFNA(VLOOKUP(CONCATENATE($AS$5,$B36,$C36),WP!$A$6:$N$250,14,FALSE),0)</f>
        <v>0</v>
      </c>
      <c r="AT36" s="78"/>
    </row>
    <row r="37" spans="1:46" x14ac:dyDescent="0.3">
      <c r="A37" s="886"/>
      <c r="B37" s="29" t="s">
        <v>289</v>
      </c>
      <c r="C37" s="30" t="s">
        <v>528</v>
      </c>
      <c r="D37" s="30" t="s">
        <v>154</v>
      </c>
      <c r="E37" s="31">
        <v>45125</v>
      </c>
      <c r="F37" s="32">
        <v>13</v>
      </c>
      <c r="G37" s="33">
        <f t="shared" si="0"/>
        <v>0</v>
      </c>
      <c r="H37" s="34">
        <f t="shared" si="1"/>
        <v>0</v>
      </c>
      <c r="I37" s="32">
        <f t="shared" si="2"/>
        <v>18</v>
      </c>
      <c r="J37" s="189">
        <f>_xlfn.IFNA(VLOOKUP(CONCATENATE($J$5,$B37,$C37),'BUS1'!$A$6:$N$107,14,FALSE),0)</f>
        <v>0</v>
      </c>
      <c r="K37" s="189">
        <f>_xlfn.IFNA(VLOOKUP(CONCATENATE($K$5,$B37,$C37),'ESP1'!$A$6:$N$135,14,FALSE),0)</f>
        <v>0</v>
      </c>
      <c r="L37" s="189">
        <f>_xlfn.IFNA(VLOOKUP(CONCATENATE($L$5,$B37,$C37),'KR1'!$A$6:$N$95,14,FALSE),0)</f>
        <v>0</v>
      </c>
      <c r="M37" s="189">
        <f>_xlfn.IFNA(VLOOKUP(CONCATENATE($M$5,$B37,$C37),'BAL1'!$A$6:$N$131,14,FALSE),0)</f>
        <v>0</v>
      </c>
      <c r="N37" s="189">
        <f>_xlfn.IFNA(VLOOKUP(CONCATENATE($N$5,$B37,$C37),MUR!$A$6:$N$131,14,FALSE),0)</f>
        <v>0</v>
      </c>
      <c r="O37" s="189">
        <f>_xlfn.IFNA(VLOOKUP(CONCATENATE($O$5,$B37,$C37),'SER1'!$A$6:$N$110,14,FALSE),0)</f>
        <v>0</v>
      </c>
      <c r="P37" s="189">
        <f>_xlfn.IFNA(VLOOKUP(CONCATENATE($P$5,$B37,$C37),'MR1'!$A$6:$N$135,14,FALSE),0)</f>
        <v>0</v>
      </c>
      <c r="Q37" s="189">
        <f>_xlfn.IFNA(VLOOKUP(CONCATENATE($Q$5,$B37,$C37),'GOS1'!$A$6:$N$133,14,FALSE),0)</f>
        <v>0</v>
      </c>
      <c r="R37" s="189">
        <f>_xlfn.IFNA(VLOOKUP(CONCATENATE($R$5,$B37,$C37),'BUS2'!$A$6:$N$133,14,FALSE),0)</f>
        <v>0</v>
      </c>
      <c r="S37" s="189">
        <f>_xlfn.IFNA(VLOOKUP(CONCATENATE($S$5,$B37,$C37),'OG1'!$A$6:$N$56,14,FALSE),0)</f>
        <v>0</v>
      </c>
      <c r="T37" s="189">
        <f>_xlfn.IFNA(VLOOKUP(CONCATENATE($T$5,$B37,$C37),'DRY1'!$A$6:$N$135,14,FALSE),0)</f>
        <v>0</v>
      </c>
      <c r="U37" s="189">
        <f>_xlfn.IFNA(VLOOKUP(CONCATENATE($U$5,$B37,$C37),'HO1'!$A$8:$N$131,14,FALSE),0)</f>
        <v>0</v>
      </c>
      <c r="V37" s="707">
        <f>_xlfn.IFNA(VLOOKUP(CONCATENATE($U$5,$B37,$C37),'BUS3'!$A$8:$N$131,14,FALSE),0)</f>
        <v>0</v>
      </c>
      <c r="W37" s="189">
        <f>_xlfn.IFNA(VLOOKUP(CONCATENATE($W$5,$B37,$C37),'DRY2'!$A$6:$N$133,14,FALSE),0)</f>
        <v>0</v>
      </c>
      <c r="X37" s="707">
        <f>_xlfn.IFNA(VLOOKUP(CONCATENATE($Y$5,$B37,$C37),'BAL2'!$A$6:$N$133,14,FALSE),0)</f>
        <v>0</v>
      </c>
      <c r="Y37" s="707">
        <f>_xlfn.IFNA(VLOOKUP(CONCATENATE($Y$5,$B37,$C37),'OG2'!$A$6:$N$133,14,FALSE),0)</f>
        <v>0</v>
      </c>
      <c r="Z37" s="189">
        <f>_xlfn.IFNA(VLOOKUP(CONCATENATE($Z$5,$B37,$C37),'MR2'!$A$6:$N$133,14,FALSE),0)</f>
        <v>0</v>
      </c>
      <c r="AA37" s="189">
        <f>_xlfn.IFNA(VLOOKUP(CONCATENATE($AA$5,$B37,$C37),'DRY3'!$A$6:$N$124,14,FALSE),0)</f>
        <v>0</v>
      </c>
      <c r="AB37" s="189">
        <f>_xlfn.IFNA(VLOOKUP(CONCATENATE($AB$5,$B37,$C37),'SER2'!$A$6:$N$135,14,FALSE),0)</f>
        <v>0</v>
      </c>
      <c r="AC37" s="189">
        <f>_xlfn.IFNA(VLOOKUP(CONCATENATE($AC$5,$B37,$C37),'KR2'!$A$6:$O$129,14,FALSE),0)</f>
        <v>0</v>
      </c>
      <c r="AD37" s="707">
        <f>_xlfn.IFNA(VLOOKUP(CONCATENATE($AD$5,$B37,$C37),'BUN1'!$A$6:$O$129,14,FALSE),0)</f>
        <v>0</v>
      </c>
      <c r="AE37" s="707">
        <f>_xlfn.IFNA(VLOOKUP(CONCATENATE($AE$5,$B37,$C37),LOG!$A$6:$N$135,14,FALSE),0)</f>
        <v>0</v>
      </c>
      <c r="AF37" s="189">
        <f>_xlfn.IFNA(VLOOKUP(CONCATENATE($AF$5,$B37,$C37),FEST!$A$6:$N$125,14,FALSE),0)</f>
        <v>0</v>
      </c>
      <c r="AG37" s="189">
        <f>_xlfn.IFNA(VLOOKUP(CONCATENATE($AG$5,$B37,$C37),'ESP2'!$A$6:$N$131,14,FALSE),0)</f>
        <v>0</v>
      </c>
      <c r="AH37" s="447">
        <f>_xlfn.IFNA(VLOOKUP(CONCATENATE($AH$5,$B37,$C37),'OG3'!$A$6:$N$131,14,FALSE),0)</f>
        <v>0</v>
      </c>
      <c r="AI37" s="447">
        <f>_xlfn.IFNA(VLOOKUP(CONCATENATE($AI$5,$B37,$C37),'BUN2'!$A$6:$N$135,14,FALSE),0)</f>
        <v>0</v>
      </c>
      <c r="AJ37" s="707">
        <f>_xlfn.IFNA(VLOOKUP(CONCATENATE($AJ$5,$B37,$C37),SC!$A$6:$N$250,14,FALSE),0)</f>
        <v>0</v>
      </c>
      <c r="AK37" s="189">
        <f>_xlfn.IFNA(VLOOKUP(CONCATENATE($AK$5,$B37,$C37),'ESP3'!$A$6:$N$133,14,FALSE),0)</f>
        <v>0</v>
      </c>
      <c r="AL37" s="447">
        <f>_xlfn.IFNA(VLOOKUP(CONCATENATE($AL$5,$B37,$C37),'BAL3'!$A$6:$N$77,14,FALSE),0)</f>
        <v>0</v>
      </c>
      <c r="AM37" s="190">
        <f>_xlfn.IFNA(VLOOKUP(CONCATENATE($AK$5,$B37,$C37),'BUN3'!$A$6:$N$133,14,FALSE),0)</f>
        <v>0</v>
      </c>
      <c r="AN37" s="190">
        <f>_xlfn.IFNA(VLOOKUP(CONCATENATE($AN$5,$B37,$C37),'ESP4'!$A$6:$N$135,14,FALSE),0)</f>
        <v>0</v>
      </c>
      <c r="AO37" s="190">
        <f>_xlfn.IFNA(VLOOKUP(CONCATENATE($AO$5,$B37,$C37),'MR3'!$A$6:$N$77,14,FALSE),0)</f>
        <v>0</v>
      </c>
      <c r="AP37" s="447">
        <f>_xlfn.IFNA(VLOOKUP(CONCATENATE($AP$5,$B37,$C37),'WAL1'!$A$6:$N$233,14,FALSE),0)</f>
        <v>0</v>
      </c>
      <c r="AQ37" s="190">
        <f>_xlfn.IFNA(VLOOKUP(CONCATENATE($AQ$5,$B37,$C37),'SM1'!$A$6:$N$250,14,FALSE),0)</f>
        <v>0</v>
      </c>
      <c r="AR37" s="190">
        <f>_xlfn.IFNA(VLOOKUP(CONCATENATE($AR$5,$B37,$C37),'BUS4'!$A$6:$N$250,14,FALSE),0)</f>
        <v>0</v>
      </c>
      <c r="AS37" s="190">
        <f>_xlfn.IFNA(VLOOKUP(CONCATENATE($AS$5,$B37,$C37),WP!$A$6:$N$250,14,FALSE),0)</f>
        <v>0</v>
      </c>
      <c r="AT37" s="78"/>
    </row>
    <row r="38" spans="1:46" x14ac:dyDescent="0.3">
      <c r="A38" s="886"/>
      <c r="B38" s="29" t="s">
        <v>537</v>
      </c>
      <c r="C38" s="30" t="s">
        <v>529</v>
      </c>
      <c r="D38" s="30" t="s">
        <v>306</v>
      </c>
      <c r="E38" s="31">
        <v>45122</v>
      </c>
      <c r="F38" s="32">
        <v>13</v>
      </c>
      <c r="G38" s="33">
        <f t="shared" si="0"/>
        <v>0</v>
      </c>
      <c r="H38" s="34">
        <f t="shared" si="1"/>
        <v>0</v>
      </c>
      <c r="I38" s="32">
        <f t="shared" si="2"/>
        <v>18</v>
      </c>
      <c r="J38" s="189">
        <f>_xlfn.IFNA(VLOOKUP(CONCATENATE($J$5,$B38,$C38),'BUS1'!$A$6:$N$107,14,FALSE),0)</f>
        <v>0</v>
      </c>
      <c r="K38" s="189">
        <f>_xlfn.IFNA(VLOOKUP(CONCATENATE($K$5,$B38,$C38),'ESP1'!$A$6:$N$135,14,FALSE),0)</f>
        <v>0</v>
      </c>
      <c r="L38" s="189">
        <f>_xlfn.IFNA(VLOOKUP(CONCATENATE($L$5,$B38,$C38),'KR1'!$A$6:$N$95,14,FALSE),0)</f>
        <v>0</v>
      </c>
      <c r="M38" s="189">
        <f>_xlfn.IFNA(VLOOKUP(CONCATENATE($M$5,$B38,$C38),'BAL1'!$A$6:$N$131,14,FALSE),0)</f>
        <v>0</v>
      </c>
      <c r="N38" s="189">
        <f>_xlfn.IFNA(VLOOKUP(CONCATENATE($N$5,$B38,$C38),MUR!$A$6:$N$131,14,FALSE),0)</f>
        <v>0</v>
      </c>
      <c r="O38" s="189">
        <f>_xlfn.IFNA(VLOOKUP(CONCATENATE($O$5,$B38,$C38),'SER1'!$A$6:$N$110,14,FALSE),0)</f>
        <v>0</v>
      </c>
      <c r="P38" s="189">
        <f>_xlfn.IFNA(VLOOKUP(CONCATENATE($P$5,$B38,$C38),'MR1'!$A$6:$N$135,14,FALSE),0)</f>
        <v>0</v>
      </c>
      <c r="Q38" s="189">
        <f>_xlfn.IFNA(VLOOKUP(CONCATENATE($Q$5,$B38,$C38),'GOS1'!$A$6:$N$133,14,FALSE),0)</f>
        <v>0</v>
      </c>
      <c r="R38" s="189">
        <f>_xlfn.IFNA(VLOOKUP(CONCATENATE($R$5,$B38,$C38),'BUS2'!$A$6:$N$133,14,FALSE),0)</f>
        <v>0</v>
      </c>
      <c r="S38" s="189">
        <f>_xlfn.IFNA(VLOOKUP(CONCATENATE($S$5,$B38,$C38),'OG1'!$A$6:$N$56,14,FALSE),0)</f>
        <v>0</v>
      </c>
      <c r="T38" s="189">
        <f>_xlfn.IFNA(VLOOKUP(CONCATENATE($T$5,$B38,$C38),'DRY1'!$A$6:$N$135,14,FALSE),0)</f>
        <v>0</v>
      </c>
      <c r="U38" s="189">
        <f>_xlfn.IFNA(VLOOKUP(CONCATENATE($U$5,$B38,$C38),'HO1'!$A$8:$N$131,14,FALSE),0)</f>
        <v>0</v>
      </c>
      <c r="V38" s="707">
        <f>_xlfn.IFNA(VLOOKUP(CONCATENATE($U$5,$B38,$C38),'BUS3'!$A$8:$N$131,14,FALSE),0)</f>
        <v>0</v>
      </c>
      <c r="W38" s="189">
        <f>_xlfn.IFNA(VLOOKUP(CONCATENATE($W$5,$B38,$C38),'DRY2'!$A$6:$N$133,14,FALSE),0)</f>
        <v>0</v>
      </c>
      <c r="X38" s="707">
        <f>_xlfn.IFNA(VLOOKUP(CONCATENATE($Y$5,$B38,$C38),'BAL2'!$A$6:$N$133,14,FALSE),0)</f>
        <v>0</v>
      </c>
      <c r="Y38" s="707">
        <f>_xlfn.IFNA(VLOOKUP(CONCATENATE($Y$5,$B38,$C38),'OG2'!$A$6:$N$133,14,FALSE),0)</f>
        <v>0</v>
      </c>
      <c r="Z38" s="189">
        <f>_xlfn.IFNA(VLOOKUP(CONCATENATE($Z$5,$B38,$C38),'MR2'!$A$6:$N$133,14,FALSE),0)</f>
        <v>0</v>
      </c>
      <c r="AA38" s="189">
        <f>_xlfn.IFNA(VLOOKUP(CONCATENATE($AA$5,$B38,$C38),'DRY3'!$A$6:$N$124,14,FALSE),0)</f>
        <v>0</v>
      </c>
      <c r="AB38" s="189">
        <f>_xlfn.IFNA(VLOOKUP(CONCATENATE($AB$5,$B38,$C38),'SER2'!$A$6:$N$135,14,FALSE),0)</f>
        <v>0</v>
      </c>
      <c r="AC38" s="189">
        <f>_xlfn.IFNA(VLOOKUP(CONCATENATE($AC$5,$B38,$C38),'KR2'!$A$6:$O$129,14,FALSE),0)</f>
        <v>0</v>
      </c>
      <c r="AD38" s="707">
        <f>_xlfn.IFNA(VLOOKUP(CONCATENATE($AD$5,$B38,$C38),'BUN1'!$A$6:$O$129,14,FALSE),0)</f>
        <v>0</v>
      </c>
      <c r="AE38" s="707">
        <f>_xlfn.IFNA(VLOOKUP(CONCATENATE($AE$5,$B38,$C38),LOG!$A$6:$N$135,14,FALSE),0)</f>
        <v>0</v>
      </c>
      <c r="AF38" s="189">
        <f>_xlfn.IFNA(VLOOKUP(CONCATENATE($AF$5,$B38,$C38),FEST!$A$6:$N$125,14,FALSE),0)</f>
        <v>0</v>
      </c>
      <c r="AG38" s="189">
        <f>_xlfn.IFNA(VLOOKUP(CONCATENATE($AG$5,$B38,$C38),'ESP2'!$A$6:$N$131,14,FALSE),0)</f>
        <v>0</v>
      </c>
      <c r="AH38" s="447">
        <f>_xlfn.IFNA(VLOOKUP(CONCATENATE($AH$5,$B38,$C38),'OG3'!$A$6:$N$131,14,FALSE),0)</f>
        <v>0</v>
      </c>
      <c r="AI38" s="447">
        <f>_xlfn.IFNA(VLOOKUP(CONCATENATE($AI$5,$B38,$C38),'BUN2'!$A$6:$N$135,14,FALSE),0)</f>
        <v>0</v>
      </c>
      <c r="AJ38" s="707">
        <f>_xlfn.IFNA(VLOOKUP(CONCATENATE($AJ$5,$B38,$C38),SC!$A$6:$N$250,14,FALSE),0)</f>
        <v>0</v>
      </c>
      <c r="AK38" s="189">
        <f>_xlfn.IFNA(VLOOKUP(CONCATENATE($AK$5,$B38,$C38),'ESP3'!$A$6:$N$133,14,FALSE),0)</f>
        <v>0</v>
      </c>
      <c r="AL38" s="447">
        <f>_xlfn.IFNA(VLOOKUP(CONCATENATE($AL$5,$B38,$C38),'BAL3'!$A$6:$N$77,14,FALSE),0)</f>
        <v>0</v>
      </c>
      <c r="AM38" s="190">
        <f>_xlfn.IFNA(VLOOKUP(CONCATENATE($AK$5,$B38,$C38),'BUN3'!$A$6:$N$133,14,FALSE),0)</f>
        <v>0</v>
      </c>
      <c r="AN38" s="190">
        <f>_xlfn.IFNA(VLOOKUP(CONCATENATE($AN$5,$B38,$C38),'ESP4'!$A$6:$N$135,14,FALSE),0)</f>
        <v>0</v>
      </c>
      <c r="AO38" s="190">
        <f>_xlfn.IFNA(VLOOKUP(CONCATENATE($AO$5,$B38,$C38),'MR3'!$A$6:$N$77,14,FALSE),0)</f>
        <v>0</v>
      </c>
      <c r="AP38" s="447">
        <f>_xlfn.IFNA(VLOOKUP(CONCATENATE($AP$5,$B38,$C38),'WAL1'!$A$6:$N$233,14,FALSE),0)</f>
        <v>0</v>
      </c>
      <c r="AQ38" s="190">
        <f>_xlfn.IFNA(VLOOKUP(CONCATENATE($AQ$5,$B38,$C38),'SM1'!$A$6:$N$250,14,FALSE),0)</f>
        <v>0</v>
      </c>
      <c r="AR38" s="190">
        <f>_xlfn.IFNA(VLOOKUP(CONCATENATE($AR$5,$B38,$C38),'BUS4'!$A$6:$N$250,14,FALSE),0)</f>
        <v>0</v>
      </c>
      <c r="AS38" s="190">
        <f>_xlfn.IFNA(VLOOKUP(CONCATENATE($AS$5,$B38,$C38),WP!$A$6:$N$250,14,FALSE),0)</f>
        <v>0</v>
      </c>
      <c r="AT38" s="78"/>
    </row>
    <row r="39" spans="1:46" x14ac:dyDescent="0.3">
      <c r="A39" s="886"/>
      <c r="B39" s="29" t="s">
        <v>877</v>
      </c>
      <c r="C39" s="30" t="s">
        <v>878</v>
      </c>
      <c r="D39" s="30" t="s">
        <v>235</v>
      </c>
      <c r="E39" s="31">
        <v>45140</v>
      </c>
      <c r="F39" s="32">
        <v>13</v>
      </c>
      <c r="G39" s="33">
        <f t="shared" si="0"/>
        <v>0</v>
      </c>
      <c r="H39" s="34">
        <f t="shared" si="1"/>
        <v>0</v>
      </c>
      <c r="I39" s="32">
        <f t="shared" si="2"/>
        <v>18</v>
      </c>
      <c r="J39" s="189">
        <f>_xlfn.IFNA(VLOOKUP(CONCATENATE($J$5,$B39,$C39),'BUS1'!$A$6:$N$107,14,FALSE),0)</f>
        <v>0</v>
      </c>
      <c r="K39" s="189">
        <f>_xlfn.IFNA(VLOOKUP(CONCATENATE($K$5,$B39,$C39),'ESP1'!$A$6:$N$135,14,FALSE),0)</f>
        <v>0</v>
      </c>
      <c r="L39" s="189">
        <f>_xlfn.IFNA(VLOOKUP(CONCATENATE($L$5,$B39,$C39),'KR1'!$A$6:$N$95,14,FALSE),0)</f>
        <v>0</v>
      </c>
      <c r="M39" s="189">
        <f>_xlfn.IFNA(VLOOKUP(CONCATENATE($M$5,$B39,$C39),'BAL1'!$A$6:$N$131,14,FALSE),0)</f>
        <v>0</v>
      </c>
      <c r="N39" s="189">
        <f>_xlfn.IFNA(VLOOKUP(CONCATENATE($N$5,$B39,$C39),MUR!$A$6:$N$131,14,FALSE),0)</f>
        <v>0</v>
      </c>
      <c r="O39" s="189">
        <f>_xlfn.IFNA(VLOOKUP(CONCATENATE($O$5,$B39,$C39),'SER1'!$A$6:$N$110,14,FALSE),0)</f>
        <v>0</v>
      </c>
      <c r="P39" s="189">
        <f>_xlfn.IFNA(VLOOKUP(CONCATENATE($P$5,$B39,$C39),'MR1'!$A$6:$N$135,14,FALSE),0)</f>
        <v>0</v>
      </c>
      <c r="Q39" s="189">
        <f>_xlfn.IFNA(VLOOKUP(CONCATENATE($Q$5,$B39,$C39),'GOS1'!$A$6:$N$133,14,FALSE),0)</f>
        <v>0</v>
      </c>
      <c r="R39" s="189"/>
      <c r="S39" s="189">
        <f>_xlfn.IFNA(VLOOKUP(CONCATENATE($S$5,$B39,$C39),'OG1'!$A$6:$N$56,14,FALSE),0)</f>
        <v>0</v>
      </c>
      <c r="T39" s="189">
        <f>_xlfn.IFNA(VLOOKUP(CONCATENATE($T$5,$B39,$C39),'DRY1'!$A$6:$N$135,14,FALSE),0)</f>
        <v>0</v>
      </c>
      <c r="U39" s="189">
        <f>_xlfn.IFNA(VLOOKUP(CONCATENATE($U$5,$B39,$C39),'HO1'!$A$8:$N$131,14,FALSE),0)</f>
        <v>0</v>
      </c>
      <c r="V39" s="707">
        <f>_xlfn.IFNA(VLOOKUP(CONCATENATE($U$5,$B39,$C39),'BUS3'!$A$8:$N$131,14,FALSE),0)</f>
        <v>0</v>
      </c>
      <c r="W39" s="189">
        <f>_xlfn.IFNA(VLOOKUP(CONCATENATE($W$5,$B39,$C39),'DRY2'!$A$6:$N$133,14,FALSE),0)</f>
        <v>0</v>
      </c>
      <c r="X39" s="707">
        <f>_xlfn.IFNA(VLOOKUP(CONCATENATE($Y$5,$B39,$C39),'BAL2'!$A$6:$N$133,14,FALSE),0)</f>
        <v>0</v>
      </c>
      <c r="Y39" s="707">
        <f>_xlfn.IFNA(VLOOKUP(CONCATENATE($Y$5,$B39,$C39),'OG2'!$A$6:$N$133,14,FALSE),0)</f>
        <v>0</v>
      </c>
      <c r="Z39" s="189">
        <f>_xlfn.IFNA(VLOOKUP(CONCATENATE($Z$5,$B39,$C39),'MR2'!$A$6:$N$133,14,FALSE),0)</f>
        <v>0</v>
      </c>
      <c r="AA39" s="189">
        <f>_xlfn.IFNA(VLOOKUP(CONCATENATE($AA$5,$B39,$C39),'DRY3'!$A$6:$N$124,14,FALSE),0)</f>
        <v>0</v>
      </c>
      <c r="AB39" s="189">
        <f>_xlfn.IFNA(VLOOKUP(CONCATENATE($AB$5,$B39,$C39),'SER2'!$A$6:$N$135,14,FALSE),0)</f>
        <v>0</v>
      </c>
      <c r="AC39" s="189">
        <f>_xlfn.IFNA(VLOOKUP(CONCATENATE($AC$5,$B39,$C39),'KR2'!$A$6:$O$129,14,FALSE),0)</f>
        <v>0</v>
      </c>
      <c r="AD39" s="707">
        <f>_xlfn.IFNA(VLOOKUP(CONCATENATE($AD$5,$B39,$C39),'BUN1'!$A$6:$O$129,14,FALSE),0)</f>
        <v>0</v>
      </c>
      <c r="AE39" s="707">
        <f>_xlfn.IFNA(VLOOKUP(CONCATENATE($AE$5,$B39,$C39),LOG!$A$6:$N$135,14,FALSE),0)</f>
        <v>0</v>
      </c>
      <c r="AF39" s="189">
        <f>_xlfn.IFNA(VLOOKUP(CONCATENATE($AF$5,$B39,$C39),FEST!$A$6:$N$125,14,FALSE),0)</f>
        <v>0</v>
      </c>
      <c r="AG39" s="189">
        <f>_xlfn.IFNA(VLOOKUP(CONCATENATE($AG$5,$B39,$C39),'ESP2'!$A$6:$N$131,14,FALSE),0)</f>
        <v>0</v>
      </c>
      <c r="AH39" s="447">
        <f>_xlfn.IFNA(VLOOKUP(CONCATENATE($AH$5,$B39,$C39),'OG3'!$A$6:$N$131,14,FALSE),0)</f>
        <v>0</v>
      </c>
      <c r="AI39" s="447">
        <f>_xlfn.IFNA(VLOOKUP(CONCATENATE($AI$5,$B39,$C39),'BUN2'!$A$6:$N$135,14,FALSE),0)</f>
        <v>0</v>
      </c>
      <c r="AJ39" s="707">
        <f>_xlfn.IFNA(VLOOKUP(CONCATENATE($AJ$5,$B39,$C39),SC!$A$6:$N$250,14,FALSE),0)</f>
        <v>0</v>
      </c>
      <c r="AK39" s="189">
        <f>_xlfn.IFNA(VLOOKUP(CONCATENATE($AK$5,$B39,$C39),'ESP3'!$A$6:$N$133,14,FALSE),0)</f>
        <v>0</v>
      </c>
      <c r="AL39" s="447">
        <f>_xlfn.IFNA(VLOOKUP(CONCATENATE($AL$5,$B39,$C39),'BAL3'!$A$6:$N$77,14,FALSE),0)</f>
        <v>0</v>
      </c>
      <c r="AM39" s="190">
        <f>_xlfn.IFNA(VLOOKUP(CONCATENATE($AK$5,$B39,$C39),'BUN3'!$A$6:$N$133,14,FALSE),0)</f>
        <v>0</v>
      </c>
      <c r="AN39" s="190">
        <f>_xlfn.IFNA(VLOOKUP(CONCATENATE($AN$5,$B39,$C39),'ESP4'!$A$6:$N$135,14,FALSE),0)</f>
        <v>0</v>
      </c>
      <c r="AO39" s="190">
        <f>_xlfn.IFNA(VLOOKUP(CONCATENATE($AO$5,$B39,$C39),'MR3'!$A$6:$N$77,14,FALSE),0)</f>
        <v>0</v>
      </c>
      <c r="AP39" s="447">
        <f>_xlfn.IFNA(VLOOKUP(CONCATENATE($AP$5,$B39,$C39),'WAL1'!$A$6:$N$233,14,FALSE),0)</f>
        <v>0</v>
      </c>
      <c r="AQ39" s="190">
        <f>_xlfn.IFNA(VLOOKUP(CONCATENATE($AQ$5,$B39,$C39),'SM1'!$A$6:$N$250,14,FALSE),0)</f>
        <v>0</v>
      </c>
      <c r="AR39" s="190">
        <f>_xlfn.IFNA(VLOOKUP(CONCATENATE($AR$5,$B39,$C39),'BUS4'!$A$6:$N$250,14,FALSE),0)</f>
        <v>0</v>
      </c>
      <c r="AS39" s="190">
        <f>_xlfn.IFNA(VLOOKUP(CONCATENATE($AS$5,$B39,$C39),WP!$A$6:$N$250,14,FALSE),0)</f>
        <v>0</v>
      </c>
      <c r="AT39" s="78"/>
    </row>
    <row r="40" spans="1:46" x14ac:dyDescent="0.3">
      <c r="A40" s="886"/>
      <c r="B40" s="29"/>
      <c r="C40" s="30"/>
      <c r="D40" s="30"/>
      <c r="E40" s="31"/>
      <c r="F40" s="32"/>
      <c r="G40" s="33"/>
      <c r="H40" s="34"/>
      <c r="I40" s="32"/>
      <c r="J40" s="189">
        <f>_xlfn.IFNA(VLOOKUP(CONCATENATE($J$5,$B40,$C40),'BUS1'!$A$6:$N$107,14,FALSE),0)</f>
        <v>0</v>
      </c>
      <c r="K40" s="189">
        <f>_xlfn.IFNA(VLOOKUP(CONCATENATE($K$5,$B40,$C40),'ESP1'!$A$6:$N$135,14,FALSE),0)</f>
        <v>0</v>
      </c>
      <c r="L40" s="189">
        <f>_xlfn.IFNA(VLOOKUP(CONCATENATE($L$5,$B40,$C40),'KR1'!$A$6:$N$95,14,FALSE),0)</f>
        <v>0</v>
      </c>
      <c r="M40" s="189">
        <f>_xlfn.IFNA(VLOOKUP(CONCATENATE($M$5,$B40,$C40),'BAL1'!$A$6:$N$131,14,FALSE),0)</f>
        <v>0</v>
      </c>
      <c r="N40" s="189">
        <f>_xlfn.IFNA(VLOOKUP(CONCATENATE($N$5,$B40,$C40),MUR!$A$6:$N$131,14,FALSE),0)</f>
        <v>0</v>
      </c>
      <c r="O40" s="189">
        <f>_xlfn.IFNA(VLOOKUP(CONCATENATE($O$5,$B40,$C40),'SER1'!$A$6:$N$110,14,FALSE),0)</f>
        <v>0</v>
      </c>
      <c r="P40" s="189">
        <f>_xlfn.IFNA(VLOOKUP(CONCATENATE($P$5,$B40,$C40),'MR1'!$A$6:$N$135,14,FALSE),0)</f>
        <v>0</v>
      </c>
      <c r="Q40" s="189">
        <f>_xlfn.IFNA(VLOOKUP(CONCATENATE($Q$5,$B40,$C40),'GOS1'!$A$6:$N$133,14,FALSE),0)</f>
        <v>0</v>
      </c>
      <c r="R40" s="189"/>
      <c r="S40" s="189">
        <f>_xlfn.IFNA(VLOOKUP(CONCATENATE($S$5,$B40,$C40),'OG1'!$A$6:$N$56,14,FALSE),0)</f>
        <v>0</v>
      </c>
      <c r="T40" s="189">
        <f>_xlfn.IFNA(VLOOKUP(CONCATENATE($T$5,$B40,$C40),'DRY1'!$A$6:$N$135,14,FALSE),0)</f>
        <v>0</v>
      </c>
      <c r="U40" s="189">
        <f>_xlfn.IFNA(VLOOKUP(CONCATENATE($U$5,$B40,$C40),'HO1'!$A$8:$N$131,14,FALSE),0)</f>
        <v>0</v>
      </c>
      <c r="V40" s="707">
        <f>_xlfn.IFNA(VLOOKUP(CONCATENATE($U$5,$B40,$C40),'BUS3'!$A$8:$N$131,14,FALSE),0)</f>
        <v>0</v>
      </c>
      <c r="W40" s="189">
        <f>_xlfn.IFNA(VLOOKUP(CONCATENATE($W$5,$B40,$C40),'DRY2'!$A$6:$M$169,14,FALSE),0)</f>
        <v>0</v>
      </c>
      <c r="X40" s="707">
        <f>_xlfn.IFNA(VLOOKUP(CONCATENATE($Y$5,$B40,$C40),'BAL2'!$A$6:$N$133,14,FALSE),0)</f>
        <v>0</v>
      </c>
      <c r="Y40" s="707">
        <f>_xlfn.IFNA(VLOOKUP(CONCATENATE($Y$5,$B40,$C40),'OG2'!$A$6:$N$133,14,FALSE),0)</f>
        <v>0</v>
      </c>
      <c r="Z40" s="189">
        <f>_xlfn.IFNA(VLOOKUP(CONCATENATE($Z$5,$B40,$C40),'MR2'!$A$6:$N$133,14,FALSE),0)</f>
        <v>0</v>
      </c>
      <c r="AA40" s="189">
        <f>_xlfn.IFNA(VLOOKUP(CONCATENATE($AA$5,$B40,$C40),'DRY3'!$A$6:$N$124,14,FALSE),0)</f>
        <v>0</v>
      </c>
      <c r="AB40" s="189">
        <f>_xlfn.IFNA(VLOOKUP(CONCATENATE($AB$5,$B40,$C40),'SER2'!$A$6:$N$135,14,FALSE),0)</f>
        <v>0</v>
      </c>
      <c r="AC40" s="189">
        <f>_xlfn.IFNA(VLOOKUP(CONCATENATE($AC$5,$B40,$C40),'KR2'!$A$6:$O$129,14,FALSE),0)</f>
        <v>0</v>
      </c>
      <c r="AD40" s="707">
        <f>_xlfn.IFNA(VLOOKUP(CONCATENATE($AD$5,$B40,$C40),'BUN1'!$A$6:$O$129,14,FALSE),0)</f>
        <v>0</v>
      </c>
      <c r="AE40" s="707">
        <f>_xlfn.IFNA(VLOOKUP(CONCATENATE($AE$5,$B40,$C40),LOG!$A$6:$N$135,14,FALSE),0)</f>
        <v>0</v>
      </c>
      <c r="AF40" s="189">
        <f>_xlfn.IFNA(VLOOKUP(CONCATENATE($AF$5,$B40,$C40),FEST!$A$6:$N$125,14,FALSE),0)</f>
        <v>0</v>
      </c>
      <c r="AG40" s="189">
        <f>_xlfn.IFNA(VLOOKUP(CONCATENATE($AG$5,$B40,$C40),'ESP2'!$A$6:$N$131,14,FALSE),0)</f>
        <v>0</v>
      </c>
      <c r="AH40" s="447">
        <f>_xlfn.IFNA(VLOOKUP(CONCATENATE($AH$5,$B40,$C40),'OG3'!$A$6:$N$131,14,FALSE),0)</f>
        <v>0</v>
      </c>
      <c r="AI40" s="447">
        <f>_xlfn.IFNA(VLOOKUP(CONCATENATE($AI$5,$B40,$C40),'BUN2'!$A$6:$N$135,14,FALSE),0)</f>
        <v>0</v>
      </c>
      <c r="AJ40" s="707">
        <f>_xlfn.IFNA(VLOOKUP(CONCATENATE($AJ$5,$B40,$C40),SC!$A$6:$N$250,14,FALSE),0)</f>
        <v>0</v>
      </c>
      <c r="AK40" s="189">
        <f>_xlfn.IFNA(VLOOKUP(CONCATENATE($AK$5,$B40,$C40),'ESP3'!$A$6:$N$133,14,FALSE),0)</f>
        <v>0</v>
      </c>
      <c r="AL40" s="447">
        <f>_xlfn.IFNA(VLOOKUP(CONCATENATE($AL$5,$B40,$C40),'BAL3'!$A$6:$N$77,14,FALSE),0)</f>
        <v>0</v>
      </c>
      <c r="AM40" s="190">
        <f>_xlfn.IFNA(VLOOKUP(CONCATENATE($AK$5,$B40,$C40),'BUN3'!$A$6:$N$133,14,FALSE),0)</f>
        <v>0</v>
      </c>
      <c r="AN40" s="190">
        <f>_xlfn.IFNA(VLOOKUP(CONCATENATE($AN$5,$B40,$C40),'ESP4'!$A$6:$N$135,14,FALSE),0)</f>
        <v>0</v>
      </c>
      <c r="AO40" s="190">
        <f>_xlfn.IFNA(VLOOKUP(CONCATENATE($AO$5,$B40,$C40),'MR3'!$A$6:$N$77,14,FALSE),0)</f>
        <v>0</v>
      </c>
      <c r="AP40" s="447">
        <f>_xlfn.IFNA(VLOOKUP(CONCATENATE($AP$5,$B40,$C40),'WAL1'!$A$6:$N$233,14,FALSE),0)</f>
        <v>0</v>
      </c>
      <c r="AQ40" s="190">
        <f>_xlfn.IFNA(VLOOKUP(CONCATENATE($AQ$5,$B40,$C40),'SM1'!$A$6:$N$250,14,FALSE),0)</f>
        <v>0</v>
      </c>
      <c r="AR40" s="190">
        <f>_xlfn.IFNA(VLOOKUP(CONCATENATE($AR$5,$B40,$C40),'BUS4'!$A$6:$N$250,14,FALSE),0)</f>
        <v>0</v>
      </c>
      <c r="AS40" s="190">
        <f>_xlfn.IFNA(VLOOKUP(CONCATENATE($AS$5,$B40,$C40),WP!$A$6:$N$250,14,FALSE),0)</f>
        <v>0</v>
      </c>
      <c r="AT40" s="78"/>
    </row>
    <row r="41" spans="1:46" x14ac:dyDescent="0.3">
      <c r="A41" s="886"/>
      <c r="B41" s="29"/>
      <c r="C41" s="30"/>
      <c r="D41" s="30"/>
      <c r="E41" s="31"/>
      <c r="F41" s="32"/>
      <c r="G41" s="33"/>
      <c r="H41" s="34"/>
      <c r="I41" s="32"/>
      <c r="J41" s="189">
        <f>_xlfn.IFNA(VLOOKUP(CONCATENATE($J$5,$B41,$C41),'BUS1'!$A$6:$N$107,14,FALSE),0)</f>
        <v>0</v>
      </c>
      <c r="K41" s="189">
        <f>_xlfn.IFNA(VLOOKUP(CONCATENATE($K$5,$B41,$C41),'ESP1'!$A$6:$N$135,14,FALSE),0)</f>
        <v>0</v>
      </c>
      <c r="L41" s="189">
        <f>_xlfn.IFNA(VLOOKUP(CONCATENATE($L$5,$B41,$C41),'KR1'!$A$6:$N$95,14,FALSE),0)</f>
        <v>0</v>
      </c>
      <c r="M41" s="189">
        <f>_xlfn.IFNA(VLOOKUP(CONCATENATE($M$5,$B41,$C41),'BAL1'!$A$6:$N$131,14,FALSE),0)</f>
        <v>0</v>
      </c>
      <c r="N41" s="189">
        <f>_xlfn.IFNA(VLOOKUP(CONCATENATE($N$5,$B41,$C41),MUR!$A$6:$N$131,14,FALSE),0)</f>
        <v>0</v>
      </c>
      <c r="O41" s="189">
        <f>_xlfn.IFNA(VLOOKUP(CONCATENATE($O$5,$B41,$C41),'SER1'!$A$6:$N$110,14,FALSE),0)</f>
        <v>0</v>
      </c>
      <c r="P41" s="189">
        <f>_xlfn.IFNA(VLOOKUP(CONCATENATE($P$5,$B41,$C41),'MR1'!$A$6:$N$135,14,FALSE),0)</f>
        <v>0</v>
      </c>
      <c r="Q41" s="189">
        <f>_xlfn.IFNA(VLOOKUP(CONCATENATE($Q$5,$B41,$C41),'GOS1'!$A$6:$N$133,14,FALSE),0)</f>
        <v>0</v>
      </c>
      <c r="R41" s="189"/>
      <c r="S41" s="189">
        <f>_xlfn.IFNA(VLOOKUP(CONCATENATE($S$5,$B41,$C41),'OG1'!$A$6:$N$56,14,FALSE),0)</f>
        <v>0</v>
      </c>
      <c r="T41" s="189">
        <f>_xlfn.IFNA(VLOOKUP(CONCATENATE($T$5,$B41,$C41),'DRY1'!$A$6:$N$135,14,FALSE),0)</f>
        <v>0</v>
      </c>
      <c r="U41" s="189">
        <f>_xlfn.IFNA(VLOOKUP(CONCATENATE($U$5,$B41,$C41),'HO1'!$A$8:$N$131,14,FALSE),0)</f>
        <v>0</v>
      </c>
      <c r="V41" s="707">
        <f>_xlfn.IFNA(VLOOKUP(CONCATENATE($U$5,$B41,$C41),'BUS3'!$A$8:$N$131,14,FALSE),0)</f>
        <v>0</v>
      </c>
      <c r="W41" s="189">
        <f>_xlfn.IFNA(VLOOKUP(CONCATENATE($W$5,$B41,$C41),'DRY2'!$A$6:$M$169,14,FALSE),0)</f>
        <v>0</v>
      </c>
      <c r="X41" s="707">
        <f>_xlfn.IFNA(VLOOKUP(CONCATENATE($Y$5,$B41,$C41),'BAL2'!$A$6:$N$133,14,FALSE),0)</f>
        <v>0</v>
      </c>
      <c r="Y41" s="707">
        <f>_xlfn.IFNA(VLOOKUP(CONCATENATE($Y$5,$B41,$C41),'OG2'!$A$6:$N$133,14,FALSE),0)</f>
        <v>0</v>
      </c>
      <c r="Z41" s="189">
        <f>_xlfn.IFNA(VLOOKUP(CONCATENATE($Z$5,$B41,$C41),'MR2'!$A$6:$N$133,14,FALSE),0)</f>
        <v>0</v>
      </c>
      <c r="AA41" s="189">
        <f>_xlfn.IFNA(VLOOKUP(CONCATENATE($AA$5,$B41,$C41),'DRY3'!$A$6:$N$124,14,FALSE),0)</f>
        <v>0</v>
      </c>
      <c r="AB41" s="189">
        <f>_xlfn.IFNA(VLOOKUP(CONCATENATE($AB$5,$B41,$C41),'SER2'!$A$6:$N$135,14,FALSE),0)</f>
        <v>0</v>
      </c>
      <c r="AC41" s="189">
        <f>_xlfn.IFNA(VLOOKUP(CONCATENATE($AC$5,$B41,$C41),'KR2'!$A$6:$O$129,14,FALSE),0)</f>
        <v>0</v>
      </c>
      <c r="AD41" s="707">
        <f>_xlfn.IFNA(VLOOKUP(CONCATENATE($AD$5,$B41,$C41),'BUN1'!$A$6:$O$129,14,FALSE),0)</f>
        <v>0</v>
      </c>
      <c r="AE41" s="707">
        <f>_xlfn.IFNA(VLOOKUP(CONCATENATE($AE$5,$B41,$C41),LOG!$A$6:$N$135,14,FALSE),0)</f>
        <v>0</v>
      </c>
      <c r="AF41" s="189">
        <f>_xlfn.IFNA(VLOOKUP(CONCATENATE($AF$5,$B41,$C41),FEST!$A$6:$N$125,14,FALSE),0)</f>
        <v>0</v>
      </c>
      <c r="AG41" s="189">
        <f>_xlfn.IFNA(VLOOKUP(CONCATENATE($AG$5,$B41,$C41),'ESP2'!$A$6:$N$131,14,FALSE),0)</f>
        <v>0</v>
      </c>
      <c r="AH41" s="447">
        <f>_xlfn.IFNA(VLOOKUP(CONCATENATE($AH$5,$B41,$C41),'OG3'!$A$6:$N$131,14,FALSE),0)</f>
        <v>0</v>
      </c>
      <c r="AI41" s="447">
        <f>_xlfn.IFNA(VLOOKUP(CONCATENATE($AI$5,$B41,$C41),'BUN2'!$A$6:$N$135,14,FALSE),0)</f>
        <v>0</v>
      </c>
      <c r="AJ41" s="707">
        <f>_xlfn.IFNA(VLOOKUP(CONCATENATE($AJ$5,$B41,$C41),SC!$A$6:$N$250,14,FALSE),0)</f>
        <v>0</v>
      </c>
      <c r="AK41" s="189">
        <f>_xlfn.IFNA(VLOOKUP(CONCATENATE($AK$5,$B41,$C41),'ESP3'!$A$6:$N$133,14,FALSE),0)</f>
        <v>0</v>
      </c>
      <c r="AL41" s="447">
        <f>_xlfn.IFNA(VLOOKUP(CONCATENATE($AL$5,$B41,$C41),'BAL3'!$A$6:$N$77,14,FALSE),0)</f>
        <v>0</v>
      </c>
      <c r="AM41" s="190">
        <f>_xlfn.IFNA(VLOOKUP(CONCATENATE($AK$5,$B41,$C41),'BUN3'!$A$6:$N$133,14,FALSE),0)</f>
        <v>0</v>
      </c>
      <c r="AN41" s="190">
        <f>_xlfn.IFNA(VLOOKUP(CONCATENATE($AN$5,$B41,$C41),'ESP4'!$A$6:$N$135,14,FALSE),0)</f>
        <v>0</v>
      </c>
      <c r="AO41" s="190">
        <f>_xlfn.IFNA(VLOOKUP(CONCATENATE($AO$5,$B41,$C41),'MR3'!$A$6:$N$77,14,FALSE),0)</f>
        <v>0</v>
      </c>
      <c r="AP41" s="447">
        <f>_xlfn.IFNA(VLOOKUP(CONCATENATE($AP$5,$B41,$C41),'WAL1'!$A$6:$N$233,14,FALSE),0)</f>
        <v>0</v>
      </c>
      <c r="AQ41" s="190">
        <f>_xlfn.IFNA(VLOOKUP(CONCATENATE($AQ$5,$B41,$C41),'SM1'!$A$6:$N$250,14,FALSE),0)</f>
        <v>0</v>
      </c>
      <c r="AR41" s="190">
        <f>_xlfn.IFNA(VLOOKUP(CONCATENATE($AR$5,$B41,$C41),'BUS4'!$A$6:$N$250,14,FALSE),0)</f>
        <v>0</v>
      </c>
      <c r="AS41" s="190">
        <f>_xlfn.IFNA(VLOOKUP(CONCATENATE($AS$5,$B41,$C41),WP!$A$6:$N$250,14,FALSE),0)</f>
        <v>0</v>
      </c>
      <c r="AT41" s="78"/>
    </row>
    <row r="42" spans="1:46" x14ac:dyDescent="0.3">
      <c r="A42" s="886"/>
      <c r="B42" s="29"/>
      <c r="C42" s="30"/>
      <c r="D42" s="30"/>
      <c r="E42" s="31"/>
      <c r="F42" s="32"/>
      <c r="G42" s="33"/>
      <c r="H42" s="34"/>
      <c r="I42" s="32"/>
      <c r="J42" s="189">
        <f>_xlfn.IFNA(VLOOKUP(CONCATENATE($J$5,$B42,$C42),'BUS1'!$A$6:$N$107,14,FALSE),0)</f>
        <v>0</v>
      </c>
      <c r="K42" s="189">
        <f>_xlfn.IFNA(VLOOKUP(CONCATENATE($K$5,$B42,$C42),'ESP1'!$A$6:$N$135,14,FALSE),0)</f>
        <v>0</v>
      </c>
      <c r="L42" s="189">
        <f>_xlfn.IFNA(VLOOKUP(CONCATENATE($L$5,$B42,$C42),'KR1'!$A$6:$N$95,14,FALSE),0)</f>
        <v>0</v>
      </c>
      <c r="M42" s="189">
        <f>_xlfn.IFNA(VLOOKUP(CONCATENATE($M$5,$B42,$C42),'BAL1'!$A$6:$N$131,14,FALSE),0)</f>
        <v>0</v>
      </c>
      <c r="N42" s="189">
        <f>_xlfn.IFNA(VLOOKUP(CONCATENATE($N$5,$B42,$C42),MUR!$A$6:$N$131,14,FALSE),0)</f>
        <v>0</v>
      </c>
      <c r="O42" s="189">
        <f>_xlfn.IFNA(VLOOKUP(CONCATENATE($O$5,$B42,$C42),'SER1'!$A$6:$N$110,14,FALSE),0)</f>
        <v>0</v>
      </c>
      <c r="P42" s="189">
        <f>_xlfn.IFNA(VLOOKUP(CONCATENATE($P$5,$B42,$C42),'MR1'!$A$6:$N$135,14,FALSE),0)</f>
        <v>0</v>
      </c>
      <c r="Q42" s="189">
        <f>_xlfn.IFNA(VLOOKUP(CONCATENATE($Q$5,$B42,$C42),'GOS1'!$A$6:$N$133,14,FALSE),0)</f>
        <v>0</v>
      </c>
      <c r="R42" s="189"/>
      <c r="S42" s="189">
        <f>_xlfn.IFNA(VLOOKUP(CONCATENATE($S$5,$B42,$C42),'OG1'!$A$6:$N$56,14,FALSE),0)</f>
        <v>0</v>
      </c>
      <c r="T42" s="189">
        <f>_xlfn.IFNA(VLOOKUP(CONCATENATE($T$5,$B42,$C42),'DRY1'!$A$6:$N$135,14,FALSE),0)</f>
        <v>0</v>
      </c>
      <c r="U42" s="189">
        <f>_xlfn.IFNA(VLOOKUP(CONCATENATE($U$5,$B42,$C42),'HO1'!$A$8:$N$131,14,FALSE),0)</f>
        <v>0</v>
      </c>
      <c r="V42" s="707">
        <f>_xlfn.IFNA(VLOOKUP(CONCATENATE($U$5,$B42,$C42),'BUS3'!$A$8:$N$131,14,FALSE),0)</f>
        <v>0</v>
      </c>
      <c r="W42" s="189">
        <f>_xlfn.IFNA(VLOOKUP(CONCATENATE($W$5,$B42,$C42),'DRY2'!$A$6:$M$169,14,FALSE),0)</f>
        <v>0</v>
      </c>
      <c r="X42" s="707">
        <f>_xlfn.IFNA(VLOOKUP(CONCATENATE($Y$5,$B42,$C42),'BAL2'!$A$6:$N$133,14,FALSE),0)</f>
        <v>0</v>
      </c>
      <c r="Y42" s="707">
        <f>_xlfn.IFNA(VLOOKUP(CONCATENATE($Y$5,$B42,$C42),'OG2'!$A$6:$N$133,14,FALSE),0)</f>
        <v>0</v>
      </c>
      <c r="Z42" s="189">
        <f>_xlfn.IFNA(VLOOKUP(CONCATENATE($Z$5,$B42,$C42),'MR2'!$A$6:$N$133,14,FALSE),0)</f>
        <v>0</v>
      </c>
      <c r="AA42" s="189">
        <f>_xlfn.IFNA(VLOOKUP(CONCATENATE($AA$5,$B42,$C42),'DRY3'!$A$6:$N$124,14,FALSE),0)</f>
        <v>0</v>
      </c>
      <c r="AB42" s="189">
        <f>_xlfn.IFNA(VLOOKUP(CONCATENATE($AB$5,$B42,$C42),'SER2'!$A$6:$N$135,14,FALSE),0)</f>
        <v>0</v>
      </c>
      <c r="AC42" s="189">
        <f>_xlfn.IFNA(VLOOKUP(CONCATENATE($AC$5,$B42,$C42),'KR2'!$A$6:$O$129,14,FALSE),0)</f>
        <v>0</v>
      </c>
      <c r="AD42" s="707">
        <f>_xlfn.IFNA(VLOOKUP(CONCATENATE($AD$5,$B42,$C42),'BUN1'!$A$6:$O$129,14,FALSE),0)</f>
        <v>0</v>
      </c>
      <c r="AE42" s="707">
        <f>_xlfn.IFNA(VLOOKUP(CONCATENATE($AE$5,$B42,$C42),LOG!$A$6:$N$135,14,FALSE),0)</f>
        <v>0</v>
      </c>
      <c r="AF42" s="189">
        <f>_xlfn.IFNA(VLOOKUP(CONCATENATE($AF$5,$B42,$C42),FEST!$A$6:$N$125,14,FALSE),0)</f>
        <v>0</v>
      </c>
      <c r="AG42" s="189">
        <f>_xlfn.IFNA(VLOOKUP(CONCATENATE($AG$5,$B42,$C42),'ESP2'!$A$6:$N$131,14,FALSE),0)</f>
        <v>0</v>
      </c>
      <c r="AH42" s="447">
        <f>_xlfn.IFNA(VLOOKUP(CONCATENATE($AH$5,$B42,$C42),'OG3'!$A$6:$N$131,14,FALSE),0)</f>
        <v>0</v>
      </c>
      <c r="AI42" s="447">
        <f>_xlfn.IFNA(VLOOKUP(CONCATENATE($AI$5,$B42,$C42),'BUN2'!$A$6:$N$135,14,FALSE),0)</f>
        <v>0</v>
      </c>
      <c r="AJ42" s="707">
        <f>_xlfn.IFNA(VLOOKUP(CONCATENATE($AJ$5,$B42,$C42),SC!$A$6:$N$250,14,FALSE),0)</f>
        <v>0</v>
      </c>
      <c r="AK42" s="189">
        <f>_xlfn.IFNA(VLOOKUP(CONCATENATE($AK$5,$B42,$C42),'ESP3'!$A$6:$N$133,14,FALSE),0)</f>
        <v>0</v>
      </c>
      <c r="AL42" s="447">
        <f>_xlfn.IFNA(VLOOKUP(CONCATENATE($AL$5,$B42,$C42),'BAL3'!$A$6:$N$77,14,FALSE),0)</f>
        <v>0</v>
      </c>
      <c r="AM42" s="190">
        <f>_xlfn.IFNA(VLOOKUP(CONCATENATE($AK$5,$B42,$C42),'BUN3'!$A$6:$N$133,14,FALSE),0)</f>
        <v>0</v>
      </c>
      <c r="AN42" s="190">
        <f>_xlfn.IFNA(VLOOKUP(CONCATENATE($AN$5,$B42,$C42),'ESP4'!$A$6:$N$135,14,FALSE),0)</f>
        <v>0</v>
      </c>
      <c r="AO42" s="190">
        <f>_xlfn.IFNA(VLOOKUP(CONCATENATE($AO$5,$B42,$C42),'MR3'!$A$6:$N$77,14,FALSE),0)</f>
        <v>0</v>
      </c>
      <c r="AP42" s="447">
        <f>_xlfn.IFNA(VLOOKUP(CONCATENATE($AP$5,$B42,$C42),'WAL1'!$A$6:$N$233,14,FALSE),0)</f>
        <v>0</v>
      </c>
      <c r="AQ42" s="190">
        <f>_xlfn.IFNA(VLOOKUP(CONCATENATE($AQ$5,$B42,$C42),'SM1'!$A$6:$N$250,14,FALSE),0)</f>
        <v>0</v>
      </c>
      <c r="AR42" s="721">
        <f>_xlfn.IFNA(VLOOKUP(CONCATENATE($AR$5,$B42,$C42),'BUS4'!$A$6:$N$250,14,FALSE),0)</f>
        <v>0</v>
      </c>
      <c r="AS42" s="191"/>
      <c r="AT42" s="78"/>
    </row>
    <row r="43" spans="1:46" x14ac:dyDescent="0.3">
      <c r="A43" s="886"/>
      <c r="B43" s="29"/>
      <c r="C43" s="30"/>
      <c r="D43" s="30"/>
      <c r="E43" s="31"/>
      <c r="F43" s="32"/>
      <c r="G43" s="33"/>
      <c r="H43" s="34"/>
      <c r="I43" s="32"/>
      <c r="J43" s="189">
        <f>_xlfn.IFNA(VLOOKUP(CONCATENATE($J$5,$B43,$C43),'BUS1'!$A$6:$N$107,14,FALSE),0)</f>
        <v>0</v>
      </c>
      <c r="K43" s="189">
        <f>_xlfn.IFNA(VLOOKUP(CONCATENATE($K$5,$B43,$C43),'ESP1'!$A$6:$N$135,14,FALSE),0)</f>
        <v>0</v>
      </c>
      <c r="L43" s="189">
        <f>_xlfn.IFNA(VLOOKUP(CONCATENATE($L$5,$B43,$C43),'KR1'!$A$6:$N$95,14,FALSE),0)</f>
        <v>0</v>
      </c>
      <c r="M43" s="189">
        <f>_xlfn.IFNA(VLOOKUP(CONCATENATE($M$5,$B43,$C43),'BAL1'!$A$6:$N$131,14,FALSE),0)</f>
        <v>0</v>
      </c>
      <c r="N43" s="189">
        <f>_xlfn.IFNA(VLOOKUP(CONCATENATE($N$5,$B43,$C43),MUR!$A$6:$N$131,14,FALSE),0)</f>
        <v>0</v>
      </c>
      <c r="O43" s="189">
        <f>_xlfn.IFNA(VLOOKUP(CONCATENATE($O$5,$B43,$C43),'SER1'!$A$6:$N$110,14,FALSE),0)</f>
        <v>0</v>
      </c>
      <c r="P43" s="189">
        <f>_xlfn.IFNA(VLOOKUP(CONCATENATE($P$5,$B43,$C43),'MR1'!$A$6:$N$135,14,FALSE),0)</f>
        <v>0</v>
      </c>
      <c r="Q43" s="189">
        <f>_xlfn.IFNA(VLOOKUP(CONCATENATE($Q$5,$B43,$C43),'GOS1'!$A$6:$N$133,14,FALSE),0)</f>
        <v>0</v>
      </c>
      <c r="R43" s="189">
        <f>_xlfn.IFNA(VLOOKUP(CONCATENATE($R$5,$B43,$C43),'BUS2'!F57,FALSE),0)</f>
        <v>0</v>
      </c>
      <c r="S43" s="189">
        <f>_xlfn.IFNA(VLOOKUP(CONCATENATE($S$5,$B43,$C43),'OG1'!$A$6:$N$56,14,FALSE),0)</f>
        <v>0</v>
      </c>
      <c r="T43" s="189">
        <f>_xlfn.IFNA(VLOOKUP(CONCATENATE($T$5,$B43,$C43),'DRY1'!$A$6:$N$135,14,FALSE),0)</f>
        <v>0</v>
      </c>
      <c r="U43" s="189">
        <f>_xlfn.IFNA(VLOOKUP(CONCATENATE($U$5,$B43,$C43),'HO1'!$A$8:$N$131,14,FALSE),0)</f>
        <v>0</v>
      </c>
      <c r="V43" s="707">
        <f>_xlfn.IFNA(VLOOKUP(CONCATENATE($U$5,$B43,$C43),'BUS3'!$A$8:$N$131,14,FALSE),0)</f>
        <v>0</v>
      </c>
      <c r="W43" s="189">
        <f>_xlfn.IFNA(VLOOKUP(CONCATENATE($W$5,$B43,$C43),'DRY2'!$A$6:$M$169,14,FALSE),0)</f>
        <v>0</v>
      </c>
      <c r="X43" s="707">
        <f>_xlfn.IFNA(VLOOKUP(CONCATENATE($Y$5,$B43,$C43),'BAL2'!$A$6:$N$133,14,FALSE),0)</f>
        <v>0</v>
      </c>
      <c r="Y43" s="707">
        <f>_xlfn.IFNA(VLOOKUP(CONCATENATE($Y$5,$B43,$C43),'OG2'!$A$6:$N$133,14,FALSE),0)</f>
        <v>0</v>
      </c>
      <c r="Z43" s="189">
        <f>_xlfn.IFNA(VLOOKUP(CONCATENATE($Z$5,$B43,$C43),'MR2'!$A$6:$N$133,14,FALSE),0)</f>
        <v>0</v>
      </c>
      <c r="AA43" s="189">
        <f>_xlfn.IFNA(VLOOKUP(CONCATENATE($AA$5,$B43,$C43),'DRY3'!$A$6:$N$124,14,FALSE),0)</f>
        <v>0</v>
      </c>
      <c r="AB43" s="189">
        <f>_xlfn.IFNA(VLOOKUP(CONCATENATE($AB$5,$B43,$C43),'SER2'!$A$6:$N$135,14,FALSE),0)</f>
        <v>0</v>
      </c>
      <c r="AC43" s="189">
        <f>_xlfn.IFNA(VLOOKUP(CONCATENATE($AC$5,$B43,$C43),'KR2'!$A$6:$O$129,14,FALSE),0)</f>
        <v>0</v>
      </c>
      <c r="AD43" s="189"/>
      <c r="AE43" s="707">
        <f>_xlfn.IFNA(VLOOKUP(CONCATENATE($AE$5,$B43,$C43),LOG!$A$6:$N$135,14,FALSE),0)</f>
        <v>0</v>
      </c>
      <c r="AF43" s="189">
        <f>_xlfn.IFNA(VLOOKUP(CONCATENATE($AF$5,$B43,$C43),FEST!$A$6:$N$125,14,FALSE),0)</f>
        <v>0</v>
      </c>
      <c r="AG43" s="189">
        <f>_xlfn.IFNA(VLOOKUP(CONCATENATE($AG$5,$B43,$C43),'ESP2'!$A$6:$N$131,14,FALSE),0)</f>
        <v>0</v>
      </c>
      <c r="AH43" s="447">
        <f>_xlfn.IFNA(VLOOKUP(CONCATENATE($AH$5,$B43,$C43),'OG3'!$A$6:$N$131,14,FALSE),0)</f>
        <v>0</v>
      </c>
      <c r="AI43" s="447">
        <f>_xlfn.IFNA(VLOOKUP(CONCATENATE($AI$5,$B43,$C43),'BUN2'!$A$6:$N$135,14,FALSE),0)</f>
        <v>0</v>
      </c>
      <c r="AJ43" s="707">
        <f>_xlfn.IFNA(VLOOKUP(CONCATENATE($AJ$5,$B43,$C43),SC!$A$6:$N$250,14,FALSE),0)</f>
        <v>0</v>
      </c>
      <c r="AK43" s="189">
        <f>_xlfn.IFNA(VLOOKUP(CONCATENATE($AK$5,$B43,$C43),'ESP3'!$A$6:$N$133,14,FALSE),0)</f>
        <v>0</v>
      </c>
      <c r="AL43" s="190">
        <f>_xlfn.IFNA(VLOOKUP(CONCATENATE($AL$5,$B43,$C43),LOG!$A$6:$N$77,14,FALSE),0)</f>
        <v>0</v>
      </c>
      <c r="AM43" s="190">
        <f>_xlfn.IFNA(VLOOKUP(CONCATENATE($AK$5,$B43,$C43),'BUN3'!$A$6:$N$133,14,FALSE),0)</f>
        <v>0</v>
      </c>
      <c r="AN43" s="190">
        <f>_xlfn.IFNA(VLOOKUP(CONCATENATE($AN$5,$B43,$C43),'ESP4'!$A$6:$N$135,14,FALSE),0)</f>
        <v>0</v>
      </c>
      <c r="AO43" s="190">
        <f>_xlfn.IFNA(VLOOKUP(CONCATENATE($AO$5,$B43,$C43),'MR3'!$A$6:$N$77,14,FALSE),0)</f>
        <v>0</v>
      </c>
      <c r="AP43" s="447">
        <f>_xlfn.IFNA(VLOOKUP(CONCATENATE($AP$5,$B43,$C43),'WAL1'!$A$6:$N$233,14,FALSE),0)</f>
        <v>0</v>
      </c>
      <c r="AQ43" s="190">
        <f>_xlfn.IFNA(VLOOKUP(CONCATENATE($AQ$5,$B43,$C43),'SM1'!$A$6:$N$250,14,FALSE),0)</f>
        <v>0</v>
      </c>
      <c r="AR43" s="397"/>
      <c r="AS43" s="191"/>
      <c r="AT43" s="78"/>
    </row>
    <row r="44" spans="1:46" x14ac:dyDescent="0.3">
      <c r="A44" s="886"/>
      <c r="B44" s="29"/>
      <c r="C44" s="30"/>
      <c r="D44" s="30"/>
      <c r="E44" s="31"/>
      <c r="F44" s="32"/>
      <c r="G44" s="33"/>
      <c r="H44" s="34"/>
      <c r="I44" s="32"/>
      <c r="J44" s="189">
        <f>_xlfn.IFNA(VLOOKUP(CONCATENATE($J$5,$B44,$C44),'BUS1'!$A$6:$N$107,14,FALSE),0)</f>
        <v>0</v>
      </c>
      <c r="K44" s="189">
        <f>_xlfn.IFNA(VLOOKUP(CONCATENATE($K$5,$B44,$C44),'ESP1'!$A$6:$N$135,14,FALSE),0)</f>
        <v>0</v>
      </c>
      <c r="L44" s="189">
        <f>_xlfn.IFNA(VLOOKUP(CONCATENATE($L$5,$B44,$C44),'KR1'!$A$6:$N$95,14,FALSE),0)</f>
        <v>0</v>
      </c>
      <c r="M44" s="189">
        <f>_xlfn.IFNA(VLOOKUP(CONCATENATE($M$5,$B44,$C44),'BAL1'!$A$6:$N$131,14,FALSE),0)</f>
        <v>0</v>
      </c>
      <c r="N44" s="189">
        <f>_xlfn.IFNA(VLOOKUP(CONCATENATE($N$5,$B44,$C44),MUR!$A$6:$N$131,14,FALSE),0)</f>
        <v>0</v>
      </c>
      <c r="O44" s="189">
        <f>_xlfn.IFNA(VLOOKUP(CONCATENATE($O$5,$B44,$C44),'SER1'!$A$6:$N$110,14,FALSE),0)</f>
        <v>0</v>
      </c>
      <c r="P44" s="189">
        <f>_xlfn.IFNA(VLOOKUP(CONCATENATE($P$5,$B44,$C44),'MR1'!$A$6:$N$135,14,FALSE),0)</f>
        <v>0</v>
      </c>
      <c r="Q44" s="189">
        <f>_xlfn.IFNA(VLOOKUP(CONCATENATE($Q$5,$B44,$C44),'GOS1'!$A$6:$N$133,14,FALSE),0)</f>
        <v>0</v>
      </c>
      <c r="R44" s="189">
        <f>_xlfn.IFNA(VLOOKUP(CONCATENATE($R$5,$B44,$C44),'BUS2'!F58,FALSE),0)</f>
        <v>0</v>
      </c>
      <c r="S44" s="189">
        <f>_xlfn.IFNA(VLOOKUP(CONCATENATE($S$5,$B44,$C44),'OG1'!$A$6:$N$56,14,FALSE),0)</f>
        <v>0</v>
      </c>
      <c r="T44" s="189">
        <f>_xlfn.IFNA(VLOOKUP(CONCATENATE($T$5,$B44,$C44),'DRY1'!$A$6:$N$135,14,FALSE),0)</f>
        <v>0</v>
      </c>
      <c r="U44" s="189">
        <f>_xlfn.IFNA(VLOOKUP(CONCATENATE($U$5,$B44,$C44),'HO1'!$A$8:$N$131,14,FALSE),0)</f>
        <v>0</v>
      </c>
      <c r="V44" s="707">
        <f>_xlfn.IFNA(VLOOKUP(CONCATENATE($U$5,$B44,$C44),'BUS3'!$A$8:$N$131,14,FALSE),0)</f>
        <v>0</v>
      </c>
      <c r="W44" s="189">
        <f>_xlfn.IFNA(VLOOKUP(CONCATENATE($W$5,$B44,$C44),'DRY2'!$A$6:$M$169,14,FALSE),0)</f>
        <v>0</v>
      </c>
      <c r="X44" s="707">
        <f>_xlfn.IFNA(VLOOKUP(CONCATENATE($Y$5,$B44,$C44),'BAL2'!$A$6:$N$133,14,FALSE),0)</f>
        <v>0</v>
      </c>
      <c r="Y44" s="707">
        <f>_xlfn.IFNA(VLOOKUP(CONCATENATE($Y$5,$B44,$C44),'OG2'!$A$6:$N$133,14,FALSE),0)</f>
        <v>0</v>
      </c>
      <c r="Z44" s="189">
        <f>_xlfn.IFNA(VLOOKUP(CONCATENATE($Z$5,$B44,$C44),'MR2'!$A$6:$N$133,14,FALSE),0)</f>
        <v>0</v>
      </c>
      <c r="AA44" s="189">
        <f>_xlfn.IFNA(VLOOKUP(CONCATENATE($AA$5,$B44,$C44),'DRY3'!$A$6:$N$124,14,FALSE),0)</f>
        <v>0</v>
      </c>
      <c r="AB44" s="189">
        <f>_xlfn.IFNA(VLOOKUP(CONCATENATE($AB$5,$B44,$C44),'SER2'!$A$6:$N$135,14,FALSE),0)</f>
        <v>0</v>
      </c>
      <c r="AC44" s="189">
        <f>_xlfn.IFNA(VLOOKUP(CONCATENATE($AC$5,$B44,$C44),'KR2'!$A$6:$O$129,14,FALSE),0)</f>
        <v>0</v>
      </c>
      <c r="AD44" s="189"/>
      <c r="AE44" s="707">
        <f>_xlfn.IFNA(VLOOKUP(CONCATENATE($AE$5,$B44,$C44),LOG!$A$6:$N$135,14,FALSE),0)</f>
        <v>0</v>
      </c>
      <c r="AF44" s="189">
        <f>_xlfn.IFNA(VLOOKUP(CONCATENATE($AF$5,$B44,$C44),FEST!$A$6:$N$125,14,FALSE),0)</f>
        <v>0</v>
      </c>
      <c r="AG44" s="189">
        <f>_xlfn.IFNA(VLOOKUP(CONCATENATE($AG$5,$B44,$C44),'ESP2'!$A$6:$N$131,14,FALSE),0)</f>
        <v>0</v>
      </c>
      <c r="AH44" s="447">
        <f>_xlfn.IFNA(VLOOKUP(CONCATENATE($AH$5,$B44,$C44),'OG3'!$A$6:$N$131,14,FALSE),0)</f>
        <v>0</v>
      </c>
      <c r="AI44" s="447">
        <f>_xlfn.IFNA(VLOOKUP(CONCATENATE($AI$5,$B44,$C44),'BUN2'!$A$6:$N$135,14,FALSE),0)</f>
        <v>0</v>
      </c>
      <c r="AJ44" s="189">
        <f>_xlfn.IFNA(VLOOKUP(CONCATENATE($AJ$5,$B44,$C44),SC!$A$6:$M$135,14,FALSE),0)</f>
        <v>0</v>
      </c>
      <c r="AK44" s="189">
        <f>_xlfn.IFNA(VLOOKUP(CONCATENATE($AK$5,$B44,$C44),'ESP3'!$A$6:$N$133,14,FALSE),0)</f>
        <v>0</v>
      </c>
      <c r="AL44" s="190">
        <f>_xlfn.IFNA(VLOOKUP(CONCATENATE($AL$5,$B44,$C44),LOG!$A$6:$N$77,14,FALSE),0)</f>
        <v>0</v>
      </c>
      <c r="AM44" s="190">
        <f>_xlfn.IFNA(VLOOKUP(CONCATENATE($AK$5,$B44,$C44),'BUN3'!$A$6:$N$133,14,FALSE),0)</f>
        <v>0</v>
      </c>
      <c r="AN44" s="190">
        <f>_xlfn.IFNA(VLOOKUP(CONCATENATE($AN$5,$B44,$C44),'ESP4'!$A$6:$N$135,14,FALSE),0)</f>
        <v>0</v>
      </c>
      <c r="AO44" s="190">
        <f>_xlfn.IFNA(VLOOKUP(CONCATENATE($AO$5,$B44,$C44),'MR3'!$A$6:$N$77,14,FALSE),0)</f>
        <v>0</v>
      </c>
      <c r="AP44" s="190">
        <f>_xlfn.IFNA(VLOOKUP(CONCATENATE($AP$5,$B44,$C44),'WAL1'!$A$6:$N$233,14,FALSE),0)</f>
        <v>0</v>
      </c>
      <c r="AQ44" s="190">
        <f>_xlfn.IFNA(VLOOKUP(CONCATENATE($AQ$5,$B44,$C44),'SM1'!$A$6:$N$250,14,FALSE),0)</f>
        <v>0</v>
      </c>
      <c r="AR44" s="397"/>
      <c r="AS44" s="191"/>
      <c r="AT44" s="78"/>
    </row>
    <row r="45" spans="1:46" x14ac:dyDescent="0.3">
      <c r="A45" s="886"/>
      <c r="B45" s="29"/>
      <c r="C45" s="30"/>
      <c r="D45" s="30"/>
      <c r="E45" s="31"/>
      <c r="F45" s="32"/>
      <c r="G45" s="33"/>
      <c r="H45" s="34"/>
      <c r="I45" s="32"/>
      <c r="J45" s="189">
        <f>_xlfn.IFNA(VLOOKUP(CONCATENATE($J$5,$B45,$C45),'BUS1'!$A$6:$N$107,14,FALSE),0)</f>
        <v>0</v>
      </c>
      <c r="K45" s="189">
        <f>_xlfn.IFNA(VLOOKUP(CONCATENATE($K$5,$B45,$C45),'ESP1'!$A$6:$N$135,14,FALSE),0)</f>
        <v>0</v>
      </c>
      <c r="L45" s="189">
        <f>_xlfn.IFNA(VLOOKUP(CONCATENATE($L$5,$B45,$C45),'KR1'!$A$6:$N$95,14,FALSE),0)</f>
        <v>0</v>
      </c>
      <c r="M45" s="189">
        <f>_xlfn.IFNA(VLOOKUP(CONCATENATE($M$5,$B45,$C45),'BAL1'!$A$6:$N$131,14,FALSE),0)</f>
        <v>0</v>
      </c>
      <c r="N45" s="189">
        <f>_xlfn.IFNA(VLOOKUP(CONCATENATE($N$5,$B45,$C45),MUR!$A$6:$N$131,14,FALSE),0)</f>
        <v>0</v>
      </c>
      <c r="O45" s="189">
        <f>_xlfn.IFNA(VLOOKUP(CONCATENATE($O$5,$B45,$C45),'SER1'!$A$6:$N$110,14,FALSE),0)</f>
        <v>0</v>
      </c>
      <c r="P45" s="189">
        <f>_xlfn.IFNA(VLOOKUP(CONCATENATE($P$5,$B45,$C45),'MR1'!$A$6:$N$135,14,FALSE),0)</f>
        <v>0</v>
      </c>
      <c r="Q45" s="189">
        <f>_xlfn.IFNA(VLOOKUP(CONCATENATE($Q$5,$B45,$C45),'GOS1'!$A$6:$N$133,14,FALSE),0)</f>
        <v>0</v>
      </c>
      <c r="R45" s="189">
        <f>_xlfn.IFNA(VLOOKUP(CONCATENATE($R$5,$B45,$C45),'BUS2'!F59,FALSE),0)</f>
        <v>0</v>
      </c>
      <c r="S45" s="189">
        <f>_xlfn.IFNA(VLOOKUP(CONCATENATE($S$5,$B45,$C45),'OG1'!$A$6:$N$56,14,FALSE),0)</f>
        <v>0</v>
      </c>
      <c r="T45" s="189">
        <f>_xlfn.IFNA(VLOOKUP(CONCATENATE($T$5,$B45,$C45),'DRY1'!$A$6:$N$135,14,FALSE),0)</f>
        <v>0</v>
      </c>
      <c r="U45" s="189">
        <f>_xlfn.IFNA(VLOOKUP(CONCATENATE($U$5,$B45,$C45),'HO1'!$A$8:$N$131,14,FALSE),0)</f>
        <v>0</v>
      </c>
      <c r="V45" s="707">
        <f>_xlfn.IFNA(VLOOKUP(CONCATENATE($U$5,$B45,$C45),'BUS3'!$A$8:$N$131,14,FALSE),0)</f>
        <v>0</v>
      </c>
      <c r="W45" s="189">
        <f>_xlfn.IFNA(VLOOKUP(CONCATENATE($W$5,$B45,$C45),'DRY2'!$A$6:$M$169,14,FALSE),0)</f>
        <v>0</v>
      </c>
      <c r="X45" s="189">
        <f>_xlfn.IFNA(VLOOKUP(CONCATENATE($N$5,$B45,$C45),MUR!$A$6:$L$131,14,FALSE),0)</f>
        <v>0</v>
      </c>
      <c r="Y45" s="189">
        <f>_xlfn.IFNA(VLOOKUP(CONCATENATE($Y$5,$B45,$C45),'OG3'!$A$6:$N$133,14,FALSE),0)</f>
        <v>0</v>
      </c>
      <c r="Z45" s="189">
        <f>_xlfn.IFNA(VLOOKUP(CONCATENATE($Z$5,$B45,$C45),'MR2'!$A$6:$N$133,14,FALSE),0)</f>
        <v>0</v>
      </c>
      <c r="AA45" s="189">
        <f>_xlfn.IFNA(VLOOKUP(CONCATENATE($AA$5,$B45,$C45),'DRY3'!$A$6:$N$124,14,FALSE),0)</f>
        <v>0</v>
      </c>
      <c r="AB45" s="189">
        <f>_xlfn.IFNA(VLOOKUP(CONCATENATE($AB$5,$B45,$C45),'SER2'!$A$6:$N$135,14,FALSE),0)</f>
        <v>0</v>
      </c>
      <c r="AC45" s="189">
        <f>_xlfn.IFNA(VLOOKUP(CONCATENATE($AC$5,$B45,$C45),'KR2'!$A$6:$O$129,14,FALSE),0)</f>
        <v>0</v>
      </c>
      <c r="AD45" s="189"/>
      <c r="AE45" s="707">
        <f>_xlfn.IFNA(VLOOKUP(CONCATENATE($AE$5,$B45,$C45),LOG!$A$6:$N$135,14,FALSE),0)</f>
        <v>0</v>
      </c>
      <c r="AF45" s="189">
        <f>_xlfn.IFNA(VLOOKUP(CONCATENATE($AF$5,$B45,$C45),FEST!$A$6:$N$125,14,FALSE),0)</f>
        <v>0</v>
      </c>
      <c r="AG45" s="189">
        <f>_xlfn.IFNA(VLOOKUP(CONCATENATE($AG$5,$B45,$C45),'ESP2'!$A$6:$N$131,14,FALSE),0)</f>
        <v>0</v>
      </c>
      <c r="AH45" s="447">
        <f>_xlfn.IFNA(VLOOKUP(CONCATENATE($AH$5,$B45,$C45),'OG3'!$A$6:$N$131,14,FALSE),0)</f>
        <v>0</v>
      </c>
      <c r="AI45" s="190">
        <f>_xlfn.IFNA(VLOOKUP(CONCATENATE($AI$5,$B45,$C45),'BUN2'!$A$6:$N$135,14,FALSE),0)</f>
        <v>0</v>
      </c>
      <c r="AJ45" s="189">
        <f>_xlfn.IFNA(VLOOKUP(CONCATENATE($AJ$5,$B45,$C45),SC!$A$6:$M$135,14,FALSE),0)</f>
        <v>0</v>
      </c>
      <c r="AK45" s="189">
        <f>_xlfn.IFNA(VLOOKUP(CONCATENATE($AK$5,$B45,$C45),'ESP3'!$A$6:$N$133,14,FALSE),0)</f>
        <v>0</v>
      </c>
      <c r="AL45" s="190">
        <f>_xlfn.IFNA(VLOOKUP(CONCATENATE($AL$5,$B45,$C45),LOG!$A$6:$N$77,14,FALSE),0)</f>
        <v>0</v>
      </c>
      <c r="AM45" s="190">
        <f>_xlfn.IFNA(VLOOKUP(CONCATENATE($AK$5,$B45,$C45),'BUN3'!$A$6:$N$133,14,FALSE),0)</f>
        <v>0</v>
      </c>
      <c r="AN45" s="190">
        <f>_xlfn.IFNA(VLOOKUP(CONCATENATE($AN$5,$B45,$C45),'ESP4'!$A$6:$N$135,14,FALSE),0)</f>
        <v>0</v>
      </c>
      <c r="AO45" s="190">
        <f>_xlfn.IFNA(VLOOKUP(CONCATENATE($AO$5,$B45,$C45),'MR3'!$A$6:$N$77,14,FALSE),0)</f>
        <v>0</v>
      </c>
      <c r="AP45" s="190">
        <f>_xlfn.IFNA(VLOOKUP(CONCATENATE($AP$5,$B45,$C45),'WAL1'!$A$6:$N$233,14,FALSE),0)</f>
        <v>0</v>
      </c>
      <c r="AQ45" s="190">
        <f>_xlfn.IFNA(VLOOKUP(CONCATENATE($AQ$5,$B45,$C45),'SM1'!$A$6:$N$250,14,FALSE),0)</f>
        <v>0</v>
      </c>
      <c r="AR45" s="397"/>
      <c r="AS45" s="191"/>
      <c r="AT45" s="78"/>
    </row>
    <row r="46" spans="1:46" x14ac:dyDescent="0.3">
      <c r="A46" s="886"/>
      <c r="B46" s="29"/>
      <c r="C46" s="30"/>
      <c r="D46" s="30"/>
      <c r="E46" s="31"/>
      <c r="F46" s="32"/>
      <c r="G46" s="33"/>
      <c r="H46" s="34"/>
      <c r="I46" s="32"/>
      <c r="J46" s="189">
        <f>_xlfn.IFNA(VLOOKUP(CONCATENATE($J$5,$B46,$C46),'BUS1'!$A$6:$N$107,14,FALSE),0)</f>
        <v>0</v>
      </c>
      <c r="K46" s="189">
        <f>_xlfn.IFNA(VLOOKUP(CONCATENATE($K$5,$B46,$C46),'ESP1'!$A$6:$N$135,14,FALSE),0)</f>
        <v>0</v>
      </c>
      <c r="L46" s="189">
        <f>_xlfn.IFNA(VLOOKUP(CONCATENATE($L$5,$B46,$C46),'KR1'!$A$6:$N$95,14,FALSE),0)</f>
        <v>0</v>
      </c>
      <c r="M46" s="189">
        <f>_xlfn.IFNA(VLOOKUP(CONCATENATE($M$5,$B46,$C46),'BAL1'!$A$6:$N$131,14,FALSE),0)</f>
        <v>0</v>
      </c>
      <c r="N46" s="189">
        <f>_xlfn.IFNA(VLOOKUP(CONCATENATE($N$5,$B46,$C46),MUR!$A$6:$N$131,14,FALSE),0)</f>
        <v>0</v>
      </c>
      <c r="O46" s="189">
        <f>_xlfn.IFNA(VLOOKUP(CONCATENATE($O$5,$B46,$C46),'SER1'!$A$6:$N$110,14,FALSE),0)</f>
        <v>0</v>
      </c>
      <c r="P46" s="189">
        <f>_xlfn.IFNA(VLOOKUP(CONCATENATE($P$5,$B46,$C46),'MR1'!$A$6:$N$135,14,FALSE),0)</f>
        <v>0</v>
      </c>
      <c r="Q46" s="189">
        <f>_xlfn.IFNA(VLOOKUP(CONCATENATE($Q$5,$B46,$C46),'GOS1'!$A$6:$N$133,14,FALSE),0)</f>
        <v>0</v>
      </c>
      <c r="R46" s="189">
        <f>_xlfn.IFNA(VLOOKUP(CONCATENATE($R$5,$B46,$C46),'BUS2'!F60,FALSE),0)</f>
        <v>0</v>
      </c>
      <c r="S46" s="189">
        <f>_xlfn.IFNA(VLOOKUP(CONCATENATE($S$5,$B46,$C46),'OG1'!$A$6:$N$56,14,FALSE),0)</f>
        <v>0</v>
      </c>
      <c r="T46" s="189">
        <f>_xlfn.IFNA(VLOOKUP(CONCATENATE($T$5,$B46,$C46),'DRY1'!$A$6:$N$135,14,FALSE),0)</f>
        <v>0</v>
      </c>
      <c r="U46" s="189">
        <f>_xlfn.IFNA(VLOOKUP(CONCATENATE($U$5,$B46,$C46),'HO1'!$A$8:$N$131,14,FALSE),0)</f>
        <v>0</v>
      </c>
      <c r="V46" s="707">
        <f>_xlfn.IFNA(VLOOKUP(CONCATENATE($U$5,$B46,$C46),'BUS3'!$A$8:$N$131,14,FALSE),0)</f>
        <v>0</v>
      </c>
      <c r="W46" s="189">
        <f>_xlfn.IFNA(VLOOKUP(CONCATENATE($W$5,$B46,$C46),'DRY2'!$A$6:$M$169,14,FALSE),0)</f>
        <v>0</v>
      </c>
      <c r="X46" s="189">
        <f>_xlfn.IFNA(VLOOKUP(CONCATENATE($N$5,$B46,$C46),MUR!$A$6:$L$131,14,FALSE),0)</f>
        <v>0</v>
      </c>
      <c r="Y46" s="189">
        <f>_xlfn.IFNA(VLOOKUP(CONCATENATE($Y$5,$B46,$C46),'OG3'!$A$6:$N$133,14,FALSE),0)</f>
        <v>0</v>
      </c>
      <c r="Z46" s="189">
        <f>_xlfn.IFNA(VLOOKUP(CONCATENATE($Z$5,$B46,$C46),'MR2'!$A$6:$N$133,14,FALSE),0)</f>
        <v>0</v>
      </c>
      <c r="AA46" s="189">
        <f>_xlfn.IFNA(VLOOKUP(CONCATENATE($AA$5,$B46,$C46),'DRY3'!$A$6:$N$124,14,FALSE),0)</f>
        <v>0</v>
      </c>
      <c r="AB46" s="189">
        <f>_xlfn.IFNA(VLOOKUP(CONCATENATE($AB$5,$B46,$C46),'SER2'!$A$6:$N$135,14,FALSE),0)</f>
        <v>0</v>
      </c>
      <c r="AC46" s="189">
        <f>_xlfn.IFNA(VLOOKUP(CONCATENATE($AC$5,$B46,$C46),'KR2'!$A$6:$O$129,14,FALSE),0)</f>
        <v>0</v>
      </c>
      <c r="AD46" s="189" cm="1">
        <f t="array" ref="AD46">_xlfn.IFNA(VLOOKUP(CONCATENATE($AD$5,$B46,$C46),BUM41,AD47:AE58,FALSE),0)</f>
        <v>0</v>
      </c>
      <c r="AE46" s="189">
        <f>_xlfn.IFNA(VLOOKUP(CONCATENATE($AE$5,$B46,$C46),LOG!$A$6:$N$135,14,FALSE),0)</f>
        <v>0</v>
      </c>
      <c r="AF46" s="189">
        <f>_xlfn.IFNA(VLOOKUP(CONCATENATE($AF$5,$B46,$C46),FEST!$A$6:$N$125,14,FALSE),0)</f>
        <v>0</v>
      </c>
      <c r="AG46" s="189">
        <f>_xlfn.IFNA(VLOOKUP(CONCATENATE($AG$5,$B46,$C46),'ESP2'!$A$6:$N$131,14,FALSE),0)</f>
        <v>0</v>
      </c>
      <c r="AH46" s="447">
        <f>_xlfn.IFNA(VLOOKUP(CONCATENATE($AH$5,$B46,$C46),'OG3'!$A$6:$N$131,14,FALSE),0)</f>
        <v>0</v>
      </c>
      <c r="AI46" s="190">
        <f>_xlfn.IFNA(VLOOKUP(CONCATENATE($AI$5,$B46,$C46),'BUN2'!$A$6:$N$135,14,FALSE),0)</f>
        <v>0</v>
      </c>
      <c r="AJ46" s="189">
        <f>_xlfn.IFNA(VLOOKUP(CONCATENATE($AJ$5,$B46,$C46),SC!$A$6:$M$135,14,FALSE),0)</f>
        <v>0</v>
      </c>
      <c r="AK46" s="189">
        <f>_xlfn.IFNA(VLOOKUP(CONCATENATE($AK$5,$B46,$C46),'ESP3'!$A$6:$N$133,14,FALSE),0)</f>
        <v>0</v>
      </c>
      <c r="AL46" s="190">
        <f>_xlfn.IFNA(VLOOKUP(CONCATENATE($AL$5,$B46,$C46),LOG!$A$6:$N$77,14,FALSE),0)</f>
        <v>0</v>
      </c>
      <c r="AM46" s="190">
        <f>_xlfn.IFNA(VLOOKUP(CONCATENATE($AK$5,$B46,$C46),'BUN3'!$A$6:$N$133,14,FALSE),0)</f>
        <v>0</v>
      </c>
      <c r="AN46" s="190">
        <f>_xlfn.IFNA(VLOOKUP(CONCATENATE($AN$5,$B46,$C46),'ESP4'!$A$6:$N$135,14,FALSE),0)</f>
        <v>0</v>
      </c>
      <c r="AO46" s="190">
        <f>_xlfn.IFNA(VLOOKUP(CONCATENATE($AO$5,$B46,$C46),'MR3'!$A$6:$N$77,14,FALSE),0)</f>
        <v>0</v>
      </c>
      <c r="AP46" s="190">
        <f>_xlfn.IFNA(VLOOKUP(CONCATENATE($AP$5,$B46,$C46),'WAL1'!$A$6:$N$233,14,FALSE),0)</f>
        <v>0</v>
      </c>
      <c r="AQ46" s="190">
        <f>_xlfn.IFNA(VLOOKUP(CONCATENATE($AQ$5,$B46,$C46),'SM1'!$A$6:$N$250,14,FALSE),0)</f>
        <v>0</v>
      </c>
      <c r="AR46" s="397"/>
      <c r="AS46" s="191"/>
      <c r="AT46" s="78"/>
    </row>
    <row r="47" spans="1:46" x14ac:dyDescent="0.3">
      <c r="A47" s="886"/>
      <c r="B47" s="29"/>
      <c r="C47" s="30"/>
      <c r="D47" s="30"/>
      <c r="E47" s="31"/>
      <c r="F47" s="32"/>
      <c r="G47" s="33"/>
      <c r="H47" s="34"/>
      <c r="I47" s="32"/>
      <c r="J47" s="189">
        <f>_xlfn.IFNA(VLOOKUP(CONCATENATE($J$5,$B47,$C47),'BUS1'!$A$6:$N$107,14,FALSE),0)</f>
        <v>0</v>
      </c>
      <c r="K47" s="189">
        <f>_xlfn.IFNA(VLOOKUP(CONCATENATE($K$5,$B47,$C47),'ESP1'!$A$6:$N$135,14,FALSE),0)</f>
        <v>0</v>
      </c>
      <c r="L47" s="189">
        <f>_xlfn.IFNA(VLOOKUP(CONCATENATE($L$5,$B47,$C47),'KR1'!$A$6:$N$95,14,FALSE),0)</f>
        <v>0</v>
      </c>
      <c r="M47" s="189">
        <f>_xlfn.IFNA(VLOOKUP(CONCATENATE($M$5,$B47,$C47),'BAL1'!$A$6:$N$131,14,FALSE),0)</f>
        <v>0</v>
      </c>
      <c r="N47" s="189">
        <f>_xlfn.IFNA(VLOOKUP(CONCATENATE($N$5,$B47,$C47),MUR!$A$6:$N$131,14,FALSE),0)</f>
        <v>0</v>
      </c>
      <c r="O47" s="189">
        <f>_xlfn.IFNA(VLOOKUP(CONCATENATE($O$5,$B47,$C47),'SER1'!$A$6:$N$110,14,FALSE),0)</f>
        <v>0</v>
      </c>
      <c r="P47" s="189">
        <f>_xlfn.IFNA(VLOOKUP(CONCATENATE($P$5,$B47,$C47),'MR1'!$A$6:$N$135,14,FALSE),0)</f>
        <v>0</v>
      </c>
      <c r="Q47" s="189">
        <f>_xlfn.IFNA(VLOOKUP(CONCATENATE($Q$5,$B47,$C47),'GOS1'!$A$6:$N$133,14,FALSE),0)</f>
        <v>0</v>
      </c>
      <c r="R47" s="189">
        <f>_xlfn.IFNA(VLOOKUP(CONCATENATE($R$5,$B47,$C47),'BUS2'!F61,FALSE),0)</f>
        <v>0</v>
      </c>
      <c r="S47" s="189">
        <f>_xlfn.IFNA(VLOOKUP(CONCATENATE($S$5,$B47,$C47),'OG1'!$A$6:$N$56,14,FALSE),0)</f>
        <v>0</v>
      </c>
      <c r="T47" s="189">
        <f>_xlfn.IFNA(VLOOKUP(CONCATENATE($T$5,$B47,$C47),'DRY1'!$A$6:$N$135,14,FALSE),0)</f>
        <v>0</v>
      </c>
      <c r="U47" s="189">
        <f>_xlfn.IFNA(VLOOKUP(CONCATENATE($U$5,$B47,$C47),'HO1'!$A$8:$N$131,14,FALSE),0)</f>
        <v>0</v>
      </c>
      <c r="V47" s="707">
        <f>_xlfn.IFNA(VLOOKUP(CONCATENATE($U$5,$B47,$C47),'BUS3'!$A$8:$N$131,14,FALSE),0)</f>
        <v>0</v>
      </c>
      <c r="W47" s="189">
        <f>_xlfn.IFNA(VLOOKUP(CONCATENATE($W$5,$B47,$C47),'DRY2'!$A$6:$M$169,14,FALSE),0)</f>
        <v>0</v>
      </c>
      <c r="X47" s="189">
        <f>_xlfn.IFNA(VLOOKUP(CONCATENATE($N$5,$B47,$C47),MUR!$A$6:$L$131,14,FALSE),0)</f>
        <v>0</v>
      </c>
      <c r="Y47" s="189">
        <f>_xlfn.IFNA(VLOOKUP(CONCATENATE($Y$5,$B47,$C47),'OG3'!$A$6:$N$133,14,FALSE),0)</f>
        <v>0</v>
      </c>
      <c r="Z47" s="189">
        <f>_xlfn.IFNA(VLOOKUP(CONCATENATE($Z$5,$B47,$C47),'MR2'!$A$6:$N$133,14,FALSE),0)</f>
        <v>0</v>
      </c>
      <c r="AA47" s="189">
        <f>_xlfn.IFNA(VLOOKUP(CONCATENATE($AA$5,$B47,$C47),'DRY3'!$A$6:$N$124,14,FALSE),0)</f>
        <v>0</v>
      </c>
      <c r="AB47" s="189">
        <f>_xlfn.IFNA(VLOOKUP(CONCATENATE($AB$5,$B47,$C47),'SER2'!$A$6:$N$135,14,FALSE),0)</f>
        <v>0</v>
      </c>
      <c r="AC47" s="189">
        <f>_xlfn.IFNA(VLOOKUP(CONCATENATE($AC$5,$B47,$C47),'KR2'!$A$6:$O$129,14,FALSE),0)</f>
        <v>0</v>
      </c>
      <c r="AD47" s="189" cm="1">
        <f t="array" ref="AD47">_xlfn.IFNA(VLOOKUP(CONCATENATE($AD$5,$B47,$C47),BUM42,AD48:AE59,FALSE),0)</f>
        <v>0</v>
      </c>
      <c r="AE47" s="189">
        <f>_xlfn.IFNA(VLOOKUP(CONCATENATE($AE$5,$B47,$C47),LOG!$A$6:$N$135,14,FALSE),0)</f>
        <v>0</v>
      </c>
      <c r="AF47" s="189">
        <f>_xlfn.IFNA(VLOOKUP(CONCATENATE($AF$5,$B47,$C47),FEST!$A$6:$N$125,14,FALSE),0)</f>
        <v>0</v>
      </c>
      <c r="AG47" s="189">
        <f>_xlfn.IFNA(VLOOKUP(CONCATENATE($AG$5,$B47,$C47),'ESP2'!$A$6:$N$131,14,FALSE),0)</f>
        <v>0</v>
      </c>
      <c r="AH47" s="447">
        <f>_xlfn.IFNA(VLOOKUP(CONCATENATE($AH$5,$B47,$C47),'OG3'!$A$6:$N$131,14,FALSE),0)</f>
        <v>0</v>
      </c>
      <c r="AI47" s="190">
        <f>_xlfn.IFNA(VLOOKUP(CONCATENATE($AI$5,$B47,$C47),'BUN2'!$A$6:$N$135,14,FALSE),0)</f>
        <v>0</v>
      </c>
      <c r="AJ47" s="189">
        <f>_xlfn.IFNA(VLOOKUP(CONCATENATE($AJ$5,$B47,$C47),SC!$A$6:$M$135,14,FALSE),0)</f>
        <v>0</v>
      </c>
      <c r="AK47" s="189">
        <f>_xlfn.IFNA(VLOOKUP(CONCATENATE($AK$5,$B47,$C47),'ESP3'!$A$6:$N$133,14,FALSE),0)</f>
        <v>0</v>
      </c>
      <c r="AL47" s="190">
        <f>_xlfn.IFNA(VLOOKUP(CONCATENATE($AL$5,$B47,$C47),LOG!$A$6:$N$77,14,FALSE),0)</f>
        <v>0</v>
      </c>
      <c r="AM47" s="190">
        <f>_xlfn.IFNA(VLOOKUP(CONCATENATE($AK$5,$B47,$C47),'BUN3'!$A$6:$N$133,14,FALSE),0)</f>
        <v>0</v>
      </c>
      <c r="AN47" s="190">
        <f>_xlfn.IFNA(VLOOKUP(CONCATENATE($AN$5,$B47,$C47),'ESP4'!$A$6:$N$135,14,FALSE),0)</f>
        <v>0</v>
      </c>
      <c r="AO47" s="190">
        <f>_xlfn.IFNA(VLOOKUP(CONCATENATE($AO$5,$B47,$C47),'MR3'!$A$6:$N$77,14,FALSE),0)</f>
        <v>0</v>
      </c>
      <c r="AP47" s="190">
        <f>_xlfn.IFNA(VLOOKUP(CONCATENATE($AP$5,$B47,$C47),'WAL1'!$A$6:$N$233,14,FALSE),0)</f>
        <v>0</v>
      </c>
      <c r="AQ47" s="190">
        <f>_xlfn.IFNA(VLOOKUP(CONCATENATE($AQ$5,$B47,$C47),'SM1'!$A$6:$N$250,14,FALSE),0)</f>
        <v>0</v>
      </c>
      <c r="AR47" s="397"/>
      <c r="AS47" s="191"/>
      <c r="AT47" s="78"/>
    </row>
    <row r="48" spans="1:46" x14ac:dyDescent="0.3">
      <c r="A48" s="886"/>
      <c r="B48" s="29"/>
      <c r="C48" s="30"/>
      <c r="D48" s="30"/>
      <c r="E48" s="31"/>
      <c r="F48" s="32"/>
      <c r="G48" s="33"/>
      <c r="H48" s="34"/>
      <c r="I48" s="32"/>
      <c r="J48" s="189">
        <f>_xlfn.IFNA(VLOOKUP(CONCATENATE($J$5,$B48,$C48),'BUS1'!$A$6:$N$107,14,FALSE),0)</f>
        <v>0</v>
      </c>
      <c r="K48" s="189">
        <f>_xlfn.IFNA(VLOOKUP(CONCATENATE($K$5,$B48,$C48),'ESP1'!$A$6:$N$135,14,FALSE),0)</f>
        <v>0</v>
      </c>
      <c r="L48" s="189">
        <f>_xlfn.IFNA(VLOOKUP(CONCATENATE($L$5,$B48,$C48),'KR1'!$A$6:$N$95,14,FALSE),0)</f>
        <v>0</v>
      </c>
      <c r="M48" s="189">
        <f>_xlfn.IFNA(VLOOKUP(CONCATENATE($M$5,$B48,$C48),'BAL1'!$A$6:$N$131,14,FALSE),0)</f>
        <v>0</v>
      </c>
      <c r="N48" s="189">
        <f>_xlfn.IFNA(VLOOKUP(CONCATENATE($N$5,$B48,$C48),MUR!$A$6:$N$131,14,FALSE),0)</f>
        <v>0</v>
      </c>
      <c r="O48" s="189">
        <f>_xlfn.IFNA(VLOOKUP(CONCATENATE($O$5,$B48,$C48),'SER1'!$A$6:$N$110,14,FALSE),0)</f>
        <v>0</v>
      </c>
      <c r="P48" s="189">
        <f>_xlfn.IFNA(VLOOKUP(CONCATENATE($P$5,$B48,$C48),'MR1'!$A$6:$N$135,14,FALSE),0)</f>
        <v>0</v>
      </c>
      <c r="Q48" s="189">
        <f>_xlfn.IFNA(VLOOKUP(CONCATENATE($Q$5,$B48,$C48),'GOS1'!$A$6:$N$133,14,FALSE),0)</f>
        <v>0</v>
      </c>
      <c r="R48" s="189">
        <f>_xlfn.IFNA(VLOOKUP(CONCATENATE($R$5,$B48,$C48),'BUS2'!F62,FALSE),0)</f>
        <v>0</v>
      </c>
      <c r="S48" s="189">
        <f>_xlfn.IFNA(VLOOKUP(CONCATENATE($S$5,$B48,$C48),'OG1'!$A$6:$N$56,14,FALSE),0)</f>
        <v>0</v>
      </c>
      <c r="T48" s="189">
        <f>_xlfn.IFNA(VLOOKUP(CONCATENATE($T$5,$B48,$C48),'DRY1'!$A$6:$N$135,14,FALSE),0)</f>
        <v>0</v>
      </c>
      <c r="U48" s="189">
        <f>_xlfn.IFNA(VLOOKUP(CONCATENATE($U$5,$B48,$C48),'HO1'!$A$8:$N$131,14,FALSE),0)</f>
        <v>0</v>
      </c>
      <c r="V48" s="707">
        <f>_xlfn.IFNA(VLOOKUP(CONCATENATE($U$5,$B48,$C48),'BUS3'!$A$8:$N$131,14,FALSE),0)</f>
        <v>0</v>
      </c>
      <c r="W48" s="189">
        <f>_xlfn.IFNA(VLOOKUP(CONCATENATE($W$5,$B48,$C48),'DRY2'!$A$6:$M$169,14,FALSE),0)</f>
        <v>0</v>
      </c>
      <c r="X48" s="189">
        <f>_xlfn.IFNA(VLOOKUP(CONCATENATE($N$5,$B48,$C48),MUR!$A$6:$L$131,14,FALSE),0)</f>
        <v>0</v>
      </c>
      <c r="Y48" s="189">
        <f>_xlfn.IFNA(VLOOKUP(CONCATENATE($Y$5,$B48,$C48),'OG3'!$A$6:$N$133,14,FALSE),0)</f>
        <v>0</v>
      </c>
      <c r="Z48" s="189">
        <f>_xlfn.IFNA(VLOOKUP(CONCATENATE($Z$5,$B48,$C48),'MR2'!$A$6:$N$133,14,FALSE),0)</f>
        <v>0</v>
      </c>
      <c r="AA48" s="189">
        <f>_xlfn.IFNA(VLOOKUP(CONCATENATE($AA$5,$B48,$C48),'DRY3'!$A$6:$N$124,14,FALSE),0)</f>
        <v>0</v>
      </c>
      <c r="AB48" s="189">
        <f>_xlfn.IFNA(VLOOKUP(CONCATENATE($AB$5,$B48,$C48),'SER2'!$A$6:$N$135,14,FALSE),0)</f>
        <v>0</v>
      </c>
      <c r="AC48" s="189">
        <f>_xlfn.IFNA(VLOOKUP(CONCATENATE($AC$5,$B48,$C48),'KR2'!$A$6:$O$129,14,FALSE),0)</f>
        <v>0</v>
      </c>
      <c r="AD48" s="189" cm="1">
        <f t="array" ref="AD48">_xlfn.IFNA(VLOOKUP(CONCATENATE($AD$5,$B48,$C48),BUM43,AD49:AE60,FALSE),0)</f>
        <v>0</v>
      </c>
      <c r="AE48" s="189">
        <f>_xlfn.IFNA(VLOOKUP(CONCATENATE($AE$5,$B48,$C48),LOG!$A$6:$N$135,14,FALSE),0)</f>
        <v>0</v>
      </c>
      <c r="AF48" s="189">
        <f>_xlfn.IFNA(VLOOKUP(CONCATENATE($AF$5,$B48,$C48),FEST!$A$6:$N$125,14,FALSE),0)</f>
        <v>0</v>
      </c>
      <c r="AG48" s="189">
        <f>_xlfn.IFNA(VLOOKUP(CONCATENATE($AG$5,$B48,$C48),'ESP2'!$A$6:$N$131,14,FALSE),0)</f>
        <v>0</v>
      </c>
      <c r="AH48" s="190">
        <f>_xlfn.IFNA(VLOOKUP(CONCATENATE($AG$5,$B48,$C48),'OG3'!$A$6:$N$131,14,FALSE),0)</f>
        <v>0</v>
      </c>
      <c r="AI48" s="190">
        <f>_xlfn.IFNA(VLOOKUP(CONCATENATE($AI$5,$B48,$C48),'BUN2'!$A$6:$N$135,14,FALSE),0)</f>
        <v>0</v>
      </c>
      <c r="AJ48" s="189">
        <f>_xlfn.IFNA(VLOOKUP(CONCATENATE($AJ$5,$B48,$C48),SC!$A$6:$M$135,14,FALSE),0)</f>
        <v>0</v>
      </c>
      <c r="AK48" s="189">
        <f>_xlfn.IFNA(VLOOKUP(CONCATENATE($AK$5,$B48,$C48),'ESP3'!$A$6:$N$133,14,FALSE),0)</f>
        <v>0</v>
      </c>
      <c r="AL48" s="190">
        <f>_xlfn.IFNA(VLOOKUP(CONCATENATE($AL$5,$B48,$C48),LOG!$A$6:$N$77,14,FALSE),0)</f>
        <v>0</v>
      </c>
      <c r="AM48" s="190">
        <f>_xlfn.IFNA(VLOOKUP(CONCATENATE($AK$5,$B48,$C48),'BUN3'!$A$6:$N$133,14,FALSE),0)</f>
        <v>0</v>
      </c>
      <c r="AN48" s="190">
        <f>_xlfn.IFNA(VLOOKUP(CONCATENATE($AN$5,$B48,$C48),'ESP4'!$A$6:$N$135,14,FALSE),0)</f>
        <v>0</v>
      </c>
      <c r="AO48" s="190">
        <f>_xlfn.IFNA(VLOOKUP(CONCATENATE($AO$5,$B48,$C48),'MR3'!$A$6:$N$77,14,FALSE),0)</f>
        <v>0</v>
      </c>
      <c r="AP48" s="190">
        <f>_xlfn.IFNA(VLOOKUP(CONCATENATE($AP$5,$B48,$C48),'WAL1'!$A$6:$N$233,14,FALSE),0)</f>
        <v>0</v>
      </c>
      <c r="AQ48" s="190">
        <f>_xlfn.IFNA(VLOOKUP(CONCATENATE($AQ$5,$B48,$C48),'SM1'!$A$6:$N$250,14,FALSE),0)</f>
        <v>0</v>
      </c>
      <c r="AR48" s="397"/>
      <c r="AS48" s="191"/>
      <c r="AT48" s="78"/>
    </row>
    <row r="49" spans="1:46" x14ac:dyDescent="0.3">
      <c r="A49" s="886"/>
      <c r="B49" s="29"/>
      <c r="C49" s="30"/>
      <c r="D49" s="30"/>
      <c r="E49" s="31"/>
      <c r="F49" s="32"/>
      <c r="G49" s="33"/>
      <c r="H49" s="34"/>
      <c r="I49" s="32"/>
      <c r="J49" s="189">
        <f>_xlfn.IFNA(VLOOKUP(CONCATENATE($J$5,$B49,$C49),'BUS1'!$A$6:$N$107,14,FALSE),0)</f>
        <v>0</v>
      </c>
      <c r="K49" s="189">
        <f>_xlfn.IFNA(VLOOKUP(CONCATENATE($K$5,$B49,$C49),'ESP1'!$A$6:$N$135,14,FALSE),0)</f>
        <v>0</v>
      </c>
      <c r="L49" s="189">
        <f>_xlfn.IFNA(VLOOKUP(CONCATENATE($L$5,$B49,$C49),'KR1'!$A$6:$N$95,14,FALSE),0)</f>
        <v>0</v>
      </c>
      <c r="M49" s="189">
        <f>_xlfn.IFNA(VLOOKUP(CONCATENATE($M$5,$B49,$C49),'BAL1'!$A$6:$N$131,14,FALSE),0)</f>
        <v>0</v>
      </c>
      <c r="N49" s="189">
        <f>_xlfn.IFNA(VLOOKUP(CONCATENATE($N$5,$B49,$C49),MUR!$A$6:$N$131,14,FALSE),0)</f>
        <v>0</v>
      </c>
      <c r="O49" s="189">
        <f>_xlfn.IFNA(VLOOKUP(CONCATENATE($O$5,$B49,$C49),'SER1'!$A$6:$N$110,14,FALSE),0)</f>
        <v>0</v>
      </c>
      <c r="P49" s="189">
        <f>_xlfn.IFNA(VLOOKUP(CONCATENATE($P$5,$B49,$C49),'MR1'!$A$6:$N$135,14,FALSE),0)</f>
        <v>0</v>
      </c>
      <c r="Q49" s="189">
        <f>_xlfn.IFNA(VLOOKUP(CONCATENATE($Q$5,$B49,$C49),'GOS1'!$A$6:$N$133,14,FALSE),0)</f>
        <v>0</v>
      </c>
      <c r="R49" s="189">
        <f>_xlfn.IFNA(VLOOKUP(CONCATENATE($R$5,$B49,$C49),'BUS2'!F63,FALSE),0)</f>
        <v>0</v>
      </c>
      <c r="S49" s="189">
        <f>_xlfn.IFNA(VLOOKUP(CONCATENATE($S$5,$B49,$C49),'OG1'!$A$6:$N$56,14,FALSE),0)</f>
        <v>0</v>
      </c>
      <c r="T49" s="189">
        <f>_xlfn.IFNA(VLOOKUP(CONCATENATE($T$5,$B49,$C49),'DRY1'!$A$6:$N$135,14,FALSE),0)</f>
        <v>0</v>
      </c>
      <c r="U49" s="189">
        <f>_xlfn.IFNA(VLOOKUP(CONCATENATE($U$5,$B49,$C49),'HO1'!$A$8:$N$131,14,FALSE),0)</f>
        <v>0</v>
      </c>
      <c r="V49" s="707">
        <f>_xlfn.IFNA(VLOOKUP(CONCATENATE($U$5,$B49,$C49),'BUS3'!$A$8:$N$131,14,FALSE),0)</f>
        <v>0</v>
      </c>
      <c r="W49" s="189">
        <f>_xlfn.IFNA(VLOOKUP(CONCATENATE($W$5,$B49,$C49),'DRY2'!$A$6:$M$169,14,FALSE),0)</f>
        <v>0</v>
      </c>
      <c r="X49" s="189">
        <f>_xlfn.IFNA(VLOOKUP(CONCATENATE($N$5,$B49,$C49),MUR!$A$6:$L$131,14,FALSE),0)</f>
        <v>0</v>
      </c>
      <c r="Y49" s="189">
        <f>_xlfn.IFNA(VLOOKUP(CONCATENATE($Y$5,$B49,$C49),'OG3'!$A$6:$N$133,14,FALSE),0)</f>
        <v>0</v>
      </c>
      <c r="Z49" s="189">
        <f>_xlfn.IFNA(VLOOKUP(CONCATENATE($Z$5,$B49,$C49),'MR2'!$A$6:$N$133,14,FALSE),0)</f>
        <v>0</v>
      </c>
      <c r="AA49" s="189">
        <f>_xlfn.IFNA(VLOOKUP(CONCATENATE($AA$5,$B49,$C49),'DRY3'!$A$6:$N$124,14,FALSE),0)</f>
        <v>0</v>
      </c>
      <c r="AB49" s="189">
        <f>_xlfn.IFNA(VLOOKUP(CONCATENATE($AB$5,$B49,$C49),'SER2'!$A$6:$N$135,14,FALSE),0)</f>
        <v>0</v>
      </c>
      <c r="AC49" s="189">
        <f>_xlfn.IFNA(VLOOKUP(CONCATENATE($AC$5,$B49,$C49),'KR2'!$A$6:$O$129,14,FALSE),0)</f>
        <v>0</v>
      </c>
      <c r="AD49" s="189" cm="1">
        <f t="array" ref="AD49">_xlfn.IFNA(VLOOKUP(CONCATENATE($AD$5,$B49,$C49),BUM44,AD50:AE61,FALSE),0)</f>
        <v>0</v>
      </c>
      <c r="AE49" s="189">
        <f>_xlfn.IFNA(VLOOKUP(CONCATENATE($AE$5,$B49,$C49),LOG!$A$6:$N$135,14,FALSE),0)</f>
        <v>0</v>
      </c>
      <c r="AF49" s="189">
        <f>_xlfn.IFNA(VLOOKUP(CONCATENATE($AF$5,$B49,$C49),FEST!$A$6:$N$125,14,FALSE),0)</f>
        <v>0</v>
      </c>
      <c r="AG49" s="189">
        <f>_xlfn.IFNA(VLOOKUP(CONCATENATE($AG$5,$B49,$C49),'ESP2'!$A$6:$N$131,14,FALSE),0)</f>
        <v>0</v>
      </c>
      <c r="AH49" s="190">
        <f>_xlfn.IFNA(VLOOKUP(CONCATENATE($AG$5,$B49,$C49),'OG3'!$A$6:$N$131,14,FALSE),0)</f>
        <v>0</v>
      </c>
      <c r="AI49" s="190">
        <f>_xlfn.IFNA(VLOOKUP(CONCATENATE($AI$5,$B49,$C49),'BUN2'!$A$6:$N$135,14,FALSE),0)</f>
        <v>0</v>
      </c>
      <c r="AJ49" s="189">
        <f>_xlfn.IFNA(VLOOKUP(CONCATENATE($AJ$5,$B49,$C49),SC!$A$6:$M$135,14,FALSE),0)</f>
        <v>0</v>
      </c>
      <c r="AK49" s="189">
        <f>_xlfn.IFNA(VLOOKUP(CONCATENATE($AK$5,$B49,$C49),'ESP3'!$A$6:$N$133,14,FALSE),0)</f>
        <v>0</v>
      </c>
      <c r="AL49" s="190">
        <f>_xlfn.IFNA(VLOOKUP(CONCATENATE($AL$5,$B49,$C49),LOG!$A$6:$N$77,14,FALSE),0)</f>
        <v>0</v>
      </c>
      <c r="AM49" s="190">
        <f>_xlfn.IFNA(VLOOKUP(CONCATENATE($AK$5,$B49,$C49),'BUN3'!$A$6:$N$133,14,FALSE),0)</f>
        <v>0</v>
      </c>
      <c r="AN49" s="190">
        <f>_xlfn.IFNA(VLOOKUP(CONCATENATE($AN$5,$B49,$C49),'ESP4'!$A$6:$N$135,14,FALSE),0)</f>
        <v>0</v>
      </c>
      <c r="AO49" s="190">
        <f>_xlfn.IFNA(VLOOKUP(CONCATENATE($AO$5,$B49,$C49),'MR3'!$A$6:$N$77,14,FALSE),0)</f>
        <v>0</v>
      </c>
      <c r="AP49" s="190">
        <f>_xlfn.IFNA(VLOOKUP(CONCATENATE($AP$5,$B49,$C49),'WAL1'!$A$6:$N$233,14,FALSE),0)</f>
        <v>0</v>
      </c>
      <c r="AQ49" s="190">
        <f>_xlfn.IFNA(VLOOKUP(CONCATENATE($AQ$5,$B49,$C49),'SM1'!$A$6:$N$250,14,FALSE),0)</f>
        <v>0</v>
      </c>
      <c r="AR49" s="397"/>
      <c r="AS49" s="191"/>
      <c r="AT49" s="78"/>
    </row>
    <row r="50" spans="1:46" x14ac:dyDescent="0.3">
      <c r="A50" s="886"/>
      <c r="B50" s="29"/>
      <c r="C50" s="30"/>
      <c r="D50" s="30"/>
      <c r="E50" s="31"/>
      <c r="F50" s="32"/>
      <c r="G50" s="33"/>
      <c r="H50" s="34"/>
      <c r="I50" s="32"/>
      <c r="J50" s="189">
        <f>_xlfn.IFNA(VLOOKUP(CONCATENATE($J$5,$B50,$C50),'BUS1'!$A$6:$N$107,14,FALSE),0)</f>
        <v>0</v>
      </c>
      <c r="K50" s="189">
        <f>_xlfn.IFNA(VLOOKUP(CONCATENATE($K$5,$B50,$C50),'ESP1'!$A$6:$N$135,14,FALSE),0)</f>
        <v>0</v>
      </c>
      <c r="L50" s="189">
        <f>_xlfn.IFNA(VLOOKUP(CONCATENATE($L$5,$B50,$C50),'KR1'!$A$6:$N$95,14,FALSE),0)</f>
        <v>0</v>
      </c>
      <c r="M50" s="189">
        <f>_xlfn.IFNA(VLOOKUP(CONCATENATE($M$5,$B50,$C50),'BAL1'!$A$6:$N$131,14,FALSE),0)</f>
        <v>0</v>
      </c>
      <c r="N50" s="189">
        <f>_xlfn.IFNA(VLOOKUP(CONCATENATE($N$5,$B50,$C50),MUR!$A$6:$N$131,14,FALSE),0)</f>
        <v>0</v>
      </c>
      <c r="O50" s="189">
        <f>_xlfn.IFNA(VLOOKUP(CONCATENATE($O$5,$B50,$C50),'SER1'!$A$6:$N$110,14,FALSE),0)</f>
        <v>0</v>
      </c>
      <c r="P50" s="189">
        <f>_xlfn.IFNA(VLOOKUP(CONCATENATE($P$5,$B50,$C50),'MR1'!$A$6:$N$135,14,FALSE),0)</f>
        <v>0</v>
      </c>
      <c r="Q50" s="189">
        <f>_xlfn.IFNA(VLOOKUP(CONCATENATE($Q$5,$B50,$C50),'GOS1'!$A$6:$N$133,14,FALSE),0)</f>
        <v>0</v>
      </c>
      <c r="R50" s="189">
        <f>_xlfn.IFNA(VLOOKUP(CONCATENATE($R$5,$B50,$C50),'BUS2'!F64,FALSE),0)</f>
        <v>0</v>
      </c>
      <c r="S50" s="189">
        <f>_xlfn.IFNA(VLOOKUP(CONCATENATE($S$5,$B50,$C50),'OG1'!$A$6:$N$56,14,FALSE),0)</f>
        <v>0</v>
      </c>
      <c r="T50" s="189">
        <f>_xlfn.IFNA(VLOOKUP(CONCATENATE($T$5,$B50,$C50),'DRY1'!$A$6:$N$135,14,FALSE),0)</f>
        <v>0</v>
      </c>
      <c r="U50" s="189">
        <f>_xlfn.IFNA(VLOOKUP(CONCATENATE($U$5,$B50,$C50),'HO1'!$A$8:$N$131,14,FALSE),0)</f>
        <v>0</v>
      </c>
      <c r="V50" s="707">
        <f>_xlfn.IFNA(VLOOKUP(CONCATENATE($U$5,$B50,$C50),'BUS3'!$A$8:$N$131,14,FALSE),0)</f>
        <v>0</v>
      </c>
      <c r="W50" s="189">
        <f>_xlfn.IFNA(VLOOKUP(CONCATENATE($W$5,$B50,$C50),'DRY2'!$A$6:$M$169,14,FALSE),0)</f>
        <v>0</v>
      </c>
      <c r="X50" s="189">
        <f>_xlfn.IFNA(VLOOKUP(CONCATENATE($N$5,$B50,$C50),MUR!$A$6:$L$131,14,FALSE),0)</f>
        <v>0</v>
      </c>
      <c r="Y50" s="189">
        <f>_xlfn.IFNA(VLOOKUP(CONCATENATE($Y$5,$B50,$C50),'OG3'!$A$6:$N$133,14,FALSE),0)</f>
        <v>0</v>
      </c>
      <c r="Z50" s="189">
        <f>_xlfn.IFNA(VLOOKUP(CONCATENATE($Z$5,$B50,$C50),'MR2'!$A$6:$N$133,14,FALSE),0)</f>
        <v>0</v>
      </c>
      <c r="AA50" s="189">
        <f>_xlfn.IFNA(VLOOKUP(CONCATENATE($AA$5,$B50,$C50),'DRY3'!$A$6:$N$124,14,FALSE),0)</f>
        <v>0</v>
      </c>
      <c r="AB50" s="189">
        <f>_xlfn.IFNA(VLOOKUP(CONCATENATE($AB$5,$B50,$C50),'SER2'!$A$6:$N$135,14,FALSE),0)</f>
        <v>0</v>
      </c>
      <c r="AC50" s="189">
        <f>_xlfn.IFNA(VLOOKUP(CONCATENATE($AC$5,$B50,$C50),'KR2'!$A$6:$O$129,14,FALSE),0)</f>
        <v>0</v>
      </c>
      <c r="AD50" s="189" cm="1">
        <f t="array" ref="AD50">_xlfn.IFNA(VLOOKUP(CONCATENATE($AD$5,$B50,$C50),BUM45,AD51:AE62,FALSE),0)</f>
        <v>0</v>
      </c>
      <c r="AE50" s="189">
        <f>_xlfn.IFNA(VLOOKUP(CONCATENATE($AE$5,$B50,$C50),LOG!$A$6:$N$135,14,FALSE),0)</f>
        <v>0</v>
      </c>
      <c r="AF50" s="189">
        <f>_xlfn.IFNA(VLOOKUP(CONCATENATE($AF$5,$B50,$C50),FEST!$A$6:$N$125,14,FALSE),0)</f>
        <v>0</v>
      </c>
      <c r="AG50" s="189">
        <f>_xlfn.IFNA(VLOOKUP(CONCATENATE($AG$5,$B50,$C50),'ESP2'!$A$6:$N$131,14,FALSE),0)</f>
        <v>0</v>
      </c>
      <c r="AH50" s="190">
        <f>_xlfn.IFNA(VLOOKUP(CONCATENATE($AG$5,$B50,$C50),'OG3'!$A$6:$N$131,14,FALSE),0)</f>
        <v>0</v>
      </c>
      <c r="AI50" s="190">
        <f>_xlfn.IFNA(VLOOKUP(CONCATENATE($AI$5,$B50,$C50),'BUN2'!$A$6:$N$135,14,FALSE),0)</f>
        <v>0</v>
      </c>
      <c r="AJ50" s="189">
        <f>_xlfn.IFNA(VLOOKUP(CONCATENATE($AJ$5,$B50,$C50),SC!$A$6:$M$135,14,FALSE),0)</f>
        <v>0</v>
      </c>
      <c r="AK50" s="189">
        <f>_xlfn.IFNA(VLOOKUP(CONCATENATE($AK$5,$B50,$C50),'ESP3'!$A$6:$N$133,14,FALSE),0)</f>
        <v>0</v>
      </c>
      <c r="AL50" s="190">
        <f>_xlfn.IFNA(VLOOKUP(CONCATENATE($AL$5,$B50,$C50),LOG!$A$6:$N$77,14,FALSE),0)</f>
        <v>0</v>
      </c>
      <c r="AM50" s="190">
        <f>_xlfn.IFNA(VLOOKUP(CONCATENATE($AK$5,$B50,$C50),'BUN3'!$A$6:$N$133,14,FALSE),0)</f>
        <v>0</v>
      </c>
      <c r="AN50" s="190">
        <f>_xlfn.IFNA(VLOOKUP(CONCATENATE($AN$5,$B50,$C50),'ESP4'!$A$6:$N$135,14,FALSE),0)</f>
        <v>0</v>
      </c>
      <c r="AO50" s="190">
        <f>_xlfn.IFNA(VLOOKUP(CONCATENATE($AO$5,$B50,$C50),'MR3'!$A$6:$N$77,14,FALSE),0)</f>
        <v>0</v>
      </c>
      <c r="AP50" s="190">
        <f>_xlfn.IFNA(VLOOKUP(CONCATENATE($AP$5,$B50,$C50),'WAL1'!$A$6:$N$233,14,FALSE),0)</f>
        <v>0</v>
      </c>
      <c r="AQ50" s="190">
        <f>_xlfn.IFNA(VLOOKUP(CONCATENATE($AQ$5,$B50,$C50),'SM1'!$A$6:$N$250,14,FALSE),0)</f>
        <v>0</v>
      </c>
      <c r="AR50" s="397"/>
      <c r="AS50" s="191"/>
      <c r="AT50" s="78"/>
    </row>
    <row r="51" spans="1:46" x14ac:dyDescent="0.3">
      <c r="A51" s="886"/>
      <c r="B51" s="29"/>
      <c r="C51" s="30"/>
      <c r="D51" s="30"/>
      <c r="E51" s="31"/>
      <c r="F51" s="32"/>
      <c r="G51" s="33"/>
      <c r="H51" s="34"/>
      <c r="I51" s="32"/>
      <c r="J51" s="189">
        <f>_xlfn.IFNA(VLOOKUP(CONCATENATE($J$5,$B51,$C51),'BUS1'!$A$6:$N$107,14,FALSE),0)</f>
        <v>0</v>
      </c>
      <c r="K51" s="189">
        <f>_xlfn.IFNA(VLOOKUP(CONCATENATE($K$5,$B51,$C51),'ESP1'!$A$6:$N$135,14,FALSE),0)</f>
        <v>0</v>
      </c>
      <c r="L51" s="189">
        <f>_xlfn.IFNA(VLOOKUP(CONCATENATE($L$5,$B51,$C51),'KR1'!$A$6:$N$95,14,FALSE),0)</f>
        <v>0</v>
      </c>
      <c r="M51" s="189">
        <f>_xlfn.IFNA(VLOOKUP(CONCATENATE($M$5,$B51,$C51),'BAL1'!$A$6:$N$131,14,FALSE),0)</f>
        <v>0</v>
      </c>
      <c r="N51" s="189">
        <f>_xlfn.IFNA(VLOOKUP(CONCATENATE($N$5,$B51,$C51),MUR!$A$6:$N$131,14,FALSE),0)</f>
        <v>0</v>
      </c>
      <c r="O51" s="189">
        <f>_xlfn.IFNA(VLOOKUP(CONCATENATE($O$5,$B51,$C51),'SER1'!$A$6:$N$110,14,FALSE),0)</f>
        <v>0</v>
      </c>
      <c r="P51" s="189">
        <f>_xlfn.IFNA(VLOOKUP(CONCATENATE($P$5,$B51,$C51),'MR1'!$A$6:$N$135,14,FALSE),0)</f>
        <v>0</v>
      </c>
      <c r="Q51" s="189">
        <f>_xlfn.IFNA(VLOOKUP(CONCATENATE($Q$5,$B51,$C51),'GOS1'!$A$6:$N$133,14,FALSE),0)</f>
        <v>0</v>
      </c>
      <c r="R51" s="189">
        <f>_xlfn.IFNA(VLOOKUP(CONCATENATE($R$5,$B51,$C51),'BUS2'!F65,FALSE),0)</f>
        <v>0</v>
      </c>
      <c r="S51" s="189">
        <f>_xlfn.IFNA(VLOOKUP(CONCATENATE($S$5,$B51,$C51),'OG1'!$A$6:$N$56,14,FALSE),0)</f>
        <v>0</v>
      </c>
      <c r="T51" s="189">
        <f>_xlfn.IFNA(VLOOKUP(CONCATENATE($T$5,$B51,$C51),'DRY1'!$A$6:$N$135,14,FALSE),0)</f>
        <v>0</v>
      </c>
      <c r="U51" s="189">
        <f>_xlfn.IFNA(VLOOKUP(CONCATENATE($U$5,$B51,$C51),'HO1'!$A$8:$N$131,14,FALSE),0)</f>
        <v>0</v>
      </c>
      <c r="V51" s="707">
        <f>_xlfn.IFNA(VLOOKUP(CONCATENATE($U$5,$B51,$C51),'BUS3'!$A$8:$N$131,14,FALSE),0)</f>
        <v>0</v>
      </c>
      <c r="W51" s="189">
        <f>_xlfn.IFNA(VLOOKUP(CONCATENATE($W$5,$B51,$C51),'DRY2'!$A$6:$M$169,14,FALSE),0)</f>
        <v>0</v>
      </c>
      <c r="X51" s="189">
        <f>_xlfn.IFNA(VLOOKUP(CONCATENATE($N$5,$B51,$C51),MUR!$A$6:$L$131,14,FALSE),0)</f>
        <v>0</v>
      </c>
      <c r="Y51" s="189">
        <f>_xlfn.IFNA(VLOOKUP(CONCATENATE($Y$5,$B51,$C51),'OG3'!$A$6:$N$133,14,FALSE),0)</f>
        <v>0</v>
      </c>
      <c r="Z51" s="189">
        <f>_xlfn.IFNA(VLOOKUP(CONCATENATE($Z$5,$B51,$C51),'MR2'!$A$6:$N$133,14,FALSE),0)</f>
        <v>0</v>
      </c>
      <c r="AA51" s="189">
        <f>_xlfn.IFNA(VLOOKUP(CONCATENATE($AA$5,$B51,$C51),'DRY3'!$A$6:$N$124,14,FALSE),0)</f>
        <v>0</v>
      </c>
      <c r="AB51" s="189">
        <f>_xlfn.IFNA(VLOOKUP(CONCATENATE($AB$5,$B51,$C51),'SER2'!$A$6:$N$135,14,FALSE),0)</f>
        <v>0</v>
      </c>
      <c r="AC51" s="189">
        <f>_xlfn.IFNA(VLOOKUP(CONCATENATE($AC$5,$B51,$C51),'KR2'!$A$6:$O$129,14,FALSE),0)</f>
        <v>0</v>
      </c>
      <c r="AD51" s="189" cm="1">
        <f t="array" ref="AD51">_xlfn.IFNA(VLOOKUP(CONCATENATE($AD$5,$B51,$C51),BUM46,AD52:AE63,FALSE),0)</f>
        <v>0</v>
      </c>
      <c r="AE51" s="189">
        <f>_xlfn.IFNA(VLOOKUP(CONCATENATE($AE$5,$B51,$C51),LOG!$A$6:$N$135,14,FALSE),0)</f>
        <v>0</v>
      </c>
      <c r="AF51" s="189">
        <f>_xlfn.IFNA(VLOOKUP(CONCATENATE($AF$5,$B51,$C51),FEST!$A$6:$N$125,14,FALSE),0)</f>
        <v>0</v>
      </c>
      <c r="AG51" s="189">
        <f>_xlfn.IFNA(VLOOKUP(CONCATENATE($AG$5,$B51,$C51),'ESP2'!$A$6:$N$131,14,FALSE),0)</f>
        <v>0</v>
      </c>
      <c r="AH51" s="190">
        <f>_xlfn.IFNA(VLOOKUP(CONCATENATE($AG$5,$B51,$C51),'OG3'!$A$6:$N$131,14,FALSE),0)</f>
        <v>0</v>
      </c>
      <c r="AI51" s="190">
        <f>_xlfn.IFNA(VLOOKUP(CONCATENATE($AI$5,$B51,$C51),'BUN2'!$A$6:$N$135,14,FALSE),0)</f>
        <v>0</v>
      </c>
      <c r="AJ51" s="189">
        <f>_xlfn.IFNA(VLOOKUP(CONCATENATE($AJ$5,$B51,$C51),SC!$A$6:$M$135,14,FALSE),0)</f>
        <v>0</v>
      </c>
      <c r="AK51" s="189">
        <f>_xlfn.IFNA(VLOOKUP(CONCATENATE($AK$5,$B51,$C51),'ESP3'!$A$6:$N$133,14,FALSE),0)</f>
        <v>0</v>
      </c>
      <c r="AL51" s="190">
        <f>_xlfn.IFNA(VLOOKUP(CONCATENATE($AL$5,$B51,$C51),LOG!$A$6:$N$77,14,FALSE),0)</f>
        <v>0</v>
      </c>
      <c r="AM51" s="190">
        <f>_xlfn.IFNA(VLOOKUP(CONCATENATE($AK$5,$B51,$C51),'BUN3'!$A$6:$N$133,14,FALSE),0)</f>
        <v>0</v>
      </c>
      <c r="AN51" s="190">
        <f>_xlfn.IFNA(VLOOKUP(CONCATENATE($AN$5,$B51,$C51),'ESP4'!$A$6:$N$135,14,FALSE),0)</f>
        <v>0</v>
      </c>
      <c r="AO51" s="190">
        <f>_xlfn.IFNA(VLOOKUP(CONCATENATE($AO$5,$B51,$C51),'MR3'!$A$6:$N$77,14,FALSE),0)</f>
        <v>0</v>
      </c>
      <c r="AP51" s="190">
        <f>_xlfn.IFNA(VLOOKUP(CONCATENATE($AP$5,$B51,$C51),'WAL1'!$A$6:$N$233,14,FALSE),0)</f>
        <v>0</v>
      </c>
      <c r="AQ51" s="190">
        <f>_xlfn.IFNA(VLOOKUP(CONCATENATE($AQ$5,$B51,$C51),'SM1'!$A$6:$N$250,14,FALSE),0)</f>
        <v>0</v>
      </c>
      <c r="AR51" s="397"/>
      <c r="AS51" s="191"/>
      <c r="AT51" s="78"/>
    </row>
    <row r="52" spans="1:46" x14ac:dyDescent="0.3">
      <c r="A52" s="886"/>
      <c r="B52" s="29"/>
      <c r="C52" s="30"/>
      <c r="D52" s="30"/>
      <c r="E52" s="31"/>
      <c r="F52" s="32"/>
      <c r="G52" s="33"/>
      <c r="H52" s="34"/>
      <c r="I52" s="32"/>
      <c r="J52" s="189">
        <f>_xlfn.IFNA(VLOOKUP(CONCATENATE($J$5,$B52,$C52),'BUS1'!$A$6:$N$107,14,FALSE),0)</f>
        <v>0</v>
      </c>
      <c r="K52" s="189">
        <f>_xlfn.IFNA(VLOOKUP(CONCATENATE($K$5,$B52,$C52),'ESP1'!$A$6:$N$135,14,FALSE),0)</f>
        <v>0</v>
      </c>
      <c r="L52" s="189">
        <f>_xlfn.IFNA(VLOOKUP(CONCATENATE($L$5,$B52,$C52),'KR1'!$A$6:$N$95,14,FALSE),0)</f>
        <v>0</v>
      </c>
      <c r="M52" s="189">
        <f>_xlfn.IFNA(VLOOKUP(CONCATENATE($M$5,$B52,$C52),'BAL1'!$A$6:$N$131,14,FALSE),0)</f>
        <v>0</v>
      </c>
      <c r="N52" s="189">
        <f>_xlfn.IFNA(VLOOKUP(CONCATENATE($N$5,$B52,$C52),MUR!$A$6:$N$131,14,FALSE),0)</f>
        <v>0</v>
      </c>
      <c r="O52" s="189">
        <f>_xlfn.IFNA(VLOOKUP(CONCATENATE($O$5,$B52,$C52),'SER1'!$A$6:$N$110,14,FALSE),0)</f>
        <v>0</v>
      </c>
      <c r="P52" s="189">
        <f>_xlfn.IFNA(VLOOKUP(CONCATENATE($P$5,$B52,$C52),'MR1'!$A$6:$N$135,14,FALSE),0)</f>
        <v>0</v>
      </c>
      <c r="Q52" s="189">
        <f>_xlfn.IFNA(VLOOKUP(CONCATENATE($Q$5,$B52,$C52),'GOS1'!$A$6:$N$133,14,FALSE),0)</f>
        <v>0</v>
      </c>
      <c r="R52" s="189">
        <f>_xlfn.IFNA(VLOOKUP(CONCATENATE($R$5,$B52,$C52),'BUS2'!F66,FALSE),0)</f>
        <v>0</v>
      </c>
      <c r="S52" s="189">
        <f>_xlfn.IFNA(VLOOKUP(CONCATENATE($S$5,$B52,$C52),'OG1'!$A$6:$N$56,14,FALSE),0)</f>
        <v>0</v>
      </c>
      <c r="T52" s="189">
        <f>_xlfn.IFNA(VLOOKUP(CONCATENATE($T$5,$B52,$C52),'DRY1'!$A$6:$N$135,14,FALSE),0)</f>
        <v>0</v>
      </c>
      <c r="U52" s="189">
        <f>_xlfn.IFNA(VLOOKUP(CONCATENATE($U$5,$B52,$C52),'HO1'!$A$8:$N$131,14,FALSE),0)</f>
        <v>0</v>
      </c>
      <c r="V52" s="707">
        <f>_xlfn.IFNA(VLOOKUP(CONCATENATE($U$5,$B52,$C52),'BUS3'!$A$8:$N$131,14,FALSE),0)</f>
        <v>0</v>
      </c>
      <c r="W52" s="189">
        <f>_xlfn.IFNA(VLOOKUP(CONCATENATE($W$5,$B52,$C52),'DRY2'!$A$6:$M$169,14,FALSE),0)</f>
        <v>0</v>
      </c>
      <c r="X52" s="189">
        <f>_xlfn.IFNA(VLOOKUP(CONCATENATE($N$5,$B52,$C52),MUR!$A$6:$L$131,14,FALSE),0)</f>
        <v>0</v>
      </c>
      <c r="Y52" s="189">
        <f>_xlfn.IFNA(VLOOKUP(CONCATENATE($Y$5,$B52,$C52),'OG3'!$A$6:$N$133,14,FALSE),0)</f>
        <v>0</v>
      </c>
      <c r="Z52" s="189">
        <f>_xlfn.IFNA(VLOOKUP(CONCATENATE($Z$5,$B52,$C52),'MR2'!$A$6:$N$133,14,FALSE),0)</f>
        <v>0</v>
      </c>
      <c r="AA52" s="189">
        <f>_xlfn.IFNA(VLOOKUP(CONCATENATE($AA$5,$B52,$C52),'DRY3'!$A$6:$N$124,14,FALSE),0)</f>
        <v>0</v>
      </c>
      <c r="AB52" s="189">
        <f>_xlfn.IFNA(VLOOKUP(CONCATENATE($AB$5,$B52,$C52),'SER2'!$A$6:$N$135,14,FALSE),0)</f>
        <v>0</v>
      </c>
      <c r="AC52" s="189">
        <f>_xlfn.IFNA(VLOOKUP(CONCATENATE($AC$5,$B52,$C52),'KR2'!$A$6:$O$129,14,FALSE),0)</f>
        <v>0</v>
      </c>
      <c r="AD52" s="189" cm="1">
        <f t="array" ref="AD52">_xlfn.IFNA(VLOOKUP(CONCATENATE($AD$5,$B52,$C52),BUM47,AD53:AE64,FALSE),0)</f>
        <v>0</v>
      </c>
      <c r="AE52" s="189">
        <f>_xlfn.IFNA(VLOOKUP(CONCATENATE($AE$5,$B52,$C52),LOG!$A$6:$N$135,14,FALSE),0)</f>
        <v>0</v>
      </c>
      <c r="AF52" s="189">
        <f>_xlfn.IFNA(VLOOKUP(CONCATENATE($AF$5,$B52,$C52),FEST!$A$6:$N$125,14,FALSE),0)</f>
        <v>0</v>
      </c>
      <c r="AG52" s="189">
        <f>_xlfn.IFNA(VLOOKUP(CONCATENATE($AG$5,$B52,$C52),'ESP2'!$A$6:$N$131,14,FALSE),0)</f>
        <v>0</v>
      </c>
      <c r="AH52" s="190">
        <f>_xlfn.IFNA(VLOOKUP(CONCATENATE($AG$5,$B52,$C52),'OG3'!$A$6:$N$131,14,FALSE),0)</f>
        <v>0</v>
      </c>
      <c r="AI52" s="190">
        <f>_xlfn.IFNA(VLOOKUP(CONCATENATE($AI$5,$B52,$C52),'BUN2'!$A$6:$N$135,14,FALSE),0)</f>
        <v>0</v>
      </c>
      <c r="AJ52" s="189">
        <f>_xlfn.IFNA(VLOOKUP(CONCATENATE($AJ$5,$B52,$C52),SC!$A$6:$M$135,14,FALSE),0)</f>
        <v>0</v>
      </c>
      <c r="AK52" s="189">
        <f>_xlfn.IFNA(VLOOKUP(CONCATENATE($AK$5,$B52,$C52),'ESP3'!$A$6:$N$133,14,FALSE),0)</f>
        <v>0</v>
      </c>
      <c r="AL52" s="190"/>
      <c r="AM52" s="190">
        <f>_xlfn.IFNA(VLOOKUP(CONCATENATE($AK$5,$B52,$C52),'BUN3'!$A$6:$N$133,14,FALSE),0)</f>
        <v>0</v>
      </c>
      <c r="AN52" s="190">
        <f>_xlfn.IFNA(VLOOKUP(CONCATENATE($AN$5,$B52,$C52),'ESP4'!$A$6:$N$135,14,FALSE),0)</f>
        <v>0</v>
      </c>
      <c r="AO52" s="190">
        <f>_xlfn.IFNA(VLOOKUP(CONCATENATE($AO$5,$B52,$C52),'MR3'!$A$6:$N$77,14,FALSE),0)</f>
        <v>0</v>
      </c>
      <c r="AP52" s="190">
        <f>_xlfn.IFNA(VLOOKUP(CONCATENATE($AP$5,$B52,$C52),'WAL1'!$A$6:$N$233,14,FALSE),0)</f>
        <v>0</v>
      </c>
      <c r="AQ52" s="190">
        <f>_xlfn.IFNA(VLOOKUP(CONCATENATE($AQ$5,$B52,$C52),'SM1'!$A$6:$N$250,14,FALSE),0)</f>
        <v>0</v>
      </c>
      <c r="AR52" s="397"/>
      <c r="AS52" s="191"/>
      <c r="AT52" s="78"/>
    </row>
    <row r="53" spans="1:46" x14ac:dyDescent="0.3">
      <c r="A53" s="886"/>
      <c r="B53" s="29"/>
      <c r="C53" s="30"/>
      <c r="D53" s="30"/>
      <c r="E53" s="31"/>
      <c r="F53" s="32"/>
      <c r="G53" s="33"/>
      <c r="H53" s="34"/>
      <c r="I53" s="32"/>
      <c r="J53" s="189">
        <f>_xlfn.IFNA(VLOOKUP(CONCATENATE($J$5,$B53,$C53),'BUS1'!$A$6:$N$107,14,FALSE),0)</f>
        <v>0</v>
      </c>
      <c r="K53" s="189">
        <f>_xlfn.IFNA(VLOOKUP(CONCATENATE($K$5,$B53,$C53),'ESP1'!$A$6:$N$135,14,FALSE),0)</f>
        <v>0</v>
      </c>
      <c r="L53" s="189">
        <f>_xlfn.IFNA(VLOOKUP(CONCATENATE($L$5,$B53,$C53),'KR1'!$A$6:$N$95,14,FALSE),0)</f>
        <v>0</v>
      </c>
      <c r="M53" s="189">
        <f>_xlfn.IFNA(VLOOKUP(CONCATENATE($M$5,$B53,$C53),'BAL1'!$A$6:$N$131,14,FALSE),0)</f>
        <v>0</v>
      </c>
      <c r="N53" s="189">
        <f>_xlfn.IFNA(VLOOKUP(CONCATENATE($N$5,$B53,$C53),MUR!$A$6:$N$131,14,FALSE),0)</f>
        <v>0</v>
      </c>
      <c r="O53" s="189">
        <f>_xlfn.IFNA(VLOOKUP(CONCATENATE($O$5,$B53,$C53),'SER1'!$A$6:$N$110,14,FALSE),0)</f>
        <v>0</v>
      </c>
      <c r="P53" s="189">
        <f>_xlfn.IFNA(VLOOKUP(CONCATENATE($P$5,$B53,$C53),'MR1'!$A$6:$N$135,14,FALSE),0)</f>
        <v>0</v>
      </c>
      <c r="Q53" s="189">
        <f>_xlfn.IFNA(VLOOKUP(CONCATENATE($Q$5,$B53,$C53),'GOS1'!$A$6:$N$133,14,FALSE),0)</f>
        <v>0</v>
      </c>
      <c r="R53" s="189">
        <f>_xlfn.IFNA(VLOOKUP(CONCATENATE($R$5,$B53,$C53),'BUS2'!F67,FALSE),0)</f>
        <v>0</v>
      </c>
      <c r="S53" s="189">
        <f>_xlfn.IFNA(VLOOKUP(CONCATENATE($S$5,$B53,$C53),'OG1'!$A$6:$N$56,14,FALSE),0)</f>
        <v>0</v>
      </c>
      <c r="T53" s="189">
        <f>_xlfn.IFNA(VLOOKUP(CONCATENATE($T$5,$B53,$C53),'DRY1'!$A$6:$N$135,14,FALSE),0)</f>
        <v>0</v>
      </c>
      <c r="U53" s="189">
        <f>_xlfn.IFNA(VLOOKUP(CONCATENATE($U$5,$B53,$C53),'HO1'!$A$8:$N$131,14,FALSE),0)</f>
        <v>0</v>
      </c>
      <c r="V53" s="707">
        <f>_xlfn.IFNA(VLOOKUP(CONCATENATE($U$5,$B53,$C53),'BUS3'!$A$8:$N$131,14,FALSE),0)</f>
        <v>0</v>
      </c>
      <c r="W53" s="189">
        <f>_xlfn.IFNA(VLOOKUP(CONCATENATE($W$5,$B53,$C53),'DRY2'!$A$6:$M$169,14,FALSE),0)</f>
        <v>0</v>
      </c>
      <c r="X53" s="189">
        <f>_xlfn.IFNA(VLOOKUP(CONCATENATE($N$5,$B53,$C53),MUR!$A$6:$L$131,14,FALSE),0)</f>
        <v>0</v>
      </c>
      <c r="Y53" s="189">
        <f>_xlfn.IFNA(VLOOKUP(CONCATENATE($Y$5,$B53,$C53),'OG3'!$A$6:$N$133,14,FALSE),0)</f>
        <v>0</v>
      </c>
      <c r="Z53" s="189">
        <f>_xlfn.IFNA(VLOOKUP(CONCATENATE($Z$5,$B53,$C53),'MR2'!$A$6:$N$133,14,FALSE),0)</f>
        <v>0</v>
      </c>
      <c r="AA53" s="189">
        <f>_xlfn.IFNA(VLOOKUP(CONCATENATE($AA$5,$B53,$C53),'DRY3'!$A$6:$N$124,14,FALSE),0)</f>
        <v>0</v>
      </c>
      <c r="AB53" s="189">
        <f>_xlfn.IFNA(VLOOKUP(CONCATENATE($AB$5,$B53,$C53),'SER2'!$A$6:$N$135,14,FALSE),0)</f>
        <v>0</v>
      </c>
      <c r="AC53" s="189">
        <f>_xlfn.IFNA(VLOOKUP(CONCATENATE($AC$5,$B53,$C53),'KR2'!$A$6:$O$129,14,FALSE),0)</f>
        <v>0</v>
      </c>
      <c r="AD53" s="189" cm="1">
        <f t="array" ref="AD53">_xlfn.IFNA(VLOOKUP(CONCATENATE($AD$5,$B53,$C53),BUM48,AD54:AE65,FALSE),0)</f>
        <v>0</v>
      </c>
      <c r="AE53" s="189">
        <f>_xlfn.IFNA(VLOOKUP(CONCATENATE($AE$5,$B53,$C53),LOG!$A$6:$N$135,14,FALSE),0)</f>
        <v>0</v>
      </c>
      <c r="AF53" s="189">
        <f>_xlfn.IFNA(VLOOKUP(CONCATENATE($AF$5,$B53,$C53),FEST!$A$6:$N$125,14,FALSE),0)</f>
        <v>0</v>
      </c>
      <c r="AG53" s="189">
        <f>_xlfn.IFNA(VLOOKUP(CONCATENATE($AG$5,$B53,$C53),'ESP2'!$A$6:$N$131,14,FALSE),0)</f>
        <v>0</v>
      </c>
      <c r="AH53" s="190">
        <f>_xlfn.IFNA(VLOOKUP(CONCATENATE($AG$5,$B53,$C53),'OG3'!$A$6:$N$131,14,FALSE),0)</f>
        <v>0</v>
      </c>
      <c r="AI53" s="190">
        <f>_xlfn.IFNA(VLOOKUP(CONCATENATE($AI$5,$B53,$C53),'BUN2'!$A$6:$N$135,14,FALSE),0)</f>
        <v>0</v>
      </c>
      <c r="AJ53" s="189">
        <f>_xlfn.IFNA(VLOOKUP(CONCATENATE($AJ$5,$B53,$C53),SC!$A$6:$M$135,14,FALSE),0)</f>
        <v>0</v>
      </c>
      <c r="AK53" s="189">
        <f>_xlfn.IFNA(VLOOKUP(CONCATENATE($AK$5,$B53,$C53),'ESP3'!$A$6:$N$133,14,FALSE),0)</f>
        <v>0</v>
      </c>
      <c r="AL53" s="190">
        <f>_xlfn.IFNA(VLOOKUP(CONCATENATE($AL$5,$B53,$C53),LOG!$A$6:$N$77,14,FALSE),0)</f>
        <v>0</v>
      </c>
      <c r="AM53" s="190">
        <f>_xlfn.IFNA(VLOOKUP(CONCATENATE($AK$5,$B53,$C53),'BUN3'!$A$6:$N$133,14,FALSE),0)</f>
        <v>0</v>
      </c>
      <c r="AN53" s="190">
        <f>_xlfn.IFNA(VLOOKUP(CONCATENATE($AN$5,$B53,$C53),'ESP4'!$A$6:$N$135,14,FALSE),0)</f>
        <v>0</v>
      </c>
      <c r="AO53" s="190">
        <f>_xlfn.IFNA(VLOOKUP(CONCATENATE($AO$5,$B53,$C53),'MR3'!$A$6:$N$77,14,FALSE),0)</f>
        <v>0</v>
      </c>
      <c r="AP53" s="190">
        <f>_xlfn.IFNA(VLOOKUP(CONCATENATE($AP$5,$B53,$C53),'WAL1'!$A$6:$N$233,14,FALSE),0)</f>
        <v>0</v>
      </c>
      <c r="AQ53" s="447">
        <f>_xlfn.IFNA(VLOOKUP(CONCATENATE($AQ$5,$B53,$C53),'SM1'!$A$6:$N$250,14,FALSE),0)</f>
        <v>0</v>
      </c>
      <c r="AR53" s="397"/>
      <c r="AS53" s="191"/>
      <c r="AT53" s="78"/>
    </row>
    <row r="54" spans="1:46" x14ac:dyDescent="0.3">
      <c r="A54" s="886"/>
      <c r="B54" s="29"/>
      <c r="C54" s="30"/>
      <c r="D54" s="30"/>
      <c r="E54" s="31"/>
      <c r="F54" s="32"/>
      <c r="G54" s="33"/>
      <c r="H54" s="34"/>
      <c r="I54" s="32"/>
      <c r="J54" s="189">
        <f>_xlfn.IFNA(VLOOKUP(CONCATENATE($J$5,$B54,$C54),'BUS1'!$A$6:$N$107,14,FALSE),0)</f>
        <v>0</v>
      </c>
      <c r="K54" s="189">
        <f>_xlfn.IFNA(VLOOKUP(CONCATENATE($K$5,$B54,$C54),'ESP1'!$A$6:$N$135,14,FALSE),0)</f>
        <v>0</v>
      </c>
      <c r="L54" s="189">
        <f>_xlfn.IFNA(VLOOKUP(CONCATENATE($L$5,$B54,$C54),'KR1'!$A$6:$N$95,14,FALSE),0)</f>
        <v>0</v>
      </c>
      <c r="M54" s="189">
        <f>_xlfn.IFNA(VLOOKUP(CONCATENATE($M$5,$B54,$C54),'BAL1'!$A$6:$N$131,14,FALSE),0)</f>
        <v>0</v>
      </c>
      <c r="N54" s="189">
        <f>_xlfn.IFNA(VLOOKUP(CONCATENATE($N$5,$B54,$C54),MUR!$A$6:$N$131,14,FALSE),0)</f>
        <v>0</v>
      </c>
      <c r="O54" s="189">
        <f>_xlfn.IFNA(VLOOKUP(CONCATENATE($O$5,$B54,$C54),'SER1'!$A$6:$N$110,14,FALSE),0)</f>
        <v>0</v>
      </c>
      <c r="P54" s="189">
        <f>_xlfn.IFNA(VLOOKUP(CONCATENATE($P$5,$B54,$C54),'MR1'!$A$6:$N$135,14,FALSE),0)</f>
        <v>0</v>
      </c>
      <c r="Q54" s="189">
        <f>_xlfn.IFNA(VLOOKUP(CONCATENATE($Q$5,$B54,$C54),'GOS1'!$A$6:$N$133,14,FALSE),0)</f>
        <v>0</v>
      </c>
      <c r="R54" s="189">
        <f>_xlfn.IFNA(VLOOKUP(CONCATENATE($R$5,$B54,$C54),'BUS2'!F68,FALSE),0)</f>
        <v>0</v>
      </c>
      <c r="S54" s="189">
        <f>_xlfn.IFNA(VLOOKUP(CONCATENATE($S$5,$B54,$C54),'OG1'!$A$6:$N$56,14,FALSE),0)</f>
        <v>0</v>
      </c>
      <c r="T54" s="189">
        <f>_xlfn.IFNA(VLOOKUP(CONCATENATE($T$5,$B54,$C54),'DRY1'!$A$6:$N$135,14,FALSE),0)</f>
        <v>0</v>
      </c>
      <c r="U54" s="189">
        <f>_xlfn.IFNA(VLOOKUP(CONCATENATE($U$5,$B54,$C54),'HO1'!$A$8:$N$131,14,FALSE),0)</f>
        <v>0</v>
      </c>
      <c r="V54" s="707">
        <f>_xlfn.IFNA(VLOOKUP(CONCATENATE($U$5,$B54,$C54),'BUS3'!$A$8:$N$131,14,FALSE),0)</f>
        <v>0</v>
      </c>
      <c r="W54" s="189">
        <f>_xlfn.IFNA(VLOOKUP(CONCATENATE($W$5,$B54,$C54),'DRY2'!$A$6:$M$169,14,FALSE),0)</f>
        <v>0</v>
      </c>
      <c r="X54" s="189">
        <f>_xlfn.IFNA(VLOOKUP(CONCATENATE($N$5,$B54,$C54),MUR!$A$6:$L$131,14,FALSE),0)</f>
        <v>0</v>
      </c>
      <c r="Y54" s="189">
        <f>_xlfn.IFNA(VLOOKUP(CONCATENATE($Y$5,$B54,$C54),'OG3'!$A$6:$N$133,14,FALSE),0)</f>
        <v>0</v>
      </c>
      <c r="Z54" s="189">
        <f>_xlfn.IFNA(VLOOKUP(CONCATENATE($Z$5,$B54,$C54),'MR2'!$A$6:$N$133,14,FALSE),0)</f>
        <v>0</v>
      </c>
      <c r="AA54" s="189">
        <f>_xlfn.IFNA(VLOOKUP(CONCATENATE($AA$5,$B54,$C54),'DRY3'!$A$6:$N$124,14,FALSE),0)</f>
        <v>0</v>
      </c>
      <c r="AB54" s="189">
        <f>_xlfn.IFNA(VLOOKUP(CONCATENATE($AB$5,$B54,$C54),'SER2'!$A$6:$N$135,14,FALSE),0)</f>
        <v>0</v>
      </c>
      <c r="AC54" s="189">
        <f>_xlfn.IFNA(VLOOKUP(CONCATENATE($AC$5,$B54,$C54),'KR2'!$A$6:$O$129,14,FALSE),0)</f>
        <v>0</v>
      </c>
      <c r="AD54" s="189" cm="1">
        <f t="array" ref="AD54">_xlfn.IFNA(VLOOKUP(CONCATENATE($AD$5,$B54,$C54),BUM49,AD55:AE66,FALSE),0)</f>
        <v>0</v>
      </c>
      <c r="AE54" s="189">
        <f>_xlfn.IFNA(VLOOKUP(CONCATENATE($AE$5,$B54,$C54),LOG!$A$6:$N$135,14,FALSE),0)</f>
        <v>0</v>
      </c>
      <c r="AF54" s="189">
        <f>_xlfn.IFNA(VLOOKUP(CONCATENATE($AF$5,$B54,$C54),FEST!$A$6:$N$125,14,FALSE),0)</f>
        <v>0</v>
      </c>
      <c r="AG54" s="189">
        <f>_xlfn.IFNA(VLOOKUP(CONCATENATE($AG$5,$B54,$C54),'ESP2'!$A$6:$N$131,14,FALSE),0)</f>
        <v>0</v>
      </c>
      <c r="AH54" s="190">
        <f>_xlfn.IFNA(VLOOKUP(CONCATENATE($AG$5,$B54,$C54),'OG3'!$A$6:$N$131,14,FALSE),0)</f>
        <v>0</v>
      </c>
      <c r="AI54" s="190">
        <f>_xlfn.IFNA(VLOOKUP(CONCATENATE($AI$5,$B54,$C54),'BUN2'!$A$6:$N$135,14,FALSE),0)</f>
        <v>0</v>
      </c>
      <c r="AJ54" s="189">
        <f>_xlfn.IFNA(VLOOKUP(CONCATENATE($AJ$5,$B54,$C54),SC!$A$6:$M$135,14,FALSE),0)</f>
        <v>0</v>
      </c>
      <c r="AK54" s="189">
        <f>_xlfn.IFNA(VLOOKUP(CONCATENATE($AK$5,$B54,$C54),'ESP3'!$A$6:$N$133,14,FALSE),0)</f>
        <v>0</v>
      </c>
      <c r="AL54" s="190">
        <f>_xlfn.IFNA(VLOOKUP(CONCATENATE($AL$5,$B54,$C54),LOG!$A$6:$N$77,14,FALSE),0)</f>
        <v>0</v>
      </c>
      <c r="AM54" s="190">
        <f>_xlfn.IFNA(VLOOKUP(CONCATENATE($AK$5,$B54,$C54),'BUN3'!$A$6:$N$133,14,FALSE),0)</f>
        <v>0</v>
      </c>
      <c r="AN54" s="190">
        <f>_xlfn.IFNA(VLOOKUP(CONCATENATE($AN$5,$B54,$C54),'ESP4'!$A$6:$N$135,14,FALSE),0)</f>
        <v>0</v>
      </c>
      <c r="AO54" s="190">
        <f>_xlfn.IFNA(VLOOKUP(CONCATENATE($AO$5,$B54,$C54),'MR3'!$A$6:$N$77,14,FALSE),0)</f>
        <v>0</v>
      </c>
      <c r="AP54" s="190">
        <f>_xlfn.IFNA(VLOOKUP(CONCATENATE($AP$5,$B54,$C54),'WAL1'!$A$6:$N$233,14,FALSE),0)</f>
        <v>0</v>
      </c>
      <c r="AQ54" s="190">
        <f>_xlfn.IFNA(VLOOKUP(CONCATENATE($AR$5,$B54,$C54),[1]SM1!$A$6:$N$250,14,FALSE),0)</f>
        <v>0</v>
      </c>
      <c r="AR54" s="397"/>
      <c r="AS54" s="191"/>
      <c r="AT54" s="78"/>
    </row>
    <row r="55" spans="1:46" x14ac:dyDescent="0.3">
      <c r="A55" s="886"/>
      <c r="B55" s="29"/>
      <c r="C55" s="30"/>
      <c r="D55" s="30"/>
      <c r="E55" s="31"/>
      <c r="F55" s="32"/>
      <c r="G55" s="33"/>
      <c r="H55" s="34"/>
      <c r="I55" s="32"/>
      <c r="J55" s="189">
        <f>_xlfn.IFNA(VLOOKUP(CONCATENATE($J$5,$B55,$C55),'BUS1'!$A$6:$N$107,14,FALSE),0)</f>
        <v>0</v>
      </c>
      <c r="K55" s="189">
        <f>_xlfn.IFNA(VLOOKUP(CONCATENATE($K$5,$B55,$C55),'ESP1'!$A$6:$N$135,14,FALSE),0)</f>
        <v>0</v>
      </c>
      <c r="L55" s="189">
        <f>_xlfn.IFNA(VLOOKUP(CONCATENATE($L$5,$B55,$C55),'KR1'!$A$6:$N$95,14,FALSE),0)</f>
        <v>0</v>
      </c>
      <c r="M55" s="189">
        <f>_xlfn.IFNA(VLOOKUP(CONCATENATE($M$5,$B55,$C55),'BAL1'!$A$6:$N$131,14,FALSE),0)</f>
        <v>0</v>
      </c>
      <c r="N55" s="189">
        <f>_xlfn.IFNA(VLOOKUP(CONCATENATE($N$5,$B55,$C55),MUR!$A$6:$N$131,14,FALSE),0)</f>
        <v>0</v>
      </c>
      <c r="O55" s="189">
        <f>_xlfn.IFNA(VLOOKUP(CONCATENATE($O$5,$B55,$C55),'SER1'!$A$6:$N$110,14,FALSE),0)</f>
        <v>0</v>
      </c>
      <c r="P55" s="189">
        <f>_xlfn.IFNA(VLOOKUP(CONCATENATE($P$5,$B55,$C55),'MR1'!$A$6:$N$135,14,FALSE),0)</f>
        <v>0</v>
      </c>
      <c r="Q55" s="189">
        <f>_xlfn.IFNA(VLOOKUP(CONCATENATE($Q$5,$B55,$C55),'GOS1'!$A$6:$N$133,14,FALSE),0)</f>
        <v>0</v>
      </c>
      <c r="R55" s="189">
        <f>_xlfn.IFNA(VLOOKUP(CONCATENATE($R$5,$B55,$C55),'BUS2'!F69,FALSE),0)</f>
        <v>0</v>
      </c>
      <c r="S55" s="189">
        <f>_xlfn.IFNA(VLOOKUP(CONCATENATE($S$5,$B55,$C55),'OG1'!$A$6:$N$56,14,FALSE),0)</f>
        <v>0</v>
      </c>
      <c r="T55" s="189">
        <f>_xlfn.IFNA(VLOOKUP(CONCATENATE($T$5,$B55,$C55),'DRY1'!$A$6:$N$135,14,FALSE),0)</f>
        <v>0</v>
      </c>
      <c r="U55" s="189">
        <f>_xlfn.IFNA(VLOOKUP(CONCATENATE($U$5,$B55,$C55),'HO1'!$A$8:$N$131,14,FALSE),0)</f>
        <v>0</v>
      </c>
      <c r="V55" s="707">
        <f>_xlfn.IFNA(VLOOKUP(CONCATENATE($U$5,$B55,$C55),'BUS3'!$A$8:$N$131,14,FALSE),0)</f>
        <v>0</v>
      </c>
      <c r="W55" s="189">
        <f>_xlfn.IFNA(VLOOKUP(CONCATENATE($W$5,$B55,$C55),'DRY2'!$A$6:$M$169,14,FALSE),0)</f>
        <v>0</v>
      </c>
      <c r="X55" s="189">
        <f>_xlfn.IFNA(VLOOKUP(CONCATENATE($N$5,$B55,$C55),MUR!$A$6:$L$131,14,FALSE),0)</f>
        <v>0</v>
      </c>
      <c r="Y55" s="189">
        <f>_xlfn.IFNA(VLOOKUP(CONCATENATE($Y$5,$B55,$C55),'OG3'!$A$6:$N$133,14,FALSE),0)</f>
        <v>0</v>
      </c>
      <c r="Z55" s="189">
        <f>_xlfn.IFNA(VLOOKUP(CONCATENATE($Z$5,$B55,$C55),'MR2'!$A$6:$N$133,14,FALSE),0)</f>
        <v>0</v>
      </c>
      <c r="AA55" s="189">
        <f>_xlfn.IFNA(VLOOKUP(CONCATENATE($AA$5,$B55,$C55),'DRY3'!$A$6:$N$124,14,FALSE),0)</f>
        <v>0</v>
      </c>
      <c r="AB55" s="189">
        <f>_xlfn.IFNA(VLOOKUP(CONCATENATE($AB$5,$B55,$C55),'SER2'!$A$6:$N$135,14,FALSE),0)</f>
        <v>0</v>
      </c>
      <c r="AC55" s="189">
        <f>_xlfn.IFNA(VLOOKUP(CONCATENATE($AC$5,$B55,$C55),'KR2'!$A$6:$O$129,14,FALSE),0)</f>
        <v>0</v>
      </c>
      <c r="AD55" s="189" cm="1">
        <f t="array" ref="AD55">_xlfn.IFNA(VLOOKUP(CONCATENATE($AD$5,$B55,$C55),BUM50,AD56:AE67,FALSE),0)</f>
        <v>0</v>
      </c>
      <c r="AE55" s="189">
        <f>_xlfn.IFNA(VLOOKUP(CONCATENATE($AE$5,$B55,$C55),LOG!$A$6:$N$135,14,FALSE),0)</f>
        <v>0</v>
      </c>
      <c r="AF55" s="189">
        <f>_xlfn.IFNA(VLOOKUP(CONCATENATE($AF$5,$B55,$C55),FEST!$A$6:$N$125,14,FALSE),0)</f>
        <v>0</v>
      </c>
      <c r="AG55" s="189">
        <f>_xlfn.IFNA(VLOOKUP(CONCATENATE($AG$5,$B55,$C55),'ESP2'!$A$6:$N$131,14,FALSE),0)</f>
        <v>0</v>
      </c>
      <c r="AH55" s="190">
        <f>_xlfn.IFNA(VLOOKUP(CONCATENATE($AG$5,$B55,$C55),'OG3'!$A$6:$N$131,14,FALSE),0)</f>
        <v>0</v>
      </c>
      <c r="AI55" s="190">
        <f>_xlfn.IFNA(VLOOKUP(CONCATENATE($AI$5,$B55,$C55),'BUN2'!$A$6:$N$135,14,FALSE),0)</f>
        <v>0</v>
      </c>
      <c r="AJ55" s="189">
        <f>_xlfn.IFNA(VLOOKUP(CONCATENATE($AJ$5,$B55,$C55),SC!$A$6:$M$135,14,FALSE),0)</f>
        <v>0</v>
      </c>
      <c r="AK55" s="189">
        <f>_xlfn.IFNA(VLOOKUP(CONCATENATE($AK$5,$B55,$C55),'ESP3'!$A$6:$N$133,14,FALSE),0)</f>
        <v>0</v>
      </c>
      <c r="AL55" s="190">
        <f>_xlfn.IFNA(VLOOKUP(CONCATENATE($AL$5,$B55,$C55),LOG!$A$6:$N$77,14,FALSE),0)</f>
        <v>0</v>
      </c>
      <c r="AM55" s="190">
        <f>_xlfn.IFNA(VLOOKUP(CONCATENATE($AK$5,$B55,$C55),'BUN3'!$A$6:$N$133,14,FALSE),0)</f>
        <v>0</v>
      </c>
      <c r="AN55" s="190">
        <f>_xlfn.IFNA(VLOOKUP(CONCATENATE($AN$5,$B55,$C55),'ESP4'!$A$6:$N$135,14,FALSE),0)</f>
        <v>0</v>
      </c>
      <c r="AO55" s="190">
        <f>_xlfn.IFNA(VLOOKUP(CONCATENATE($AO$5,$B55,$C55),'MR3'!$A$6:$N$77,14,FALSE),0)</f>
        <v>0</v>
      </c>
      <c r="AP55" s="190">
        <f>_xlfn.IFNA(VLOOKUP(CONCATENATE($AP$5,$B55,$C55),'WAL1'!$A$6:$N$233,14,FALSE),0)</f>
        <v>0</v>
      </c>
      <c r="AQ55" s="190">
        <f>_xlfn.IFNA(VLOOKUP(CONCATENATE($AR$5,$B55,$C55),[1]SM1!$A$6:$N$250,14,FALSE),0)</f>
        <v>0</v>
      </c>
      <c r="AR55" s="397"/>
      <c r="AS55" s="191"/>
      <c r="AT55" s="78"/>
    </row>
    <row r="56" spans="1:46" x14ac:dyDescent="0.3">
      <c r="A56" s="886"/>
      <c r="B56" s="29"/>
      <c r="C56" s="30"/>
      <c r="D56" s="30"/>
      <c r="E56" s="31"/>
      <c r="F56" s="32"/>
      <c r="G56" s="33"/>
      <c r="H56" s="34"/>
      <c r="I56" s="32"/>
      <c r="J56" s="189">
        <f>_xlfn.IFNA(VLOOKUP(CONCATENATE($J$5,$B56,$C56),'BUS1'!$A$6:$N$107,14,FALSE),0)</f>
        <v>0</v>
      </c>
      <c r="K56" s="189">
        <f>_xlfn.IFNA(VLOOKUP(CONCATENATE($K$5,$B56,$C56),'ESP1'!$A$6:$N$135,14,FALSE),0)</f>
        <v>0</v>
      </c>
      <c r="L56" s="189">
        <f>_xlfn.IFNA(VLOOKUP(CONCATENATE($L$5,$B56,$C56),'KR1'!$A$6:$N$95,14,FALSE),0)</f>
        <v>0</v>
      </c>
      <c r="M56" s="189">
        <f>_xlfn.IFNA(VLOOKUP(CONCATENATE($M$5,$B56,$C56),'BAL1'!$A$6:$N$131,14,FALSE),0)</f>
        <v>0</v>
      </c>
      <c r="N56" s="189">
        <f>_xlfn.IFNA(VLOOKUP(CONCATENATE($N$5,$B56,$C56),MUR!$A$6:$N$131,14,FALSE),0)</f>
        <v>0</v>
      </c>
      <c r="O56" s="189">
        <f>_xlfn.IFNA(VLOOKUP(CONCATENATE($O$5,$B56,$C56),'SER1'!$A$6:$N$110,14,FALSE),0)</f>
        <v>0</v>
      </c>
      <c r="P56" s="189">
        <f>_xlfn.IFNA(VLOOKUP(CONCATENATE($P$5,$B56,$C56),'MR1'!$A$6:$N$135,14,FALSE),0)</f>
        <v>0</v>
      </c>
      <c r="Q56" s="189">
        <f>_xlfn.IFNA(VLOOKUP(CONCATENATE($Q$5,$B56,$C56),'GOS1'!$A$6:$N$133,14,FALSE),0)</f>
        <v>0</v>
      </c>
      <c r="R56" s="189">
        <f>_xlfn.IFNA(VLOOKUP(CONCATENATE($R$5,$B56,$C56),'BUS2'!F70,FALSE),0)</f>
        <v>0</v>
      </c>
      <c r="S56" s="189">
        <f>_xlfn.IFNA(VLOOKUP(CONCATENATE($S$5,$B56,$C56),'OG1'!$A$6:$N$56,14,FALSE),0)</f>
        <v>0</v>
      </c>
      <c r="T56" s="189">
        <f>_xlfn.IFNA(VLOOKUP(CONCATENATE($T$5,$B56,$C56),'DRY1'!$A$6:$N$135,14,FALSE),0)</f>
        <v>0</v>
      </c>
      <c r="U56" s="189">
        <f>_xlfn.IFNA(VLOOKUP(CONCATENATE($U$5,$B56,$C56),'HO1'!$A$8:$N$131,14,FALSE),0)</f>
        <v>0</v>
      </c>
      <c r="V56" s="707">
        <f>_xlfn.IFNA(VLOOKUP(CONCATENATE($U$5,$B56,$C56),'BUS3'!$A$8:$N$131,14,FALSE),0)</f>
        <v>0</v>
      </c>
      <c r="W56" s="189">
        <f>_xlfn.IFNA(VLOOKUP(CONCATENATE($W$5,$B56,$C56),'DRY2'!$A$6:$M$169,14,FALSE),0)</f>
        <v>0</v>
      </c>
      <c r="X56" s="189">
        <f>_xlfn.IFNA(VLOOKUP(CONCATENATE($N$5,$B56,$C56),MUR!$A$6:$L$131,14,FALSE),0)</f>
        <v>0</v>
      </c>
      <c r="Y56" s="189">
        <f>_xlfn.IFNA(VLOOKUP(CONCATENATE($Y$5,$B56,$C56),'OG3'!$A$6:$N$133,14,FALSE),0)</f>
        <v>0</v>
      </c>
      <c r="Z56" s="189">
        <f>_xlfn.IFNA(VLOOKUP(CONCATENATE($Z$5,$B56,$C56),'MR2'!$A$6:$N$133,14,FALSE),0)</f>
        <v>0</v>
      </c>
      <c r="AA56" s="189">
        <f>_xlfn.IFNA(VLOOKUP(CONCATENATE($AA$5,$B56,$C56),'DRY3'!$A$6:$N$124,14,FALSE),0)</f>
        <v>0</v>
      </c>
      <c r="AB56" s="189">
        <f>_xlfn.IFNA(VLOOKUP(CONCATENATE($AB$5,$B56,$C56),'SER2'!$A$6:$N$135,14,FALSE),0)</f>
        <v>0</v>
      </c>
      <c r="AC56" s="189">
        <f>_xlfn.IFNA(VLOOKUP(CONCATENATE($AC$5,$B56,$C56),'KR2'!$A$6:$O$129,14,FALSE),0)</f>
        <v>0</v>
      </c>
      <c r="AD56" s="189" cm="1">
        <f t="array" ref="AD56">_xlfn.IFNA(VLOOKUP(CONCATENATE($AD$5,$B56,$C56),BUM51,AD57:AE68,FALSE),0)</f>
        <v>0</v>
      </c>
      <c r="AE56" s="189">
        <f>_xlfn.IFNA(VLOOKUP(CONCATENATE($AE$5,$B56,$C56),LOG!$A$6:$N$135,14,FALSE),0)</f>
        <v>0</v>
      </c>
      <c r="AF56" s="189">
        <f>_xlfn.IFNA(VLOOKUP(CONCATENATE($AF$5,$B56,$C56),FEST!$A$6:$N$125,14,FALSE),0)</f>
        <v>0</v>
      </c>
      <c r="AG56" s="189">
        <f>_xlfn.IFNA(VLOOKUP(CONCATENATE($AG$5,$B56,$C56),'ESP2'!$A$6:$N$131,14,FALSE),0)</f>
        <v>0</v>
      </c>
      <c r="AH56" s="190">
        <f>_xlfn.IFNA(VLOOKUP(CONCATENATE($AG$5,$B56,$C56),'OG3'!$A$6:$N$131,14,FALSE),0)</f>
        <v>0</v>
      </c>
      <c r="AI56" s="190">
        <f>_xlfn.IFNA(VLOOKUP(CONCATENATE($AI$5,$B56,$C56),'BUN2'!$A$6:$N$135,14,FALSE),0)</f>
        <v>0</v>
      </c>
      <c r="AJ56" s="189">
        <f>_xlfn.IFNA(VLOOKUP(CONCATENATE($AJ$5,$B56,$C56),SC!$A$6:$M$135,14,FALSE),0)</f>
        <v>0</v>
      </c>
      <c r="AK56" s="189">
        <f>_xlfn.IFNA(VLOOKUP(CONCATENATE($AK$5,$B56,$C56),'ESP3'!$A$6:$N$133,14,FALSE),0)</f>
        <v>0</v>
      </c>
      <c r="AL56" s="190">
        <f>_xlfn.IFNA(VLOOKUP(CONCATENATE($AL$5,$B56,$C56),LOG!$A$6:$N$77,14,FALSE),0)</f>
        <v>0</v>
      </c>
      <c r="AM56" s="190">
        <f>_xlfn.IFNA(VLOOKUP(CONCATENATE($AK$5,$B56,$C56),'BUN3'!$A$6:$N$133,14,FALSE),0)</f>
        <v>0</v>
      </c>
      <c r="AN56" s="190">
        <f>_xlfn.IFNA(VLOOKUP(CONCATENATE($AN$5,$B56,$C56),'ESP4'!$A$6:$N$135,14,FALSE),0)</f>
        <v>0</v>
      </c>
      <c r="AO56" s="190">
        <f>_xlfn.IFNA(VLOOKUP(CONCATENATE($AO$5,$B56,$C56),'MR3'!$A$6:$N$77,14,FALSE),0)</f>
        <v>0</v>
      </c>
      <c r="AP56" s="190">
        <f>_xlfn.IFNA(VLOOKUP(CONCATENATE($AP$5,$B56,$C56),'WAL1'!$A$6:$N$233,14,FALSE),0)</f>
        <v>0</v>
      </c>
      <c r="AQ56" s="190">
        <f>_xlfn.IFNA(VLOOKUP(CONCATENATE($AR$5,$B56,$C56),[1]SM1!$A$6:$N$250,14,FALSE),0)</f>
        <v>0</v>
      </c>
      <c r="AR56" s="397"/>
      <c r="AS56" s="191"/>
      <c r="AT56" s="78"/>
    </row>
    <row r="57" spans="1:46" x14ac:dyDescent="0.3">
      <c r="A57" s="886"/>
      <c r="B57" s="29"/>
      <c r="C57" s="30"/>
      <c r="D57" s="30"/>
      <c r="E57" s="31"/>
      <c r="F57" s="32"/>
      <c r="G57" s="33"/>
      <c r="H57" s="34"/>
      <c r="I57" s="32"/>
      <c r="J57" s="189">
        <f>_xlfn.IFNA(VLOOKUP(CONCATENATE($J$5,$B57,$C57),'BUS1'!$A$6:$N$107,14,FALSE),0)</f>
        <v>0</v>
      </c>
      <c r="K57" s="189">
        <f>_xlfn.IFNA(VLOOKUP(CONCATENATE($K$5,$B57,$C57),'ESP1'!$A$6:$N$135,14,FALSE),0)</f>
        <v>0</v>
      </c>
      <c r="L57" s="189">
        <f>_xlfn.IFNA(VLOOKUP(CONCATENATE($L$5,$B57,$C57),'KR1'!$A$6:$N$95,14,FALSE),0)</f>
        <v>0</v>
      </c>
      <c r="M57" s="189">
        <f>_xlfn.IFNA(VLOOKUP(CONCATENATE($M$5,$B57,$C57),'BAL1'!$A$6:$N$131,14,FALSE),0)</f>
        <v>0</v>
      </c>
      <c r="N57" s="189">
        <f>_xlfn.IFNA(VLOOKUP(CONCATENATE($N$5,$B57,$C57),MUR!$A$6:$N$131,14,FALSE),0)</f>
        <v>0</v>
      </c>
      <c r="O57" s="189">
        <f>_xlfn.IFNA(VLOOKUP(CONCATENATE($O$5,$B57,$C57),'SER1'!$A$6:$N$110,14,FALSE),0)</f>
        <v>0</v>
      </c>
      <c r="P57" s="189">
        <f>_xlfn.IFNA(VLOOKUP(CONCATENATE($P$5,$B57,$C57),'MR1'!$A$6:$N$135,14,FALSE),0)</f>
        <v>0</v>
      </c>
      <c r="Q57" s="189">
        <f>_xlfn.IFNA(VLOOKUP(CONCATENATE($Q$5,$B57,$C57),'GOS1'!$A$6:$N$133,14,FALSE),0)</f>
        <v>0</v>
      </c>
      <c r="R57" s="189">
        <f>_xlfn.IFNA(VLOOKUP(CONCATENATE($R$5,$B57,$C57),'BUS2'!F71,FALSE),0)</f>
        <v>0</v>
      </c>
      <c r="S57" s="189">
        <f>_xlfn.IFNA(VLOOKUP(CONCATENATE($S$5,$B57,$C57),'OG1'!$A$6:$N$56,14,FALSE),0)</f>
        <v>0</v>
      </c>
      <c r="T57" s="189">
        <f>_xlfn.IFNA(VLOOKUP(CONCATENATE($T$5,$B57,$C57),'DRY1'!$A$6:$N$135,14,FALSE),0)</f>
        <v>0</v>
      </c>
      <c r="U57" s="189">
        <f>_xlfn.IFNA(VLOOKUP(CONCATENATE($U$5,$B57,$C57),'HO1'!$A$8:$N$131,14,FALSE),0)</f>
        <v>0</v>
      </c>
      <c r="V57" s="707">
        <f>_xlfn.IFNA(VLOOKUP(CONCATENATE($U$5,$B57,$C57),'BUS3'!$A$8:$N$131,14,FALSE),0)</f>
        <v>0</v>
      </c>
      <c r="W57" s="189">
        <f>_xlfn.IFNA(VLOOKUP(CONCATENATE($W$5,$B57,$C57),'DRY2'!$A$6:$M$169,14,FALSE),0)</f>
        <v>0</v>
      </c>
      <c r="X57" s="189">
        <f>_xlfn.IFNA(VLOOKUP(CONCATENATE($N$5,$B57,$C57),MUR!$A$6:$L$131,14,FALSE),0)</f>
        <v>0</v>
      </c>
      <c r="Y57" s="189">
        <f>_xlfn.IFNA(VLOOKUP(CONCATENATE($Y$5,$B57,$C57),'OG3'!$A$6:$N$133,14,FALSE),0)</f>
        <v>0</v>
      </c>
      <c r="Z57" s="189">
        <f>_xlfn.IFNA(VLOOKUP(CONCATENATE($Z$5,$B57,$C57),'MR2'!$A$6:$N$133,14,FALSE),0)</f>
        <v>0</v>
      </c>
      <c r="AA57" s="189">
        <f>_xlfn.IFNA(VLOOKUP(CONCATENATE($AA$5,$B57,$C57),'DRY3'!$A$6:$N$124,14,FALSE),0)</f>
        <v>0</v>
      </c>
      <c r="AB57" s="189">
        <f>_xlfn.IFNA(VLOOKUP(CONCATENATE($AB$5,$B57,$C57),'SER2'!$A$6:$N$135,14,FALSE),0)</f>
        <v>0</v>
      </c>
      <c r="AC57" s="189">
        <f>_xlfn.IFNA(VLOOKUP(CONCATENATE($AC$5,$B57,$C57),'KR2'!$A$6:$O$129,14,FALSE),0)</f>
        <v>0</v>
      </c>
      <c r="AD57" s="189" cm="1">
        <f t="array" ref="AD57">_xlfn.IFNA(VLOOKUP(CONCATENATE($AD$5,$B57,$C57),BUM52,AD58:AE69,FALSE),0)</f>
        <v>0</v>
      </c>
      <c r="AE57" s="189">
        <f>_xlfn.IFNA(VLOOKUP(CONCATENATE($AE$5,$B57,$C57),LOG!$A$6:$N$135,14,FALSE),0)</f>
        <v>0</v>
      </c>
      <c r="AF57" s="189">
        <f>_xlfn.IFNA(VLOOKUP(CONCATENATE($AF$5,$B57,$C57),FEST!$A$6:$N$125,14,FALSE),0)</f>
        <v>0</v>
      </c>
      <c r="AG57" s="189">
        <f>_xlfn.IFNA(VLOOKUP(CONCATENATE($AG$5,$B57,$C57),'ESP2'!$A$6:$N$131,14,FALSE),0)</f>
        <v>0</v>
      </c>
      <c r="AH57" s="190">
        <f>_xlfn.IFNA(VLOOKUP(CONCATENATE($AG$5,$B57,$C57),'OG3'!$A$6:$N$131,14,FALSE),0)</f>
        <v>0</v>
      </c>
      <c r="AI57" s="190">
        <f>_xlfn.IFNA(VLOOKUP(CONCATENATE($AI$5,$B57,$C57),'BUN2'!$A$6:$N$135,14,FALSE),0)</f>
        <v>0</v>
      </c>
      <c r="AJ57" s="189">
        <f>_xlfn.IFNA(VLOOKUP(CONCATENATE($AJ$5,$B57,$C57),SC!$A$6:$M$135,14,FALSE),0)</f>
        <v>0</v>
      </c>
      <c r="AK57" s="189">
        <f>_xlfn.IFNA(VLOOKUP(CONCATENATE($AK$5,$B57,$C57),'ESP3'!$A$6:$N$133,14,FALSE),0)</f>
        <v>0</v>
      </c>
      <c r="AL57" s="190">
        <f>_xlfn.IFNA(VLOOKUP(CONCATENATE($AL$5,$B57,$C57),LOG!$A$6:$N$77,14,FALSE),0)</f>
        <v>0</v>
      </c>
      <c r="AM57" s="190">
        <f>_xlfn.IFNA(VLOOKUP(CONCATENATE($AK$5,$B57,$C57),'BUN3'!$A$6:$N$133,14,FALSE),0)</f>
        <v>0</v>
      </c>
      <c r="AN57" s="190">
        <f>_xlfn.IFNA(VLOOKUP(CONCATENATE($AN$5,$B57,$C57),'ESP4'!$A$6:$N$135,14,FALSE),0)</f>
        <v>0</v>
      </c>
      <c r="AO57" s="190">
        <f>_xlfn.IFNA(VLOOKUP(CONCATENATE($AO$5,$B57,$C57),'MR3'!$A$6:$N$77,14,FALSE),0)</f>
        <v>0</v>
      </c>
      <c r="AP57" s="190">
        <f>_xlfn.IFNA(VLOOKUP(CONCATENATE($AP$5,$B57,$C57),'WAL1'!$A$6:$N$233,14,FALSE),0)</f>
        <v>0</v>
      </c>
      <c r="AQ57" s="190">
        <f>_xlfn.IFNA(VLOOKUP(CONCATENATE($AR$5,$B57,$C57),[1]SM1!$A$6:$N$250,14,FALSE),0)</f>
        <v>0</v>
      </c>
      <c r="AR57" s="397"/>
      <c r="AS57" s="191"/>
      <c r="AT57" s="78"/>
    </row>
    <row r="58" spans="1:46" ht="14.4" thickBot="1" x14ac:dyDescent="0.35">
      <c r="A58" s="886"/>
      <c r="B58" s="224"/>
      <c r="C58" s="225"/>
      <c r="D58" s="225"/>
      <c r="E58" s="226"/>
      <c r="F58" s="227"/>
      <c r="G58" s="228"/>
      <c r="H58" s="229"/>
      <c r="I58" s="227"/>
      <c r="J58" s="189">
        <f>_xlfn.IFNA(VLOOKUP(CONCATENATE($J$5,$B58,$C58),'BUS1'!$A$6:$N$107,14,FALSE),0)</f>
        <v>0</v>
      </c>
      <c r="K58" s="189">
        <f>_xlfn.IFNA(VLOOKUP(CONCATENATE($K$5,$B58,$C58),'ESP1'!$A$6:$N$135,14,FALSE),0)</f>
        <v>0</v>
      </c>
      <c r="L58" s="189">
        <f>_xlfn.IFNA(VLOOKUP(CONCATENATE($L$5,$B58,$C58),'KR1'!$A$6:$N$95,14,FALSE),0)</f>
        <v>0</v>
      </c>
      <c r="M58" s="189">
        <f>_xlfn.IFNA(VLOOKUP(CONCATENATE($N$5,$B58,$C58),MUR!$A$6:$L$131,14,FALSE),0)</f>
        <v>0</v>
      </c>
      <c r="N58" s="189">
        <f>_xlfn.IFNA(VLOOKUP(CONCATENATE($N$5,$B58,$C58),MUR!$A$6:$N$131,14,FALSE),0)</f>
        <v>0</v>
      </c>
      <c r="O58" s="189">
        <f>_xlfn.IFNA(VLOOKUP(CONCATENATE($O$5,$B58,$C58),'SER1'!$A$6:$N$110,14,FALSE),0)</f>
        <v>0</v>
      </c>
      <c r="P58" s="189">
        <f>_xlfn.IFNA(VLOOKUP(CONCATENATE($P$5,$B58,$C58),'MR1'!$A$6:$N$135,14,FALSE),0)</f>
        <v>0</v>
      </c>
      <c r="Q58" s="189">
        <f>_xlfn.IFNA(VLOOKUP(CONCATENATE($Q$5,$B58,$C58),'GOS1'!$A$6:$N$133,14,FALSE),0)</f>
        <v>0</v>
      </c>
      <c r="R58" s="189">
        <f>_xlfn.IFNA(VLOOKUP(CONCATENATE($R$5,$B58,$C58),'BUS2'!F72,FALSE),0)</f>
        <v>0</v>
      </c>
      <c r="S58" s="189">
        <f>_xlfn.IFNA(VLOOKUP(CONCATENATE($S$5,$B58,$C58),'OG1'!$A$6:$N$56,14,FALSE),0)</f>
        <v>0</v>
      </c>
      <c r="T58" s="189">
        <f>_xlfn.IFNA(VLOOKUP(CONCATENATE($T$5,$B58,$C58),'DRY1'!$A$6:$N$135,14,FALSE),0)</f>
        <v>0</v>
      </c>
      <c r="U58" s="189">
        <f>_xlfn.IFNA(VLOOKUP(CONCATENATE($U$5,$B58,$C58),'HO1'!$A$8:$N$131,14,FALSE),0)</f>
        <v>0</v>
      </c>
      <c r="V58" s="189">
        <f>_xlfn.IFNA(VLOOKUP(CONCATENATE($V$5,$B58,$C58),'BUS3'!$A$8:$N$135,14,FALSE),0)</f>
        <v>0</v>
      </c>
      <c r="W58" s="189">
        <f>_xlfn.IFNA(VLOOKUP(CONCATENATE($W$5,$B58,$C58),'DRY2'!$A$6:$M$169,14,FALSE),0)</f>
        <v>0</v>
      </c>
      <c r="X58" s="189">
        <f>_xlfn.IFNA(VLOOKUP(CONCATENATE($N$5,$B58,$C58),MUR!$A$6:$L$131,14,FALSE),0)</f>
        <v>0</v>
      </c>
      <c r="Y58" s="189">
        <f>_xlfn.IFNA(VLOOKUP(CONCATENATE($Y$5,$B58,$C58),'OG3'!$A$6:$N$133,14,FALSE),0)</f>
        <v>0</v>
      </c>
      <c r="Z58" s="189">
        <f>_xlfn.IFNA(VLOOKUP(CONCATENATE($Z$5,$B58,$C58),'MR2'!$A$6:$N$133,14,FALSE),0)</f>
        <v>0</v>
      </c>
      <c r="AA58" s="189">
        <f>_xlfn.IFNA(VLOOKUP(CONCATENATE($AA$5,$B58,$C58),'DRY3'!$A$6:$N$124,14,FALSE),0)</f>
        <v>0</v>
      </c>
      <c r="AB58" s="189">
        <f>_xlfn.IFNA(VLOOKUP(CONCATENATE($AB$5,$B58,$C58),'SER2'!$A$6:$N$135,14,FALSE),0)</f>
        <v>0</v>
      </c>
      <c r="AC58" s="189">
        <f>_xlfn.IFNA(VLOOKUP(CONCATENATE($AC$5,$B58,$C58),'KR2'!$A$6:$O$129,14,FALSE),0)</f>
        <v>0</v>
      </c>
      <c r="AD58" s="189" cm="1">
        <f t="array" ref="AD58">_xlfn.IFNA(VLOOKUP(CONCATENATE($AD$5,$B58,$C58),BUM53,AD59:AE70,FALSE),0)</f>
        <v>0</v>
      </c>
      <c r="AE58" s="189">
        <f>_xlfn.IFNA(VLOOKUP(CONCATENATE($AE$5,$B58,$C58),LOG!$A$6:$N$135,14,FALSE),0)</f>
        <v>0</v>
      </c>
      <c r="AF58" s="189">
        <f>_xlfn.IFNA(VLOOKUP(CONCATENATE($AF$5,$B58,$C58),FEST!$A$6:$N$125,14,FALSE),0)</f>
        <v>0</v>
      </c>
      <c r="AG58" s="189">
        <f>_xlfn.IFNA(VLOOKUP(CONCATENATE($AG$5,$B58,$C58),'ESP2'!$A$6:$N$131,14,FALSE),0)</f>
        <v>0</v>
      </c>
      <c r="AH58" s="190">
        <f>_xlfn.IFNA(VLOOKUP(CONCATENATE($AG$5,$B58,$C58),'OG3'!$A$6:$N$131,14,FALSE),0)</f>
        <v>0</v>
      </c>
      <c r="AI58" s="190">
        <f>_xlfn.IFNA(VLOOKUP(CONCATENATE($AI$5,$B58,$C58),'BUN2'!$A$6:$N$135,14,FALSE),0)</f>
        <v>0</v>
      </c>
      <c r="AJ58" s="189">
        <f>_xlfn.IFNA(VLOOKUP(CONCATENATE($AJ$5,$B58,$C58),SC!$A$6:$M$135,14,FALSE),0)</f>
        <v>0</v>
      </c>
      <c r="AK58" s="189">
        <f>_xlfn.IFNA(VLOOKUP(CONCATENATE($AK$5,$B58,$C58),'ESP3'!$A$6:$N$133,14,FALSE),0)</f>
        <v>0</v>
      </c>
      <c r="AL58" s="230">
        <f>_xlfn.IFNA(VLOOKUP(CONCATENATE($AL$5,$B58,$C58),LOG!$A$6:$N$77,14,FALSE),0)</f>
        <v>0</v>
      </c>
      <c r="AM58" s="190">
        <f>_xlfn.IFNA(VLOOKUP(CONCATENATE($AK$5,$B58,$C58),'BUN3'!$A$6:$N$133,14,FALSE),0)</f>
        <v>0</v>
      </c>
      <c r="AN58" s="190">
        <f>_xlfn.IFNA(VLOOKUP(CONCATENATE($AN$5,$B58,$C58),'ESP4'!$A$6:$N$135,14,FALSE),0)</f>
        <v>0</v>
      </c>
      <c r="AO58" s="190">
        <f>_xlfn.IFNA(VLOOKUP(CONCATENATE($AO$5,$B58,$C58),'MR3'!$A$6:$N$77,14,FALSE),0)</f>
        <v>0</v>
      </c>
      <c r="AP58" s="190">
        <f>_xlfn.IFNA(VLOOKUP(CONCATENATE($AP$5,$B58,$C58),'WAL1'!$A$6:$N$233,14,FALSE),0)</f>
        <v>0</v>
      </c>
      <c r="AQ58" s="230">
        <f>_xlfn.IFNA(VLOOKUP(CONCATENATE($AR$5,$B58,$C58),[1]SM1!$A$6:$N$250,14,FALSE),0)</f>
        <v>0</v>
      </c>
      <c r="AR58" s="398"/>
      <c r="AS58" s="231"/>
      <c r="AT58" s="78"/>
    </row>
    <row r="59" spans="1:46" ht="15.6" x14ac:dyDescent="0.3">
      <c r="A59" s="886"/>
      <c r="B59" s="80" t="s">
        <v>37</v>
      </c>
      <c r="C59" s="80"/>
      <c r="D59" s="80"/>
      <c r="E59" s="80"/>
      <c r="F59" s="80"/>
      <c r="G59" s="80"/>
      <c r="H59" s="80"/>
      <c r="I59" s="80"/>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78"/>
    </row>
    <row r="63" spans="1:46" x14ac:dyDescent="0.3">
      <c r="B63"/>
      <c r="C63"/>
    </row>
    <row r="64" spans="1:46" x14ac:dyDescent="0.3">
      <c r="B64"/>
      <c r="C64"/>
    </row>
    <row r="65" spans="2:3" x14ac:dyDescent="0.3">
      <c r="B65"/>
      <c r="C65"/>
    </row>
    <row r="66" spans="2:3" x14ac:dyDescent="0.3">
      <c r="B66"/>
      <c r="C66"/>
    </row>
    <row r="67" spans="2:3" x14ac:dyDescent="0.3">
      <c r="B67"/>
      <c r="C67"/>
    </row>
    <row r="68" spans="2:3" x14ac:dyDescent="0.3">
      <c r="B68"/>
      <c r="C68"/>
    </row>
    <row r="69" spans="2:3" x14ac:dyDescent="0.3">
      <c r="B69"/>
      <c r="C69"/>
    </row>
  </sheetData>
  <sortState xmlns:xlrd2="http://schemas.microsoft.com/office/spreadsheetml/2017/richdata2" ref="B6:I16">
    <sortCondition descending="1" ref="H6:H16"/>
    <sortCondition ref="I6:I16"/>
  </sortState>
  <mergeCells count="88">
    <mergeCell ref="AM1:AM2"/>
    <mergeCell ref="AG1:AG2"/>
    <mergeCell ref="AG3:AG4"/>
    <mergeCell ref="AH1:AH2"/>
    <mergeCell ref="AH3:AH4"/>
    <mergeCell ref="AM3:AM4"/>
    <mergeCell ref="AK1:AK2"/>
    <mergeCell ref="AK3:AK4"/>
    <mergeCell ref="AL3:AL4"/>
    <mergeCell ref="AL1:AL2"/>
    <mergeCell ref="AE1:AE2"/>
    <mergeCell ref="AE3:AE4"/>
    <mergeCell ref="AF3:AF4"/>
    <mergeCell ref="AI3:AI4"/>
    <mergeCell ref="AJ3:AJ4"/>
    <mergeCell ref="AF1:AF2"/>
    <mergeCell ref="AI1:AI2"/>
    <mergeCell ref="AJ1:AJ2"/>
    <mergeCell ref="AN1:AN2"/>
    <mergeCell ref="AN3:AN4"/>
    <mergeCell ref="AQ3:AQ4"/>
    <mergeCell ref="AS3:AS4"/>
    <mergeCell ref="AR1:AR2"/>
    <mergeCell ref="AR3:AR4"/>
    <mergeCell ref="AS1:AS2"/>
    <mergeCell ref="AO1:AO2"/>
    <mergeCell ref="AO3:AO4"/>
    <mergeCell ref="AP1:AP2"/>
    <mergeCell ref="AP3:AP4"/>
    <mergeCell ref="AQ1:AQ2"/>
    <mergeCell ref="AD3:AD4"/>
    <mergeCell ref="AC3:AC4"/>
    <mergeCell ref="Y3:Y4"/>
    <mergeCell ref="P3:P4"/>
    <mergeCell ref="R3:R4"/>
    <mergeCell ref="Q3:Q4"/>
    <mergeCell ref="T3:T4"/>
    <mergeCell ref="V3:V4"/>
    <mergeCell ref="U3:U4"/>
    <mergeCell ref="S3:S4"/>
    <mergeCell ref="AB3:AB4"/>
    <mergeCell ref="AB1:AB2"/>
    <mergeCell ref="X1:X2"/>
    <mergeCell ref="X3:X4"/>
    <mergeCell ref="W1:W2"/>
    <mergeCell ref="M3:M4"/>
    <mergeCell ref="Y1:Y2"/>
    <mergeCell ref="W3:W4"/>
    <mergeCell ref="Z3:Z4"/>
    <mergeCell ref="AA3:AA4"/>
    <mergeCell ref="E1:E2"/>
    <mergeCell ref="F1:F4"/>
    <mergeCell ref="B3:B4"/>
    <mergeCell ref="C3:C4"/>
    <mergeCell ref="D3:D4"/>
    <mergeCell ref="E3:E4"/>
    <mergeCell ref="AD1:AD2"/>
    <mergeCell ref="G3:G4"/>
    <mergeCell ref="H3:H4"/>
    <mergeCell ref="P1:P2"/>
    <mergeCell ref="L1:L2"/>
    <mergeCell ref="H1:H2"/>
    <mergeCell ref="J1:J2"/>
    <mergeCell ref="K1:K2"/>
    <mergeCell ref="U1:U2"/>
    <mergeCell ref="Z1:Z2"/>
    <mergeCell ref="T1:T2"/>
    <mergeCell ref="M1:M2"/>
    <mergeCell ref="AC1:AC2"/>
    <mergeCell ref="AA1:AA2"/>
    <mergeCell ref="R1:R2"/>
    <mergeCell ref="N1:N2"/>
    <mergeCell ref="A1:A59"/>
    <mergeCell ref="Q1:Q2"/>
    <mergeCell ref="V1:V2"/>
    <mergeCell ref="S1:S2"/>
    <mergeCell ref="J3:J4"/>
    <mergeCell ref="K3:K4"/>
    <mergeCell ref="L3:L4"/>
    <mergeCell ref="N3:N4"/>
    <mergeCell ref="O3:O4"/>
    <mergeCell ref="G1:G2"/>
    <mergeCell ref="I3:I4"/>
    <mergeCell ref="I1:I2"/>
    <mergeCell ref="O1:O2"/>
    <mergeCell ref="B1:B2"/>
    <mergeCell ref="C1:C2"/>
    <mergeCell ref="D1:D2"/>
  </mergeCells>
  <phoneticPr fontId="21" type="noConversion"/>
  <conditionalFormatting sqref="B60:B1048576 B1:B2">
    <cfRule type="duplicateValues" dxfId="140" priority="802"/>
  </conditionalFormatting>
  <conditionalFormatting sqref="C50:C51">
    <cfRule type="duplicateValues" dxfId="139" priority="803"/>
    <cfRule type="duplicateValues" dxfId="138" priority="804"/>
  </conditionalFormatting>
  <conditionalFormatting sqref="C52:C53">
    <cfRule type="duplicateValues" dxfId="137" priority="805"/>
    <cfRule type="duplicateValues" dxfId="136" priority="806"/>
  </conditionalFormatting>
  <conditionalFormatting sqref="C54:C55">
    <cfRule type="duplicateValues" dxfId="135" priority="807"/>
    <cfRule type="duplicateValues" dxfId="134" priority="808"/>
  </conditionalFormatting>
  <conditionalFormatting sqref="C56:C1048576 C1:C2 C5 C40:C49">
    <cfRule type="duplicateValues" dxfId="133" priority="809"/>
    <cfRule type="duplicateValues" dxfId="132" priority="810"/>
  </conditionalFormatting>
  <conditionalFormatting sqref="J6:AS58">
    <cfRule type="cellIs" dxfId="131" priority="19" operator="lessThan">
      <formula>1</formula>
    </cfRule>
  </conditionalFormatting>
  <conditionalFormatting sqref="AL6:AL41">
    <cfRule type="cellIs" dxfId="130" priority="28"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8ADF5-BF3F-461C-ADFC-8EE66BDD1AB9}">
  <sheetPr codeName="Sheet9">
    <tabColor rgb="FFFCE4D6"/>
    <pageSetUpPr fitToPage="1"/>
  </sheetPr>
  <dimension ref="A1:CG72"/>
  <sheetViews>
    <sheetView zoomScale="76" zoomScaleNormal="76" zoomScaleSheetLayoutView="90" workbookViewId="0">
      <pane xSplit="9" ySplit="5" topLeftCell="AG6" activePane="bottomRight" state="frozen"/>
      <selection pane="topRight" activeCell="J1" sqref="J1"/>
      <selection pane="bottomLeft" activeCell="A6" sqref="A6"/>
      <selection pane="bottomRight" activeCell="B6" sqref="B6:C6"/>
    </sheetView>
  </sheetViews>
  <sheetFormatPr defaultColWidth="26.88671875" defaultRowHeight="13.8" x14ac:dyDescent="0.3"/>
  <cols>
    <col min="1" max="1" width="4.5546875" style="11" bestFit="1" customWidth="1"/>
    <col min="2" max="2" width="18.6640625" style="6" bestFit="1" customWidth="1"/>
    <col min="3" max="3" width="30" style="6" bestFit="1" customWidth="1"/>
    <col min="4" max="4" width="16.44140625" style="6" bestFit="1" customWidth="1"/>
    <col min="5" max="5" width="11.33203125" style="11" bestFit="1" customWidth="1"/>
    <col min="6" max="6" width="5.88671875" style="7" bestFit="1" customWidth="1"/>
    <col min="7" max="7" width="14" style="7" bestFit="1" customWidth="1"/>
    <col min="8" max="8" width="8.6640625" style="5" bestFit="1" customWidth="1"/>
    <col min="9" max="9" width="9.5546875" style="2" bestFit="1" customWidth="1"/>
    <col min="10" max="10" width="11" style="4" bestFit="1" customWidth="1"/>
    <col min="11" max="11" width="10.6640625" style="4" bestFit="1" customWidth="1"/>
    <col min="12" max="12" width="11" style="4" bestFit="1" customWidth="1"/>
    <col min="13" max="13" width="12.109375" style="4" customWidth="1"/>
    <col min="14" max="15" width="11" style="4" bestFit="1" customWidth="1"/>
    <col min="16" max="16" width="11.33203125" style="4" bestFit="1" customWidth="1"/>
    <col min="17" max="17" width="7.44140625" style="4" bestFit="1" customWidth="1"/>
    <col min="18" max="21" width="11.33203125" style="4" bestFit="1" customWidth="1"/>
    <col min="22" max="23" width="10.6640625" style="4" bestFit="1" customWidth="1"/>
    <col min="24" max="24" width="12.109375" style="4" customWidth="1"/>
    <col min="25" max="25" width="10.6640625" style="4" bestFit="1" customWidth="1"/>
    <col min="26" max="31" width="11.44140625" style="4" bestFit="1" customWidth="1"/>
    <col min="32" max="34" width="10.6640625" style="4" bestFit="1" customWidth="1"/>
    <col min="35" max="37" width="10.109375" style="4" bestFit="1" customWidth="1"/>
    <col min="38" max="38" width="11" style="4" bestFit="1" customWidth="1"/>
    <col min="39" max="39" width="10.44140625" style="43" bestFit="1" customWidth="1"/>
    <col min="40" max="40" width="10.109375" style="4" bestFit="1" customWidth="1"/>
    <col min="41" max="42" width="10.44140625" style="4" bestFit="1" customWidth="1"/>
    <col min="43" max="43" width="10.6640625" style="4" bestFit="1" customWidth="1"/>
    <col min="44" max="44" width="11.33203125" style="43" customWidth="1"/>
    <col min="45" max="46" width="11" style="43" bestFit="1" customWidth="1"/>
    <col min="47" max="47" width="22.44140625" style="41" bestFit="1" customWidth="1"/>
    <col min="48" max="16384" width="26.88671875" style="11"/>
  </cols>
  <sheetData>
    <row r="1" spans="1:85" s="9" customFormat="1" ht="12.75" customHeight="1" x14ac:dyDescent="0.25">
      <c r="A1" s="891" t="s">
        <v>43</v>
      </c>
      <c r="B1" s="841" t="s">
        <v>0</v>
      </c>
      <c r="C1" s="841" t="s">
        <v>23</v>
      </c>
      <c r="D1" s="841" t="s">
        <v>1</v>
      </c>
      <c r="E1" s="841" t="s">
        <v>128</v>
      </c>
      <c r="F1" s="889" t="s">
        <v>3</v>
      </c>
      <c r="G1" s="895" t="s">
        <v>4</v>
      </c>
      <c r="H1" s="841" t="s">
        <v>5</v>
      </c>
      <c r="I1" s="898" t="s">
        <v>42</v>
      </c>
      <c r="J1" s="893" t="s">
        <v>44</v>
      </c>
      <c r="K1" s="831" t="s">
        <v>202</v>
      </c>
      <c r="L1" s="831" t="s">
        <v>147</v>
      </c>
      <c r="M1" s="831" t="s">
        <v>916</v>
      </c>
      <c r="N1" s="831" t="s">
        <v>203</v>
      </c>
      <c r="O1" s="831" t="s">
        <v>146</v>
      </c>
      <c r="P1" s="831" t="s">
        <v>137</v>
      </c>
      <c r="Q1" s="831" t="s">
        <v>204</v>
      </c>
      <c r="R1" s="831" t="s">
        <v>45</v>
      </c>
      <c r="S1" s="831" t="s">
        <v>46</v>
      </c>
      <c r="T1" s="831" t="s">
        <v>148</v>
      </c>
      <c r="U1" s="831" t="s">
        <v>205</v>
      </c>
      <c r="V1" s="831" t="s">
        <v>179</v>
      </c>
      <c r="W1" s="831" t="s">
        <v>150</v>
      </c>
      <c r="X1" s="831" t="s">
        <v>917</v>
      </c>
      <c r="Y1" s="831" t="s">
        <v>48</v>
      </c>
      <c r="Z1" s="831" t="s">
        <v>139</v>
      </c>
      <c r="AA1" s="831" t="s">
        <v>152</v>
      </c>
      <c r="AB1" s="831" t="s">
        <v>51</v>
      </c>
      <c r="AC1" s="831" t="s">
        <v>149</v>
      </c>
      <c r="AD1" s="831" t="s">
        <v>47</v>
      </c>
      <c r="AE1" s="831" t="s">
        <v>1205</v>
      </c>
      <c r="AF1" s="831" t="s">
        <v>151</v>
      </c>
      <c r="AG1" s="831" t="s">
        <v>207</v>
      </c>
      <c r="AH1" s="831" t="s">
        <v>50</v>
      </c>
      <c r="AI1" s="831" t="s">
        <v>49</v>
      </c>
      <c r="AJ1" s="831" t="s">
        <v>53</v>
      </c>
      <c r="AK1" s="831" t="s">
        <v>208</v>
      </c>
      <c r="AL1" s="831" t="s">
        <v>918</v>
      </c>
      <c r="AM1" s="831" t="s">
        <v>210</v>
      </c>
      <c r="AN1" s="831" t="s">
        <v>52</v>
      </c>
      <c r="AO1" s="831" t="s">
        <v>209</v>
      </c>
      <c r="AP1" s="831" t="s">
        <v>176</v>
      </c>
      <c r="AQ1" s="831" t="s">
        <v>1144</v>
      </c>
      <c r="AR1" s="847" t="s">
        <v>1013</v>
      </c>
      <c r="AS1" s="847" t="s">
        <v>1394</v>
      </c>
      <c r="AT1" s="899"/>
      <c r="AU1" s="35"/>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row>
    <row r="2" spans="1:85" s="9" customFormat="1" ht="12.75" customHeight="1" x14ac:dyDescent="0.25">
      <c r="A2" s="891"/>
      <c r="B2" s="834"/>
      <c r="C2" s="834"/>
      <c r="D2" s="834"/>
      <c r="E2" s="834"/>
      <c r="F2" s="890"/>
      <c r="G2" s="896"/>
      <c r="H2" s="834"/>
      <c r="I2" s="897"/>
      <c r="J2" s="894"/>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2"/>
      <c r="AO2" s="832"/>
      <c r="AP2" s="832"/>
      <c r="AQ2" s="832"/>
      <c r="AR2" s="848"/>
      <c r="AS2" s="848"/>
      <c r="AT2" s="900"/>
      <c r="AU2" s="35"/>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row>
    <row r="3" spans="1:85" s="9" customFormat="1" ht="12.75" customHeight="1" x14ac:dyDescent="0.25">
      <c r="A3" s="891"/>
      <c r="B3" s="834" t="s">
        <v>6</v>
      </c>
      <c r="C3" s="834" t="s">
        <v>7</v>
      </c>
      <c r="D3" s="834" t="s">
        <v>12</v>
      </c>
      <c r="E3" s="834" t="s">
        <v>8</v>
      </c>
      <c r="F3" s="890"/>
      <c r="G3" s="896" t="s">
        <v>9</v>
      </c>
      <c r="H3" s="834" t="s">
        <v>10</v>
      </c>
      <c r="I3" s="897" t="s">
        <v>11</v>
      </c>
      <c r="J3" s="892">
        <v>44870</v>
      </c>
      <c r="K3" s="844">
        <v>44940</v>
      </c>
      <c r="L3" s="844">
        <v>44968</v>
      </c>
      <c r="M3" s="844">
        <v>44976</v>
      </c>
      <c r="N3" s="844">
        <v>44982</v>
      </c>
      <c r="O3" s="844">
        <v>44982</v>
      </c>
      <c r="P3" s="844">
        <v>44990</v>
      </c>
      <c r="Q3" s="845">
        <v>44991</v>
      </c>
      <c r="R3" s="844">
        <v>44997</v>
      </c>
      <c r="S3" s="844">
        <v>44997</v>
      </c>
      <c r="T3" s="844">
        <v>45003</v>
      </c>
      <c r="U3" s="844">
        <v>45004</v>
      </c>
      <c r="V3" s="844">
        <v>45018</v>
      </c>
      <c r="W3" s="844">
        <v>45031</v>
      </c>
      <c r="X3" s="844">
        <v>45039</v>
      </c>
      <c r="Y3" s="844">
        <v>45046</v>
      </c>
      <c r="Z3" s="844">
        <v>45053</v>
      </c>
      <c r="AA3" s="844">
        <v>45059</v>
      </c>
      <c r="AB3" s="844">
        <v>45059</v>
      </c>
      <c r="AC3" s="844">
        <v>45060</v>
      </c>
      <c r="AD3" s="844">
        <v>45073</v>
      </c>
      <c r="AE3" s="844">
        <v>45074</v>
      </c>
      <c r="AF3" s="844">
        <v>45081</v>
      </c>
      <c r="AG3" s="844">
        <v>45081</v>
      </c>
      <c r="AH3" s="844">
        <v>45088</v>
      </c>
      <c r="AI3" s="844">
        <v>45108</v>
      </c>
      <c r="AJ3" s="844">
        <v>45114</v>
      </c>
      <c r="AK3" s="844">
        <v>45129</v>
      </c>
      <c r="AL3" s="844">
        <v>45151</v>
      </c>
      <c r="AM3" s="844">
        <v>45179</v>
      </c>
      <c r="AN3" s="844">
        <v>45199</v>
      </c>
      <c r="AO3" s="844">
        <v>45200</v>
      </c>
      <c r="AP3" s="844">
        <v>45213</v>
      </c>
      <c r="AQ3" s="844">
        <v>45221</v>
      </c>
      <c r="AR3" s="844">
        <v>44990</v>
      </c>
      <c r="AS3" s="844">
        <v>44983</v>
      </c>
      <c r="AT3" s="844"/>
      <c r="AU3" s="35"/>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row>
    <row r="4" spans="1:85" s="10" customFormat="1" ht="12.75" customHeight="1" x14ac:dyDescent="0.25">
      <c r="A4" s="891"/>
      <c r="B4" s="834"/>
      <c r="C4" s="834"/>
      <c r="D4" s="834"/>
      <c r="E4" s="834"/>
      <c r="F4" s="890"/>
      <c r="G4" s="896"/>
      <c r="H4" s="834"/>
      <c r="I4" s="897"/>
      <c r="J4" s="892"/>
      <c r="K4" s="844"/>
      <c r="L4" s="844"/>
      <c r="M4" s="844"/>
      <c r="N4" s="844"/>
      <c r="O4" s="844"/>
      <c r="P4" s="844"/>
      <c r="Q4" s="845"/>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s="36"/>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row>
    <row r="5" spans="1:85" s="10" customFormat="1" ht="14.4" thickBot="1" x14ac:dyDescent="0.3">
      <c r="A5" s="891"/>
      <c r="B5" s="35"/>
      <c r="C5" s="35"/>
      <c r="D5" s="35"/>
      <c r="E5" s="35"/>
      <c r="F5" s="36"/>
      <c r="G5" s="82" t="s">
        <v>9</v>
      </c>
      <c r="H5" s="83" t="s">
        <v>10</v>
      </c>
      <c r="I5" s="84" t="s">
        <v>11</v>
      </c>
      <c r="J5" s="650" t="s">
        <v>24</v>
      </c>
      <c r="K5" s="651" t="s">
        <v>24</v>
      </c>
      <c r="L5" s="651" t="s">
        <v>24</v>
      </c>
      <c r="M5" s="651" t="s">
        <v>24</v>
      </c>
      <c r="N5" s="651" t="s">
        <v>24</v>
      </c>
      <c r="O5" s="651" t="s">
        <v>24</v>
      </c>
      <c r="P5" s="651" t="s">
        <v>24</v>
      </c>
      <c r="Q5" s="651" t="s">
        <v>24</v>
      </c>
      <c r="R5" s="651" t="s">
        <v>24</v>
      </c>
      <c r="S5" s="651" t="s">
        <v>24</v>
      </c>
      <c r="T5" s="651" t="s">
        <v>24</v>
      </c>
      <c r="U5" s="651" t="s">
        <v>24</v>
      </c>
      <c r="V5" s="651" t="s">
        <v>24</v>
      </c>
      <c r="W5" s="651" t="s">
        <v>24</v>
      </c>
      <c r="X5" s="651" t="s">
        <v>24</v>
      </c>
      <c r="Y5" s="651" t="s">
        <v>24</v>
      </c>
      <c r="Z5" s="651" t="s">
        <v>24</v>
      </c>
      <c r="AA5" s="651" t="s">
        <v>24</v>
      </c>
      <c r="AB5" s="651" t="s">
        <v>24</v>
      </c>
      <c r="AC5" s="651" t="s">
        <v>24</v>
      </c>
      <c r="AD5" s="651" t="s">
        <v>24</v>
      </c>
      <c r="AE5" s="651" t="s">
        <v>24</v>
      </c>
      <c r="AF5" s="651" t="s">
        <v>24</v>
      </c>
      <c r="AG5" s="651" t="s">
        <v>24</v>
      </c>
      <c r="AH5" s="651" t="s">
        <v>24</v>
      </c>
      <c r="AI5" s="651" t="s">
        <v>24</v>
      </c>
      <c r="AJ5" s="651" t="s">
        <v>24</v>
      </c>
      <c r="AK5" s="651" t="s">
        <v>24</v>
      </c>
      <c r="AL5" s="651" t="s">
        <v>24</v>
      </c>
      <c r="AM5" s="652" t="s">
        <v>24</v>
      </c>
      <c r="AN5" s="652" t="s">
        <v>24</v>
      </c>
      <c r="AO5" s="652" t="s">
        <v>24</v>
      </c>
      <c r="AP5" s="652" t="s">
        <v>24</v>
      </c>
      <c r="AQ5" s="652" t="s">
        <v>24</v>
      </c>
      <c r="AR5" s="392" t="s">
        <v>24</v>
      </c>
      <c r="AS5" s="657" t="s">
        <v>24</v>
      </c>
      <c r="AT5" s="395" t="s">
        <v>24</v>
      </c>
      <c r="AU5" s="36"/>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row>
    <row r="6" spans="1:85" s="1" customFormat="1" x14ac:dyDescent="0.3">
      <c r="A6" s="891"/>
      <c r="B6" s="764" t="s">
        <v>423</v>
      </c>
      <c r="C6" s="765" t="s">
        <v>446</v>
      </c>
      <c r="D6" s="765" t="s">
        <v>157</v>
      </c>
      <c r="E6" s="766">
        <v>45052</v>
      </c>
      <c r="F6" s="767">
        <v>17</v>
      </c>
      <c r="G6" s="777">
        <f t="shared" ref="G6:G31" si="0">COUNTIF(J6:AT6,"&gt;0")</f>
        <v>7</v>
      </c>
      <c r="H6" s="770">
        <f t="shared" ref="H6:H31" si="1">SUM(J6:AT6)</f>
        <v>50</v>
      </c>
      <c r="I6" s="770">
        <f t="shared" ref="I6:I31" si="2">RANK(H6,$H$6:$H$66)</f>
        <v>1</v>
      </c>
      <c r="J6" s="64">
        <f>_xlfn.IFNA(VLOOKUP(CONCATENATE($J$5,$B6,$C6),'BUS1'!$A$6:$N$107,14,FALSE),0)</f>
        <v>0</v>
      </c>
      <c r="K6" s="64">
        <f>_xlfn.IFNA(VLOOKUP(CONCATENATE($K$5,$B6,$C6),'ESP1'!$A$6:$N$135,14,FALSE),0)</f>
        <v>0</v>
      </c>
      <c r="L6" s="64">
        <f>_xlfn.IFNA(VLOOKUP(CONCATENATE($L$5,$B6,$C6),'KR1'!$A$6:$N$95,14,FALSE),0)</f>
        <v>0</v>
      </c>
      <c r="M6" s="64">
        <f>_xlfn.IFNA(VLOOKUP(CONCATENATE($M$5,$B6,$C6),'BAL1'!$A$6:$N$110,14,FALSE),0)</f>
        <v>0</v>
      </c>
      <c r="N6" s="64">
        <f>_xlfn.IFNA(VLOOKUP(CONCATENATE($N$5,$B6,$C6),MUR!$A$6:$N$110,14,FALSE),0)</f>
        <v>0</v>
      </c>
      <c r="O6" s="64">
        <f>_xlfn.IFNA(VLOOKUP(CONCATENATE($O$5,$B6,$C6),'SER1'!$A$6:$N$110,14,FALSE),0)</f>
        <v>0</v>
      </c>
      <c r="P6" s="64">
        <f>_xlfn.IFNA(VLOOKUP(CONCATENATE($P$5,$B6,$C6),'MR1'!$A$6:$N$135,14,FALSE),0)</f>
        <v>8</v>
      </c>
      <c r="Q6" s="64">
        <f>_xlfn.IFNA(VLOOKUP(CONCATENATE($Q$5,$B6,$C6),'GOS1'!$A$6:$N$133,14,FALSE),0)</f>
        <v>0</v>
      </c>
      <c r="R6" s="64">
        <f>_xlfn.IFNA(VLOOKUP(CONCATENATE($R$5,$B6,$C6),'BUS2'!$A$6:$N$133,14,FALSE),0)</f>
        <v>6</v>
      </c>
      <c r="S6" s="64">
        <f>_xlfn.IFNA(VLOOKUP(CONCATENATE($S$5,$B6,$C6),'OG1'!$A$6:$N$56,14,FALSE),0)</f>
        <v>0</v>
      </c>
      <c r="T6" s="64">
        <f>_xlfn.IFNA(VLOOKUP(CONCATENATE($T$5,$B6,$C6),'DRY1'!$A$6:$N$135,14,FALSE),0)</f>
        <v>0</v>
      </c>
      <c r="U6" s="64">
        <f>_xlfn.IFNA(VLOOKUP(CONCATENATE($U$5,$B6,$C6),'HO1'!$A$6:$N$131,14,FALSE),0)</f>
        <v>0</v>
      </c>
      <c r="V6" s="64">
        <f>_xlfn.IFNA(VLOOKUP(CONCATENATE($V$5,$B6,$C6),'BUS3'!$A$6:$N$135,14,FALSE),0)</f>
        <v>8</v>
      </c>
      <c r="W6" s="64">
        <f>_xlfn.IFNA(VLOOKUP(CONCATENATE($W$5,$B6,$C6),'DRY2'!$A$6:$N$133,14,FALSE),0)</f>
        <v>0</v>
      </c>
      <c r="X6" s="64">
        <f>_xlfn.IFNA(VLOOKUP(CONCATENATE($X$5,$B6,$C6),'BAL2'!$A$6:$N$133,14,FALSE),0)</f>
        <v>0</v>
      </c>
      <c r="Y6" s="64">
        <f>_xlfn.IFNA(VLOOKUP(CONCATENATE($Y$5,$B6,$C6),'OG2'!$A$6:$N$133,14,FALSE),0)</f>
        <v>0</v>
      </c>
      <c r="Z6" s="64">
        <f>_xlfn.IFNA(VLOOKUP(CONCATENATE($Z$5,$B6,$C6),'MR2'!$A$6:$N$133,14,FALSE),0)</f>
        <v>9</v>
      </c>
      <c r="AA6" s="64">
        <f>_xlfn.IFNA(VLOOKUP(CONCATENATE($AA$5,$B6,$C6),'DRY3'!$A$6:$N$124,14,FALSE),0)</f>
        <v>0</v>
      </c>
      <c r="AB6" s="64">
        <f>_xlfn.IFNA(VLOOKUP(CONCATENATE($AB$5,$B6,$C6),'SER2'!$A$6:$N$135,14,FALSE),0)</f>
        <v>0</v>
      </c>
      <c r="AC6" s="64">
        <f>_xlfn.IFNA(VLOOKUP(CONCATENATE($AC$5,$B6,$C6),'KR2'!$A$6:$O$129,14,FALSE),0)</f>
        <v>0</v>
      </c>
      <c r="AD6" s="64">
        <f>_xlfn.IFNA(VLOOKUP(CONCATENATE($AC$5,$B6,$C6),'BUN1'!$A$6:$O$129,14,FALSE),0)</f>
        <v>0</v>
      </c>
      <c r="AE6" s="64">
        <f>_xlfn.IFNA(VLOOKUP(CONCATENATE($AE$5,$B6,$C6),LOG!$A$6:$N$135,14,FALSE),0)</f>
        <v>0</v>
      </c>
      <c r="AF6" s="64">
        <f>_xlfn.IFNA(VLOOKUP(CONCATENATE($AF$5,$B6,$C6),FEST!$A$6:$N$125,14,FALSE),0)</f>
        <v>0</v>
      </c>
      <c r="AG6" s="64">
        <f>_xlfn.IFNA(VLOOKUP(CONCATENATE($AG$5,$B6,$C6),'ESP2'!$A$6:$N$131,14,FALSE),0)</f>
        <v>0</v>
      </c>
      <c r="AH6" s="64">
        <f>_xlfn.IFNA(VLOOKUP(CONCATENATE($AG$5,$B6,$C6),'OG3'!$A$6:$N$131,14,FALSE),0)</f>
        <v>0</v>
      </c>
      <c r="AI6" s="64">
        <f>_xlfn.IFNA(VLOOKUP(CONCATENATE($AI$5,$B6,$C6),'BUN2'!$A$6:$N$135,14,FALSE),0)</f>
        <v>0</v>
      </c>
      <c r="AJ6" s="64">
        <f>_xlfn.IFNA(VLOOKUP(CONCATENATE($AJ$5,$B6,$C6),SC!$A$6:$N$250,14,FALSE),0)</f>
        <v>2</v>
      </c>
      <c r="AK6" s="64">
        <f>_xlfn.IFNA(VLOOKUP(CONCATENATE($AK$5,$B6,$C6),'ESP3'!$A$6:$N$133,14,FALSE),0)</f>
        <v>0</v>
      </c>
      <c r="AL6" s="64">
        <f>_xlfn.IFNA(VLOOKUP(CONCATENATE($AL$5,$B6,$C6),'BAL3'!$A$6:$N$95,14,FALSE),0)</f>
        <v>0</v>
      </c>
      <c r="AM6" s="415">
        <f>_xlfn.IFNA(VLOOKUP(CONCATENATE($AM$5,$B6,$C6),'BUS4'!$A$6:$N$250,14,FALSE),0)</f>
        <v>8</v>
      </c>
      <c r="AN6" s="415">
        <f>_xlfn.IFNA(VLOOKUP(CONCATENATE($AK$5,$B6,$C6),'BUN3'!$A$6:$N$133,14,FALSE),0)</f>
        <v>0</v>
      </c>
      <c r="AO6" s="415">
        <f>_xlfn.IFNA(VLOOKUP(CONCATENATE($AO$5,$B6,$C6),'ESP4'!$A$6:$N$135,14,FALSE),0)</f>
        <v>0</v>
      </c>
      <c r="AP6" s="415">
        <f>_xlfn.IFNA(VLOOKUP(CONCATENATE($AP$5,$B6,$C6),'MR3'!$A$6:$N$77,14,FALSE),0)</f>
        <v>9</v>
      </c>
      <c r="AQ6" s="415">
        <f>_xlfn.IFNA(VLOOKUP(CONCATENATE($AQ$5,$B6,$C6),'WAL1'!$A$6:$O$255,14,FALSE),0)</f>
        <v>0</v>
      </c>
      <c r="AR6" s="67">
        <f>_xlfn.IFNA(VLOOKUP(CONCATENATE($AR$5,$B6,$C6),'SM1'!$A$6:$N$233,14,FALSE),0)</f>
        <v>0</v>
      </c>
      <c r="AS6" s="656">
        <f>_xlfn.IFNA(VLOOKUP(CONCATENATE($AS$5,$B6,$C6),WP!$A$6:$N$250,14,FALSE),0)</f>
        <v>0</v>
      </c>
      <c r="AT6" s="428"/>
      <c r="AU6" s="35"/>
    </row>
    <row r="7" spans="1:85" s="1" customFormat="1" x14ac:dyDescent="0.3">
      <c r="A7" s="891"/>
      <c r="B7" s="778" t="s">
        <v>419</v>
      </c>
      <c r="C7" s="779" t="s">
        <v>444</v>
      </c>
      <c r="D7" s="779" t="s">
        <v>299</v>
      </c>
      <c r="E7" s="780">
        <v>45064</v>
      </c>
      <c r="F7" s="781">
        <v>22</v>
      </c>
      <c r="G7" s="768">
        <f t="shared" si="0"/>
        <v>6</v>
      </c>
      <c r="H7" s="782">
        <f t="shared" si="1"/>
        <v>40</v>
      </c>
      <c r="I7" s="782">
        <f t="shared" si="2"/>
        <v>2</v>
      </c>
      <c r="J7" s="66">
        <f>_xlfn.IFNA(VLOOKUP(CONCATENATE($J$5,$B7,$C7),'BUS1'!$A$6:$N$107,14,FALSE),0)</f>
        <v>0</v>
      </c>
      <c r="K7" s="66">
        <f>_xlfn.IFNA(VLOOKUP(CONCATENATE($K$5,$B7,$C7),'ESP1'!$A$6:$N$135,14,FALSE),0)</f>
        <v>0</v>
      </c>
      <c r="L7" s="66">
        <f>_xlfn.IFNA(VLOOKUP(CONCATENATE($L$5,$B7,$C7),'KR1'!$A$6:$N$95,14,FALSE),0)</f>
        <v>0</v>
      </c>
      <c r="M7" s="66">
        <f>_xlfn.IFNA(VLOOKUP(CONCATENATE($M$5,$B7,$C7),'BAL1'!$A$6:$N$110,14,FALSE),0)</f>
        <v>0</v>
      </c>
      <c r="N7" s="64">
        <f>_xlfn.IFNA(VLOOKUP(CONCATENATE($N$5,$B7,$C7),MUR!$A$6:$N$110,14,FALSE),0)</f>
        <v>0</v>
      </c>
      <c r="O7" s="66">
        <f>_xlfn.IFNA(VLOOKUP(CONCATENATE($O$5,$B7,$C7),'SER1'!$A$6:$N$110,14,FALSE),0)</f>
        <v>7</v>
      </c>
      <c r="P7" s="66">
        <f>_xlfn.IFNA(VLOOKUP(CONCATENATE($P$5,$B7,$C7),'MR1'!$A$6:$N$135,14,FALSE),0)</f>
        <v>0</v>
      </c>
      <c r="Q7" s="66">
        <f>_xlfn.IFNA(VLOOKUP(CONCATENATE($Q$5,$B7,$C7),'GOS1'!$A$6:$N$133,14,FALSE),0)</f>
        <v>0</v>
      </c>
      <c r="R7" s="64">
        <f>_xlfn.IFNA(VLOOKUP(CONCATENATE($R$5,$B7,$C7),'BUS2'!$A$6:$N$133,14,FALSE),0)</f>
        <v>0</v>
      </c>
      <c r="S7" s="66">
        <f>_xlfn.IFNA(VLOOKUP(CONCATENATE($S$5,$B7,$C7),'OG1'!$A$6:$N$56,14,FALSE),0)</f>
        <v>7</v>
      </c>
      <c r="T7" s="66">
        <f>_xlfn.IFNA(VLOOKUP(CONCATENATE($T$5,$B7,$C7),'DRY1'!$A$6:$N$135,14,FALSE),0)</f>
        <v>0</v>
      </c>
      <c r="U7" s="64">
        <f>_xlfn.IFNA(VLOOKUP(CONCATENATE($U$5,$B7,$C7),'HO1'!$A$6:$N$131,14,FALSE),0)</f>
        <v>0</v>
      </c>
      <c r="V7" s="64">
        <f>_xlfn.IFNA(VLOOKUP(CONCATENATE($V$5,$B7,$C7),'BUS3'!$A$6:$N$135,14,FALSE),0)</f>
        <v>0</v>
      </c>
      <c r="W7" s="64">
        <f>_xlfn.IFNA(VLOOKUP(CONCATENATE($W$5,$B7,$C7),'DRY2'!$A$6:$N$133,14,FALSE),0)</f>
        <v>0</v>
      </c>
      <c r="X7" s="66">
        <f>_xlfn.IFNA(VLOOKUP(CONCATENATE($X$5,$B7,$C7),'BAL2'!$A$6:$N$133,14,FALSE),0)</f>
        <v>0</v>
      </c>
      <c r="Y7" s="64">
        <f>_xlfn.IFNA(VLOOKUP(CONCATENATE($Y$5,$B7,$C7),'OG2'!$A$6:$N$133,14,FALSE),0)</f>
        <v>7</v>
      </c>
      <c r="Z7" s="66">
        <f>_xlfn.IFNA(VLOOKUP(CONCATENATE($Z$5,$B7,$C7),'MR2'!$A$6:$N$133,14,FALSE),0)</f>
        <v>0</v>
      </c>
      <c r="AA7" s="66">
        <f>_xlfn.IFNA(VLOOKUP(CONCATENATE($AA$5,$B7,$C7),'DRY3'!$A$6:$N$124,14,FALSE),0)</f>
        <v>0</v>
      </c>
      <c r="AB7" s="66">
        <f>_xlfn.IFNA(VLOOKUP(CONCATENATE($AB$5,$B7,$C7),'SER2'!$A$6:$N$135,14,FALSE),0)</f>
        <v>7</v>
      </c>
      <c r="AC7" s="66">
        <f>_xlfn.IFNA(VLOOKUP(CONCATENATE($AC$5,$B7,$C7),'KR2'!$A$6:$O$129,14,FALSE),0)</f>
        <v>0</v>
      </c>
      <c r="AD7" s="64">
        <f>_xlfn.IFNA(VLOOKUP(CONCATENATE($AC$5,$B7,$C7),'BUN1'!$A$6:$O$129,14,FALSE),0)</f>
        <v>0</v>
      </c>
      <c r="AE7" s="66">
        <f>_xlfn.IFNA(VLOOKUP(CONCATENATE($AE$5,$B7,$C7),LOG!$A$6:$N$135,14,FALSE),0)</f>
        <v>0</v>
      </c>
      <c r="AF7" s="66">
        <f>_xlfn.IFNA(VLOOKUP(CONCATENATE($AF$5,$B7,$C7),FEST!$A$6:$N$125,14,FALSE),0)</f>
        <v>0</v>
      </c>
      <c r="AG7" s="66">
        <f>_xlfn.IFNA(VLOOKUP(CONCATENATE($AG$5,$B7,$C7),'ESP2'!$A$6:$N$131,14,FALSE),0)</f>
        <v>0</v>
      </c>
      <c r="AH7" s="66">
        <f>_xlfn.IFNA(VLOOKUP(CONCATENATE($AG$5,$B7,$C7),'OG3'!$A$6:$N$131,14,FALSE),0)</f>
        <v>6</v>
      </c>
      <c r="AI7" s="66">
        <f>_xlfn.IFNA(VLOOKUP(CONCATENATE($AI$5,$B7,$C7),'BUN2'!$A$6:$N$135,14,FALSE),0)</f>
        <v>0</v>
      </c>
      <c r="AJ7" s="64">
        <f>_xlfn.IFNA(VLOOKUP(CONCATENATE($AJ$5,$B7,$C7),SC!$A$6:$N$250,14,FALSE),0)</f>
        <v>6</v>
      </c>
      <c r="AK7" s="66">
        <f>_xlfn.IFNA(VLOOKUP(CONCATENATE($AK$5,$B7,$C7),'ESP3'!$A$6:$N$133,14,FALSE),0)</f>
        <v>0</v>
      </c>
      <c r="AL7" s="66">
        <f>_xlfn.IFNA(VLOOKUP(CONCATENATE($AP$5,$B7,$C7),'BAL3'!$A$6:$N$95,14,FALSE),0)</f>
        <v>0</v>
      </c>
      <c r="AM7" s="415">
        <f>_xlfn.IFNA(VLOOKUP(CONCATENATE($AM$5,$B7,$C7),'BUS4'!$A$6:$N$250,14,FALSE),0)</f>
        <v>0</v>
      </c>
      <c r="AN7" s="67">
        <f>_xlfn.IFNA(VLOOKUP(CONCATENATE($AK$5,$B7,$C7),'BUN3'!$A$6:$N$133,14,FALSE),0)</f>
        <v>0</v>
      </c>
      <c r="AO7" s="67">
        <f>_xlfn.IFNA(VLOOKUP(CONCATENATE($AO$5,$B7,$C7),'ESP4'!$A$6:$N$135,14,FALSE),0)</f>
        <v>0</v>
      </c>
      <c r="AP7" s="67">
        <f>_xlfn.IFNA(VLOOKUP(CONCATENATE($AP$5,$B7,$C7),'MR3'!$A$6:$N$77,14,FALSE),0)</f>
        <v>0</v>
      </c>
      <c r="AQ7" s="67">
        <f>_xlfn.IFNA(VLOOKUP(CONCATENATE($AQ$5,$B7,$C7),'WAL1'!$A$6:$O$255,14,FALSE),0)</f>
        <v>0</v>
      </c>
      <c r="AR7" s="67">
        <f>_xlfn.IFNA(VLOOKUP(CONCATENATE($AR$5,$B7,$C7),'SM1'!$A$6:$N$233,14,FALSE),0)</f>
        <v>0</v>
      </c>
      <c r="AS7" s="393">
        <f>_xlfn.IFNA(VLOOKUP(CONCATENATE($AS$5,$B7,$C7),WP!$A$6:$N$250,14,FALSE),0)</f>
        <v>0</v>
      </c>
      <c r="AT7" s="68"/>
      <c r="AU7" s="35"/>
    </row>
    <row r="8" spans="1:85" s="1" customFormat="1" x14ac:dyDescent="0.3">
      <c r="A8" s="891"/>
      <c r="B8" s="778" t="s">
        <v>413</v>
      </c>
      <c r="C8" s="784" t="s">
        <v>494</v>
      </c>
      <c r="D8" s="784" t="s">
        <v>71</v>
      </c>
      <c r="E8" s="785">
        <v>45028</v>
      </c>
      <c r="F8" s="783">
        <v>23</v>
      </c>
      <c r="G8" s="768">
        <f t="shared" si="0"/>
        <v>2</v>
      </c>
      <c r="H8" s="782">
        <f t="shared" si="1"/>
        <v>18</v>
      </c>
      <c r="I8" s="782">
        <f t="shared" si="2"/>
        <v>3</v>
      </c>
      <c r="J8" s="66">
        <f>_xlfn.IFNA(VLOOKUP(CONCATENATE($J$5,$B8,$C8),'BUS1'!$A$6:$N$107,14,FALSE),0)</f>
        <v>0</v>
      </c>
      <c r="K8" s="66">
        <f>_xlfn.IFNA(VLOOKUP(CONCATENATE($K$5,$B8,$C8),'ESP1'!$A$6:$N$135,14,FALSE),0)</f>
        <v>0</v>
      </c>
      <c r="L8" s="66">
        <f>_xlfn.IFNA(VLOOKUP(CONCATENATE($L$5,$B8,$C8),'KR1'!$A$6:$N$95,14,FALSE),0)</f>
        <v>9</v>
      </c>
      <c r="M8" s="66">
        <f>_xlfn.IFNA(VLOOKUP(CONCATENATE($M$5,$B8,$C8),'BAL1'!$A$6:$N$110,14,FALSE),0)</f>
        <v>0</v>
      </c>
      <c r="N8" s="64">
        <f>_xlfn.IFNA(VLOOKUP(CONCATENATE($N$5,$B8,$C8),MUR!$A$6:$N$110,14,FALSE),0)</f>
        <v>0</v>
      </c>
      <c r="O8" s="66">
        <f>_xlfn.IFNA(VLOOKUP(CONCATENATE($O$5,$B8,$C8),'SER1'!$A$6:$N$110,14,FALSE),0)</f>
        <v>0</v>
      </c>
      <c r="P8" s="66">
        <f>_xlfn.IFNA(VLOOKUP(CONCATENATE($P$5,$B8,$C8),'MR1'!$A$6:$N$135,14,FALSE),0)</f>
        <v>0</v>
      </c>
      <c r="Q8" s="66">
        <f>_xlfn.IFNA(VLOOKUP(CONCATENATE($Q$5,$B8,$C8),'GOS1'!$A$6:$N$133,14,FALSE),0)</f>
        <v>0</v>
      </c>
      <c r="R8" s="64">
        <f>_xlfn.IFNA(VLOOKUP(CONCATENATE($R$5,$B8,$C8),'BUS2'!$A$6:$N$133,14,FALSE),0)</f>
        <v>0</v>
      </c>
      <c r="S8" s="66">
        <f>_xlfn.IFNA(VLOOKUP(CONCATENATE($S$5,$B8,$C8),'OG1'!$A$6:$N$56,14,FALSE),0)</f>
        <v>0</v>
      </c>
      <c r="T8" s="66">
        <f>_xlfn.IFNA(VLOOKUP(CONCATENATE($T$5,$B8,$C8),'DRY1'!$A$6:$N$135,14,FALSE),0)</f>
        <v>0</v>
      </c>
      <c r="U8" s="64">
        <f>_xlfn.IFNA(VLOOKUP(CONCATENATE($U$5,$B8,$C8),'HO1'!$A$6:$N$131,14,FALSE),0)</f>
        <v>0</v>
      </c>
      <c r="V8" s="64">
        <f>_xlfn.IFNA(VLOOKUP(CONCATENATE($V$5,$B8,$C8),'BUS3'!$A$6:$N$135,14,FALSE),0)</f>
        <v>0</v>
      </c>
      <c r="W8" s="64">
        <f>_xlfn.IFNA(VLOOKUP(CONCATENATE($W$5,$B8,$C8),'DRY2'!$A$6:$N$133,14,FALSE),0)</f>
        <v>0</v>
      </c>
      <c r="X8" s="66">
        <f>_xlfn.IFNA(VLOOKUP(CONCATENATE($X$5,$B8,$C8),'BAL2'!$A$6:$N$133,14,FALSE),0)</f>
        <v>0</v>
      </c>
      <c r="Y8" s="64">
        <f>_xlfn.IFNA(VLOOKUP(CONCATENATE($Y$5,$B8,$C8),'OG2'!$A$6:$N$133,14,FALSE),0)</f>
        <v>0</v>
      </c>
      <c r="Z8" s="66">
        <f>_xlfn.IFNA(VLOOKUP(CONCATENATE($Z$5,$B8,$C8),'MR2'!$A$6:$N$133,14,FALSE),0)</f>
        <v>0</v>
      </c>
      <c r="AA8" s="66">
        <f>_xlfn.IFNA(VLOOKUP(CONCATENATE($AA$5,$B8,$C8),'DRY3'!$A$6:$N$124,14,FALSE),0)</f>
        <v>0</v>
      </c>
      <c r="AB8" s="66">
        <f>_xlfn.IFNA(VLOOKUP(CONCATENATE($AB$5,$B8,$C8),'SER2'!$A$6:$N$135,14,FALSE),0)</f>
        <v>0</v>
      </c>
      <c r="AC8" s="66">
        <f>_xlfn.IFNA(VLOOKUP(CONCATENATE($AC$5,$B8,$C8),'KR2'!$A$6:$O$129,14,FALSE),0)</f>
        <v>0</v>
      </c>
      <c r="AD8" s="64">
        <f>_xlfn.IFNA(VLOOKUP(CONCATENATE($AD$5,$B8,$C8),'BUN1'!$A$6:$O$129,14,FALSE),0)</f>
        <v>0</v>
      </c>
      <c r="AE8" s="66">
        <f>_xlfn.IFNA(VLOOKUP(CONCATENATE($AE$5,$B8,$C8),LOG!$A$6:$N$135,14,FALSE),0)</f>
        <v>0</v>
      </c>
      <c r="AF8" s="66">
        <f>_xlfn.IFNA(VLOOKUP(CONCATENATE($AF$5,$B8,$C8),FEST!$A$6:$N$125,14,FALSE),0)</f>
        <v>0</v>
      </c>
      <c r="AG8" s="66">
        <f>_xlfn.IFNA(VLOOKUP(CONCATENATE($AG$5,$B8,$C8),'ESP2'!$A$6:$N$131,14,FALSE),0)</f>
        <v>0</v>
      </c>
      <c r="AH8" s="66">
        <f>_xlfn.IFNA(VLOOKUP(CONCATENATE($AG$5,$B8,$C8),'OG3'!$A$6:$N$131,14,FALSE),0)</f>
        <v>0</v>
      </c>
      <c r="AI8" s="66">
        <f>_xlfn.IFNA(VLOOKUP(CONCATENATE($AI$5,$B8,$C8),'BUN2'!$A$6:$N$135,14,FALSE),0)</f>
        <v>0</v>
      </c>
      <c r="AJ8" s="64">
        <f>_xlfn.IFNA(VLOOKUP(CONCATENATE($AJ$5,$B8,$C8),SC!$A$6:$N$250,14,FALSE),0)</f>
        <v>0</v>
      </c>
      <c r="AK8" s="66">
        <f>_xlfn.IFNA(VLOOKUP(CONCATENATE($AK$5,$B8,$C8),'ESP3'!$A$6:$N$133,14,FALSE),0)</f>
        <v>0</v>
      </c>
      <c r="AL8" s="66">
        <f>_xlfn.IFNA(VLOOKUP(CONCATENATE($AP$5,$B8,$C8),'BAL3'!$A$6:$N$95,14,FALSE),0)</f>
        <v>0</v>
      </c>
      <c r="AM8" s="415">
        <f>_xlfn.IFNA(VLOOKUP(CONCATENATE($AM$5,$B8,$C8),'BUS4'!$A$6:$N$250,14,FALSE),0)</f>
        <v>0</v>
      </c>
      <c r="AN8" s="67">
        <f>_xlfn.IFNA(VLOOKUP(CONCATENATE($AK$5,$B8,$C8),'BUN3'!$A$6:$N$133,14,FALSE),0)</f>
        <v>0</v>
      </c>
      <c r="AO8" s="67">
        <f>_xlfn.IFNA(VLOOKUP(CONCATENATE($AO$5,$B8,$C8),'ESP4'!$A$6:$N$135,14,FALSE),0)</f>
        <v>0</v>
      </c>
      <c r="AP8" s="67">
        <f>_xlfn.IFNA(VLOOKUP(CONCATENATE($AP$5,$B8,$C8),'MR3'!$A$6:$N$77,14,FALSE),0)</f>
        <v>0</v>
      </c>
      <c r="AQ8" s="67">
        <f>_xlfn.IFNA(VLOOKUP(CONCATENATE($AQ$5,$B8,$C8),'WAL1'!$A$6:$O$255,14,FALSE),0)</f>
        <v>0</v>
      </c>
      <c r="AR8" s="67">
        <f>_xlfn.IFNA(VLOOKUP(CONCATENATE($AR$5,$B8,$C8),'SM1'!$A$6:$N$233,14,FALSE),0)</f>
        <v>0</v>
      </c>
      <c r="AS8" s="393">
        <f>_xlfn.IFNA(VLOOKUP(CONCATENATE($AS$5,$B8,$C8),WP!$A$6:$N$250,14,FALSE),0)</f>
        <v>9</v>
      </c>
      <c r="AT8" s="68"/>
      <c r="AU8" s="35"/>
    </row>
    <row r="9" spans="1:85" s="1" customFormat="1" x14ac:dyDescent="0.3">
      <c r="A9" s="891"/>
      <c r="B9" s="778" t="s">
        <v>420</v>
      </c>
      <c r="C9" s="784" t="s">
        <v>578</v>
      </c>
      <c r="D9" s="784" t="s">
        <v>429</v>
      </c>
      <c r="E9" s="785">
        <v>45103</v>
      </c>
      <c r="F9" s="783">
        <v>21</v>
      </c>
      <c r="G9" s="768">
        <f t="shared" si="0"/>
        <v>3</v>
      </c>
      <c r="H9" s="782">
        <f t="shared" si="1"/>
        <v>17</v>
      </c>
      <c r="I9" s="782">
        <f t="shared" si="2"/>
        <v>4</v>
      </c>
      <c r="J9" s="66">
        <f>_xlfn.IFNA(VLOOKUP(CONCATENATE($J$5,$B9,$C9),'BUS1'!$A$6:$N$107,14,FALSE),0)</f>
        <v>7</v>
      </c>
      <c r="K9" s="66">
        <f>_xlfn.IFNA(VLOOKUP(CONCATENATE($K$5,$B9,$C9),'ESP1'!$A$6:$N$135,14,FALSE),0)</f>
        <v>0</v>
      </c>
      <c r="L9" s="66">
        <f>_xlfn.IFNA(VLOOKUP(CONCATENATE($L$5,$B9,$C9),'KR1'!$A$6:$N$95,14,FALSE),0)</f>
        <v>0</v>
      </c>
      <c r="M9" s="66">
        <f>_xlfn.IFNA(VLOOKUP(CONCATENATE($M$5,$B9,$C9),'BAL1'!$A$6:$N$110,14,FALSE),0)</f>
        <v>0</v>
      </c>
      <c r="N9" s="64">
        <f>_xlfn.IFNA(VLOOKUP(CONCATENATE($N$5,$B9,$C9),MUR!$A$6:$N$110,14,FALSE),0)</f>
        <v>0</v>
      </c>
      <c r="O9" s="66">
        <f>_xlfn.IFNA(VLOOKUP(CONCATENATE($O$5,$B9,$C9),'SER1'!$A$6:$N$110,14,FALSE),0)</f>
        <v>0</v>
      </c>
      <c r="P9" s="66">
        <f>_xlfn.IFNA(VLOOKUP(CONCATENATE($P$5,$B9,$C9),'MR1'!$A$6:$N$135,14,FALSE),0)</f>
        <v>0</v>
      </c>
      <c r="Q9" s="66">
        <f>_xlfn.IFNA(VLOOKUP(CONCATENATE($Q$5,$B9,$C9),'GOS1'!$A$6:$N$133,14,FALSE),0)</f>
        <v>0</v>
      </c>
      <c r="R9" s="64">
        <f>_xlfn.IFNA(VLOOKUP(CONCATENATE($R$5,$B9,$C9),'BUS2'!$A$6:$N$133,14,FALSE),0)</f>
        <v>0</v>
      </c>
      <c r="S9" s="66">
        <f>_xlfn.IFNA(VLOOKUP(CONCATENATE($S$5,$B9,$C9),'OG1'!$A$6:$N$56,14,FALSE),0)</f>
        <v>0</v>
      </c>
      <c r="T9" s="66">
        <f>_xlfn.IFNA(VLOOKUP(CONCATENATE($T$5,$B9,$C9),'DRY1'!$A$6:$N$135,14,FALSE),0)</f>
        <v>0</v>
      </c>
      <c r="U9" s="64">
        <f>_xlfn.IFNA(VLOOKUP(CONCATENATE($U$5,$B9,$C9),'HO1'!$A$6:$N$131,14,FALSE),0)</f>
        <v>0</v>
      </c>
      <c r="V9" s="64">
        <f>_xlfn.IFNA(VLOOKUP(CONCATENATE($V$5,$B9,$C9),'BUS3'!$A$6:$N$135,14,FALSE),0)</f>
        <v>0</v>
      </c>
      <c r="W9" s="64">
        <f>_xlfn.IFNA(VLOOKUP(CONCATENATE($W$5,$B9,$C9),'DRY2'!$A$6:$N$133,14,FALSE),0)</f>
        <v>0</v>
      </c>
      <c r="X9" s="66">
        <f>_xlfn.IFNA(VLOOKUP(CONCATENATE($X$5,$B9,$C9),'BAL2'!$A$6:$N$133,14,FALSE),0)</f>
        <v>0</v>
      </c>
      <c r="Y9" s="64">
        <f>_xlfn.IFNA(VLOOKUP(CONCATENATE($Y$5,$B9,$C9),'OG2'!$A$6:$N$133,14,FALSE),0)</f>
        <v>0</v>
      </c>
      <c r="Z9" s="66">
        <f>_xlfn.IFNA(VLOOKUP(CONCATENATE($Z$5,$B9,$C9),'MR2'!$A$6:$N$133,14,FALSE),0)</f>
        <v>0</v>
      </c>
      <c r="AA9" s="66">
        <f>_xlfn.IFNA(VLOOKUP(CONCATENATE($AA$5,$B9,$C9),'DRY3'!$A$6:$N$124,14,FALSE),0)</f>
        <v>0</v>
      </c>
      <c r="AB9" s="66">
        <f>_xlfn.IFNA(VLOOKUP(CONCATENATE($AB$5,$B9,$C9),'SER2'!$A$6:$N$135,14,FALSE),0)</f>
        <v>0</v>
      </c>
      <c r="AC9" s="66">
        <f>_xlfn.IFNA(VLOOKUP(CONCATENATE($AC$5,$B9,$C9),'KR2'!$A$6:$O$129,14,FALSE),0)</f>
        <v>0</v>
      </c>
      <c r="AD9" s="64">
        <f>_xlfn.IFNA(VLOOKUP(CONCATENATE($AD$5,$B9,$C9),'BUN1'!$A$6:$O$129,14,FALSE),0)</f>
        <v>8</v>
      </c>
      <c r="AE9" s="66">
        <f>_xlfn.IFNA(VLOOKUP(CONCATENATE($AE$5,$B9,$C9),LOG!$A$6:$N$135,14,FALSE),0)</f>
        <v>0</v>
      </c>
      <c r="AF9" s="66">
        <f>_xlfn.IFNA(VLOOKUP(CONCATENATE($AF$5,$B9,$C9),FEST!$A$6:$N$125,14,FALSE),0)</f>
        <v>0</v>
      </c>
      <c r="AG9" s="66">
        <f>_xlfn.IFNA(VLOOKUP(CONCATENATE($AG$5,$B9,$C9),'ESP2'!$A$6:$N$131,14,FALSE),0)</f>
        <v>0</v>
      </c>
      <c r="AH9" s="66">
        <f>_xlfn.IFNA(VLOOKUP(CONCATENATE($AG$5,$B9,$C9),'OG3'!$A$6:$N$131,14,FALSE),0)</f>
        <v>0</v>
      </c>
      <c r="AI9" s="66">
        <f>_xlfn.IFNA(VLOOKUP(CONCATENATE($AI$5,$B9,$C9),'BUN2'!$A$6:$N$135,14,FALSE),0)</f>
        <v>0</v>
      </c>
      <c r="AJ9" s="64">
        <f>_xlfn.IFNA(VLOOKUP(CONCATENATE($AJ$5,$B9,$C9),SC!$A$6:$N$250,14,FALSE),0)</f>
        <v>2</v>
      </c>
      <c r="AK9" s="66">
        <f>_xlfn.IFNA(VLOOKUP(CONCATENATE($AK$5,$B9,$C9),'ESP3'!$A$6:$N$133,14,FALSE),0)</f>
        <v>0</v>
      </c>
      <c r="AL9" s="66">
        <f>_xlfn.IFNA(VLOOKUP(CONCATENATE($AP$5,$B9,$C9),'BAL3'!$A$6:$N$95,14,FALSE),0)</f>
        <v>0</v>
      </c>
      <c r="AM9" s="415">
        <f>_xlfn.IFNA(VLOOKUP(CONCATENATE($AM$5,$B9,$C9),'BUS4'!$A$6:$N$250,14,FALSE),0)</f>
        <v>0</v>
      </c>
      <c r="AN9" s="67">
        <f>_xlfn.IFNA(VLOOKUP(CONCATENATE($AK$5,$B9,$C9),'BUN3'!$A$6:$N$133,14,FALSE),0)</f>
        <v>0</v>
      </c>
      <c r="AO9" s="67">
        <f>_xlfn.IFNA(VLOOKUP(CONCATENATE($AO$5,$B9,$C9),'ESP4'!$A$6:$N$135,14,FALSE),0)</f>
        <v>0</v>
      </c>
      <c r="AP9" s="67">
        <f>_xlfn.IFNA(VLOOKUP(CONCATENATE($AP$5,$B9,$C9),'MR3'!$A$6:$N$77,14,FALSE),0)</f>
        <v>0</v>
      </c>
      <c r="AQ9" s="67">
        <f>_xlfn.IFNA(VLOOKUP(CONCATENATE($AQ$5,$B9,$C9),'WAL1'!$A$6:$O$255,14,FALSE),0)</f>
        <v>0</v>
      </c>
      <c r="AR9" s="67">
        <f>_xlfn.IFNA(VLOOKUP(CONCATENATE($AR$5,$B9,$C9),'SM1'!$A$6:$N$233,14,FALSE),0)</f>
        <v>0</v>
      </c>
      <c r="AS9" s="393">
        <f>_xlfn.IFNA(VLOOKUP(CONCATENATE($AS$5,$B9,$C9),WP!$A$6:$N$250,14,FALSE),0)</f>
        <v>0</v>
      </c>
      <c r="AT9" s="68"/>
      <c r="AU9" s="35"/>
    </row>
    <row r="10" spans="1:85" x14ac:dyDescent="0.3">
      <c r="A10" s="891"/>
      <c r="B10" s="778" t="s">
        <v>486</v>
      </c>
      <c r="C10" s="784" t="s">
        <v>490</v>
      </c>
      <c r="D10" s="784" t="s">
        <v>434</v>
      </c>
      <c r="E10" s="785">
        <v>45028</v>
      </c>
      <c r="F10" s="783">
        <v>19</v>
      </c>
      <c r="G10" s="768">
        <f t="shared" si="0"/>
        <v>4</v>
      </c>
      <c r="H10" s="782">
        <f t="shared" si="1"/>
        <v>16</v>
      </c>
      <c r="I10" s="782">
        <f t="shared" si="2"/>
        <v>5</v>
      </c>
      <c r="J10" s="66">
        <f>_xlfn.IFNA(VLOOKUP(CONCATENATE($J$5,$B10,$C10),'BUS1'!$A$6:$N$107,14,FALSE),0)</f>
        <v>0</v>
      </c>
      <c r="K10" s="66">
        <f>_xlfn.IFNA(VLOOKUP(CONCATENATE($K$5,$B10,$C10),'ESP1'!$A$6:$N$135,14,FALSE),0)</f>
        <v>0</v>
      </c>
      <c r="L10" s="66">
        <f>_xlfn.IFNA(VLOOKUP(CONCATENATE($L$5,$B10,$C10),'KR1'!$A$6:$N$95,14,FALSE),0)</f>
        <v>0</v>
      </c>
      <c r="M10" s="66">
        <f>_xlfn.IFNA(VLOOKUP(CONCATENATE($M$5,$B10,$C10),'BAL1'!$A$6:$N$110,14,FALSE),0)</f>
        <v>2</v>
      </c>
      <c r="N10" s="64">
        <f>_xlfn.IFNA(VLOOKUP(CONCATENATE($N$5,$B10,$C10),MUR!$A$6:$N$110,14,FALSE),0)</f>
        <v>0</v>
      </c>
      <c r="O10" s="66">
        <f>_xlfn.IFNA(VLOOKUP(CONCATENATE($O$5,$B10,$C10),'SER1'!$A$6:$N$110,14,FALSE),0)</f>
        <v>0</v>
      </c>
      <c r="P10" s="66">
        <f>_xlfn.IFNA(VLOOKUP(CONCATENATE($P$5,$B10,$C10),'MR1'!$A$6:$N$135,14,FALSE),0)</f>
        <v>0</v>
      </c>
      <c r="Q10" s="66">
        <f>_xlfn.IFNA(VLOOKUP(CONCATENATE($Q$5,$B10,$C10),'GOS1'!$A$6:$N$133,14,FALSE),0)</f>
        <v>0</v>
      </c>
      <c r="R10" s="64">
        <f>_xlfn.IFNA(VLOOKUP(CONCATENATE($R$5,$B10,$C10),'BUS2'!$A$6:$N$133,14,FALSE),0)</f>
        <v>5</v>
      </c>
      <c r="S10" s="66">
        <f>_xlfn.IFNA(VLOOKUP(CONCATENATE($S$5,$B10,$C10),'OG1'!$A$6:$N$56,14,FALSE),0)</f>
        <v>0</v>
      </c>
      <c r="T10" s="66">
        <f>_xlfn.IFNA(VLOOKUP(CONCATENATE($T$5,$B10,$C10),'DRY1'!$A$6:$N$135,14,FALSE),0)</f>
        <v>0</v>
      </c>
      <c r="U10" s="64">
        <f>_xlfn.IFNA(VLOOKUP(CONCATENATE($U$5,$B10,$C10),'HO1'!$A$6:$N$131,14,FALSE),0)</f>
        <v>0</v>
      </c>
      <c r="V10" s="64">
        <f>_xlfn.IFNA(VLOOKUP(CONCATENATE($V$5,$B10,$C10),'BUS3'!$A$6:$N$135,14,FALSE),0)</f>
        <v>7</v>
      </c>
      <c r="W10" s="64">
        <f>_xlfn.IFNA(VLOOKUP(CONCATENATE($W$5,$B10,$C10),'DRY2'!$A$6:$N$133,14,FALSE),0)</f>
        <v>0</v>
      </c>
      <c r="X10" s="66">
        <f>_xlfn.IFNA(VLOOKUP(CONCATENATE($X$5,$B10,$C10),'BAL2'!$A$6:$N$133,14,FALSE),0)</f>
        <v>0</v>
      </c>
      <c r="Y10" s="64">
        <f>_xlfn.IFNA(VLOOKUP(CONCATENATE($Y$5,$B10,$C10),'OG2'!$A$6:$N$133,14,FALSE),0)</f>
        <v>0</v>
      </c>
      <c r="Z10" s="66">
        <f>_xlfn.IFNA(VLOOKUP(CONCATENATE($Z$5,$B10,$C10),'MR2'!$A$6:$N$133,14,FALSE),0)</f>
        <v>0</v>
      </c>
      <c r="AA10" s="66">
        <f>_xlfn.IFNA(VLOOKUP(CONCATENATE($AA$5,$B10,$C10),'DRY3'!$A$6:$N$124,14,FALSE),0)</f>
        <v>0</v>
      </c>
      <c r="AB10" s="66">
        <f>_xlfn.IFNA(VLOOKUP(CONCATENATE($AB$5,$B10,$C10),'SER2'!$A$6:$N$135,14,FALSE),0)</f>
        <v>0</v>
      </c>
      <c r="AC10" s="66">
        <f>_xlfn.IFNA(VLOOKUP(CONCATENATE($AC$5,$B10,$C10),'KR2'!$A$6:$O$129,14,FALSE),0)</f>
        <v>0</v>
      </c>
      <c r="AD10" s="64">
        <f>_xlfn.IFNA(VLOOKUP(CONCATENATE($AD$5,$B10,$C10),'BUN1'!$A$6:$O$129,14,FALSE),0)</f>
        <v>0</v>
      </c>
      <c r="AE10" s="66">
        <f>_xlfn.IFNA(VLOOKUP(CONCATENATE($AE$5,$B10,$C10),LOG!$A$6:$N$135,14,FALSE),0)</f>
        <v>0</v>
      </c>
      <c r="AF10" s="66">
        <f>_xlfn.IFNA(VLOOKUP(CONCATENATE($AF$5,$B10,$C10),FEST!$A$6:$N$125,14,FALSE),0)</f>
        <v>0</v>
      </c>
      <c r="AG10" s="66">
        <f>_xlfn.IFNA(VLOOKUP(CONCATENATE($AG$5,$B10,$C10),'ESP2'!$A$6:$N$131,14,FALSE),0)</f>
        <v>0</v>
      </c>
      <c r="AH10" s="66">
        <f>_xlfn.IFNA(VLOOKUP(CONCATENATE($AG$5,$B10,$C10),'OG3'!$A$6:$N$131,14,FALSE),0)</f>
        <v>0</v>
      </c>
      <c r="AI10" s="66">
        <f>_xlfn.IFNA(VLOOKUP(CONCATENATE($AI$5,$B10,$C10),'BUN2'!$A$6:$N$135,14,FALSE),0)</f>
        <v>0</v>
      </c>
      <c r="AJ10" s="64">
        <f>_xlfn.IFNA(VLOOKUP(CONCATENATE($AJ$5,$B10,$C10),SC!$A$6:$N$250,14,FALSE),0)</f>
        <v>2</v>
      </c>
      <c r="AK10" s="66">
        <f>_xlfn.IFNA(VLOOKUP(CONCATENATE($AK$5,$B10,$C10),'ESP3'!$A$6:$N$133,14,FALSE),0)</f>
        <v>0</v>
      </c>
      <c r="AL10" s="66">
        <f>_xlfn.IFNA(VLOOKUP(CONCATENATE($AP$5,$B10,$C10),'BAL3'!$A$6:$N$95,14,FALSE),0)</f>
        <v>0</v>
      </c>
      <c r="AM10" s="415">
        <f>_xlfn.IFNA(VLOOKUP(CONCATENATE($AM$5,$B10,$C10),'BUS4'!$A$6:$N$250,14,FALSE),0)</f>
        <v>0</v>
      </c>
      <c r="AN10" s="67">
        <f>_xlfn.IFNA(VLOOKUP(CONCATENATE($AK$5,$B10,$C10),'BUN3'!$A$6:$N$133,14,FALSE),0)</f>
        <v>0</v>
      </c>
      <c r="AO10" s="67">
        <f>_xlfn.IFNA(VLOOKUP(CONCATENATE($AO$5,$B10,$C10),'ESP4'!$A$6:$N$135,14,FALSE),0)</f>
        <v>0</v>
      </c>
      <c r="AP10" s="67">
        <f>_xlfn.IFNA(VLOOKUP(CONCATENATE($AP$5,$B10,$C10),'MR3'!$A$6:$N$77,14,FALSE),0)</f>
        <v>0</v>
      </c>
      <c r="AQ10" s="67">
        <f>_xlfn.IFNA(VLOOKUP(CONCATENATE($AQ$5,$B10,$C10),'WAL1'!$A$6:$O$255,14,FALSE),0)</f>
        <v>0</v>
      </c>
      <c r="AR10" s="67">
        <f>_xlfn.IFNA(VLOOKUP(CONCATENATE($AR$5,$B10,$C10),'SM1'!$A$6:$N$233,14,FALSE),0)</f>
        <v>0</v>
      </c>
      <c r="AS10" s="393">
        <f>_xlfn.IFNA(VLOOKUP(CONCATENATE($AS$5,$B10,$C10),WP!$A$6:$N$250,14,FALSE),0)</f>
        <v>0</v>
      </c>
      <c r="AT10" s="68"/>
      <c r="AU10" s="35"/>
    </row>
    <row r="11" spans="1:85" x14ac:dyDescent="0.3">
      <c r="A11" s="891"/>
      <c r="B11" s="778" t="s">
        <v>784</v>
      </c>
      <c r="C11" s="784" t="s">
        <v>785</v>
      </c>
      <c r="D11" s="784" t="s">
        <v>369</v>
      </c>
      <c r="E11" s="785">
        <v>45133</v>
      </c>
      <c r="F11" s="783">
        <v>21</v>
      </c>
      <c r="G11" s="768">
        <f t="shared" si="0"/>
        <v>3</v>
      </c>
      <c r="H11" s="782">
        <f t="shared" si="1"/>
        <v>15</v>
      </c>
      <c r="I11" s="782">
        <f t="shared" si="2"/>
        <v>6</v>
      </c>
      <c r="J11" s="66">
        <f>_xlfn.IFNA(VLOOKUP(CONCATENATE($J$5,$B11,$C11),'BUS1'!$A$6:$N$107,14,FALSE),0)</f>
        <v>0</v>
      </c>
      <c r="K11" s="66">
        <f>_xlfn.IFNA(VLOOKUP(CONCATENATE($K$5,$B11,$C11),'ESP1'!$A$6:$N$135,14,FALSE),0)</f>
        <v>0</v>
      </c>
      <c r="L11" s="66">
        <f>_xlfn.IFNA(VLOOKUP(CONCATENATE($L$5,$B11,$C11),'KR1'!$A$6:$N$95,14,FALSE),0)</f>
        <v>0</v>
      </c>
      <c r="M11" s="66">
        <f>_xlfn.IFNA(VLOOKUP(CONCATENATE($M$5,$B11,$C11),'BAL1'!$A$6:$N$110,14,FALSE),0)</f>
        <v>0</v>
      </c>
      <c r="N11" s="64">
        <f>_xlfn.IFNA(VLOOKUP(CONCATENATE($N$5,$B11,$C11),MUR!$A$6:$N$110,14,FALSE),0)</f>
        <v>0</v>
      </c>
      <c r="O11" s="66">
        <f>_xlfn.IFNA(VLOOKUP(CONCATENATE($O$5,$B11,$C11),'SER1'!$A$6:$N$110,14,FALSE),0)</f>
        <v>0</v>
      </c>
      <c r="P11" s="66">
        <f>_xlfn.IFNA(VLOOKUP(CONCATENATE($P$5,$B11,$C11),'MR1'!$A$6:$N$135,14,FALSE),0)</f>
        <v>0</v>
      </c>
      <c r="Q11" s="66">
        <f>_xlfn.IFNA(VLOOKUP(CONCATENATE($Q$5,$B11,$C11),'GOS1'!$A$6:$N$133,14,FALSE),0)</f>
        <v>0</v>
      </c>
      <c r="R11" s="64">
        <f>_xlfn.IFNA(VLOOKUP(CONCATENATE($R$5,$B11,$C11),'BUS2'!$A$6:$N$133,14,FALSE),0)</f>
        <v>0</v>
      </c>
      <c r="S11" s="66">
        <f>_xlfn.IFNA(VLOOKUP(CONCATENATE($S$5,$B11,$C11),'OG1'!$A$6:$N$56,14,FALSE),0)</f>
        <v>0</v>
      </c>
      <c r="T11" s="66">
        <f>_xlfn.IFNA(VLOOKUP(CONCATENATE($T$5,$B11,$C11),'DRY1'!$A$6:$N$135,14,FALSE),0)</f>
        <v>0</v>
      </c>
      <c r="U11" s="64">
        <f>_xlfn.IFNA(VLOOKUP(CONCATENATE($U$5,$B11,$C11),'HO1'!$A$6:$N$131,14,FALSE),0)</f>
        <v>6</v>
      </c>
      <c r="V11" s="64">
        <f>_xlfn.IFNA(VLOOKUP(CONCATENATE($V$5,$B11,$C11),'BUS3'!$A$6:$N$135,14,FALSE),0)</f>
        <v>0</v>
      </c>
      <c r="W11" s="64">
        <f>_xlfn.IFNA(VLOOKUP(CONCATENATE($W$5,$B11,$C11),'DRY2'!$A$6:$N$133,14,FALSE),0)</f>
        <v>0</v>
      </c>
      <c r="X11" s="66">
        <f>_xlfn.IFNA(VLOOKUP(CONCATENATE($X$5,$B11,$C11),'BAL2'!$A$6:$N$133,14,FALSE),0)</f>
        <v>0</v>
      </c>
      <c r="Y11" s="64">
        <f>_xlfn.IFNA(VLOOKUP(CONCATENATE($Y$5,$B11,$C11),'OG2'!$A$6:$N$133,14,FALSE),0)</f>
        <v>0</v>
      </c>
      <c r="Z11" s="66">
        <f>_xlfn.IFNA(VLOOKUP(CONCATENATE($Z$5,$B11,$C11),'MR2'!$A$6:$N$133,14,FALSE),0)</f>
        <v>0</v>
      </c>
      <c r="AA11" s="66">
        <f>_xlfn.IFNA(VLOOKUP(CONCATENATE($AA$5,$B11,$C11),'DRY3'!$A$6:$N$124,14,FALSE),0)</f>
        <v>0</v>
      </c>
      <c r="AB11" s="66">
        <f>_xlfn.IFNA(VLOOKUP(CONCATENATE($AB$5,$B11,$C11),'SER2'!$A$6:$N$135,14,FALSE),0)</f>
        <v>0</v>
      </c>
      <c r="AC11" s="66">
        <f>_xlfn.IFNA(VLOOKUP(CONCATENATE($AC$5,$B11,$C11),'KR2'!$A$6:$O$129,14,FALSE),0)</f>
        <v>0</v>
      </c>
      <c r="AD11" s="64">
        <f>_xlfn.IFNA(VLOOKUP(CONCATENATE($AD$5,$B11,$C11),'BUN1'!$A$6:$O$129,14,FALSE),0)</f>
        <v>0</v>
      </c>
      <c r="AE11" s="66">
        <f>_xlfn.IFNA(VLOOKUP(CONCATENATE($AE$5,$B11,$C11),LOG!$A$6:$N$135,14,FALSE),0)</f>
        <v>0</v>
      </c>
      <c r="AF11" s="66">
        <f>_xlfn.IFNA(VLOOKUP(CONCATENATE($AF$5,$B11,$C11),FEST!$A$6:$N$125,14,FALSE),0)</f>
        <v>0</v>
      </c>
      <c r="AG11" s="66">
        <f>_xlfn.IFNA(VLOOKUP(CONCATENATE($AG$5,$B11,$C11),'ESP2'!$A$6:$N$131,14,FALSE),0)</f>
        <v>0</v>
      </c>
      <c r="AH11" s="66">
        <f>_xlfn.IFNA(VLOOKUP(CONCATENATE($AG$5,$B11,$C11),'OG3'!$A$6:$N$131,14,FALSE),0)</f>
        <v>7</v>
      </c>
      <c r="AI11" s="66">
        <f>_xlfn.IFNA(VLOOKUP(CONCATENATE($AI$5,$B11,$C11),'BUN2'!$A$6:$N$135,14,FALSE),0)</f>
        <v>0</v>
      </c>
      <c r="AJ11" s="64">
        <f>_xlfn.IFNA(VLOOKUP(CONCATENATE($AJ$5,$B11,$C11),SC!$A$6:$N$250,14,FALSE),0)</f>
        <v>2</v>
      </c>
      <c r="AK11" s="66">
        <f>_xlfn.IFNA(VLOOKUP(CONCATENATE($AK$5,$B11,$C11),'ESP3'!$A$6:$N$133,14,FALSE),0)</f>
        <v>0</v>
      </c>
      <c r="AL11" s="66">
        <f>_xlfn.IFNA(VLOOKUP(CONCATENATE($AP$5,$B11,$C11),'BAL3'!$A$6:$N$95,14,FALSE),0)</f>
        <v>0</v>
      </c>
      <c r="AM11" s="415">
        <f>_xlfn.IFNA(VLOOKUP(CONCATENATE($AM$5,$B11,$C11),'BUS4'!$A$6:$N$250,14,FALSE),0)</f>
        <v>0</v>
      </c>
      <c r="AN11" s="67">
        <f>_xlfn.IFNA(VLOOKUP(CONCATENATE($AK$5,$B11,$C11),'BUN3'!$A$6:$N$133,14,FALSE),0)</f>
        <v>0</v>
      </c>
      <c r="AO11" s="67">
        <f>_xlfn.IFNA(VLOOKUP(CONCATENATE($AO$5,$B11,$C11),'ESP4'!$A$6:$N$135,14,FALSE),0)</f>
        <v>0</v>
      </c>
      <c r="AP11" s="67">
        <f>_xlfn.IFNA(VLOOKUP(CONCATENATE($AP$5,$B11,$C11),'MR3'!$A$6:$N$77,14,FALSE),0)</f>
        <v>0</v>
      </c>
      <c r="AQ11" s="67">
        <f>_xlfn.IFNA(VLOOKUP(CONCATENATE($AQ$5,$B11,$C11),'WAL1'!$A$6:$O$255,14,FALSE),0)</f>
        <v>0</v>
      </c>
      <c r="AR11" s="67">
        <f>_xlfn.IFNA(VLOOKUP(CONCATENATE($AR$5,$B11,$C11),'SM1'!$A$6:$N$233,14,FALSE),0)</f>
        <v>0</v>
      </c>
      <c r="AS11" s="393">
        <f>_xlfn.IFNA(VLOOKUP(CONCATENATE($AS$5,$B11,$C11),WP!$A$6:$N$250,14,FALSE),0)</f>
        <v>0</v>
      </c>
      <c r="AT11" s="68"/>
      <c r="AU11" s="63"/>
    </row>
    <row r="12" spans="1:85" ht="14.4" thickBot="1" x14ac:dyDescent="0.35">
      <c r="A12" s="891"/>
      <c r="B12" s="771" t="s">
        <v>418</v>
      </c>
      <c r="C12" s="772" t="s">
        <v>443</v>
      </c>
      <c r="D12" s="772" t="s">
        <v>97</v>
      </c>
      <c r="E12" s="773">
        <v>45057</v>
      </c>
      <c r="F12" s="774">
        <v>20</v>
      </c>
      <c r="G12" s="775">
        <f t="shared" si="0"/>
        <v>2</v>
      </c>
      <c r="H12" s="776">
        <f t="shared" si="1"/>
        <v>15</v>
      </c>
      <c r="I12" s="776">
        <f t="shared" si="2"/>
        <v>6</v>
      </c>
      <c r="J12" s="66">
        <f>_xlfn.IFNA(VLOOKUP(CONCATENATE($J$5,$B12,$C12),'BUS1'!$A$6:$N$107,14,FALSE),0)</f>
        <v>0</v>
      </c>
      <c r="K12" s="66">
        <f>_xlfn.IFNA(VLOOKUP(CONCATENATE($K$5,$B12,$C12),'ESP1'!$A$6:$N$135,14,FALSE),0)</f>
        <v>0</v>
      </c>
      <c r="L12" s="66">
        <f>_xlfn.IFNA(VLOOKUP(CONCATENATE($L$5,$B12,$C12),'KR1'!$A$6:$N$95,14,FALSE),0)</f>
        <v>0</v>
      </c>
      <c r="M12" s="66">
        <f>_xlfn.IFNA(VLOOKUP(CONCATENATE($M$5,$B12,$C12),'BAL1'!$A$6:$N$110,14,FALSE),0)</f>
        <v>0</v>
      </c>
      <c r="N12" s="64">
        <f>_xlfn.IFNA(VLOOKUP(CONCATENATE($N$5,$B12,$C12),MUR!$A$6:$N$110,14,FALSE),0)</f>
        <v>0</v>
      </c>
      <c r="O12" s="66">
        <f>_xlfn.IFNA(VLOOKUP(CONCATENATE($O$5,$B12,$C12),'SER1'!$A$6:$N$110,14,FALSE),0)</f>
        <v>0</v>
      </c>
      <c r="P12" s="66">
        <f>_xlfn.IFNA(VLOOKUP(CONCATENATE($P$5,$B12,$C12),'MR1'!$A$6:$N$135,14,FALSE),0)</f>
        <v>0</v>
      </c>
      <c r="Q12" s="66">
        <f>_xlfn.IFNA(VLOOKUP(CONCATENATE($Q$5,$B12,$C12),'GOS1'!$A$6:$N$133,14,FALSE),0)</f>
        <v>0</v>
      </c>
      <c r="R12" s="64">
        <f>_xlfn.IFNA(VLOOKUP(CONCATENATE($R$5,$B12,$C12),'BUS2'!$A$6:$N$133,14,FALSE),0)</f>
        <v>0</v>
      </c>
      <c r="S12" s="66">
        <f>_xlfn.IFNA(VLOOKUP(CONCATENATE($S$5,$B12,$C12),'OG1'!$A$6:$N$56,14,FALSE),0)</f>
        <v>0</v>
      </c>
      <c r="T12" s="66">
        <f>_xlfn.IFNA(VLOOKUP(CONCATENATE($T$5,$B12,$C12),'DRY1'!$A$6:$N$135,14,FALSE),0)</f>
        <v>0</v>
      </c>
      <c r="U12" s="64">
        <f>_xlfn.IFNA(VLOOKUP(CONCATENATE($U$5,$B12,$C12),'HO1'!$A$6:$N$131,14,FALSE),0)</f>
        <v>0</v>
      </c>
      <c r="V12" s="64">
        <f>_xlfn.IFNA(VLOOKUP(CONCATENATE($V$5,$B12,$C12),'BUS3'!$A$6:$N$135,14,FALSE),0)</f>
        <v>0</v>
      </c>
      <c r="W12" s="64">
        <f>_xlfn.IFNA(VLOOKUP(CONCATENATE($W$5,$B12,$C12),'DRY2'!$A$6:$N$133,14,FALSE),0)</f>
        <v>7</v>
      </c>
      <c r="X12" s="66">
        <f>_xlfn.IFNA(VLOOKUP(CONCATENATE($X$5,$B12,$C12),'BAL2'!$A$6:$N$133,14,FALSE),0)</f>
        <v>0</v>
      </c>
      <c r="Y12" s="64">
        <f>_xlfn.IFNA(VLOOKUP(CONCATENATE($Y$5,$B12,$C12),'OG2'!$A$6:$N$133,14,FALSE),0)</f>
        <v>0</v>
      </c>
      <c r="Z12" s="66">
        <f>_xlfn.IFNA(VLOOKUP(CONCATENATE($Z$5,$B12,$C12),'MR2'!$A$6:$N$133,14,FALSE),0)</f>
        <v>0</v>
      </c>
      <c r="AA12" s="66">
        <f>_xlfn.IFNA(VLOOKUP(CONCATENATE($AA$5,$B12,$C12),'DRY3'!$A$6:$N$124,14,FALSE),0)</f>
        <v>8</v>
      </c>
      <c r="AB12" s="66">
        <f>_xlfn.IFNA(VLOOKUP(CONCATENATE($AB$5,$B12,$C12),'SER2'!$A$6:$N$135,14,FALSE),0)</f>
        <v>0</v>
      </c>
      <c r="AC12" s="66">
        <f>_xlfn.IFNA(VLOOKUP(CONCATENATE($AC$5,$B12,$C12),'KR2'!$A$6:$O$129,14,FALSE),0)</f>
        <v>0</v>
      </c>
      <c r="AD12" s="64">
        <f>_xlfn.IFNA(VLOOKUP(CONCATENATE($AD$5,$B12,$C12),'BUN1'!$A$6:$O$129,14,FALSE),0)</f>
        <v>0</v>
      </c>
      <c r="AE12" s="66">
        <f>_xlfn.IFNA(VLOOKUP(CONCATENATE($AE$5,$B12,$C12),LOG!$A$6:$N$135,14,FALSE),0)</f>
        <v>0</v>
      </c>
      <c r="AF12" s="66">
        <f>_xlfn.IFNA(VLOOKUP(CONCATENATE($AF$5,$B12,$C12),FEST!$A$6:$N$125,14,FALSE),0)</f>
        <v>0</v>
      </c>
      <c r="AG12" s="66">
        <f>_xlfn.IFNA(VLOOKUP(CONCATENATE($AG$5,$B12,$C12),'ESP2'!$A$6:$N$131,14,FALSE),0)</f>
        <v>0</v>
      </c>
      <c r="AH12" s="66">
        <f>_xlfn.IFNA(VLOOKUP(CONCATENATE($AG$5,$B12,$C12),'OG3'!$A$6:$N$131,14,FALSE),0)</f>
        <v>0</v>
      </c>
      <c r="AI12" s="66">
        <f>_xlfn.IFNA(VLOOKUP(CONCATENATE($AI$5,$B12,$C12),'BUN2'!$A$6:$N$135,14,FALSE),0)</f>
        <v>0</v>
      </c>
      <c r="AJ12" s="64">
        <f>_xlfn.IFNA(VLOOKUP(CONCATENATE($AJ$5,$B12,$C12),SC!$A$6:$N$250,14,FALSE),0)</f>
        <v>0</v>
      </c>
      <c r="AK12" s="66">
        <f>_xlfn.IFNA(VLOOKUP(CONCATENATE($AK$5,$B12,$C12),'ESP3'!$A$6:$N$133,14,FALSE),0)</f>
        <v>0</v>
      </c>
      <c r="AL12" s="66">
        <f>_xlfn.IFNA(VLOOKUP(CONCATENATE($AP$5,$B12,$C12),'BAL3'!$A$6:$N$95,14,FALSE),0)</f>
        <v>0</v>
      </c>
      <c r="AM12" s="415">
        <f>_xlfn.IFNA(VLOOKUP(CONCATENATE($AM$5,$B12,$C12),'BUS4'!$A$6:$N$250,14,FALSE),0)</f>
        <v>0</v>
      </c>
      <c r="AN12" s="67">
        <f>_xlfn.IFNA(VLOOKUP(CONCATENATE($AK$5,$B12,$C12),'BUN3'!$A$6:$N$133,14,FALSE),0)</f>
        <v>0</v>
      </c>
      <c r="AO12" s="67">
        <f>_xlfn.IFNA(VLOOKUP(CONCATENATE($AO$5,$B12,$C12),'ESP4'!$A$6:$N$135,14,FALSE),0)</f>
        <v>0</v>
      </c>
      <c r="AP12" s="67">
        <f>_xlfn.IFNA(VLOOKUP(CONCATENATE($AP$5,$B12,$C12),'MR3'!$A$6:$N$77,14,FALSE),0)</f>
        <v>0</v>
      </c>
      <c r="AQ12" s="67">
        <f>_xlfn.IFNA(VLOOKUP(CONCATENATE($AQ$5,$B12,$C12),'WAL1'!$A$6:$O$255,14,FALSE),0)</f>
        <v>0</v>
      </c>
      <c r="AR12" s="67">
        <f>_xlfn.IFNA(VLOOKUP(CONCATENATE($AR$5,$B12,$C12),'SM1'!$A$6:$N$233,14,FALSE),0)</f>
        <v>0</v>
      </c>
      <c r="AS12" s="393">
        <f>_xlfn.IFNA(VLOOKUP(CONCATENATE($AS$5,$B12,$C12),WP!$A$6:$N$250,14,FALSE),0)</f>
        <v>0</v>
      </c>
      <c r="AT12" s="68"/>
      <c r="AU12" s="63"/>
    </row>
    <row r="13" spans="1:85" x14ac:dyDescent="0.3">
      <c r="A13" s="891"/>
      <c r="B13" s="471" t="s">
        <v>415</v>
      </c>
      <c r="C13" s="26" t="s">
        <v>439</v>
      </c>
      <c r="D13" s="26" t="s">
        <v>79</v>
      </c>
      <c r="E13" s="27">
        <v>45030</v>
      </c>
      <c r="F13" s="28">
        <v>23</v>
      </c>
      <c r="G13" s="491">
        <f t="shared" si="0"/>
        <v>3</v>
      </c>
      <c r="H13" s="492">
        <f t="shared" si="1"/>
        <v>13</v>
      </c>
      <c r="I13" s="28">
        <f t="shared" si="2"/>
        <v>8</v>
      </c>
      <c r="J13" s="66">
        <f>_xlfn.IFNA(VLOOKUP(CONCATENATE($J$5,$B13,$C13),'BUS1'!$A$6:$N$107,14,FALSE),0)</f>
        <v>0</v>
      </c>
      <c r="K13" s="66">
        <f>_xlfn.IFNA(VLOOKUP(CONCATENATE($K$5,$B13,$C13),'ESP1'!$A$6:$N$135,14,FALSE),0)</f>
        <v>0</v>
      </c>
      <c r="L13" s="66">
        <f>_xlfn.IFNA(VLOOKUP(CONCATENATE($L$5,$B13,$C13),'KR1'!$A$6:$N$95,14,FALSE),0)</f>
        <v>0</v>
      </c>
      <c r="M13" s="66">
        <f>_xlfn.IFNA(VLOOKUP(CONCATENATE($M$5,$B13,$C13),'BAL1'!$A$6:$N$110,14,FALSE),0)</f>
        <v>4</v>
      </c>
      <c r="N13" s="64">
        <f>_xlfn.IFNA(VLOOKUP(CONCATENATE($N$5,$B13,$C13),MUR!$A$6:$N$110,14,FALSE),0)</f>
        <v>0</v>
      </c>
      <c r="O13" s="66">
        <f>_xlfn.IFNA(VLOOKUP(CONCATENATE($O$5,$B13,$C13),'SER1'!$A$6:$N$110,14,FALSE),0)</f>
        <v>0</v>
      </c>
      <c r="P13" s="66">
        <f>_xlfn.IFNA(VLOOKUP(CONCATENATE($P$5,$B13,$C13),'MR1'!$A$6:$N$135,14,FALSE),0)</f>
        <v>0</v>
      </c>
      <c r="Q13" s="66">
        <f>_xlfn.IFNA(VLOOKUP(CONCATENATE($Q$5,$B13,$C13),'GOS1'!$A$6:$N$133,14,FALSE),0)</f>
        <v>0</v>
      </c>
      <c r="R13" s="64">
        <f>_xlfn.IFNA(VLOOKUP(CONCATENATE($R$5,$B13,$C13),'BUS2'!$A$6:$N$133,14,FALSE),0)</f>
        <v>0</v>
      </c>
      <c r="S13" s="66">
        <f>_xlfn.IFNA(VLOOKUP(CONCATENATE($S$5,$B13,$C13),'OG1'!$A$6:$N$56,14,FALSE),0)</f>
        <v>0</v>
      </c>
      <c r="T13" s="66">
        <f>_xlfn.IFNA(VLOOKUP(CONCATENATE($T$5,$B13,$C13),'DRY1'!$A$6:$N$135,14,FALSE),0)</f>
        <v>0</v>
      </c>
      <c r="U13" s="64">
        <f>_xlfn.IFNA(VLOOKUP(CONCATENATE($U$5,$B13,$C13),'HO1'!$A$6:$N$131,14,FALSE),0)</f>
        <v>0</v>
      </c>
      <c r="V13" s="64">
        <f>_xlfn.IFNA(VLOOKUP(CONCATENATE($V$5,$B13,$C13),'BUS3'!$A$6:$N$135,14,FALSE),0)</f>
        <v>0</v>
      </c>
      <c r="W13" s="64">
        <f>_xlfn.IFNA(VLOOKUP(CONCATENATE($W$5,$B13,$C13),'DRY2'!$A$6:$N$133,14,FALSE),0)</f>
        <v>0</v>
      </c>
      <c r="X13" s="66">
        <f>_xlfn.IFNA(VLOOKUP(CONCATENATE($X$5,$B13,$C13),'BAL2'!$A$6:$N$133,14,FALSE),0)</f>
        <v>7</v>
      </c>
      <c r="Y13" s="64">
        <f>_xlfn.IFNA(VLOOKUP(CONCATENATE($Y$5,$B13,$C13),'OG2'!$A$6:$N$133,14,FALSE),0)</f>
        <v>0</v>
      </c>
      <c r="Z13" s="66">
        <f>_xlfn.IFNA(VLOOKUP(CONCATENATE($Z$5,$B13,$C13),'MR2'!$A$6:$N$133,14,FALSE),0)</f>
        <v>0</v>
      </c>
      <c r="AA13" s="66">
        <f>_xlfn.IFNA(VLOOKUP(CONCATENATE($AA$5,$B13,$C13),'DRY3'!$A$6:$N$124,14,FALSE),0)</f>
        <v>0</v>
      </c>
      <c r="AB13" s="66">
        <f>_xlfn.IFNA(VLOOKUP(CONCATENATE($AB$5,$B13,$C13),'SER2'!$A$6:$N$135,14,FALSE),0)</f>
        <v>0</v>
      </c>
      <c r="AC13" s="66">
        <f>_xlfn.IFNA(VLOOKUP(CONCATENATE($AC$5,$B13,$C13),'KR2'!$A$6:$O$129,14,FALSE),0)</f>
        <v>0</v>
      </c>
      <c r="AD13" s="64">
        <f>_xlfn.IFNA(VLOOKUP(CONCATENATE($AD$5,$B13,$C13),'BUN1'!$A$6:$O$129,14,FALSE),0)</f>
        <v>0</v>
      </c>
      <c r="AE13" s="66">
        <f>_xlfn.IFNA(VLOOKUP(CONCATENATE($AE$5,$B13,$C13),LOG!$A$6:$N$135,14,FALSE),0)</f>
        <v>0</v>
      </c>
      <c r="AF13" s="66">
        <f>_xlfn.IFNA(VLOOKUP(CONCATENATE($AF$5,$B13,$C13),FEST!$A$6:$N$125,14,FALSE),0)</f>
        <v>0</v>
      </c>
      <c r="AG13" s="66">
        <f>_xlfn.IFNA(VLOOKUP(CONCATENATE($AG$5,$B13,$C13),'ESP2'!$A$6:$N$131,14,FALSE),0)</f>
        <v>0</v>
      </c>
      <c r="AH13" s="66">
        <f>_xlfn.IFNA(VLOOKUP(CONCATENATE($AG$5,$B13,$C13),'OG3'!$A$6:$N$131,14,FALSE),0)</f>
        <v>0</v>
      </c>
      <c r="AI13" s="66">
        <f>_xlfn.IFNA(VLOOKUP(CONCATENATE($AI$5,$B13,$C13),'BUN2'!$A$6:$N$135,14,FALSE),0)</f>
        <v>0</v>
      </c>
      <c r="AJ13" s="64">
        <f>_xlfn.IFNA(VLOOKUP(CONCATENATE($AJ$5,$B13,$C13),SC!$A$6:$N$250,14,FALSE),0)</f>
        <v>2</v>
      </c>
      <c r="AK13" s="66">
        <f>_xlfn.IFNA(VLOOKUP(CONCATENATE($AK$5,$B13,$C13),'ESP3'!$A$6:$N$133,14,FALSE),0)</f>
        <v>0</v>
      </c>
      <c r="AL13" s="66">
        <f>_xlfn.IFNA(VLOOKUP(CONCATENATE($AP$5,$B13,$C13),'BAL3'!$A$6:$N$95,14,FALSE),0)</f>
        <v>0</v>
      </c>
      <c r="AM13" s="415">
        <f>_xlfn.IFNA(VLOOKUP(CONCATENATE($AM$5,$B13,$C13),'BUS4'!$A$6:$N$250,14,FALSE),0)</f>
        <v>0</v>
      </c>
      <c r="AN13" s="67">
        <f>_xlfn.IFNA(VLOOKUP(CONCATENATE($AK$5,$B13,$C13),'BUN3'!$A$6:$N$133,14,FALSE),0)</f>
        <v>0</v>
      </c>
      <c r="AO13" s="67">
        <f>_xlfn.IFNA(VLOOKUP(CONCATENATE($AO$5,$B13,$C13),'ESP4'!$A$6:$N$135,14,FALSE),0)</f>
        <v>0</v>
      </c>
      <c r="AP13" s="67">
        <f>_xlfn.IFNA(VLOOKUP(CONCATENATE($AP$5,$B13,$C13),'MR3'!$A$6:$N$77,14,FALSE),0)</f>
        <v>0</v>
      </c>
      <c r="AQ13" s="67">
        <f>_xlfn.IFNA(VLOOKUP(CONCATENATE($AQ$5,$B13,$C13),'WAL1'!$A$6:$O$255,14,FALSE),0)</f>
        <v>0</v>
      </c>
      <c r="AR13" s="67">
        <f>_xlfn.IFNA(VLOOKUP(CONCATENATE($AR$5,$B13,$C13),'SM1'!$A$6:$N$233,14,FALSE),0)</f>
        <v>0</v>
      </c>
      <c r="AS13" s="393">
        <f>_xlfn.IFNA(VLOOKUP(CONCATENATE($AS$5,$B13,$C13),WP!$A$6:$N$250,14,FALSE),0)</f>
        <v>0</v>
      </c>
      <c r="AT13" s="68"/>
      <c r="AU13" s="63"/>
    </row>
    <row r="14" spans="1:85" x14ac:dyDescent="0.3">
      <c r="A14" s="891"/>
      <c r="B14" s="85" t="s">
        <v>416</v>
      </c>
      <c r="C14" s="22" t="s">
        <v>440</v>
      </c>
      <c r="D14" s="22" t="s">
        <v>299</v>
      </c>
      <c r="E14" s="23">
        <v>45030</v>
      </c>
      <c r="F14" s="24">
        <v>20</v>
      </c>
      <c r="G14" s="21">
        <f t="shared" si="0"/>
        <v>2</v>
      </c>
      <c r="H14" s="25">
        <f t="shared" si="1"/>
        <v>10</v>
      </c>
      <c r="I14" s="24">
        <f t="shared" si="2"/>
        <v>9</v>
      </c>
      <c r="J14" s="66">
        <f>_xlfn.IFNA(VLOOKUP(CONCATENATE($J$5,$B14,$C14),'BUS1'!$A$6:$N$107,14,FALSE),0)</f>
        <v>0</v>
      </c>
      <c r="K14" s="66">
        <f>_xlfn.IFNA(VLOOKUP(CONCATENATE($K$5,$B14,$C14),'ESP1'!$A$6:$N$135,14,FALSE),0)</f>
        <v>0</v>
      </c>
      <c r="L14" s="66">
        <f>_xlfn.IFNA(VLOOKUP(CONCATENATE($L$5,$B14,$C14),'KR1'!$A$6:$N$95,14,FALSE),0)</f>
        <v>0</v>
      </c>
      <c r="M14" s="66">
        <f>_xlfn.IFNA(VLOOKUP(CONCATENATE($M$5,$B14,$C14),'BAL1'!$A$6:$N$110,14,FALSE),0)</f>
        <v>0</v>
      </c>
      <c r="N14" s="64">
        <f>_xlfn.IFNA(VLOOKUP(CONCATENATE($N$5,$B14,$C14),MUR!$A$6:$N$110,14,FALSE),0)</f>
        <v>0</v>
      </c>
      <c r="O14" s="66">
        <f>_xlfn.IFNA(VLOOKUP(CONCATENATE($O$5,$B14,$C14),'SER1'!$A$6:$N$110,14,FALSE),0)</f>
        <v>5</v>
      </c>
      <c r="P14" s="66">
        <f>_xlfn.IFNA(VLOOKUP(CONCATENATE($P$5,$B14,$C14),'MR1'!$A$6:$N$135,14,FALSE),0)</f>
        <v>0</v>
      </c>
      <c r="Q14" s="66">
        <f>_xlfn.IFNA(VLOOKUP(CONCATENATE($Q$5,$B14,$C14),'GOS1'!$A$6:$N$133,14,FALSE),0)</f>
        <v>0</v>
      </c>
      <c r="R14" s="64">
        <f>_xlfn.IFNA(VLOOKUP(CONCATENATE($R$5,$B14,$C14),'BUS2'!$A$6:$N$133,14,FALSE),0)</f>
        <v>0</v>
      </c>
      <c r="S14" s="66">
        <f>_xlfn.IFNA(VLOOKUP(CONCATENATE($S$5,$B14,$C14),'OG1'!$A$6:$N$56,14,FALSE),0)</f>
        <v>0</v>
      </c>
      <c r="T14" s="66">
        <f>_xlfn.IFNA(VLOOKUP(CONCATENATE($T$5,$B14,$C14),'DRY1'!$A$6:$N$135,14,FALSE),0)</f>
        <v>0</v>
      </c>
      <c r="U14" s="64">
        <f>_xlfn.IFNA(VLOOKUP(CONCATENATE($U$5,$B14,$C14),'HO1'!$A$6:$N$131,14,FALSE),0)</f>
        <v>0</v>
      </c>
      <c r="V14" s="64">
        <f>_xlfn.IFNA(VLOOKUP(CONCATENATE($V$5,$B14,$C14),'BUS3'!$A$6:$N$135,14,FALSE),0)</f>
        <v>0</v>
      </c>
      <c r="W14" s="64">
        <f>_xlfn.IFNA(VLOOKUP(CONCATENATE($W$5,$B14,$C14),'DRY2'!$A$6:$N$133,14,FALSE),0)</f>
        <v>0</v>
      </c>
      <c r="X14" s="66">
        <f>_xlfn.IFNA(VLOOKUP(CONCATENATE($X$5,$B14,$C14),'BAL2'!$A$6:$N$133,14,FALSE),0)</f>
        <v>0</v>
      </c>
      <c r="Y14" s="64">
        <f>_xlfn.IFNA(VLOOKUP(CONCATENATE($Y$5,$B14,$C14),'OG2'!$A$6:$N$133,14,FALSE),0)</f>
        <v>0</v>
      </c>
      <c r="Z14" s="66">
        <f>_xlfn.IFNA(VLOOKUP(CONCATENATE($Z$5,$B14,$C14),'MR2'!$A$6:$N$133,14,FALSE),0)</f>
        <v>0</v>
      </c>
      <c r="AA14" s="66">
        <f>_xlfn.IFNA(VLOOKUP(CONCATENATE($AA$5,$B14,$C14),'DRY3'!$A$6:$N$124,14,FALSE),0)</f>
        <v>0</v>
      </c>
      <c r="AB14" s="66">
        <f>_xlfn.IFNA(VLOOKUP(CONCATENATE($AB$5,$B14,$C14),'SER2'!$A$6:$N$135,14,FALSE),0)</f>
        <v>5</v>
      </c>
      <c r="AC14" s="66">
        <f>_xlfn.IFNA(VLOOKUP(CONCATENATE($AC$5,$B14,$C14),'KR2'!$A$6:$O$129,14,FALSE),0)</f>
        <v>0</v>
      </c>
      <c r="AD14" s="64">
        <f>_xlfn.IFNA(VLOOKUP(CONCATENATE($AD$5,$B14,$C14),'BUN1'!$A$6:$O$129,14,FALSE),0)</f>
        <v>0</v>
      </c>
      <c r="AE14" s="66">
        <f>_xlfn.IFNA(VLOOKUP(CONCATENATE($AE$5,$B14,$C14),LOG!$A$6:$N$135,14,FALSE),0)</f>
        <v>0</v>
      </c>
      <c r="AF14" s="66">
        <f>_xlfn.IFNA(VLOOKUP(CONCATENATE($AF$5,$B14,$C14),FEST!$A$6:$N$125,14,FALSE),0)</f>
        <v>0</v>
      </c>
      <c r="AG14" s="66">
        <f>_xlfn.IFNA(VLOOKUP(CONCATENATE($AG$5,$B14,$C14),'ESP2'!$A$6:$N$131,14,FALSE),0)</f>
        <v>0</v>
      </c>
      <c r="AH14" s="66">
        <f>_xlfn.IFNA(VLOOKUP(CONCATENATE($AG$5,$B14,$C14),'OG3'!$A$6:$N$131,14,FALSE),0)</f>
        <v>0</v>
      </c>
      <c r="AI14" s="66">
        <f>_xlfn.IFNA(VLOOKUP(CONCATENATE($AI$5,$B14,$C14),'BUN2'!$A$6:$N$135,14,FALSE),0)</f>
        <v>0</v>
      </c>
      <c r="AJ14" s="64">
        <f>_xlfn.IFNA(VLOOKUP(CONCATENATE($AJ$5,$B14,$C14),SC!$A$6:$N$250,14,FALSE),0)</f>
        <v>0</v>
      </c>
      <c r="AK14" s="66">
        <f>_xlfn.IFNA(VLOOKUP(CONCATENATE($AK$5,$B14,$C14),'ESP3'!$A$6:$N$133,14,FALSE),0)</f>
        <v>0</v>
      </c>
      <c r="AL14" s="66">
        <f>_xlfn.IFNA(VLOOKUP(CONCATENATE($AP$5,$B14,$C14),'BAL3'!$A$6:$N$95,14,FALSE),0)</f>
        <v>0</v>
      </c>
      <c r="AM14" s="415">
        <f>_xlfn.IFNA(VLOOKUP(CONCATENATE($AM$5,$B14,$C14),'BUS4'!$A$6:$N$250,14,FALSE),0)</f>
        <v>0</v>
      </c>
      <c r="AN14" s="67">
        <f>_xlfn.IFNA(VLOOKUP(CONCATENATE($AK$5,$B14,$C14),'BUN3'!$A$6:$N$133,14,FALSE),0)</f>
        <v>0</v>
      </c>
      <c r="AO14" s="67">
        <f>_xlfn.IFNA(VLOOKUP(CONCATENATE($AO$5,$B14,$C14),'ESP4'!$A$6:$N$135,14,FALSE),0)</f>
        <v>0</v>
      </c>
      <c r="AP14" s="67">
        <f>_xlfn.IFNA(VLOOKUP(CONCATENATE($AP$5,$B14,$C14),'MR3'!$A$6:$N$77,14,FALSE),0)</f>
        <v>0</v>
      </c>
      <c r="AQ14" s="67">
        <f>_xlfn.IFNA(VLOOKUP(CONCATENATE($AQ$5,$B14,$C14),'WAL1'!$A$6:$O$255,14,FALSE),0)</f>
        <v>0</v>
      </c>
      <c r="AR14" s="67">
        <f>_xlfn.IFNA(VLOOKUP(CONCATENATE($AR$5,$B14,$C14),'SM1'!$A$6:$N$233,14,FALSE),0)</f>
        <v>0</v>
      </c>
      <c r="AS14" s="393">
        <f>_xlfn.IFNA(VLOOKUP(CONCATENATE($AS$5,$B14,$C14),WP!$A$6:$N$250,14,FALSE),0)</f>
        <v>0</v>
      </c>
      <c r="AT14" s="68"/>
      <c r="AU14" s="35"/>
    </row>
    <row r="15" spans="1:85" x14ac:dyDescent="0.3">
      <c r="A15" s="891"/>
      <c r="B15" s="85" t="s">
        <v>424</v>
      </c>
      <c r="C15" s="22" t="s">
        <v>447</v>
      </c>
      <c r="D15" s="22" t="s">
        <v>432</v>
      </c>
      <c r="E15" s="23">
        <v>45056</v>
      </c>
      <c r="F15" s="24">
        <v>17</v>
      </c>
      <c r="G15" s="21">
        <f t="shared" si="0"/>
        <v>2</v>
      </c>
      <c r="H15" s="25">
        <f t="shared" si="1"/>
        <v>9</v>
      </c>
      <c r="I15" s="24">
        <f t="shared" si="2"/>
        <v>11</v>
      </c>
      <c r="J15" s="66">
        <f>_xlfn.IFNA(VLOOKUP(CONCATENATE($J$5,$B15,$C15),'BUS1'!$A$6:$N$107,14,FALSE),0)</f>
        <v>0</v>
      </c>
      <c r="K15" s="66">
        <f>_xlfn.IFNA(VLOOKUP(CONCATENATE($K$5,$B15,$C15),'ESP1'!$A$6:$N$135,14,FALSE),0)</f>
        <v>0</v>
      </c>
      <c r="L15" s="66">
        <f>_xlfn.IFNA(VLOOKUP(CONCATENATE($L$5,$B15,$C15),'KR1'!$A$6:$N$95,14,FALSE),0)</f>
        <v>0</v>
      </c>
      <c r="M15" s="66">
        <f>_xlfn.IFNA(VLOOKUP(CONCATENATE($M$5,$B15,$C15),'BAL1'!$A$6:$N$110,14,FALSE),0)</f>
        <v>0</v>
      </c>
      <c r="N15" s="64">
        <f>_xlfn.IFNA(VLOOKUP(CONCATENATE($N$5,$B15,$C15),MUR!$A$6:$N$110,14,FALSE),0)</f>
        <v>0</v>
      </c>
      <c r="O15" s="66">
        <f>_xlfn.IFNA(VLOOKUP(CONCATENATE($O$5,$B15,$C15),'SER1'!$A$6:$N$110,14,FALSE),0)</f>
        <v>0</v>
      </c>
      <c r="P15" s="66">
        <f>_xlfn.IFNA(VLOOKUP(CONCATENATE($P$5,$B15,$C15),'MR1'!$A$6:$N$135,14,FALSE),0)</f>
        <v>0</v>
      </c>
      <c r="Q15" s="66">
        <f>_xlfn.IFNA(VLOOKUP(CONCATENATE($Q$5,$B15,$C15),'GOS1'!$A$6:$N$133,14,FALSE),0)</f>
        <v>0</v>
      </c>
      <c r="R15" s="64">
        <f>_xlfn.IFNA(VLOOKUP(CONCATENATE($R$5,$B15,$C15),'BUS2'!$A$6:$N$133,14,FALSE),0)</f>
        <v>0</v>
      </c>
      <c r="S15" s="66">
        <f>_xlfn.IFNA(VLOOKUP(CONCATENATE($S$5,$B15,$C15),'OG1'!$A$6:$N$56,14,FALSE),0)</f>
        <v>0</v>
      </c>
      <c r="T15" s="66">
        <f>_xlfn.IFNA(VLOOKUP(CONCATENATE($T$5,$B15,$C15),'DRY1'!$A$6:$N$135,14,FALSE),0)</f>
        <v>0</v>
      </c>
      <c r="U15" s="64">
        <f>_xlfn.IFNA(VLOOKUP(CONCATENATE($U$5,$B15,$C15),'HO1'!$A$6:$N$131,14,FALSE),0)</f>
        <v>0</v>
      </c>
      <c r="V15" s="64">
        <f>_xlfn.IFNA(VLOOKUP(CONCATENATE($V$5,$B15,$C15),'BUS3'!$A$6:$N$135,14,FALSE),0)</f>
        <v>0</v>
      </c>
      <c r="W15" s="64">
        <f>_xlfn.IFNA(VLOOKUP(CONCATENATE($W$5,$B15,$C15),'DRY2'!$A$6:$N$133,14,FALSE),0)</f>
        <v>0</v>
      </c>
      <c r="X15" s="66">
        <f>_xlfn.IFNA(VLOOKUP(CONCATENATE($X$5,$B15,$C15),'BAL2'!$A$6:$N$133,14,FALSE),0)</f>
        <v>0</v>
      </c>
      <c r="Y15" s="64">
        <f>_xlfn.IFNA(VLOOKUP(CONCATENATE($Y$5,$B15,$C15),'OG2'!$A$6:$N$133,14,FALSE),0)</f>
        <v>0</v>
      </c>
      <c r="Z15" s="66">
        <f>_xlfn.IFNA(VLOOKUP(CONCATENATE($Z$5,$B15,$C15),'MR2'!$A$6:$N$133,14,FALSE),0)</f>
        <v>0</v>
      </c>
      <c r="AA15" s="66">
        <f>_xlfn.IFNA(VLOOKUP(CONCATENATE($AA$5,$B15,$C15),'DRY3'!$A$6:$N$124,14,FALSE),0)</f>
        <v>0</v>
      </c>
      <c r="AB15" s="66">
        <f>_xlfn.IFNA(VLOOKUP(CONCATENATE($AB$5,$B15,$C15),'SER2'!$A$6:$N$135,14,FALSE),0)</f>
        <v>0</v>
      </c>
      <c r="AC15" s="66">
        <f>_xlfn.IFNA(VLOOKUP(CONCATENATE($AC$5,$B15,$C15),'KR2'!$A$6:$O$129,14,FALSE),0)</f>
        <v>0</v>
      </c>
      <c r="AD15" s="64">
        <f>_xlfn.IFNA(VLOOKUP(CONCATENATE($AD$5,$B15,$C15),'BUN1'!$A$6:$O$129,14,FALSE),0)</f>
        <v>0</v>
      </c>
      <c r="AE15" s="66">
        <f>_xlfn.IFNA(VLOOKUP(CONCATENATE($AE$5,$B15,$C15),LOG!$A$6:$N$135,14,FALSE),0)</f>
        <v>0</v>
      </c>
      <c r="AF15" s="66">
        <f>_xlfn.IFNA(VLOOKUP(CONCATENATE($AF$5,$B15,$C15),FEST!$A$6:$N$125,14,FALSE),0)</f>
        <v>0</v>
      </c>
      <c r="AG15" s="66">
        <f>_xlfn.IFNA(VLOOKUP(CONCATENATE($AG$5,$B15,$C15),'ESP2'!$A$6:$N$131,14,FALSE),0)</f>
        <v>0</v>
      </c>
      <c r="AH15" s="66">
        <f>_xlfn.IFNA(VLOOKUP(CONCATENATE($AG$5,$B15,$C15),'OG3'!$A$6:$N$131,14,FALSE),0)</f>
        <v>0</v>
      </c>
      <c r="AI15" s="66">
        <f>_xlfn.IFNA(VLOOKUP(CONCATENATE($AI$5,$B15,$C15),'BUN2'!$A$6:$N$135,14,FALSE),0)</f>
        <v>0</v>
      </c>
      <c r="AJ15" s="64">
        <f>_xlfn.IFNA(VLOOKUP(CONCATENATE($AJ$5,$B15,$C15),SC!$A$6:$N$250,14,FALSE),0)</f>
        <v>2</v>
      </c>
      <c r="AK15" s="66">
        <f>_xlfn.IFNA(VLOOKUP(CONCATENATE($AK$5,$B15,$C15),'ESP3'!$A$6:$N$133,14,FALSE),0)</f>
        <v>0</v>
      </c>
      <c r="AL15" s="66">
        <f>_xlfn.IFNA(VLOOKUP(CONCATENATE($AP$5,$B15,$C15),'BAL3'!$A$6:$N$95,14,FALSE),0)</f>
        <v>7</v>
      </c>
      <c r="AM15" s="415">
        <f>_xlfn.IFNA(VLOOKUP(CONCATENATE($AM$5,$B15,$C15),'BUS4'!$A$6:$N$250,14,FALSE),0)</f>
        <v>0</v>
      </c>
      <c r="AN15" s="67">
        <f>_xlfn.IFNA(VLOOKUP(CONCATENATE($AK$5,$B15,$C15),'BUN3'!$A$6:$N$133,14,FALSE),0)</f>
        <v>0</v>
      </c>
      <c r="AO15" s="67">
        <f>_xlfn.IFNA(VLOOKUP(CONCATENATE($AO$5,$B15,$C15),'ESP4'!$A$6:$N$135,14,FALSE),0)</f>
        <v>0</v>
      </c>
      <c r="AP15" s="67">
        <f>_xlfn.IFNA(VLOOKUP(CONCATENATE($AP$5,$B15,$C15),'MR3'!$A$6:$N$77,14,FALSE),0)</f>
        <v>0</v>
      </c>
      <c r="AQ15" s="67">
        <f>_xlfn.IFNA(VLOOKUP(CONCATENATE($AQ$5,$B15,$C15),'WAL1'!$A$6:$O$255,14,FALSE),0)</f>
        <v>0</v>
      </c>
      <c r="AR15" s="67">
        <f>_xlfn.IFNA(VLOOKUP(CONCATENATE($AR$5,$B15,$C15),'SM1'!$A$6:$N$233,14,FALSE),0)</f>
        <v>0</v>
      </c>
      <c r="AS15" s="393">
        <f>_xlfn.IFNA(VLOOKUP(CONCATENATE($AS$5,$B15,$C15),WP!$A$6:$N$250,14,FALSE),0)</f>
        <v>0</v>
      </c>
      <c r="AT15" s="68"/>
      <c r="AU15" s="35"/>
    </row>
    <row r="16" spans="1:85" x14ac:dyDescent="0.3">
      <c r="A16" s="891"/>
      <c r="B16" s="85" t="s">
        <v>449</v>
      </c>
      <c r="C16" s="22" t="s">
        <v>450</v>
      </c>
      <c r="D16" s="22" t="s">
        <v>451</v>
      </c>
      <c r="E16" s="23">
        <v>45040</v>
      </c>
      <c r="F16" s="24">
        <v>22</v>
      </c>
      <c r="G16" s="21">
        <f t="shared" si="0"/>
        <v>2</v>
      </c>
      <c r="H16" s="25">
        <f t="shared" si="1"/>
        <v>9</v>
      </c>
      <c r="I16" s="24">
        <f t="shared" si="2"/>
        <v>11</v>
      </c>
      <c r="J16" s="66">
        <f>_xlfn.IFNA(VLOOKUP(CONCATENATE($J$5,$B16,$C16),'BUS1'!$A$6:$N$107,14,FALSE),0)</f>
        <v>0</v>
      </c>
      <c r="K16" s="66">
        <f>_xlfn.IFNA(VLOOKUP(CONCATENATE($K$5,$B16,$C16),'ESP1'!$A$6:$N$135,14,FALSE),0)</f>
        <v>0</v>
      </c>
      <c r="L16" s="66">
        <f>_xlfn.IFNA(VLOOKUP(CONCATENATE($L$5,$B16,$C16),'KR1'!$A$6:$N$95,14,FALSE),0)</f>
        <v>0</v>
      </c>
      <c r="M16" s="66">
        <f>_xlfn.IFNA(VLOOKUP(CONCATENATE($M$5,$B16,$C16),'BAL1'!$A$6:$N$110,14,FALSE),0)</f>
        <v>0</v>
      </c>
      <c r="N16" s="64">
        <f>_xlfn.IFNA(VLOOKUP(CONCATENATE($N$5,$B16,$C16),MUR!$A$6:$N$110,14,FALSE),0)</f>
        <v>7</v>
      </c>
      <c r="O16" s="66">
        <f>_xlfn.IFNA(VLOOKUP(CONCATENATE($O$5,$B16,$C16),'SER1'!$A$6:$N$110,14,FALSE),0)</f>
        <v>0</v>
      </c>
      <c r="P16" s="66">
        <f>_xlfn.IFNA(VLOOKUP(CONCATENATE($P$5,$B16,$C16),'MR1'!$A$6:$N$135,14,FALSE),0)</f>
        <v>0</v>
      </c>
      <c r="Q16" s="66">
        <f>_xlfn.IFNA(VLOOKUP(CONCATENATE($Q$5,$B16,$C16),'GOS1'!$A$6:$N$133,14,FALSE),0)</f>
        <v>0</v>
      </c>
      <c r="R16" s="64">
        <f>_xlfn.IFNA(VLOOKUP(CONCATENATE($R$5,$B16,$C16),'BUS2'!$A$6:$N$133,14,FALSE),0)</f>
        <v>0</v>
      </c>
      <c r="S16" s="66">
        <f>_xlfn.IFNA(VLOOKUP(CONCATENATE($S$5,$B16,$C16),'OG1'!$A$6:$N$56,14,FALSE),0)</f>
        <v>0</v>
      </c>
      <c r="T16" s="66">
        <f>_xlfn.IFNA(VLOOKUP(CONCATENATE($T$5,$B16,$C16),'DRY1'!$A$6:$N$135,14,FALSE),0)</f>
        <v>0</v>
      </c>
      <c r="U16" s="64">
        <f>_xlfn.IFNA(VLOOKUP(CONCATENATE($U$5,$B16,$C16),'HO1'!$A$6:$N$131,14,FALSE),0)</f>
        <v>0</v>
      </c>
      <c r="V16" s="64">
        <f>_xlfn.IFNA(VLOOKUP(CONCATENATE($V$5,$B16,$C16),'BUS3'!$A$6:$N$135,14,FALSE),0)</f>
        <v>0</v>
      </c>
      <c r="W16" s="64">
        <f>_xlfn.IFNA(VLOOKUP(CONCATENATE($W$5,$B16,$C16),'DRY2'!$A$6:$N$133,14,FALSE),0)</f>
        <v>0</v>
      </c>
      <c r="X16" s="66">
        <f>_xlfn.IFNA(VLOOKUP(CONCATENATE($X$5,$B16,$C16),'BAL2'!$A$6:$N$133,14,FALSE),0)</f>
        <v>0</v>
      </c>
      <c r="Y16" s="64">
        <f>_xlfn.IFNA(VLOOKUP(CONCATENATE($Y$5,$B16,$C16),'OG2'!$A$6:$N$133,14,FALSE),0)</f>
        <v>0</v>
      </c>
      <c r="Z16" s="66">
        <f>_xlfn.IFNA(VLOOKUP(CONCATENATE($Z$5,$B16,$C16),'MR2'!$A$6:$N$133,14,FALSE),0)</f>
        <v>0</v>
      </c>
      <c r="AA16" s="66">
        <f>_xlfn.IFNA(VLOOKUP(CONCATENATE($AA$5,$B16,$C16),'DRY3'!$A$6:$N$124,14,FALSE),0)</f>
        <v>0</v>
      </c>
      <c r="AB16" s="66">
        <f>_xlfn.IFNA(VLOOKUP(CONCATENATE($AB$5,$B16,$C16),'SER2'!$A$6:$N$135,14,FALSE),0)</f>
        <v>0</v>
      </c>
      <c r="AC16" s="66">
        <f>_xlfn.IFNA(VLOOKUP(CONCATENATE($AC$5,$B16,$C16),'KR2'!$A$6:$O$129,14,FALSE),0)</f>
        <v>0</v>
      </c>
      <c r="AD16" s="64">
        <f>_xlfn.IFNA(VLOOKUP(CONCATENATE($AD$5,$B16,$C16),'BUN1'!$A$6:$O$129,14,FALSE),0)</f>
        <v>0</v>
      </c>
      <c r="AE16" s="66">
        <f>_xlfn.IFNA(VLOOKUP(CONCATENATE($AE$5,$B16,$C16),LOG!$A$6:$N$135,14,FALSE),0)</f>
        <v>0</v>
      </c>
      <c r="AF16" s="66">
        <f>_xlfn.IFNA(VLOOKUP(CONCATENATE($AF$5,$B16,$C16),FEST!$A$6:$N$125,14,FALSE),0)</f>
        <v>0</v>
      </c>
      <c r="AG16" s="66">
        <f>_xlfn.IFNA(VLOOKUP(CONCATENATE($AG$5,$B16,$C16),'ESP2'!$A$6:$N$131,14,FALSE),0)</f>
        <v>0</v>
      </c>
      <c r="AH16" s="66">
        <f>_xlfn.IFNA(VLOOKUP(CONCATENATE($AG$5,$B16,$C16),'OG3'!$A$6:$N$131,14,FALSE),0)</f>
        <v>0</v>
      </c>
      <c r="AI16" s="66">
        <f>_xlfn.IFNA(VLOOKUP(CONCATENATE($AI$5,$B16,$C16),'BUN2'!$A$6:$N$135,14,FALSE),0)</f>
        <v>0</v>
      </c>
      <c r="AJ16" s="64">
        <f>_xlfn.IFNA(VLOOKUP(CONCATENATE($AJ$5,$B16,$C16),SC!$A$6:$N$250,14,FALSE),0)</f>
        <v>2</v>
      </c>
      <c r="AK16" s="66">
        <f>_xlfn.IFNA(VLOOKUP(CONCATENATE($AK$5,$B16,$C16),'ESP3'!$A$6:$N$133,14,FALSE),0)</f>
        <v>0</v>
      </c>
      <c r="AL16" s="66">
        <f>_xlfn.IFNA(VLOOKUP(CONCATENATE($AP$5,$B16,$C16),'BAL3'!$A$6:$N$95,14,FALSE),0)</f>
        <v>0</v>
      </c>
      <c r="AM16" s="415">
        <f>_xlfn.IFNA(VLOOKUP(CONCATENATE($AM$5,$B16,$C16),'BUS4'!$A$6:$N$250,14,FALSE),0)</f>
        <v>0</v>
      </c>
      <c r="AN16" s="67">
        <f>_xlfn.IFNA(VLOOKUP(CONCATENATE($AK$5,$B16,$C16),'BUN3'!$A$6:$N$133,14,FALSE),0)</f>
        <v>0</v>
      </c>
      <c r="AO16" s="67">
        <f>_xlfn.IFNA(VLOOKUP(CONCATENATE($AO$5,$B16,$C16),'ESP4'!$A$6:$N$135,14,FALSE),0)</f>
        <v>0</v>
      </c>
      <c r="AP16" s="67">
        <f>_xlfn.IFNA(VLOOKUP(CONCATENATE($AP$5,$B16,$C16),'MR3'!$A$6:$N$77,14,FALSE),0)</f>
        <v>0</v>
      </c>
      <c r="AQ16" s="67">
        <f>_xlfn.IFNA(VLOOKUP(CONCATENATE($AQ$5,$B16,$C16),'WAL1'!$A$6:$O$255,14,FALSE),0)</f>
        <v>0</v>
      </c>
      <c r="AR16" s="67">
        <f>_xlfn.IFNA(VLOOKUP(CONCATENATE($AR$5,$B16,$C16),'SM1'!$A$6:$N$233,14,FALSE),0)</f>
        <v>0</v>
      </c>
      <c r="AS16" s="393">
        <f>_xlfn.IFNA(VLOOKUP(CONCATENATE($AS$5,$B16,$C16),WP!$A$6:$N$250,14,FALSE),0)</f>
        <v>0</v>
      </c>
      <c r="AT16" s="68"/>
      <c r="AU16" s="35"/>
    </row>
    <row r="17" spans="1:47" x14ac:dyDescent="0.3">
      <c r="A17" s="891"/>
      <c r="B17" s="85" t="s">
        <v>448</v>
      </c>
      <c r="C17" s="22" t="s">
        <v>496</v>
      </c>
      <c r="D17" s="22" t="s">
        <v>376</v>
      </c>
      <c r="E17" s="23">
        <v>45121</v>
      </c>
      <c r="F17" s="24">
        <v>19</v>
      </c>
      <c r="G17" s="21">
        <f t="shared" si="0"/>
        <v>2</v>
      </c>
      <c r="H17" s="25">
        <f t="shared" si="1"/>
        <v>6</v>
      </c>
      <c r="I17" s="24">
        <f t="shared" si="2"/>
        <v>14</v>
      </c>
      <c r="J17" s="66">
        <f>_xlfn.IFNA(VLOOKUP(CONCATENATE($J$5,$B17,$C17),'BUS1'!$A$6:$N$107,14,FALSE),0)</f>
        <v>0</v>
      </c>
      <c r="K17" s="66">
        <f>_xlfn.IFNA(VLOOKUP(CONCATENATE($K$5,$B17,$C17),'ESP1'!$A$6:$N$135,14,FALSE),0)</f>
        <v>0</v>
      </c>
      <c r="L17" s="66">
        <f>_xlfn.IFNA(VLOOKUP(CONCATENATE($L$5,$B17,$C17),'KR1'!$A$6:$N$95,14,FALSE),0)</f>
        <v>0</v>
      </c>
      <c r="M17" s="66">
        <f>_xlfn.IFNA(VLOOKUP(CONCATENATE($M$5,$B17,$C17),'BAL1'!$A$6:$N$110,14,FALSE),0)</f>
        <v>0</v>
      </c>
      <c r="N17" s="64">
        <f>_xlfn.IFNA(VLOOKUP(CONCATENATE($N$5,$B17,$C17),MUR!$A$6:$N$110,14,FALSE),0)</f>
        <v>4</v>
      </c>
      <c r="O17" s="66">
        <f>_xlfn.IFNA(VLOOKUP(CONCATENATE($O$5,$B17,$C17),'SER1'!$A$6:$N$110,14,FALSE),0)</f>
        <v>0</v>
      </c>
      <c r="P17" s="66">
        <f>_xlfn.IFNA(VLOOKUP(CONCATENATE($P$5,$B17,$C17),'MR1'!$A$6:$N$135,14,FALSE),0)</f>
        <v>0</v>
      </c>
      <c r="Q17" s="66">
        <f>_xlfn.IFNA(VLOOKUP(CONCATENATE($Q$5,$B17,$C17),'GOS1'!$A$6:$N$133,14,FALSE),0)</f>
        <v>0</v>
      </c>
      <c r="R17" s="64">
        <f>_xlfn.IFNA(VLOOKUP(CONCATENATE($R$5,$B17,$C17),'BUS2'!$A$6:$N$133,14,FALSE),0)</f>
        <v>0</v>
      </c>
      <c r="S17" s="66">
        <f>_xlfn.IFNA(VLOOKUP(CONCATENATE($S$5,$B17,$C17),'OG1'!$A$6:$N$56,14,FALSE),0)</f>
        <v>0</v>
      </c>
      <c r="T17" s="66">
        <f>_xlfn.IFNA(VLOOKUP(CONCATENATE($T$5,$B17,$C17),'DRY1'!$A$6:$N$135,14,FALSE),0)</f>
        <v>0</v>
      </c>
      <c r="U17" s="64">
        <f>_xlfn.IFNA(VLOOKUP(CONCATENATE($U$5,$B17,$C17),'HO1'!$A$6:$N$131,14,FALSE),0)</f>
        <v>0</v>
      </c>
      <c r="V17" s="64">
        <f>_xlfn.IFNA(VLOOKUP(CONCATENATE($V$5,$B17,$C17),'BUS3'!$A$6:$N$135,14,FALSE),0)</f>
        <v>0</v>
      </c>
      <c r="W17" s="64">
        <f>_xlfn.IFNA(VLOOKUP(CONCATENATE($W$5,$B17,$C17),'DRY2'!$A$6:$N$133,14,FALSE),0)</f>
        <v>0</v>
      </c>
      <c r="X17" s="66">
        <f>_xlfn.IFNA(VLOOKUP(CONCATENATE($X$5,$B17,$C17),'BAL2'!$A$6:$N$133,14,FALSE),0)</f>
        <v>0</v>
      </c>
      <c r="Y17" s="64">
        <f>_xlfn.IFNA(VLOOKUP(CONCATENATE($Y$5,$B17,$C17),'OG2'!$A$6:$N$133,14,FALSE),0)</f>
        <v>0</v>
      </c>
      <c r="Z17" s="66">
        <f>_xlfn.IFNA(VLOOKUP(CONCATENATE($Z$5,$B17,$C17),'MR2'!$A$6:$N$133,14,FALSE),0)</f>
        <v>0</v>
      </c>
      <c r="AA17" s="66">
        <f>_xlfn.IFNA(VLOOKUP(CONCATENATE($AA$5,$B17,$C17),'DRY3'!$A$6:$N$124,14,FALSE),0)</f>
        <v>0</v>
      </c>
      <c r="AB17" s="66">
        <f>_xlfn.IFNA(VLOOKUP(CONCATENATE($AB$5,$B17,$C17),'SER2'!$A$6:$N$135,14,FALSE),0)</f>
        <v>0</v>
      </c>
      <c r="AC17" s="66">
        <f>_xlfn.IFNA(VLOOKUP(CONCATENATE($AC$5,$B17,$C17),'KR2'!$A$6:$O$129,14,FALSE),0)</f>
        <v>0</v>
      </c>
      <c r="AD17" s="64">
        <f>_xlfn.IFNA(VLOOKUP(CONCATENATE($AD$5,$B17,$C17),'BUN1'!$A$6:$O$129,14,FALSE),0)</f>
        <v>0</v>
      </c>
      <c r="AE17" s="66">
        <f>_xlfn.IFNA(VLOOKUP(CONCATENATE($AE$5,$B17,$C17),LOG!$A$6:$N$135,14,FALSE),0)</f>
        <v>0</v>
      </c>
      <c r="AF17" s="66">
        <f>_xlfn.IFNA(VLOOKUP(CONCATENATE($AF$5,$B17,$C17),FEST!$A$6:$N$125,14,FALSE),0)</f>
        <v>0</v>
      </c>
      <c r="AG17" s="66">
        <f>_xlfn.IFNA(VLOOKUP(CONCATENATE($AG$5,$B17,$C17),'ESP2'!$A$6:$N$131,14,FALSE),0)</f>
        <v>0</v>
      </c>
      <c r="AH17" s="66">
        <f>_xlfn.IFNA(VLOOKUP(CONCATENATE($AG$5,$B17,$C17),'OG3'!$A$6:$N$131,14,FALSE),0)</f>
        <v>0</v>
      </c>
      <c r="AI17" s="66">
        <f>_xlfn.IFNA(VLOOKUP(CONCATENATE($AI$5,$B17,$C17),'BUN2'!$A$6:$N$135,14,FALSE),0)</f>
        <v>0</v>
      </c>
      <c r="AJ17" s="64">
        <f>_xlfn.IFNA(VLOOKUP(CONCATENATE($AJ$5,$B17,$C17),SC!$A$6:$N$250,14,FALSE),0)</f>
        <v>2</v>
      </c>
      <c r="AK17" s="66">
        <f>_xlfn.IFNA(VLOOKUP(CONCATENATE($AK$5,$B17,$C17),'ESP3'!$A$6:$N$133,14,FALSE),0)</f>
        <v>0</v>
      </c>
      <c r="AL17" s="66">
        <f>_xlfn.IFNA(VLOOKUP(CONCATENATE($AP$5,$B17,$C17),'BAL3'!$A$6:$N$95,14,FALSE),0)</f>
        <v>0</v>
      </c>
      <c r="AM17" s="415">
        <f>_xlfn.IFNA(VLOOKUP(CONCATENATE($AM$5,$B17,$C17),'BUS4'!$A$6:$N$250,14,FALSE),0)</f>
        <v>0</v>
      </c>
      <c r="AN17" s="67">
        <f>_xlfn.IFNA(VLOOKUP(CONCATENATE($AK$5,$B17,$C17),'BUN3'!$A$6:$N$133,14,FALSE),0)</f>
        <v>0</v>
      </c>
      <c r="AO17" s="67">
        <f>_xlfn.IFNA(VLOOKUP(CONCATENATE($AO$5,$B17,$C17),'ESP4'!$A$6:$N$135,14,FALSE),0)</f>
        <v>0</v>
      </c>
      <c r="AP17" s="67">
        <f>_xlfn.IFNA(VLOOKUP(CONCATENATE($AP$5,$B17,$C17),'MR3'!$A$6:$N$77,14,FALSE),0)</f>
        <v>0</v>
      </c>
      <c r="AQ17" s="67">
        <f>_xlfn.IFNA(VLOOKUP(CONCATENATE($AQ$5,$B17,$C17),'WAL1'!$A$6:$O$255,14,FALSE),0)</f>
        <v>0</v>
      </c>
      <c r="AR17" s="67">
        <f>_xlfn.IFNA(VLOOKUP(CONCATENATE($AR$5,$B17,$C17),'SM1'!$A$6:$N$233,14,FALSE),0)</f>
        <v>0</v>
      </c>
      <c r="AS17" s="393">
        <f>_xlfn.IFNA(VLOOKUP(CONCATENATE($AS$5,$B17,$C17),WP!$A$6:$N$250,14,FALSE),0)</f>
        <v>0</v>
      </c>
      <c r="AT17" s="68"/>
      <c r="AU17" s="63"/>
    </row>
    <row r="18" spans="1:47" x14ac:dyDescent="0.3">
      <c r="A18" s="891"/>
      <c r="B18" s="85" t="s">
        <v>412</v>
      </c>
      <c r="C18" s="22" t="s">
        <v>437</v>
      </c>
      <c r="D18" s="22" t="s">
        <v>369</v>
      </c>
      <c r="E18" s="23">
        <v>45042</v>
      </c>
      <c r="F18" s="24">
        <v>19</v>
      </c>
      <c r="G18" s="21">
        <f t="shared" si="0"/>
        <v>1</v>
      </c>
      <c r="H18" s="25">
        <f t="shared" si="1"/>
        <v>7</v>
      </c>
      <c r="I18" s="24">
        <f t="shared" si="2"/>
        <v>13</v>
      </c>
      <c r="J18" s="66">
        <f>_xlfn.IFNA(VLOOKUP(CONCATENATE($J$5,$B18,$C18),'BUS1'!$A$6:$N$107,14,FALSE),0)</f>
        <v>0</v>
      </c>
      <c r="K18" s="66">
        <f>_xlfn.IFNA(VLOOKUP(CONCATENATE($K$5,$B18,$C18),'ESP1'!$A$6:$N$135,14,FALSE),0)</f>
        <v>0</v>
      </c>
      <c r="L18" s="66">
        <f>_xlfn.IFNA(VLOOKUP(CONCATENATE($L$5,$B18,$C18),'KR1'!$A$6:$N$95,14,FALSE),0)</f>
        <v>0</v>
      </c>
      <c r="M18" s="66">
        <f>_xlfn.IFNA(VLOOKUP(CONCATENATE($M$5,$B18,$C18),'BAL1'!$A$6:$N$110,14,FALSE),0)</f>
        <v>0</v>
      </c>
      <c r="N18" s="64">
        <f>_xlfn.IFNA(VLOOKUP(CONCATENATE($N$5,$B18,$C18),MUR!$A$6:$N$110,14,FALSE),0)</f>
        <v>0</v>
      </c>
      <c r="O18" s="66">
        <f>_xlfn.IFNA(VLOOKUP(CONCATENATE($O$5,$B18,$C18),'SER1'!$A$6:$N$110,14,FALSE),0)</f>
        <v>0</v>
      </c>
      <c r="P18" s="66">
        <f>_xlfn.IFNA(VLOOKUP(CONCATENATE($P$5,$B18,$C18),'MR1'!$A$6:$N$135,14,FALSE),0)</f>
        <v>0</v>
      </c>
      <c r="Q18" s="66">
        <f>_xlfn.IFNA(VLOOKUP(CONCATENATE($Q$5,$B18,$C18),'GOS1'!$A$6:$N$133,14,FALSE),0)</f>
        <v>0</v>
      </c>
      <c r="R18" s="64">
        <f>_xlfn.IFNA(VLOOKUP(CONCATENATE($R$5,$B18,$C18),'BUS2'!$A$6:$N$133,14,FALSE),0)</f>
        <v>0</v>
      </c>
      <c r="S18" s="66">
        <f>_xlfn.IFNA(VLOOKUP(CONCATENATE($S$5,$B18,$C18),'OG1'!$A$6:$N$56,14,FALSE),0)</f>
        <v>0</v>
      </c>
      <c r="T18" s="66">
        <f>_xlfn.IFNA(VLOOKUP(CONCATENATE($T$5,$B18,$C18),'DRY1'!$A$6:$N$135,14,FALSE),0)</f>
        <v>0</v>
      </c>
      <c r="U18" s="64">
        <f>_xlfn.IFNA(VLOOKUP(CONCATENATE($U$5,$B18,$C18),'HO1'!$A$6:$N$131,14,FALSE),0)</f>
        <v>7</v>
      </c>
      <c r="V18" s="64">
        <f>_xlfn.IFNA(VLOOKUP(CONCATENATE($V$5,$B18,$C18),'BUS3'!$A$6:$N$135,14,FALSE),0)</f>
        <v>0</v>
      </c>
      <c r="W18" s="64">
        <f>_xlfn.IFNA(VLOOKUP(CONCATENATE($W$5,$B18,$C18),'DRY2'!$A$6:$N$133,14,FALSE),0)</f>
        <v>0</v>
      </c>
      <c r="X18" s="66">
        <f>_xlfn.IFNA(VLOOKUP(CONCATENATE($X$5,$B18,$C18),'BAL2'!$A$6:$N$133,14,FALSE),0)</f>
        <v>0</v>
      </c>
      <c r="Y18" s="64">
        <f>_xlfn.IFNA(VLOOKUP(CONCATENATE($Y$5,$B18,$C18),'OG2'!$A$6:$N$133,14,FALSE),0)</f>
        <v>0</v>
      </c>
      <c r="Z18" s="66">
        <f>_xlfn.IFNA(VLOOKUP(CONCATENATE($Z$5,$B18,$C18),'MR2'!$A$6:$N$133,14,FALSE),0)</f>
        <v>0</v>
      </c>
      <c r="AA18" s="66">
        <f>_xlfn.IFNA(VLOOKUP(CONCATENATE($AA$5,$B18,$C18),'DRY3'!$A$6:$N$124,14,FALSE),0)</f>
        <v>0</v>
      </c>
      <c r="AB18" s="66">
        <f>_xlfn.IFNA(VLOOKUP(CONCATENATE($AB$5,$B18,$C18),'SER2'!$A$6:$N$135,14,FALSE),0)</f>
        <v>0</v>
      </c>
      <c r="AC18" s="66">
        <f>_xlfn.IFNA(VLOOKUP(CONCATENATE($AC$5,$B18,$C18),'KR2'!$A$6:$O$129,14,FALSE),0)</f>
        <v>0</v>
      </c>
      <c r="AD18" s="64">
        <f>_xlfn.IFNA(VLOOKUP(CONCATENATE($AD$5,$B18,$C18),'BUN1'!$A$6:$O$129,14,FALSE),0)</f>
        <v>0</v>
      </c>
      <c r="AE18" s="66">
        <f>_xlfn.IFNA(VLOOKUP(CONCATENATE($AE$5,$B18,$C18),LOG!$A$6:$N$135,14,FALSE),0)</f>
        <v>0</v>
      </c>
      <c r="AF18" s="66">
        <f>_xlfn.IFNA(VLOOKUP(CONCATENATE($AF$5,$B18,$C18),FEST!$A$6:$N$125,14,FALSE),0)</f>
        <v>0</v>
      </c>
      <c r="AG18" s="66">
        <f>_xlfn.IFNA(VLOOKUP(CONCATENATE($AG$5,$B18,$C18),'ESP2'!$A$6:$N$131,14,FALSE),0)</f>
        <v>0</v>
      </c>
      <c r="AH18" s="66">
        <f>_xlfn.IFNA(VLOOKUP(CONCATENATE($AG$5,$B18,$C18),'OG3'!$A$6:$N$131,14,FALSE),0)</f>
        <v>0</v>
      </c>
      <c r="AI18" s="66">
        <f>_xlfn.IFNA(VLOOKUP(CONCATENATE($AI$5,$B18,$C18),'BUN2'!$A$6:$N$135,14,FALSE),0)</f>
        <v>0</v>
      </c>
      <c r="AJ18" s="64">
        <f>_xlfn.IFNA(VLOOKUP(CONCATENATE($AJ$5,$B18,$C18),SC!$A$6:$N$250,14,FALSE),0)</f>
        <v>0</v>
      </c>
      <c r="AK18" s="66">
        <f>_xlfn.IFNA(VLOOKUP(CONCATENATE($AK$5,$B18,$C18),'ESP3'!$A$6:$N$133,14,FALSE),0)</f>
        <v>0</v>
      </c>
      <c r="AL18" s="66">
        <f>_xlfn.IFNA(VLOOKUP(CONCATENATE($AP$5,$B18,$C18),'BAL3'!$A$6:$N$95,14,FALSE),0)</f>
        <v>0</v>
      </c>
      <c r="AM18" s="415">
        <f>_xlfn.IFNA(VLOOKUP(CONCATENATE($AM$5,$B18,$C18),'BUS4'!$A$6:$N$250,14,FALSE),0)</f>
        <v>0</v>
      </c>
      <c r="AN18" s="67">
        <f>_xlfn.IFNA(VLOOKUP(CONCATENATE($AK$5,$B18,$C18),'BUN3'!$A$6:$N$133,14,FALSE),0)</f>
        <v>0</v>
      </c>
      <c r="AO18" s="67">
        <f>_xlfn.IFNA(VLOOKUP(CONCATENATE($AO$5,$B18,$C18),'ESP4'!$A$6:$N$135,14,FALSE),0)</f>
        <v>0</v>
      </c>
      <c r="AP18" s="67">
        <f>_xlfn.IFNA(VLOOKUP(CONCATENATE($AP$5,$B18,$C18),'MR3'!$A$6:$N$77,14,FALSE),0)</f>
        <v>0</v>
      </c>
      <c r="AQ18" s="67">
        <f>_xlfn.IFNA(VLOOKUP(CONCATENATE($AQ$5,$B18,$C18),'WAL1'!$A$6:$O$255,14,FALSE),0)</f>
        <v>0</v>
      </c>
      <c r="AR18" s="67">
        <f>_xlfn.IFNA(VLOOKUP(CONCATENATE($AR$5,$B18,$C18),'SM1'!$A$6:$N$233,14,FALSE),0)</f>
        <v>0</v>
      </c>
      <c r="AS18" s="393">
        <f>_xlfn.IFNA(VLOOKUP(CONCATENATE($AS$5,$B18,$C18),WP!$A$6:$N$250,14,FALSE),0)</f>
        <v>0</v>
      </c>
      <c r="AT18" s="68"/>
      <c r="AU18" s="35"/>
    </row>
    <row r="19" spans="1:47" x14ac:dyDescent="0.3">
      <c r="A19" s="891"/>
      <c r="B19" s="85" t="s">
        <v>540</v>
      </c>
      <c r="C19" s="22" t="s">
        <v>539</v>
      </c>
      <c r="D19" s="22" t="s">
        <v>170</v>
      </c>
      <c r="E19" s="23">
        <v>45092</v>
      </c>
      <c r="F19" s="24">
        <v>20</v>
      </c>
      <c r="G19" s="21">
        <f t="shared" si="0"/>
        <v>1</v>
      </c>
      <c r="H19" s="25">
        <f t="shared" si="1"/>
        <v>10</v>
      </c>
      <c r="I19" s="24">
        <f t="shared" si="2"/>
        <v>9</v>
      </c>
      <c r="J19" s="66">
        <f>_xlfn.IFNA(VLOOKUP(CONCATENATE($J$5,$B19,$C19),'BUS1'!$A$6:$N$107,14,FALSE),0)</f>
        <v>0</v>
      </c>
      <c r="K19" s="66">
        <f>_xlfn.IFNA(VLOOKUP(CONCATENATE($K$5,$B19,$C19),'ESP1'!$A$6:$N$135,14,FALSE),0)</f>
        <v>0</v>
      </c>
      <c r="L19" s="66">
        <f>_xlfn.IFNA(VLOOKUP(CONCATENATE($L$5,$B19,$C19),'KR1'!$A$6:$N$95,14,FALSE),0)</f>
        <v>0</v>
      </c>
      <c r="M19" s="66">
        <f>_xlfn.IFNA(VLOOKUP(CONCATENATE($M$5,$B19,$C19),'BAL1'!$A$6:$N$110,14,FALSE),0)</f>
        <v>0</v>
      </c>
      <c r="N19" s="64">
        <f>_xlfn.IFNA(VLOOKUP(CONCATENATE($N$5,$B19,$C19),MUR!$A$6:$N$110,14,FALSE),0)</f>
        <v>0</v>
      </c>
      <c r="O19" s="66">
        <f>_xlfn.IFNA(VLOOKUP(CONCATENATE($O$5,$B19,$C19),'SER1'!$A$6:$N$110,14,FALSE),0)</f>
        <v>0</v>
      </c>
      <c r="P19" s="66">
        <f>_xlfn.IFNA(VLOOKUP(CONCATENATE($P$5,$B19,$C19),'MR1'!$A$6:$N$135,14,FALSE),0)</f>
        <v>0</v>
      </c>
      <c r="Q19" s="66">
        <f>_xlfn.IFNA(VLOOKUP(CONCATENATE($Q$5,$B19,$C19),'GOS1'!$A$6:$N$133,14,FALSE),0)</f>
        <v>0</v>
      </c>
      <c r="R19" s="64">
        <f>_xlfn.IFNA(VLOOKUP(CONCATENATE($R$5,$B19,$C19),'BUS2'!$A$6:$N$133,14,FALSE),0)</f>
        <v>0</v>
      </c>
      <c r="S19" s="66">
        <f>_xlfn.IFNA(VLOOKUP(CONCATENATE($S$5,$B19,$C19),'OG1'!$A$6:$N$56,14,FALSE),0)</f>
        <v>0</v>
      </c>
      <c r="T19" s="66">
        <f>_xlfn.IFNA(VLOOKUP(CONCATENATE($T$5,$B19,$C19),'DRY1'!$A$6:$N$135,14,FALSE),0)</f>
        <v>0</v>
      </c>
      <c r="U19" s="64">
        <f>_xlfn.IFNA(VLOOKUP(CONCATENATE($U$5,$B19,$C19),'HO1'!$A$6:$N$131,14,FALSE),0)</f>
        <v>0</v>
      </c>
      <c r="V19" s="64">
        <f>_xlfn.IFNA(VLOOKUP(CONCATENATE($V$5,$B19,$C19),'BUS3'!$A$6:$N$135,14,FALSE),0)</f>
        <v>0</v>
      </c>
      <c r="W19" s="64">
        <f>_xlfn.IFNA(VLOOKUP(CONCATENATE($W$5,$B19,$C19),'DRY2'!$A$6:$N$133,14,FALSE),0)</f>
        <v>0</v>
      </c>
      <c r="X19" s="66">
        <f>_xlfn.IFNA(VLOOKUP(CONCATENATE($X$5,$B19,$C19),'BAL2'!$A$6:$N$133,14,FALSE),0)</f>
        <v>0</v>
      </c>
      <c r="Y19" s="64">
        <f>_xlfn.IFNA(VLOOKUP(CONCATENATE($Y$5,$B19,$C19),'OG2'!$A$6:$N$133,14,FALSE),0)</f>
        <v>0</v>
      </c>
      <c r="Z19" s="66">
        <f>_xlfn.IFNA(VLOOKUP(CONCATENATE($Z$5,$B19,$C19),'MR2'!$A$6:$N$133,14,FALSE),0)</f>
        <v>0</v>
      </c>
      <c r="AA19" s="66">
        <f>_xlfn.IFNA(VLOOKUP(CONCATENATE($AA$5,$B19,$C19),'DRY3'!$A$6:$N$124,14,FALSE),0)</f>
        <v>0</v>
      </c>
      <c r="AB19" s="66">
        <f>_xlfn.IFNA(VLOOKUP(CONCATENATE($AB$5,$B19,$C19),'SER2'!$A$6:$N$135,14,FALSE),0)</f>
        <v>0</v>
      </c>
      <c r="AC19" s="66">
        <f>_xlfn.IFNA(VLOOKUP(CONCATENATE($AC$5,$B19,$C19),'KR2'!$A$6:$O$129,14,FALSE),0)</f>
        <v>0</v>
      </c>
      <c r="AD19" s="64">
        <f>_xlfn.IFNA(VLOOKUP(CONCATENATE($AD$5,$B19,$C19),'BUN1'!$A$6:$O$129,14,FALSE),0)</f>
        <v>0</v>
      </c>
      <c r="AE19" s="66">
        <f>_xlfn.IFNA(VLOOKUP(CONCATENATE($AE$5,$B19,$C19),LOG!$A$6:$N$135,14,FALSE),0)</f>
        <v>0</v>
      </c>
      <c r="AF19" s="66">
        <f>_xlfn.IFNA(VLOOKUP(CONCATENATE($AF$5,$B19,$C19),FEST!$A$6:$N$125,14,FALSE),0)</f>
        <v>10</v>
      </c>
      <c r="AG19" s="66">
        <f>_xlfn.IFNA(VLOOKUP(CONCATENATE($AG$5,$B19,$C19),'ESP2'!$A$6:$N$131,14,FALSE),0)</f>
        <v>0</v>
      </c>
      <c r="AH19" s="66">
        <f>_xlfn.IFNA(VLOOKUP(CONCATENATE($AG$5,$B19,$C19),'OG3'!$A$6:$N$131,14,FALSE),0)</f>
        <v>0</v>
      </c>
      <c r="AI19" s="66">
        <f>_xlfn.IFNA(VLOOKUP(CONCATENATE($AI$5,$B19,$C19),'BUN2'!$A$6:$N$135,14,FALSE),0)</f>
        <v>0</v>
      </c>
      <c r="AJ19" s="64">
        <f>_xlfn.IFNA(VLOOKUP(CONCATENATE($AJ$5,$B19,$C19),SC!$A$6:$N$250,14,FALSE),0)</f>
        <v>0</v>
      </c>
      <c r="AK19" s="66">
        <f>_xlfn.IFNA(VLOOKUP(CONCATENATE($AK$5,$B19,$C19),'ESP3'!$A$6:$N$133,14,FALSE),0)</f>
        <v>0</v>
      </c>
      <c r="AL19" s="66">
        <f>_xlfn.IFNA(VLOOKUP(CONCATENATE($AP$5,$B19,$C19),'BAL3'!$A$6:$N$95,14,FALSE),0)</f>
        <v>0</v>
      </c>
      <c r="AM19" s="415">
        <f>_xlfn.IFNA(VLOOKUP(CONCATENATE($AM$5,$B19,$C19),'BUS4'!$A$6:$N$250,14,FALSE),0)</f>
        <v>0</v>
      </c>
      <c r="AN19" s="67">
        <f>_xlfn.IFNA(VLOOKUP(CONCATENATE($AK$5,$B19,$C19),'BUN3'!$A$6:$N$133,14,FALSE),0)</f>
        <v>0</v>
      </c>
      <c r="AO19" s="67">
        <f>_xlfn.IFNA(VLOOKUP(CONCATENATE($AO$5,$B19,$C19),'ESP4'!$A$6:$N$135,14,FALSE),0)</f>
        <v>0</v>
      </c>
      <c r="AP19" s="67">
        <f>_xlfn.IFNA(VLOOKUP(CONCATENATE($AP$5,$B19,$C19),'MR3'!$A$6:$N$77,14,FALSE),0)</f>
        <v>0</v>
      </c>
      <c r="AQ19" s="67">
        <f>_xlfn.IFNA(VLOOKUP(CONCATENATE($AQ$5,$B19,$C19),'WAL1'!$A$6:$O$255,14,FALSE),0)</f>
        <v>0</v>
      </c>
      <c r="AR19" s="67">
        <f>_xlfn.IFNA(VLOOKUP(CONCATENATE($AR$5,$B19,$C19),'SM1'!$A$6:$N$233,14,FALSE),0)</f>
        <v>0</v>
      </c>
      <c r="AS19" s="393">
        <f>_xlfn.IFNA(VLOOKUP(CONCATENATE($AS$5,$B19,$C19),WP!$A$6:$N$250,14,FALSE),0)</f>
        <v>0</v>
      </c>
      <c r="AT19" s="68"/>
      <c r="AU19" s="35"/>
    </row>
    <row r="20" spans="1:47" x14ac:dyDescent="0.3">
      <c r="A20" s="891"/>
      <c r="B20" s="85" t="s">
        <v>421</v>
      </c>
      <c r="C20" s="22" t="s">
        <v>166</v>
      </c>
      <c r="D20" s="22" t="s">
        <v>430</v>
      </c>
      <c r="E20" s="23">
        <v>45107</v>
      </c>
      <c r="F20" s="24">
        <v>18</v>
      </c>
      <c r="G20" s="21">
        <f t="shared" si="0"/>
        <v>1</v>
      </c>
      <c r="H20" s="25">
        <f t="shared" si="1"/>
        <v>2</v>
      </c>
      <c r="I20" s="24">
        <f t="shared" si="2"/>
        <v>15</v>
      </c>
      <c r="J20" s="66">
        <f>_xlfn.IFNA(VLOOKUP(CONCATENATE($J$5,$B20,$C20),'BUS1'!$A$6:$N$107,14,FALSE),0)</f>
        <v>0</v>
      </c>
      <c r="K20" s="66">
        <f>_xlfn.IFNA(VLOOKUP(CONCATENATE($K$5,$B20,$C20),'ESP1'!$A$6:$N$135,14,FALSE),0)</f>
        <v>0</v>
      </c>
      <c r="L20" s="66">
        <f>_xlfn.IFNA(VLOOKUP(CONCATENATE($L$5,$B20,$C20),'KR1'!$A$6:$N$95,14,FALSE),0)</f>
        <v>0</v>
      </c>
      <c r="M20" s="66">
        <f>_xlfn.IFNA(VLOOKUP(CONCATENATE($M$5,$B20,$C20),'BAL1'!$A$6:$N$110,14,FALSE),0)</f>
        <v>0</v>
      </c>
      <c r="N20" s="64">
        <f>_xlfn.IFNA(VLOOKUP(CONCATENATE($N$5,$B20,$C20),MUR!$A$6:$N$110,14,FALSE),0)</f>
        <v>0</v>
      </c>
      <c r="O20" s="66">
        <f>_xlfn.IFNA(VLOOKUP(CONCATENATE($O$5,$B20,$C20),'SER1'!$A$6:$N$110,14,FALSE),0)</f>
        <v>0</v>
      </c>
      <c r="P20" s="66">
        <f>_xlfn.IFNA(VLOOKUP(CONCATENATE($P$5,$B20,$C20),'MR1'!$A$6:$N$135,14,FALSE),0)</f>
        <v>0</v>
      </c>
      <c r="Q20" s="66">
        <f>_xlfn.IFNA(VLOOKUP(CONCATENATE($Q$5,$B20,$C20),'GOS1'!$A$6:$N$133,14,FALSE),0)</f>
        <v>0</v>
      </c>
      <c r="R20" s="64">
        <f>_xlfn.IFNA(VLOOKUP(CONCATENATE($R$5,$B20,$C20),'BUS2'!$A$6:$N$133,14,FALSE),0)</f>
        <v>0</v>
      </c>
      <c r="S20" s="66">
        <f>_xlfn.IFNA(VLOOKUP(CONCATENATE($S$5,$B20,$C20),'OG1'!$A$6:$N$56,14,FALSE),0)</f>
        <v>0</v>
      </c>
      <c r="T20" s="66">
        <f>_xlfn.IFNA(VLOOKUP(CONCATENATE($T$5,$B20,$C20),'DRY1'!$A$6:$N$135,14,FALSE),0)</f>
        <v>0</v>
      </c>
      <c r="U20" s="64">
        <f>_xlfn.IFNA(VLOOKUP(CONCATENATE($U$5,$B20,$C20),'HO1'!$A$6:$N$131,14,FALSE),0)</f>
        <v>0</v>
      </c>
      <c r="V20" s="64">
        <f>_xlfn.IFNA(VLOOKUP(CONCATENATE($V$5,$B20,$C20),'BUS3'!$A$6:$N$135,14,FALSE),0)</f>
        <v>0</v>
      </c>
      <c r="W20" s="64">
        <f>_xlfn.IFNA(VLOOKUP(CONCATENATE($W$5,$B20,$C20),'DRY2'!$A$6:$N$133,14,FALSE),0)</f>
        <v>0</v>
      </c>
      <c r="X20" s="66">
        <f>_xlfn.IFNA(VLOOKUP(CONCATENATE($X$5,$B20,$C20),'BAL2'!$A$6:$N$133,14,FALSE),0)</f>
        <v>0</v>
      </c>
      <c r="Y20" s="64">
        <f>_xlfn.IFNA(VLOOKUP(CONCATENATE($Y$5,$B20,$C20),'OG2'!$A$6:$N$133,14,FALSE),0)</f>
        <v>0</v>
      </c>
      <c r="Z20" s="66">
        <f>_xlfn.IFNA(VLOOKUP(CONCATENATE($Z$5,$B20,$C20),'MR2'!$A$6:$N$133,14,FALSE),0)</f>
        <v>0</v>
      </c>
      <c r="AA20" s="66">
        <f>_xlfn.IFNA(VLOOKUP(CONCATENATE($AA$5,$B20,$C20),'DRY3'!$A$6:$N$124,14,FALSE),0)</f>
        <v>0</v>
      </c>
      <c r="AB20" s="66">
        <f>_xlfn.IFNA(VLOOKUP(CONCATENATE($AB$5,$B20,$C20),'SER2'!$A$6:$N$135,14,FALSE),0)</f>
        <v>0</v>
      </c>
      <c r="AC20" s="66">
        <f>_xlfn.IFNA(VLOOKUP(CONCATENATE($AC$5,$B20,$C20),'KR2'!$A$6:$O$129,14,FALSE),0)</f>
        <v>0</v>
      </c>
      <c r="AD20" s="64">
        <f>_xlfn.IFNA(VLOOKUP(CONCATENATE($AD$5,$B20,$C20),'BUN1'!$A$6:$O$129,14,FALSE),0)</f>
        <v>0</v>
      </c>
      <c r="AE20" s="66">
        <f>_xlfn.IFNA(VLOOKUP(CONCATENATE($AE$5,$B20,$C20),LOG!$A$6:$N$135,14,FALSE),0)</f>
        <v>0</v>
      </c>
      <c r="AF20" s="66">
        <f>_xlfn.IFNA(VLOOKUP(CONCATENATE($AF$5,$B20,$C20),FEST!$A$6:$N$125,14,FALSE),0)</f>
        <v>0</v>
      </c>
      <c r="AG20" s="66">
        <f>_xlfn.IFNA(VLOOKUP(CONCATENATE($AG$5,$B20,$C20),'ESP2'!$A$6:$N$131,14,FALSE),0)</f>
        <v>0</v>
      </c>
      <c r="AH20" s="66">
        <f>_xlfn.IFNA(VLOOKUP(CONCATENATE($AG$5,$B20,$C20),'OG3'!$A$6:$N$131,14,FALSE),0)</f>
        <v>0</v>
      </c>
      <c r="AI20" s="66">
        <f>_xlfn.IFNA(VLOOKUP(CONCATENATE($AI$5,$B20,$C20),'BUN2'!$A$6:$N$135,14,FALSE),0)</f>
        <v>0</v>
      </c>
      <c r="AJ20" s="64">
        <f>_xlfn.IFNA(VLOOKUP(CONCATENATE($AJ$5,$B20,$C20),SC!$A$6:$N$250,14,FALSE),0)</f>
        <v>2</v>
      </c>
      <c r="AK20" s="66">
        <f>_xlfn.IFNA(VLOOKUP(CONCATENATE($AK$5,$B20,$C20),'ESP3'!$A$6:$N$133,14,FALSE),0)</f>
        <v>0</v>
      </c>
      <c r="AL20" s="66">
        <f>_xlfn.IFNA(VLOOKUP(CONCATENATE($AP$5,$B20,$C20),'BAL3'!$A$6:$N$95,14,FALSE),0)</f>
        <v>0</v>
      </c>
      <c r="AM20" s="415">
        <f>_xlfn.IFNA(VLOOKUP(CONCATENATE($AM$5,$B20,$C20),'BUS4'!$A$6:$N$250,14,FALSE),0)</f>
        <v>0</v>
      </c>
      <c r="AN20" s="67">
        <f>_xlfn.IFNA(VLOOKUP(CONCATENATE($AK$5,$B20,$C20),'BUN3'!$A$6:$N$133,14,FALSE),0)</f>
        <v>0</v>
      </c>
      <c r="AO20" s="67">
        <f>_xlfn.IFNA(VLOOKUP(CONCATENATE($AO$5,$B20,$C20),'ESP4'!$A$6:$N$135,14,FALSE),0)</f>
        <v>0</v>
      </c>
      <c r="AP20" s="67">
        <f>_xlfn.IFNA(VLOOKUP(CONCATENATE($AP$5,$B20,$C20),'MR3'!$A$6:$N$77,14,FALSE),0)</f>
        <v>0</v>
      </c>
      <c r="AQ20" s="67">
        <f>_xlfn.IFNA(VLOOKUP(CONCATENATE($AQ$5,$B20,$C20),'WAL1'!$A$6:$O$255,14,FALSE),0)</f>
        <v>0</v>
      </c>
      <c r="AR20" s="67">
        <f>_xlfn.IFNA(VLOOKUP(CONCATENATE($AR$5,$B20,$C20),'SM1'!$A$6:$N$233,14,FALSE),0)</f>
        <v>0</v>
      </c>
      <c r="AS20" s="393">
        <f>_xlfn.IFNA(VLOOKUP(CONCATENATE($AS$5,$B20,$C20),WP!$A$6:$N$250,14,FALSE),0)</f>
        <v>0</v>
      </c>
      <c r="AT20" s="68"/>
      <c r="AU20" s="35"/>
    </row>
    <row r="21" spans="1:47" x14ac:dyDescent="0.3">
      <c r="A21" s="891"/>
      <c r="B21" s="85" t="s">
        <v>487</v>
      </c>
      <c r="C21" s="22" t="s">
        <v>435</v>
      </c>
      <c r="D21" s="22" t="s">
        <v>433</v>
      </c>
      <c r="E21" s="23">
        <v>45028</v>
      </c>
      <c r="F21" s="24">
        <v>17</v>
      </c>
      <c r="G21" s="21">
        <f t="shared" si="0"/>
        <v>0</v>
      </c>
      <c r="H21" s="25">
        <f t="shared" si="1"/>
        <v>0</v>
      </c>
      <c r="I21" s="24">
        <f t="shared" si="2"/>
        <v>16</v>
      </c>
      <c r="J21" s="66">
        <f>_xlfn.IFNA(VLOOKUP(CONCATENATE($J$5,$B21,$C21),'BUS1'!$A$6:$N$107,14,FALSE),0)</f>
        <v>0</v>
      </c>
      <c r="K21" s="66">
        <f>_xlfn.IFNA(VLOOKUP(CONCATENATE($K$5,$B21,$C21),'ESP1'!$A$6:$N$135,14,FALSE),0)</f>
        <v>0</v>
      </c>
      <c r="L21" s="66">
        <f>_xlfn.IFNA(VLOOKUP(CONCATENATE($L$5,$B21,$C21),'KR1'!$A$6:$N$95,14,FALSE),0)</f>
        <v>0</v>
      </c>
      <c r="M21" s="66">
        <f>_xlfn.IFNA(VLOOKUP(CONCATENATE($M$5,$B21,$C21),'BAL1'!$A$6:$N$110,14,FALSE),0)</f>
        <v>0</v>
      </c>
      <c r="N21" s="64">
        <f>_xlfn.IFNA(VLOOKUP(CONCATENATE($N$5,$B21,$C21),MUR!$A$6:$N$110,14,FALSE),0)</f>
        <v>0</v>
      </c>
      <c r="O21" s="66">
        <f>_xlfn.IFNA(VLOOKUP(CONCATENATE($O$5,$B21,$C21),'SER1'!$A$6:$N$110,14,FALSE),0)</f>
        <v>0</v>
      </c>
      <c r="P21" s="66">
        <f>_xlfn.IFNA(VLOOKUP(CONCATENATE($P$5,$B21,$C21),'MR1'!$A$6:$N$135,14,FALSE),0)</f>
        <v>0</v>
      </c>
      <c r="Q21" s="66">
        <f>_xlfn.IFNA(VLOOKUP(CONCATENATE($Q$5,$B21,$C21),'GOS1'!$A$6:$N$133,14,FALSE),0)</f>
        <v>0</v>
      </c>
      <c r="R21" s="64">
        <f>_xlfn.IFNA(VLOOKUP(CONCATENATE($R$5,$B21,$C21),'BUS2'!$A$6:$N$133,14,FALSE),0)</f>
        <v>0</v>
      </c>
      <c r="S21" s="66">
        <f>_xlfn.IFNA(VLOOKUP(CONCATENATE($S$5,$B21,$C21),'OG1'!$A$6:$N$56,14,FALSE),0)</f>
        <v>0</v>
      </c>
      <c r="T21" s="66">
        <f>_xlfn.IFNA(VLOOKUP(CONCATENATE($T$5,$B21,$C21),'DRY1'!$A$6:$N$135,14,FALSE),0)</f>
        <v>0</v>
      </c>
      <c r="U21" s="64">
        <f>_xlfn.IFNA(VLOOKUP(CONCATENATE($U$5,$B21,$C21),'HO1'!$A$6:$N$131,14,FALSE),0)</f>
        <v>0</v>
      </c>
      <c r="V21" s="64">
        <f>_xlfn.IFNA(VLOOKUP(CONCATENATE($V$5,$B21,$C21),'BUS3'!$A$6:$N$135,14,FALSE),0)</f>
        <v>0</v>
      </c>
      <c r="W21" s="64">
        <f>_xlfn.IFNA(VLOOKUP(CONCATENATE($W$5,$B21,$C21),'DRY2'!$A$6:$N$133,14,FALSE),0)</f>
        <v>0</v>
      </c>
      <c r="X21" s="66">
        <f>_xlfn.IFNA(VLOOKUP(CONCATENATE($X$5,$B21,$C21),'BAL2'!$A$6:$N$133,14,FALSE),0)</f>
        <v>0</v>
      </c>
      <c r="Y21" s="64">
        <f>_xlfn.IFNA(VLOOKUP(CONCATENATE($Y$5,$B21,$C21),'OG2'!$A$6:$N$133,14,FALSE),0)</f>
        <v>0</v>
      </c>
      <c r="Z21" s="66">
        <f>_xlfn.IFNA(VLOOKUP(CONCATENATE($Z$5,$B21,$C21),'MR2'!$A$6:$N$133,14,FALSE),0)</f>
        <v>0</v>
      </c>
      <c r="AA21" s="66">
        <f>_xlfn.IFNA(VLOOKUP(CONCATENATE($AA$5,$B21,$C21),'DRY3'!$A$6:$N$124,14,FALSE),0)</f>
        <v>0</v>
      </c>
      <c r="AB21" s="66">
        <f>_xlfn.IFNA(VLOOKUP(CONCATENATE($AB$5,$B21,$C21),'SER2'!$A$6:$N$135,14,FALSE),0)</f>
        <v>0</v>
      </c>
      <c r="AC21" s="66">
        <f>_xlfn.IFNA(VLOOKUP(CONCATENATE($AC$5,$B21,$C21),'KR2'!$A$6:$O$129,14,FALSE),0)</f>
        <v>0</v>
      </c>
      <c r="AD21" s="64">
        <f>_xlfn.IFNA(VLOOKUP(CONCATENATE($AD$5,$B21,$C21),'BUN1'!$A$6:$O$129,14,FALSE),0)</f>
        <v>0</v>
      </c>
      <c r="AE21" s="66">
        <f>_xlfn.IFNA(VLOOKUP(CONCATENATE($AE$5,$B21,$C21),LOG!$A$6:$N$135,14,FALSE),0)</f>
        <v>0</v>
      </c>
      <c r="AF21" s="66">
        <f>_xlfn.IFNA(VLOOKUP(CONCATENATE($AF$5,$B21,$C21),FEST!$A$6:$N$125,14,FALSE),0)</f>
        <v>0</v>
      </c>
      <c r="AG21" s="66">
        <f>_xlfn.IFNA(VLOOKUP(CONCATENATE($AG$5,$B21,$C21),'ESP2'!$A$6:$N$131,14,FALSE),0)</f>
        <v>0</v>
      </c>
      <c r="AH21" s="66">
        <f>_xlfn.IFNA(VLOOKUP(CONCATENATE($AG$5,$B21,$C21),'OG3'!$A$6:$N$131,14,FALSE),0)</f>
        <v>0</v>
      </c>
      <c r="AI21" s="66">
        <f>_xlfn.IFNA(VLOOKUP(CONCATENATE($AI$5,$B21,$C21),'BUN2'!$A$6:$N$135,14,FALSE),0)</f>
        <v>0</v>
      </c>
      <c r="AJ21" s="64">
        <f>_xlfn.IFNA(VLOOKUP(CONCATENATE($AJ$5,$B21,$C21),SC!$A$6:$N$250,14,FALSE),0)</f>
        <v>0</v>
      </c>
      <c r="AK21" s="66">
        <f>_xlfn.IFNA(VLOOKUP(CONCATENATE($AK$5,$B21,$C21),'ESP3'!$A$6:$N$133,14,FALSE),0)</f>
        <v>0</v>
      </c>
      <c r="AL21" s="66">
        <f>_xlfn.IFNA(VLOOKUP(CONCATENATE($AP$5,$B21,$C21),'BAL3'!$A$6:$N$95,14,FALSE),0)</f>
        <v>0</v>
      </c>
      <c r="AM21" s="415">
        <f>_xlfn.IFNA(VLOOKUP(CONCATENATE($AM$5,$B21,$C21),'BUS4'!$A$6:$N$250,14,FALSE),0)</f>
        <v>0</v>
      </c>
      <c r="AN21" s="67">
        <f>_xlfn.IFNA(VLOOKUP(CONCATENATE($AK$5,$B21,$C21),'BUN3'!$A$6:$N$133,14,FALSE),0)</f>
        <v>0</v>
      </c>
      <c r="AO21" s="67">
        <f>_xlfn.IFNA(VLOOKUP(CONCATENATE($AO$5,$B21,$C21),'ESP4'!$A$6:$N$135,14,FALSE),0)</f>
        <v>0</v>
      </c>
      <c r="AP21" s="67">
        <f>_xlfn.IFNA(VLOOKUP(CONCATENATE($AP$5,$B21,$C21),'MR3'!$A$6:$N$77,14,FALSE),0)</f>
        <v>0</v>
      </c>
      <c r="AQ21" s="67">
        <f>_xlfn.IFNA(VLOOKUP(CONCATENATE($AQ$5,$B21,$C21),'WAL1'!$A$6:$O$255,14,FALSE),0)</f>
        <v>0</v>
      </c>
      <c r="AR21" s="67">
        <f>_xlfn.IFNA(VLOOKUP(CONCATENATE($AR$5,$B21,$C21),'SM1'!$A$6:$N$233,14,FALSE),0)</f>
        <v>0</v>
      </c>
      <c r="AS21" s="393">
        <f>_xlfn.IFNA(VLOOKUP(CONCATENATE($AS$5,$B21,$C21),WP!$A$6:$N$250,14,FALSE),0)</f>
        <v>0</v>
      </c>
      <c r="AT21" s="68"/>
      <c r="AU21" s="35"/>
    </row>
    <row r="22" spans="1:47" x14ac:dyDescent="0.3">
      <c r="A22" s="891"/>
      <c r="B22" s="85" t="s">
        <v>411</v>
      </c>
      <c r="C22" s="22" t="s">
        <v>436</v>
      </c>
      <c r="D22" s="22" t="s">
        <v>426</v>
      </c>
      <c r="E22" s="23">
        <v>45041</v>
      </c>
      <c r="F22" s="24">
        <v>23</v>
      </c>
      <c r="G22" s="21">
        <f t="shared" si="0"/>
        <v>0</v>
      </c>
      <c r="H22" s="25">
        <f t="shared" si="1"/>
        <v>0</v>
      </c>
      <c r="I22" s="24">
        <f t="shared" si="2"/>
        <v>16</v>
      </c>
      <c r="J22" s="66">
        <f>_xlfn.IFNA(VLOOKUP(CONCATENATE($J$5,$B22,$C22),'BUS1'!$A$6:$N$107,14,FALSE),0)</f>
        <v>0</v>
      </c>
      <c r="K22" s="66">
        <f>_xlfn.IFNA(VLOOKUP(CONCATENATE($K$5,$B22,$C22),'ESP1'!$A$6:$N$135,14,FALSE),0)</f>
        <v>0</v>
      </c>
      <c r="L22" s="66">
        <f>_xlfn.IFNA(VLOOKUP(CONCATENATE($L$5,$B22,$C22),'KR1'!$A$6:$N$95,14,FALSE),0)</f>
        <v>0</v>
      </c>
      <c r="M22" s="66">
        <f>_xlfn.IFNA(VLOOKUP(CONCATENATE($M$5,$B22,$C22),'BAL1'!$A$6:$N$110,14,FALSE),0)</f>
        <v>0</v>
      </c>
      <c r="N22" s="64">
        <f>_xlfn.IFNA(VLOOKUP(CONCATENATE($N$5,$B22,$C22),MUR!$A$6:$N$110,14,FALSE),0)</f>
        <v>0</v>
      </c>
      <c r="O22" s="66">
        <f>_xlfn.IFNA(VLOOKUP(CONCATENATE($O$5,$B22,$C22),'SER1'!$A$6:$N$110,14,FALSE),0)</f>
        <v>0</v>
      </c>
      <c r="P22" s="66">
        <f>_xlfn.IFNA(VLOOKUP(CONCATENATE($P$5,$B22,$C22),'MR1'!$A$6:$N$135,14,FALSE),0)</f>
        <v>0</v>
      </c>
      <c r="Q22" s="66">
        <f>_xlfn.IFNA(VLOOKUP(CONCATENATE($Q$5,$B22,$C22),'GOS1'!$A$6:$N$133,14,FALSE),0)</f>
        <v>0</v>
      </c>
      <c r="R22" s="64">
        <f>_xlfn.IFNA(VLOOKUP(CONCATENATE($R$5,$B22,$C22),'BUS2'!$A$6:$N$133,14,FALSE),0)</f>
        <v>0</v>
      </c>
      <c r="S22" s="66">
        <f>_xlfn.IFNA(VLOOKUP(CONCATENATE($S$5,$B22,$C22),'OG1'!$A$6:$N$56,14,FALSE),0)</f>
        <v>0</v>
      </c>
      <c r="T22" s="66">
        <f>_xlfn.IFNA(VLOOKUP(CONCATENATE($T$5,$B22,$C22),'DRY1'!$A$6:$N$135,14,FALSE),0)</f>
        <v>0</v>
      </c>
      <c r="U22" s="64">
        <f>_xlfn.IFNA(VLOOKUP(CONCATENATE($U$5,$B22,$C22),'HO1'!$A$6:$N$131,14,FALSE),0)</f>
        <v>0</v>
      </c>
      <c r="V22" s="64">
        <f>_xlfn.IFNA(VLOOKUP(CONCATENATE($V$5,$B22,$C22),'BUS3'!$A$6:$N$135,14,FALSE),0)</f>
        <v>0</v>
      </c>
      <c r="W22" s="64">
        <f>_xlfn.IFNA(VLOOKUP(CONCATENATE($W$5,$B22,$C22),'DRY2'!$A$6:$N$133,14,FALSE),0)</f>
        <v>0</v>
      </c>
      <c r="X22" s="66">
        <f>_xlfn.IFNA(VLOOKUP(CONCATENATE($X$5,$B22,$C22),'BAL2'!$A$6:$N$133,14,FALSE),0)</f>
        <v>0</v>
      </c>
      <c r="Y22" s="64">
        <f>_xlfn.IFNA(VLOOKUP(CONCATENATE($Y$5,$B22,$C22),'OG2'!$A$6:$N$133,14,FALSE),0)</f>
        <v>0</v>
      </c>
      <c r="Z22" s="66">
        <f>_xlfn.IFNA(VLOOKUP(CONCATENATE($Z$5,$B22,$C22),'MR2'!$A$6:$N$133,14,FALSE),0)</f>
        <v>0</v>
      </c>
      <c r="AA22" s="66">
        <f>_xlfn.IFNA(VLOOKUP(CONCATENATE($AA$5,$B22,$C22),'DRY3'!$A$6:$N$124,14,FALSE),0)</f>
        <v>0</v>
      </c>
      <c r="AB22" s="66">
        <f>_xlfn.IFNA(VLOOKUP(CONCATENATE($AB$5,$B22,$C22),'SER2'!$A$6:$N$135,14,FALSE),0)</f>
        <v>0</v>
      </c>
      <c r="AC22" s="66">
        <f>_xlfn.IFNA(VLOOKUP(CONCATENATE($AC$5,$B22,$C22),'KR2'!$A$6:$O$129,14,FALSE),0)</f>
        <v>0</v>
      </c>
      <c r="AD22" s="64">
        <f>_xlfn.IFNA(VLOOKUP(CONCATENATE($AD$5,$B22,$C22),'BUN1'!$A$6:$O$129,14,FALSE),0)</f>
        <v>0</v>
      </c>
      <c r="AE22" s="66">
        <f>_xlfn.IFNA(VLOOKUP(CONCATENATE($AE$5,$B22,$C22),LOG!$A$6:$N$135,14,FALSE),0)</f>
        <v>0</v>
      </c>
      <c r="AF22" s="66">
        <f>_xlfn.IFNA(VLOOKUP(CONCATENATE($AF$5,$B22,$C22),FEST!$A$6:$N$125,14,FALSE),0)</f>
        <v>0</v>
      </c>
      <c r="AG22" s="66">
        <f>_xlfn.IFNA(VLOOKUP(CONCATENATE($AG$5,$B22,$C22),'ESP2'!$A$6:$N$131,14,FALSE),0)</f>
        <v>0</v>
      </c>
      <c r="AH22" s="66">
        <f>_xlfn.IFNA(VLOOKUP(CONCATENATE($AG$5,$B22,$C22),'OG3'!$A$6:$N$131,14,FALSE),0)</f>
        <v>0</v>
      </c>
      <c r="AI22" s="66">
        <f>_xlfn.IFNA(VLOOKUP(CONCATENATE($AI$5,$B22,$C22),'BUN2'!$A$6:$N$135,14,FALSE),0)</f>
        <v>0</v>
      </c>
      <c r="AJ22" s="64">
        <f>_xlfn.IFNA(VLOOKUP(CONCATENATE($AJ$5,$B22,$C22),SC!$A$6:$N$250,14,FALSE),0)</f>
        <v>0</v>
      </c>
      <c r="AK22" s="66">
        <f>_xlfn.IFNA(VLOOKUP(CONCATENATE($AK$5,$B22,$C22),'ESP3'!$A$6:$N$133,14,FALSE),0)</f>
        <v>0</v>
      </c>
      <c r="AL22" s="66">
        <f>_xlfn.IFNA(VLOOKUP(CONCATENATE($AP$5,$B22,$C22),'BAL3'!$A$6:$N$95,14,FALSE),0)</f>
        <v>0</v>
      </c>
      <c r="AM22" s="415">
        <f>_xlfn.IFNA(VLOOKUP(CONCATENATE($AM$5,$B22,$C22),'BUS4'!$A$6:$N$250,14,FALSE),0)</f>
        <v>0</v>
      </c>
      <c r="AN22" s="67">
        <f>_xlfn.IFNA(VLOOKUP(CONCATENATE($AK$5,$B22,$C22),'BUN3'!$A$6:$N$133,14,FALSE),0)</f>
        <v>0</v>
      </c>
      <c r="AO22" s="67">
        <f>_xlfn.IFNA(VLOOKUP(CONCATENATE($AO$5,$B22,$C22),'ESP4'!$A$6:$N$135,14,FALSE),0)</f>
        <v>0</v>
      </c>
      <c r="AP22" s="67">
        <f>_xlfn.IFNA(VLOOKUP(CONCATENATE($AP$5,$B22,$C22),'MR3'!$A$6:$N$77,14,FALSE),0)</f>
        <v>0</v>
      </c>
      <c r="AQ22" s="67">
        <f>_xlfn.IFNA(VLOOKUP(CONCATENATE($AQ$5,$B22,$C22),'WAL1'!$A$6:$O$255,14,FALSE),0)</f>
        <v>0</v>
      </c>
      <c r="AR22" s="67">
        <f>_xlfn.IFNA(VLOOKUP(CONCATENATE($AR$5,$B22,$C22),'SM1'!$A$6:$N$233,14,FALSE),0)</f>
        <v>0</v>
      </c>
      <c r="AS22" s="393">
        <f>_xlfn.IFNA(VLOOKUP(CONCATENATE($AS$5,$B22,$C22),WP!$A$6:$N$250,14,FALSE),0)</f>
        <v>0</v>
      </c>
      <c r="AT22" s="68"/>
      <c r="AU22" s="63"/>
    </row>
    <row r="23" spans="1:47" x14ac:dyDescent="0.3">
      <c r="A23" s="891"/>
      <c r="B23" s="85" t="s">
        <v>486</v>
      </c>
      <c r="C23" s="22" t="s">
        <v>492</v>
      </c>
      <c r="D23" s="22" t="s">
        <v>434</v>
      </c>
      <c r="E23" s="23">
        <v>45028</v>
      </c>
      <c r="F23" s="24">
        <v>18</v>
      </c>
      <c r="G23" s="21">
        <f t="shared" si="0"/>
        <v>0</v>
      </c>
      <c r="H23" s="25">
        <f t="shared" si="1"/>
        <v>0</v>
      </c>
      <c r="I23" s="24">
        <f t="shared" si="2"/>
        <v>16</v>
      </c>
      <c r="J23" s="66">
        <f>_xlfn.IFNA(VLOOKUP(CONCATENATE($J$5,$B23,$C23),'BUS1'!$A$6:$N$107,14,FALSE),0)</f>
        <v>0</v>
      </c>
      <c r="K23" s="66">
        <f>_xlfn.IFNA(VLOOKUP(CONCATENATE($K$5,$B23,$C23),'ESP1'!$A$6:$N$135,14,FALSE),0)</f>
        <v>0</v>
      </c>
      <c r="L23" s="66">
        <f>_xlfn.IFNA(VLOOKUP(CONCATENATE($L$5,$B23,$C23),'KR1'!$A$6:$N$95,14,FALSE),0)</f>
        <v>0</v>
      </c>
      <c r="M23" s="66">
        <f>_xlfn.IFNA(VLOOKUP(CONCATENATE($M$5,$B23,$C23),'BAL1'!$A$6:$N$110,14,FALSE),0)</f>
        <v>0</v>
      </c>
      <c r="N23" s="64">
        <f>_xlfn.IFNA(VLOOKUP(CONCATENATE($N$5,$B23,$C23),MUR!$A$6:$N$110,14,FALSE),0)</f>
        <v>0</v>
      </c>
      <c r="O23" s="66">
        <f>_xlfn.IFNA(VLOOKUP(CONCATENATE($O$5,$B23,$C23),'SER1'!$A$6:$N$110,14,FALSE),0)</f>
        <v>0</v>
      </c>
      <c r="P23" s="66">
        <f>_xlfn.IFNA(VLOOKUP(CONCATENATE($P$5,$B23,$C23),'MR1'!$A$6:$N$135,14,FALSE),0)</f>
        <v>0</v>
      </c>
      <c r="Q23" s="66">
        <f>_xlfn.IFNA(VLOOKUP(CONCATENATE($Q$5,$B23,$C23),'GOS1'!$A$6:$N$133,14,FALSE),0)</f>
        <v>0</v>
      </c>
      <c r="R23" s="64">
        <f>_xlfn.IFNA(VLOOKUP(CONCATENATE($R$5,$B23,$C23),'BUS2'!$A$6:$N$133,14,FALSE),0)</f>
        <v>0</v>
      </c>
      <c r="S23" s="66">
        <f>_xlfn.IFNA(VLOOKUP(CONCATENATE($S$5,$B23,$C23),'OG1'!$A$6:$N$56,14,FALSE),0)</f>
        <v>0</v>
      </c>
      <c r="T23" s="66">
        <f>_xlfn.IFNA(VLOOKUP(CONCATENATE($T$5,$B23,$C23),'DRY1'!$A$6:$N$135,14,FALSE),0)</f>
        <v>0</v>
      </c>
      <c r="U23" s="64">
        <f>_xlfn.IFNA(VLOOKUP(CONCATENATE($U$5,$B23,$C23),'HO1'!$A$6:$N$131,14,FALSE),0)</f>
        <v>0</v>
      </c>
      <c r="V23" s="64">
        <f>_xlfn.IFNA(VLOOKUP(CONCATENATE($V$5,$B23,$C23),'BUS3'!$A$6:$N$135,14,FALSE),0)</f>
        <v>0</v>
      </c>
      <c r="W23" s="64">
        <f>_xlfn.IFNA(VLOOKUP(CONCATENATE($W$5,$B23,$C23),'DRY2'!$A$6:$N$133,14,FALSE),0)</f>
        <v>0</v>
      </c>
      <c r="X23" s="66">
        <f>_xlfn.IFNA(VLOOKUP(CONCATENATE($X$5,$B23,$C23),'BAL2'!$A$6:$N$133,14,FALSE),0)</f>
        <v>0</v>
      </c>
      <c r="Y23" s="64">
        <f>_xlfn.IFNA(VLOOKUP(CONCATENATE($Y$5,$B23,$C23),'OG2'!$A$6:$N$133,14,FALSE),0)</f>
        <v>0</v>
      </c>
      <c r="Z23" s="66">
        <f>_xlfn.IFNA(VLOOKUP(CONCATENATE($Z$5,$B23,$C23),'MR2'!$A$6:$N$133,14,FALSE),0)</f>
        <v>0</v>
      </c>
      <c r="AA23" s="66">
        <f>_xlfn.IFNA(VLOOKUP(CONCATENATE($AA$5,$B23,$C23),'DRY3'!$A$6:$N$124,14,FALSE),0)</f>
        <v>0</v>
      </c>
      <c r="AB23" s="66">
        <f>_xlfn.IFNA(VLOOKUP(CONCATENATE($AB$5,$B23,$C23),'SER2'!$A$6:$N$135,14,FALSE),0)</f>
        <v>0</v>
      </c>
      <c r="AC23" s="66">
        <f>_xlfn.IFNA(VLOOKUP(CONCATENATE($AC$5,$B23,$C23),'KR2'!$A$6:$O$129,14,FALSE),0)</f>
        <v>0</v>
      </c>
      <c r="AD23" s="64">
        <f>_xlfn.IFNA(VLOOKUP(CONCATENATE($AD$5,$B23,$C23),'BUN1'!$A$6:$O$129,14,FALSE),0)</f>
        <v>0</v>
      </c>
      <c r="AE23" s="66">
        <f>_xlfn.IFNA(VLOOKUP(CONCATENATE($AE$5,$B23,$C23),LOG!$A$6:$N$135,14,FALSE),0)</f>
        <v>0</v>
      </c>
      <c r="AF23" s="66">
        <f>_xlfn.IFNA(VLOOKUP(CONCATENATE($AF$5,$B23,$C23),FEST!$A$6:$N$125,14,FALSE),0)</f>
        <v>0</v>
      </c>
      <c r="AG23" s="66">
        <f>_xlfn.IFNA(VLOOKUP(CONCATENATE($AG$5,$B23,$C23),'ESP2'!$A$6:$N$131,14,FALSE),0)</f>
        <v>0</v>
      </c>
      <c r="AH23" s="66">
        <f>_xlfn.IFNA(VLOOKUP(CONCATENATE($AG$5,$B23,$C23),'OG3'!$A$6:$N$131,14,FALSE),0)</f>
        <v>0</v>
      </c>
      <c r="AI23" s="66">
        <f>_xlfn.IFNA(VLOOKUP(CONCATENATE($AI$5,$B23,$C23),'BUN2'!$A$6:$N$135,14,FALSE),0)</f>
        <v>0</v>
      </c>
      <c r="AJ23" s="64">
        <f>_xlfn.IFNA(VLOOKUP(CONCATENATE($AJ$5,$B23,$C23),SC!$A$6:$N$250,14,FALSE),0)</f>
        <v>0</v>
      </c>
      <c r="AK23" s="66">
        <f>_xlfn.IFNA(VLOOKUP(CONCATENATE($AK$5,$B23,$C23),'ESP3'!$A$6:$N$133,14,FALSE),0)</f>
        <v>0</v>
      </c>
      <c r="AL23" s="66">
        <f>_xlfn.IFNA(VLOOKUP(CONCATENATE($AP$5,$B23,$C23),'BAL3'!$A$6:$N$95,14,FALSE),0)</f>
        <v>0</v>
      </c>
      <c r="AM23" s="415">
        <f>_xlfn.IFNA(VLOOKUP(CONCATENATE($AM$5,$B23,$C23),'BUS4'!$A$6:$N$250,14,FALSE),0)</f>
        <v>0</v>
      </c>
      <c r="AN23" s="67">
        <f>_xlfn.IFNA(VLOOKUP(CONCATENATE($AK$5,$B23,$C23),'BUN3'!$A$6:$N$133,14,FALSE),0)</f>
        <v>0</v>
      </c>
      <c r="AO23" s="67">
        <f>_xlfn.IFNA(VLOOKUP(CONCATENATE($AO$5,$B23,$C23),'ESP4'!$A$6:$N$135,14,FALSE),0)</f>
        <v>0</v>
      </c>
      <c r="AP23" s="67">
        <f>_xlfn.IFNA(VLOOKUP(CONCATENATE($AP$5,$B23,$C23),'MR3'!$A$6:$N$77,14,FALSE),0)</f>
        <v>0</v>
      </c>
      <c r="AQ23" s="67">
        <f>_xlfn.IFNA(VLOOKUP(CONCATENATE($AQ$5,$B23,$C23),'WAL1'!$A$6:$O$255,14,FALSE),0)</f>
        <v>0</v>
      </c>
      <c r="AR23" s="67">
        <f>_xlfn.IFNA(VLOOKUP(CONCATENATE($AR$5,$B23,$C23),'SM1'!$A$6:$N$233,14,FALSE),0)</f>
        <v>0</v>
      </c>
      <c r="AS23" s="393">
        <f>_xlfn.IFNA(VLOOKUP(CONCATENATE($AS$5,$B23,$C23),WP!$A$6:$N$250,14,FALSE),0)</f>
        <v>0</v>
      </c>
      <c r="AT23" s="68"/>
      <c r="AU23" s="63"/>
    </row>
    <row r="24" spans="1:47" x14ac:dyDescent="0.3">
      <c r="A24" s="891"/>
      <c r="B24" s="85" t="s">
        <v>488</v>
      </c>
      <c r="C24" s="22" t="s">
        <v>493</v>
      </c>
      <c r="D24" s="22" t="s">
        <v>360</v>
      </c>
      <c r="E24" s="23">
        <v>45028</v>
      </c>
      <c r="F24" s="24">
        <v>17</v>
      </c>
      <c r="G24" s="21">
        <f t="shared" si="0"/>
        <v>0</v>
      </c>
      <c r="H24" s="25">
        <f t="shared" si="1"/>
        <v>0</v>
      </c>
      <c r="I24" s="24">
        <f t="shared" si="2"/>
        <v>16</v>
      </c>
      <c r="J24" s="66">
        <f>_xlfn.IFNA(VLOOKUP(CONCATENATE($J$5,$B24,$C24),'BUS1'!$A$6:$N$107,14,FALSE),0)</f>
        <v>0</v>
      </c>
      <c r="K24" s="66">
        <f>_xlfn.IFNA(VLOOKUP(CONCATENATE($K$5,$B24,$C24),'ESP1'!$A$6:$N$135,14,FALSE),0)</f>
        <v>0</v>
      </c>
      <c r="L24" s="66">
        <f>_xlfn.IFNA(VLOOKUP(CONCATENATE($L$5,$B24,$C24),'KR1'!$A$6:$N$95,14,FALSE),0)</f>
        <v>0</v>
      </c>
      <c r="M24" s="66">
        <f>_xlfn.IFNA(VLOOKUP(CONCATENATE($M$5,$B24,$C24),'BAL1'!$A$6:$N$110,14,FALSE),0)</f>
        <v>0</v>
      </c>
      <c r="N24" s="64">
        <f>_xlfn.IFNA(VLOOKUP(CONCATENATE($N$5,$B24,$C24),MUR!$A$6:$N$110,14,FALSE),0)</f>
        <v>0</v>
      </c>
      <c r="O24" s="66">
        <f>_xlfn.IFNA(VLOOKUP(CONCATENATE($O$5,$B24,$C24),'SER1'!$A$6:$N$110,14,FALSE),0)</f>
        <v>0</v>
      </c>
      <c r="P24" s="66">
        <f>_xlfn.IFNA(VLOOKUP(CONCATENATE($P$5,$B24,$C24),'MR1'!$A$6:$N$135,14,FALSE),0)</f>
        <v>0</v>
      </c>
      <c r="Q24" s="66">
        <f>_xlfn.IFNA(VLOOKUP(CONCATENATE($Q$5,$B24,$C24),'GOS1'!$A$6:$N$133,14,FALSE),0)</f>
        <v>0</v>
      </c>
      <c r="R24" s="64">
        <f>_xlfn.IFNA(VLOOKUP(CONCATENATE($R$5,$B24,$C24),'BUS2'!$A$6:$N$133,14,FALSE),0)</f>
        <v>0</v>
      </c>
      <c r="S24" s="66">
        <f>_xlfn.IFNA(VLOOKUP(CONCATENATE($S$5,$B24,$C24),'OG1'!$A$6:$N$56,14,FALSE),0)</f>
        <v>0</v>
      </c>
      <c r="T24" s="66">
        <f>_xlfn.IFNA(VLOOKUP(CONCATENATE($T$5,$B24,$C24),'DRY1'!$A$6:$N$135,14,FALSE),0)</f>
        <v>0</v>
      </c>
      <c r="U24" s="64">
        <f>_xlfn.IFNA(VLOOKUP(CONCATENATE($U$5,$B24,$C24),'HO1'!$A$6:$N$131,14,FALSE),0)</f>
        <v>0</v>
      </c>
      <c r="V24" s="64">
        <f>_xlfn.IFNA(VLOOKUP(CONCATENATE($V$5,$B24,$C24),'BUS3'!$A$6:$N$135,14,FALSE),0)</f>
        <v>0</v>
      </c>
      <c r="W24" s="64">
        <f>_xlfn.IFNA(VLOOKUP(CONCATENATE($W$5,$B24,$C24),'DRY2'!$A$6:$N$133,14,FALSE),0)</f>
        <v>0</v>
      </c>
      <c r="X24" s="66">
        <f>_xlfn.IFNA(VLOOKUP(CONCATENATE($X$5,$B24,$C24),'BAL2'!$A$6:$N$133,14,FALSE),0)</f>
        <v>0</v>
      </c>
      <c r="Y24" s="64">
        <f>_xlfn.IFNA(VLOOKUP(CONCATENATE($Y$5,$B24,$C24),'OG2'!$A$6:$N$133,14,FALSE),0)</f>
        <v>0</v>
      </c>
      <c r="Z24" s="66">
        <f>_xlfn.IFNA(VLOOKUP(CONCATENATE($Z$5,$B24,$C24),'MR2'!$A$6:$N$133,14,FALSE),0)</f>
        <v>0</v>
      </c>
      <c r="AA24" s="66">
        <f>_xlfn.IFNA(VLOOKUP(CONCATENATE($AA$5,$B24,$C24),'DRY3'!$A$6:$N$124,14,FALSE),0)</f>
        <v>0</v>
      </c>
      <c r="AB24" s="66">
        <f>_xlfn.IFNA(VLOOKUP(CONCATENATE($AB$5,$B24,$C24),'SER2'!$A$6:$N$135,14,FALSE),0)</f>
        <v>0</v>
      </c>
      <c r="AC24" s="66">
        <f>_xlfn.IFNA(VLOOKUP(CONCATENATE($AC$5,$B24,$C24),'KR2'!$A$6:$O$129,14,FALSE),0)</f>
        <v>0</v>
      </c>
      <c r="AD24" s="64">
        <f>_xlfn.IFNA(VLOOKUP(CONCATENATE($AD$5,$B24,$C24),'BUN1'!$A$6:$O$129,14,FALSE),0)</f>
        <v>0</v>
      </c>
      <c r="AE24" s="66">
        <f>_xlfn.IFNA(VLOOKUP(CONCATENATE($AE$5,$B24,$C24),LOG!$A$6:$N$135,14,FALSE),0)</f>
        <v>0</v>
      </c>
      <c r="AF24" s="66">
        <f>_xlfn.IFNA(VLOOKUP(CONCATENATE($AF$5,$B24,$C24),FEST!$A$6:$N$125,14,FALSE),0)</f>
        <v>0</v>
      </c>
      <c r="AG24" s="66">
        <f>_xlfn.IFNA(VLOOKUP(CONCATENATE($AG$5,$B24,$C24),'ESP2'!$A$6:$N$131,14,FALSE),0)</f>
        <v>0</v>
      </c>
      <c r="AH24" s="66">
        <f>_xlfn.IFNA(VLOOKUP(CONCATENATE($AG$5,$B24,$C24),'OG3'!$A$6:$N$131,14,FALSE),0)</f>
        <v>0</v>
      </c>
      <c r="AI24" s="66">
        <f>_xlfn.IFNA(VLOOKUP(CONCATENATE($AI$5,$B24,$C24),'BUN2'!$A$6:$N$135,14,FALSE),0)</f>
        <v>0</v>
      </c>
      <c r="AJ24" s="64">
        <f>_xlfn.IFNA(VLOOKUP(CONCATENATE($AJ$5,$B24,$C24),SC!$A$6:$N$250,14,FALSE),0)</f>
        <v>0</v>
      </c>
      <c r="AK24" s="66">
        <f>_xlfn.IFNA(VLOOKUP(CONCATENATE($AK$5,$B24,$C24),'ESP3'!$A$6:$N$133,14,FALSE),0)</f>
        <v>0</v>
      </c>
      <c r="AL24" s="66">
        <f>_xlfn.IFNA(VLOOKUP(CONCATENATE($AP$5,$B24,$C24),'BAL3'!$A$6:$N$95,14,FALSE),0)</f>
        <v>0</v>
      </c>
      <c r="AM24" s="415">
        <f>_xlfn.IFNA(VLOOKUP(CONCATENATE($AM$5,$B24,$C24),'BUS4'!$A$6:$N$250,14,FALSE),0)</f>
        <v>0</v>
      </c>
      <c r="AN24" s="67">
        <f>_xlfn.IFNA(VLOOKUP(CONCATENATE($AK$5,$B24,$C24),'BUN3'!$A$6:$N$133,14,FALSE),0)</f>
        <v>0</v>
      </c>
      <c r="AO24" s="67">
        <f>_xlfn.IFNA(VLOOKUP(CONCATENATE($AO$5,$B24,$C24),'ESP4'!$A$6:$N$135,14,FALSE),0)</f>
        <v>0</v>
      </c>
      <c r="AP24" s="67">
        <f>_xlfn.IFNA(VLOOKUP(CONCATENATE($AP$5,$B24,$C24),'MR3'!$A$6:$N$77,14,FALSE),0)</f>
        <v>0</v>
      </c>
      <c r="AQ24" s="67">
        <f>_xlfn.IFNA(VLOOKUP(CONCATENATE($AQ$5,$B24,$C24),'WAL1'!$A$6:$O$255,14,FALSE),0)</f>
        <v>0</v>
      </c>
      <c r="AR24" s="67">
        <f>_xlfn.IFNA(VLOOKUP(CONCATENATE($AR$5,$B24,$C24),'SM1'!$A$6:$N$233,14,FALSE),0)</f>
        <v>0</v>
      </c>
      <c r="AS24" s="393">
        <f>_xlfn.IFNA(VLOOKUP(CONCATENATE($AS$5,$B24,$C24),WP!$A$6:$N$250,14,FALSE),0)</f>
        <v>0</v>
      </c>
      <c r="AT24" s="68"/>
      <c r="AU24" s="35"/>
    </row>
    <row r="25" spans="1:47" x14ac:dyDescent="0.3">
      <c r="A25" s="891"/>
      <c r="B25" s="85" t="s">
        <v>411</v>
      </c>
      <c r="C25" s="22" t="s">
        <v>438</v>
      </c>
      <c r="D25" s="22" t="s">
        <v>426</v>
      </c>
      <c r="E25" s="23">
        <v>45041</v>
      </c>
      <c r="F25" s="24">
        <v>23</v>
      </c>
      <c r="G25" s="21">
        <f t="shared" si="0"/>
        <v>0</v>
      </c>
      <c r="H25" s="25">
        <f t="shared" si="1"/>
        <v>0</v>
      </c>
      <c r="I25" s="24">
        <f t="shared" si="2"/>
        <v>16</v>
      </c>
      <c r="J25" s="66">
        <f>_xlfn.IFNA(VLOOKUP(CONCATENATE($J$5,$B25,$C25),'BUS1'!$A$6:$N$107,14,FALSE),0)</f>
        <v>0</v>
      </c>
      <c r="K25" s="66">
        <f>_xlfn.IFNA(VLOOKUP(CONCATENATE($K$5,$B25,$C25),'ESP1'!$A$6:$N$135,14,FALSE),0)</f>
        <v>0</v>
      </c>
      <c r="L25" s="66">
        <f>_xlfn.IFNA(VLOOKUP(CONCATENATE($L$5,$B25,$C25),'KR1'!$A$6:$N$95,14,FALSE),0)</f>
        <v>0</v>
      </c>
      <c r="M25" s="66">
        <f>_xlfn.IFNA(VLOOKUP(CONCATENATE($M$5,$B25,$C25),'BAL1'!$A$6:$N$110,14,FALSE),0)</f>
        <v>0</v>
      </c>
      <c r="N25" s="64">
        <f>_xlfn.IFNA(VLOOKUP(CONCATENATE($N$5,$B25,$C25),MUR!$A$6:$N$110,14,FALSE),0)</f>
        <v>0</v>
      </c>
      <c r="O25" s="66">
        <f>_xlfn.IFNA(VLOOKUP(CONCATENATE($O$5,$B25,$C25),'SER1'!$A$6:$N$110,14,FALSE),0)</f>
        <v>0</v>
      </c>
      <c r="P25" s="66">
        <f>_xlfn.IFNA(VLOOKUP(CONCATENATE($P$5,$B25,$C25),'MR1'!$A$6:$N$135,14,FALSE),0)</f>
        <v>0</v>
      </c>
      <c r="Q25" s="66">
        <f>_xlfn.IFNA(VLOOKUP(CONCATENATE($Q$5,$B25,$C25),'GOS1'!$A$6:$N$133,14,FALSE),0)</f>
        <v>0</v>
      </c>
      <c r="R25" s="64">
        <f>_xlfn.IFNA(VLOOKUP(CONCATENATE($R$5,$B25,$C25),'BUS2'!$A$6:$N$133,14,FALSE),0)</f>
        <v>0</v>
      </c>
      <c r="S25" s="66">
        <f>_xlfn.IFNA(VLOOKUP(CONCATENATE($S$5,$B25,$C25),'OG1'!$A$6:$N$56,14,FALSE),0)</f>
        <v>0</v>
      </c>
      <c r="T25" s="66">
        <f>_xlfn.IFNA(VLOOKUP(CONCATENATE($T$5,$B25,$C25),'DRY1'!$A$6:$N$135,14,FALSE),0)</f>
        <v>0</v>
      </c>
      <c r="U25" s="64">
        <f>_xlfn.IFNA(VLOOKUP(CONCATENATE($U$5,$B25,$C25),'HO1'!$A$6:$N$131,14,FALSE),0)</f>
        <v>0</v>
      </c>
      <c r="V25" s="64">
        <f>_xlfn.IFNA(VLOOKUP(CONCATENATE($V$5,$B25,$C25),'BUS3'!$A$6:$N$135,14,FALSE),0)</f>
        <v>0</v>
      </c>
      <c r="W25" s="64">
        <f>_xlfn.IFNA(VLOOKUP(CONCATENATE($W$5,$B25,$C25),'DRY2'!$A$6:$N$133,14,FALSE),0)</f>
        <v>0</v>
      </c>
      <c r="X25" s="66">
        <f>_xlfn.IFNA(VLOOKUP(CONCATENATE($X$5,$B25,$C25),'BAL2'!$A$6:$N$133,14,FALSE),0)</f>
        <v>0</v>
      </c>
      <c r="Y25" s="64">
        <f>_xlfn.IFNA(VLOOKUP(CONCATENATE($Y$5,$B25,$C25),'OG2'!$A$6:$N$133,14,FALSE),0)</f>
        <v>0</v>
      </c>
      <c r="Z25" s="66">
        <f>_xlfn.IFNA(VLOOKUP(CONCATENATE($Z$5,$B25,$C25),'MR2'!$A$6:$N$133,14,FALSE),0)</f>
        <v>0</v>
      </c>
      <c r="AA25" s="66">
        <f>_xlfn.IFNA(VLOOKUP(CONCATENATE($AA$5,$B25,$C25),'DRY3'!$A$6:$N$124,14,FALSE),0)</f>
        <v>0</v>
      </c>
      <c r="AB25" s="66">
        <f>_xlfn.IFNA(VLOOKUP(CONCATENATE($AB$5,$B25,$C25),'SER2'!$A$6:$N$135,14,FALSE),0)</f>
        <v>0</v>
      </c>
      <c r="AC25" s="66">
        <f>_xlfn.IFNA(VLOOKUP(CONCATENATE($AC$5,$B25,$C25),'KR2'!$A$6:$O$129,14,FALSE),0)</f>
        <v>0</v>
      </c>
      <c r="AD25" s="64">
        <f>_xlfn.IFNA(VLOOKUP(CONCATENATE($AD$5,$B25,$C25),'BUN1'!$A$6:$O$129,14,FALSE),0)</f>
        <v>0</v>
      </c>
      <c r="AE25" s="66">
        <f>_xlfn.IFNA(VLOOKUP(CONCATENATE($AE$5,$B25,$C25),LOG!$A$6:$N$135,14,FALSE),0)</f>
        <v>0</v>
      </c>
      <c r="AF25" s="66">
        <f>_xlfn.IFNA(VLOOKUP(CONCATENATE($AF$5,$B25,$C25),FEST!$A$6:$N$125,14,FALSE),0)</f>
        <v>0</v>
      </c>
      <c r="AG25" s="66">
        <f>_xlfn.IFNA(VLOOKUP(CONCATENATE($AG$5,$B25,$C25),'ESP2'!$A$6:$N$131,14,FALSE),0)</f>
        <v>0</v>
      </c>
      <c r="AH25" s="66">
        <f>_xlfn.IFNA(VLOOKUP(CONCATENATE($AG$5,$B25,$C25),'OG3'!$A$6:$N$131,14,FALSE),0)</f>
        <v>0</v>
      </c>
      <c r="AI25" s="66">
        <f>_xlfn.IFNA(VLOOKUP(CONCATENATE($AI$5,$B25,$C25),'BUN2'!$A$6:$N$135,14,FALSE),0)</f>
        <v>0</v>
      </c>
      <c r="AJ25" s="64">
        <f>_xlfn.IFNA(VLOOKUP(CONCATENATE($AJ$5,$B25,$C25),SC!$A$6:$N$250,14,FALSE),0)</f>
        <v>0</v>
      </c>
      <c r="AK25" s="66">
        <f>_xlfn.IFNA(VLOOKUP(CONCATENATE($AK$5,$B25,$C25),'ESP3'!$A$6:$N$133,14,FALSE),0)</f>
        <v>0</v>
      </c>
      <c r="AL25" s="66">
        <f>_xlfn.IFNA(VLOOKUP(CONCATENATE($AP$5,$B25,$C25),'BAL3'!$A$6:$N$95,14,FALSE),0)</f>
        <v>0</v>
      </c>
      <c r="AM25" s="415">
        <f>_xlfn.IFNA(VLOOKUP(CONCATENATE($AM$5,$B25,$C25),'BUS4'!$A$6:$N$250,14,FALSE),0)</f>
        <v>0</v>
      </c>
      <c r="AN25" s="67">
        <f>_xlfn.IFNA(VLOOKUP(CONCATENATE($AK$5,$B25,$C25),'BUN3'!$A$6:$N$133,14,FALSE),0)</f>
        <v>0</v>
      </c>
      <c r="AO25" s="67">
        <f>_xlfn.IFNA(VLOOKUP(CONCATENATE($AO$5,$B25,$C25),'ESP4'!$A$6:$N$135,14,FALSE),0)</f>
        <v>0</v>
      </c>
      <c r="AP25" s="67">
        <f>_xlfn.IFNA(VLOOKUP(CONCATENATE($AP$5,$B25,$C25),'MR3'!$A$6:$N$77,14,FALSE),0)</f>
        <v>0</v>
      </c>
      <c r="AQ25" s="67">
        <f>_xlfn.IFNA(VLOOKUP(CONCATENATE($AQ$5,$B25,$C25),'WAL1'!$A$6:$O$255,14,FALSE),0)</f>
        <v>0</v>
      </c>
      <c r="AR25" s="67">
        <f>_xlfn.IFNA(VLOOKUP(CONCATENATE($AR$5,$B25,$C25),'SM1'!$A$6:$N$233,14,FALSE),0)</f>
        <v>0</v>
      </c>
      <c r="AS25" s="393">
        <f>_xlfn.IFNA(VLOOKUP(CONCATENATE($AS$5,$B25,$C25),WP!$A$6:$N$250,14,FALSE),0)</f>
        <v>0</v>
      </c>
      <c r="AT25" s="68"/>
      <c r="AU25" s="35"/>
    </row>
    <row r="26" spans="1:47" x14ac:dyDescent="0.3">
      <c r="A26" s="891"/>
      <c r="B26" s="85" t="s">
        <v>414</v>
      </c>
      <c r="C26" s="22" t="s">
        <v>438</v>
      </c>
      <c r="D26" s="22" t="s">
        <v>426</v>
      </c>
      <c r="E26" s="23">
        <v>45041</v>
      </c>
      <c r="F26" s="24">
        <v>18</v>
      </c>
      <c r="G26" s="21">
        <f t="shared" si="0"/>
        <v>0</v>
      </c>
      <c r="H26" s="25">
        <f t="shared" si="1"/>
        <v>0</v>
      </c>
      <c r="I26" s="24">
        <f t="shared" si="2"/>
        <v>16</v>
      </c>
      <c r="J26" s="66">
        <f>_xlfn.IFNA(VLOOKUP(CONCATENATE($J$5,$B26,$C26),'BUS1'!$A$6:$N$107,14,FALSE),0)</f>
        <v>0</v>
      </c>
      <c r="K26" s="66">
        <f>_xlfn.IFNA(VLOOKUP(CONCATENATE($K$5,$B26,$C26),'ESP1'!$A$6:$N$135,14,FALSE),0)</f>
        <v>0</v>
      </c>
      <c r="L26" s="66">
        <f>_xlfn.IFNA(VLOOKUP(CONCATENATE($L$5,$B26,$C26),'KR1'!$A$6:$N$95,14,FALSE),0)</f>
        <v>0</v>
      </c>
      <c r="M26" s="66">
        <f>_xlfn.IFNA(VLOOKUP(CONCATENATE($M$5,$B26,$C26),'BAL1'!$A$6:$N$110,14,FALSE),0)</f>
        <v>0</v>
      </c>
      <c r="N26" s="64">
        <f>_xlfn.IFNA(VLOOKUP(CONCATENATE($N$5,$B26,$C26),MUR!$A$6:$N$110,14,FALSE),0)</f>
        <v>0</v>
      </c>
      <c r="O26" s="66">
        <f>_xlfn.IFNA(VLOOKUP(CONCATENATE($O$5,$B26,$C26),'SER1'!$A$6:$N$110,14,FALSE),0)</f>
        <v>0</v>
      </c>
      <c r="P26" s="66">
        <f>_xlfn.IFNA(VLOOKUP(CONCATENATE($P$5,$B26,$C26),'MR1'!$A$6:$N$135,14,FALSE),0)</f>
        <v>0</v>
      </c>
      <c r="Q26" s="66">
        <f>_xlfn.IFNA(VLOOKUP(CONCATENATE($Q$5,$B26,$C26),'GOS1'!$A$6:$N$133,14,FALSE),0)</f>
        <v>0</v>
      </c>
      <c r="R26" s="64">
        <f>_xlfn.IFNA(VLOOKUP(CONCATENATE($R$5,$B26,$C26),'BUS2'!$A$6:$N$133,14,FALSE),0)</f>
        <v>0</v>
      </c>
      <c r="S26" s="66">
        <f>_xlfn.IFNA(VLOOKUP(CONCATENATE($S$5,$B26,$C26),'OG1'!$A$6:$N$56,14,FALSE),0)</f>
        <v>0</v>
      </c>
      <c r="T26" s="66">
        <f>_xlfn.IFNA(VLOOKUP(CONCATENATE($T$5,$B26,$C26),'DRY1'!$A$6:$N$135,14,FALSE),0)</f>
        <v>0</v>
      </c>
      <c r="U26" s="64">
        <f>_xlfn.IFNA(VLOOKUP(CONCATENATE($U$5,$B26,$C26),'HO1'!$A$6:$N$131,14,FALSE),0)</f>
        <v>0</v>
      </c>
      <c r="V26" s="64">
        <f>_xlfn.IFNA(VLOOKUP(CONCATENATE($V$5,$B26,$C26),'BUS3'!$A$6:$N$135,14,FALSE),0)</f>
        <v>0</v>
      </c>
      <c r="W26" s="64">
        <f>_xlfn.IFNA(VLOOKUP(CONCATENATE($W$5,$B26,$C26),'DRY2'!$A$6:$N$133,14,FALSE),0)</f>
        <v>0</v>
      </c>
      <c r="X26" s="66">
        <f>_xlfn.IFNA(VLOOKUP(CONCATENATE($X$5,$B26,$C26),'BAL2'!$A$6:$N$133,14,FALSE),0)</f>
        <v>0</v>
      </c>
      <c r="Y26" s="64">
        <f>_xlfn.IFNA(VLOOKUP(CONCATENATE($Y$5,$B26,$C26),'OG2'!$A$6:$N$133,14,FALSE),0)</f>
        <v>0</v>
      </c>
      <c r="Z26" s="66">
        <f>_xlfn.IFNA(VLOOKUP(CONCATENATE($Z$5,$B26,$C26),'MR2'!$A$6:$N$133,14,FALSE),0)</f>
        <v>0</v>
      </c>
      <c r="AA26" s="66">
        <f>_xlfn.IFNA(VLOOKUP(CONCATENATE($AA$5,$B26,$C26),'DRY3'!$A$6:$N$124,14,FALSE),0)</f>
        <v>0</v>
      </c>
      <c r="AB26" s="66">
        <f>_xlfn.IFNA(VLOOKUP(CONCATENATE($AB$5,$B26,$C26),'SER2'!$A$6:$N$135,14,FALSE),0)</f>
        <v>0</v>
      </c>
      <c r="AC26" s="66">
        <f>_xlfn.IFNA(VLOOKUP(CONCATENATE($AC$5,$B26,$C26),'KR2'!$A$6:$O$129,14,FALSE),0)</f>
        <v>0</v>
      </c>
      <c r="AD26" s="64">
        <f>_xlfn.IFNA(VLOOKUP(CONCATENATE($AD$5,$B26,$C26),'BUN1'!$A$6:$O$129,14,FALSE),0)</f>
        <v>0</v>
      </c>
      <c r="AE26" s="66">
        <f>_xlfn.IFNA(VLOOKUP(CONCATENATE($AE$5,$B26,$C26),LOG!$A$6:$N$135,14,FALSE),0)</f>
        <v>0</v>
      </c>
      <c r="AF26" s="66">
        <f>_xlfn.IFNA(VLOOKUP(CONCATENATE($AF$5,$B26,$C26),FEST!$A$6:$N$125,14,FALSE),0)</f>
        <v>0</v>
      </c>
      <c r="AG26" s="66">
        <f>_xlfn.IFNA(VLOOKUP(CONCATENATE($AG$5,$B26,$C26),'ESP2'!$A$6:$N$131,14,FALSE),0)</f>
        <v>0</v>
      </c>
      <c r="AH26" s="66">
        <f>_xlfn.IFNA(VLOOKUP(CONCATENATE($AG$5,$B26,$C26),'OG3'!$A$6:$N$131,14,FALSE),0)</f>
        <v>0</v>
      </c>
      <c r="AI26" s="66">
        <f>_xlfn.IFNA(VLOOKUP(CONCATENATE($AI$5,$B26,$C26),'BUN2'!$A$6:$N$135,14,FALSE),0)</f>
        <v>0</v>
      </c>
      <c r="AJ26" s="64">
        <f>_xlfn.IFNA(VLOOKUP(CONCATENATE($AJ$5,$B26,$C26),SC!$A$6:$N$250,14,FALSE),0)</f>
        <v>0</v>
      </c>
      <c r="AK26" s="66">
        <f>_xlfn.IFNA(VLOOKUP(CONCATENATE($AK$5,$B26,$C26),'ESP3'!$A$6:$N$133,14,FALSE),0)</f>
        <v>0</v>
      </c>
      <c r="AL26" s="66">
        <f>_xlfn.IFNA(VLOOKUP(CONCATENATE($AP$5,$B26,$C26),'BAL3'!$A$6:$N$95,14,FALSE),0)</f>
        <v>0</v>
      </c>
      <c r="AM26" s="415">
        <f>_xlfn.IFNA(VLOOKUP(CONCATENATE($AM$5,$B26,$C26),'BUS4'!$A$6:$N$250,14,FALSE),0)</f>
        <v>0</v>
      </c>
      <c r="AN26" s="67">
        <f>_xlfn.IFNA(VLOOKUP(CONCATENATE($AK$5,$B26,$C26),'BUN3'!$A$6:$N$133,14,FALSE),0)</f>
        <v>0</v>
      </c>
      <c r="AO26" s="67">
        <f>_xlfn.IFNA(VLOOKUP(CONCATENATE($AO$5,$B26,$C26),'ESP4'!$A$6:$N$135,14,FALSE),0)</f>
        <v>0</v>
      </c>
      <c r="AP26" s="67">
        <f>_xlfn.IFNA(VLOOKUP(CONCATENATE($AP$5,$B26,$C26),'MR3'!$A$6:$N$77,14,FALSE),0)</f>
        <v>0</v>
      </c>
      <c r="AQ26" s="67">
        <f>_xlfn.IFNA(VLOOKUP(CONCATENATE($AQ$5,$B26,$C26),'WAL1'!$A$6:$O$255,14,FALSE),0)</f>
        <v>0</v>
      </c>
      <c r="AR26" s="67">
        <f>_xlfn.IFNA(VLOOKUP(CONCATENATE($AR$5,$B26,$C26),'SM1'!$A$6:$N$233,14,FALSE),0)</f>
        <v>0</v>
      </c>
      <c r="AS26" s="393">
        <f>_xlfn.IFNA(VLOOKUP(CONCATENATE($AS$5,$B26,$C26),WP!$A$6:$N$250,14,FALSE),0)</f>
        <v>0</v>
      </c>
      <c r="AT26" s="68"/>
      <c r="AU26" s="35"/>
    </row>
    <row r="27" spans="1:47" x14ac:dyDescent="0.3">
      <c r="A27" s="891"/>
      <c r="B27" s="85" t="s">
        <v>489</v>
      </c>
      <c r="C27" s="22" t="s">
        <v>541</v>
      </c>
      <c r="D27" s="22" t="s">
        <v>294</v>
      </c>
      <c r="E27" s="23">
        <v>45028</v>
      </c>
      <c r="F27" s="24">
        <v>20</v>
      </c>
      <c r="G27" s="21">
        <f t="shared" si="0"/>
        <v>0</v>
      </c>
      <c r="H27" s="25">
        <f t="shared" si="1"/>
        <v>0</v>
      </c>
      <c r="I27" s="24">
        <f t="shared" si="2"/>
        <v>16</v>
      </c>
      <c r="J27" s="66">
        <f>_xlfn.IFNA(VLOOKUP(CONCATENATE($J$5,$B27,$C27),'BUS1'!$A$6:$N$107,14,FALSE),0)</f>
        <v>0</v>
      </c>
      <c r="K27" s="66">
        <f>_xlfn.IFNA(VLOOKUP(CONCATENATE($K$5,$B27,$C27),'ESP1'!$A$6:$N$135,14,FALSE),0)</f>
        <v>0</v>
      </c>
      <c r="L27" s="66">
        <f>_xlfn.IFNA(VLOOKUP(CONCATENATE($L$5,$B27,$C27),'KR1'!$A$6:$N$95,14,FALSE),0)</f>
        <v>0</v>
      </c>
      <c r="M27" s="66">
        <f>_xlfn.IFNA(VLOOKUP(CONCATENATE($M$5,$B27,$C27),'BAL1'!$A$6:$N$110,14,FALSE),0)</f>
        <v>0</v>
      </c>
      <c r="N27" s="64">
        <f>_xlfn.IFNA(VLOOKUP(CONCATENATE($N$5,$B27,$C27),MUR!$A$6:$N$110,14,FALSE),0)</f>
        <v>0</v>
      </c>
      <c r="O27" s="66">
        <f>_xlfn.IFNA(VLOOKUP(CONCATENATE($O$5,$B27,$C27),'SER1'!$A$6:$N$110,14,FALSE),0)</f>
        <v>0</v>
      </c>
      <c r="P27" s="66">
        <f>_xlfn.IFNA(VLOOKUP(CONCATENATE($P$5,$B27,$C27),'MR1'!$A$6:$N$135,14,FALSE),0)</f>
        <v>0</v>
      </c>
      <c r="Q27" s="66">
        <f>_xlfn.IFNA(VLOOKUP(CONCATENATE($Q$5,$B27,$C27),'GOS1'!$A$6:$N$133,14,FALSE),0)</f>
        <v>0</v>
      </c>
      <c r="R27" s="64">
        <f>_xlfn.IFNA(VLOOKUP(CONCATENATE($R$5,$B27,$C27),'BUS2'!$A$6:$N$133,14,FALSE),0)</f>
        <v>0</v>
      </c>
      <c r="S27" s="66">
        <f>_xlfn.IFNA(VLOOKUP(CONCATENATE($S$5,$B27,$C27),'OG1'!$A$6:$N$56,14,FALSE),0)</f>
        <v>0</v>
      </c>
      <c r="T27" s="66">
        <f>_xlfn.IFNA(VLOOKUP(CONCATENATE($T$5,$B27,$C27),'DRY1'!$A$6:$N$135,14,FALSE),0)</f>
        <v>0</v>
      </c>
      <c r="U27" s="64">
        <f>_xlfn.IFNA(VLOOKUP(CONCATENATE($U$5,$B27,$C27),'HO1'!$A$6:$N$131,14,FALSE),0)</f>
        <v>0</v>
      </c>
      <c r="V27" s="64">
        <f>_xlfn.IFNA(VLOOKUP(CONCATENATE($V$5,$B27,$C27),'BUS3'!$A$6:$N$135,14,FALSE),0)</f>
        <v>0</v>
      </c>
      <c r="W27" s="64">
        <f>_xlfn.IFNA(VLOOKUP(CONCATENATE($W$5,$B27,$C27),'DRY2'!$A$6:$N$133,14,FALSE),0)</f>
        <v>0</v>
      </c>
      <c r="X27" s="66">
        <f>_xlfn.IFNA(VLOOKUP(CONCATENATE($X$5,$B27,$C27),'BAL2'!$A$6:$N$133,14,FALSE),0)</f>
        <v>0</v>
      </c>
      <c r="Y27" s="64">
        <f>_xlfn.IFNA(VLOOKUP(CONCATENATE($Y$5,$B27,$C27),'OG2'!$A$6:$N$133,14,FALSE),0)</f>
        <v>0</v>
      </c>
      <c r="Z27" s="66">
        <f>_xlfn.IFNA(VLOOKUP(CONCATENATE($Z$5,$B27,$C27),'MR2'!$A$6:$N$133,14,FALSE),0)</f>
        <v>0</v>
      </c>
      <c r="AA27" s="66">
        <f>_xlfn.IFNA(VLOOKUP(CONCATENATE($AA$5,$B27,$C27),'DRY3'!$A$6:$N$124,14,FALSE),0)</f>
        <v>0</v>
      </c>
      <c r="AB27" s="66">
        <f>_xlfn.IFNA(VLOOKUP(CONCATENATE($AB$5,$B27,$C27),'SER2'!$A$6:$N$135,14,FALSE),0)</f>
        <v>0</v>
      </c>
      <c r="AC27" s="66">
        <f>_xlfn.IFNA(VLOOKUP(CONCATENATE($AC$5,$B27,$C27),'KR2'!$A$6:$O$129,14,FALSE),0)</f>
        <v>0</v>
      </c>
      <c r="AD27" s="64">
        <f>_xlfn.IFNA(VLOOKUP(CONCATENATE($AD$5,$B27,$C27),'BUN1'!$A$6:$O$129,14,FALSE),0)</f>
        <v>0</v>
      </c>
      <c r="AE27" s="66">
        <f>_xlfn.IFNA(VLOOKUP(CONCATENATE($AE$5,$B27,$C27),LOG!$A$6:$N$135,14,FALSE),0)</f>
        <v>0</v>
      </c>
      <c r="AF27" s="66">
        <f>_xlfn.IFNA(VLOOKUP(CONCATENATE($AF$5,$B27,$C27),FEST!$A$6:$N$125,14,FALSE),0)</f>
        <v>0</v>
      </c>
      <c r="AG27" s="66">
        <f>_xlfn.IFNA(VLOOKUP(CONCATENATE($AG$5,$B27,$C27),'ESP2'!$A$6:$N$131,14,FALSE),0)</f>
        <v>0</v>
      </c>
      <c r="AH27" s="66">
        <f>_xlfn.IFNA(VLOOKUP(CONCATENATE($AG$5,$B27,$C27),'OG3'!$A$6:$N$131,14,FALSE),0)</f>
        <v>0</v>
      </c>
      <c r="AI27" s="66">
        <f>_xlfn.IFNA(VLOOKUP(CONCATENATE($AI$5,$B27,$C27),'BUN2'!$A$6:$N$135,14,FALSE),0)</f>
        <v>0</v>
      </c>
      <c r="AJ27" s="64">
        <f>_xlfn.IFNA(VLOOKUP(CONCATENATE($AJ$5,$B27,$C27),SC!$A$6:$N$250,14,FALSE),0)</f>
        <v>0</v>
      </c>
      <c r="AK27" s="66">
        <f>_xlfn.IFNA(VLOOKUP(CONCATENATE($AK$5,$B27,$C27),'ESP3'!$A$6:$N$133,14,FALSE),0)</f>
        <v>0</v>
      </c>
      <c r="AL27" s="66">
        <f>_xlfn.IFNA(VLOOKUP(CONCATENATE($AP$5,$B27,$C27),'BAL3'!$A$6:$N$95,14,FALSE),0)</f>
        <v>0</v>
      </c>
      <c r="AM27" s="415">
        <f>_xlfn.IFNA(VLOOKUP(CONCATENATE($AM$5,$B27,$C27),'BUS4'!$A$6:$N$250,14,FALSE),0)</f>
        <v>0</v>
      </c>
      <c r="AN27" s="67">
        <f>_xlfn.IFNA(VLOOKUP(CONCATENATE($AK$5,$B27,$C27),'BUN3'!$A$6:$N$133,14,FALSE),0)</f>
        <v>0</v>
      </c>
      <c r="AO27" s="67">
        <f>_xlfn.IFNA(VLOOKUP(CONCATENATE($AO$5,$B27,$C27),'ESP4'!$A$6:$N$135,14,FALSE),0)</f>
        <v>0</v>
      </c>
      <c r="AP27" s="67">
        <f>_xlfn.IFNA(VLOOKUP(CONCATENATE($AP$5,$B27,$C27),'MR3'!$A$6:$N$77,14,FALSE),0)</f>
        <v>0</v>
      </c>
      <c r="AQ27" s="67">
        <f>_xlfn.IFNA(VLOOKUP(CONCATENATE($AQ$5,$B27,$C27),'WAL1'!$A$6:$O$255,14,FALSE),0)</f>
        <v>0</v>
      </c>
      <c r="AR27" s="67">
        <f>_xlfn.IFNA(VLOOKUP(CONCATENATE($AR$5,$B27,$C27),'SM1'!$A$6:$N$233,14,FALSE),0)</f>
        <v>0</v>
      </c>
      <c r="AS27" s="393">
        <f>_xlfn.IFNA(VLOOKUP(CONCATENATE($AS$5,$B27,$C27),WP!$A$6:$N$250,14,FALSE),0)</f>
        <v>0</v>
      </c>
      <c r="AT27" s="68"/>
      <c r="AU27" s="63"/>
    </row>
    <row r="28" spans="1:47" x14ac:dyDescent="0.3">
      <c r="A28" s="891"/>
      <c r="B28" s="85" t="s">
        <v>416</v>
      </c>
      <c r="C28" s="22" t="s">
        <v>538</v>
      </c>
      <c r="D28" s="22" t="s">
        <v>299</v>
      </c>
      <c r="E28" s="23">
        <v>45030</v>
      </c>
      <c r="F28" s="24">
        <v>20</v>
      </c>
      <c r="G28" s="21">
        <f t="shared" si="0"/>
        <v>0</v>
      </c>
      <c r="H28" s="25">
        <f t="shared" si="1"/>
        <v>0</v>
      </c>
      <c r="I28" s="24">
        <f t="shared" si="2"/>
        <v>16</v>
      </c>
      <c r="J28" s="66">
        <f>_xlfn.IFNA(VLOOKUP(CONCATENATE($J$5,$B28,$C28),'BUS1'!$A$6:$N$107,14,FALSE),0)</f>
        <v>0</v>
      </c>
      <c r="K28" s="66">
        <f>_xlfn.IFNA(VLOOKUP(CONCATENATE($K$5,$B28,$C28),'ESP1'!$A$6:$N$135,14,FALSE),0)</f>
        <v>0</v>
      </c>
      <c r="L28" s="66">
        <f>_xlfn.IFNA(VLOOKUP(CONCATENATE($L$5,$B28,$C28),'KR1'!$A$6:$N$95,14,FALSE),0)</f>
        <v>0</v>
      </c>
      <c r="M28" s="66">
        <f>_xlfn.IFNA(VLOOKUP(CONCATENATE($M$5,$B28,$C28),'BAL1'!$A$6:$N$110,14,FALSE),0)</f>
        <v>0</v>
      </c>
      <c r="N28" s="64">
        <f>_xlfn.IFNA(VLOOKUP(CONCATENATE($N$5,$B28,$C28),MUR!$A$6:$N$110,14,FALSE),0)</f>
        <v>0</v>
      </c>
      <c r="O28" s="66">
        <f>_xlfn.IFNA(VLOOKUP(CONCATENATE($O$5,$B28,$C28),'SER1'!$A$6:$N$110,14,FALSE),0)</f>
        <v>0</v>
      </c>
      <c r="P28" s="66">
        <f>_xlfn.IFNA(VLOOKUP(CONCATENATE($P$5,$B28,$C28),'MR1'!$A$6:$N$135,14,FALSE),0)</f>
        <v>0</v>
      </c>
      <c r="Q28" s="66">
        <f>_xlfn.IFNA(VLOOKUP(CONCATENATE($Q$5,$B28,$C28),'GOS1'!$A$6:$N$133,14,FALSE),0)</f>
        <v>0</v>
      </c>
      <c r="R28" s="64">
        <f>_xlfn.IFNA(VLOOKUP(CONCATENATE($R$5,$B28,$C28),'BUS2'!$A$6:$N$133,14,FALSE),0)</f>
        <v>0</v>
      </c>
      <c r="S28" s="66">
        <f>_xlfn.IFNA(VLOOKUP(CONCATENATE($S$5,$B28,$C28),'OG1'!$A$6:$N$56,14,FALSE),0)</f>
        <v>0</v>
      </c>
      <c r="T28" s="66">
        <f>_xlfn.IFNA(VLOOKUP(CONCATENATE($T$5,$B28,$C28),'DRY1'!$A$6:$N$135,14,FALSE),0)</f>
        <v>0</v>
      </c>
      <c r="U28" s="64">
        <f>_xlfn.IFNA(VLOOKUP(CONCATENATE($U$5,$B28,$C28),'HO1'!$A$6:$N$131,14,FALSE),0)</f>
        <v>0</v>
      </c>
      <c r="V28" s="64">
        <f>_xlfn.IFNA(VLOOKUP(CONCATENATE($V$5,$B28,$C28),'BUS3'!$A$6:$N$135,14,FALSE),0)</f>
        <v>0</v>
      </c>
      <c r="W28" s="64">
        <f>_xlfn.IFNA(VLOOKUP(CONCATENATE($W$5,$B28,$C28),'DRY2'!$A$6:$N$133,14,FALSE),0)</f>
        <v>0</v>
      </c>
      <c r="X28" s="66">
        <f>_xlfn.IFNA(VLOOKUP(CONCATENATE($X$5,$B28,$C28),'BAL2'!$A$6:$N$133,14,FALSE),0)</f>
        <v>0</v>
      </c>
      <c r="Y28" s="64">
        <f>_xlfn.IFNA(VLOOKUP(CONCATENATE($Y$5,$B28,$C28),'OG2'!$A$6:$N$133,14,FALSE),0)</f>
        <v>0</v>
      </c>
      <c r="Z28" s="66">
        <f>_xlfn.IFNA(VLOOKUP(CONCATENATE($Z$5,$B28,$C28),'MR2'!$A$6:$N$133,14,FALSE),0)</f>
        <v>0</v>
      </c>
      <c r="AA28" s="66">
        <f>_xlfn.IFNA(VLOOKUP(CONCATENATE($AA$5,$B28,$C28),'DRY3'!$A$6:$N$124,14,FALSE),0)</f>
        <v>0</v>
      </c>
      <c r="AB28" s="66">
        <f>_xlfn.IFNA(VLOOKUP(CONCATENATE($AB$5,$B28,$C28),'SER2'!$A$6:$N$135,14,FALSE),0)</f>
        <v>0</v>
      </c>
      <c r="AC28" s="66">
        <f>_xlfn.IFNA(VLOOKUP(CONCATENATE($AC$5,$B28,$C28),'KR2'!$A$6:$O$129,14,FALSE),0)</f>
        <v>0</v>
      </c>
      <c r="AD28" s="64">
        <f>_xlfn.IFNA(VLOOKUP(CONCATENATE($AD$5,$B28,$C28),'BUN1'!$A$6:$O$129,14,FALSE),0)</f>
        <v>0</v>
      </c>
      <c r="AE28" s="66">
        <f>_xlfn.IFNA(VLOOKUP(CONCATENATE($AE$5,$B28,$C28),LOG!$A$6:$N$135,14,FALSE),0)</f>
        <v>0</v>
      </c>
      <c r="AF28" s="66">
        <f>_xlfn.IFNA(VLOOKUP(CONCATENATE($AF$5,$B28,$C28),FEST!$A$6:$N$125,14,FALSE),0)</f>
        <v>0</v>
      </c>
      <c r="AG28" s="66">
        <f>_xlfn.IFNA(VLOOKUP(CONCATENATE($AG$5,$B28,$C28),'ESP2'!$A$6:$N$131,14,FALSE),0)</f>
        <v>0</v>
      </c>
      <c r="AH28" s="66">
        <f>_xlfn.IFNA(VLOOKUP(CONCATENATE($AG$5,$B28,$C28),'OG3'!$A$6:$N$131,14,FALSE),0)</f>
        <v>0</v>
      </c>
      <c r="AI28" s="66">
        <f>_xlfn.IFNA(VLOOKUP(CONCATENATE($AI$5,$B28,$C28),'BUN2'!$A$6:$N$135,14,FALSE),0)</f>
        <v>0</v>
      </c>
      <c r="AJ28" s="64">
        <f>_xlfn.IFNA(VLOOKUP(CONCATENATE($AJ$5,$B28,$C28),SC!$A$6:$N$250,14,FALSE),0)</f>
        <v>0</v>
      </c>
      <c r="AK28" s="66">
        <f>_xlfn.IFNA(VLOOKUP(CONCATENATE($AK$5,$B28,$C28),'ESP3'!$A$6:$N$133,14,FALSE),0)</f>
        <v>0</v>
      </c>
      <c r="AL28" s="66">
        <f>_xlfn.IFNA(VLOOKUP(CONCATENATE($AP$5,$B28,$C28),'BAL3'!$A$6:$N$95,14,FALSE),0)</f>
        <v>0</v>
      </c>
      <c r="AM28" s="415">
        <f>_xlfn.IFNA(VLOOKUP(CONCATENATE($AM$5,$B28,$C28),'BUS4'!$A$6:$N$250,14,FALSE),0)</f>
        <v>0</v>
      </c>
      <c r="AN28" s="67">
        <f>_xlfn.IFNA(VLOOKUP(CONCATENATE($AK$5,$B28,$C28),'BUN3'!$A$6:$N$133,14,FALSE),0)</f>
        <v>0</v>
      </c>
      <c r="AO28" s="67">
        <f>_xlfn.IFNA(VLOOKUP(CONCATENATE($AO$5,$B28,$C28),'ESP4'!$A$6:$N$135,14,FALSE),0)</f>
        <v>0</v>
      </c>
      <c r="AP28" s="67">
        <f>_xlfn.IFNA(VLOOKUP(CONCATENATE($AP$5,$B28,$C28),'MR3'!$A$6:$N$77,14,FALSE),0)</f>
        <v>0</v>
      </c>
      <c r="AQ28" s="67">
        <f>_xlfn.IFNA(VLOOKUP(CONCATENATE($AQ$5,$B28,$C28),'WAL1'!$A$6:$O$255,14,FALSE),0)</f>
        <v>0</v>
      </c>
      <c r="AR28" s="67">
        <f>_xlfn.IFNA(VLOOKUP(CONCATENATE($AR$5,$B28,$C28),'SM1'!$A$6:$N$233,14,FALSE),0)</f>
        <v>0</v>
      </c>
      <c r="AS28" s="393">
        <f>_xlfn.IFNA(VLOOKUP(CONCATENATE($AS$5,$B28,$C28),WP!$A$6:$N$250,14,FALSE),0)</f>
        <v>0</v>
      </c>
      <c r="AT28" s="68"/>
      <c r="AU28" s="63"/>
    </row>
    <row r="29" spans="1:47" x14ac:dyDescent="0.3">
      <c r="A29" s="891"/>
      <c r="B29" s="85" t="s">
        <v>417</v>
      </c>
      <c r="C29" s="22" t="s">
        <v>441</v>
      </c>
      <c r="D29" s="22" t="s">
        <v>428</v>
      </c>
      <c r="E29" s="23">
        <v>45030</v>
      </c>
      <c r="F29" s="24">
        <v>17</v>
      </c>
      <c r="G29" s="21">
        <f t="shared" si="0"/>
        <v>0</v>
      </c>
      <c r="H29" s="25">
        <f t="shared" si="1"/>
        <v>0</v>
      </c>
      <c r="I29" s="24">
        <f t="shared" si="2"/>
        <v>16</v>
      </c>
      <c r="J29" s="66">
        <f>_xlfn.IFNA(VLOOKUP(CONCATENATE($J$5,$B29,$C29),'BUS1'!$A$6:$N$107,14,FALSE),0)</f>
        <v>0</v>
      </c>
      <c r="K29" s="66">
        <f>_xlfn.IFNA(VLOOKUP(CONCATENATE($K$5,$B29,$C29),'ESP1'!$A$6:$N$135,14,FALSE),0)</f>
        <v>0</v>
      </c>
      <c r="L29" s="66">
        <f>_xlfn.IFNA(VLOOKUP(CONCATENATE($L$5,$B29,$C29),'KR1'!$A$6:$N$95,14,FALSE),0)</f>
        <v>0</v>
      </c>
      <c r="M29" s="66">
        <f>_xlfn.IFNA(VLOOKUP(CONCATENATE($M$5,$B29,$C29),'BAL1'!$A$6:$N$110,14,FALSE),0)</f>
        <v>0</v>
      </c>
      <c r="N29" s="64">
        <f>_xlfn.IFNA(VLOOKUP(CONCATENATE($N$5,$B29,$C29),MUR!$A$6:$N$110,14,FALSE),0)</f>
        <v>0</v>
      </c>
      <c r="O29" s="66">
        <f>_xlfn.IFNA(VLOOKUP(CONCATENATE($O$5,$B29,$C29),'SER1'!$A$6:$N$110,14,FALSE),0)</f>
        <v>0</v>
      </c>
      <c r="P29" s="66">
        <f>_xlfn.IFNA(VLOOKUP(CONCATENATE($P$5,$B29,$C29),'MR1'!$A$6:$N$135,14,FALSE),0)</f>
        <v>0</v>
      </c>
      <c r="Q29" s="66">
        <f>_xlfn.IFNA(VLOOKUP(CONCATENATE($Q$5,$B29,$C29),'GOS1'!$A$6:$N$133,14,FALSE),0)</f>
        <v>0</v>
      </c>
      <c r="R29" s="64">
        <f>_xlfn.IFNA(VLOOKUP(CONCATENATE($R$5,$B29,$C29),'BUS2'!$A$6:$N$133,14,FALSE),0)</f>
        <v>0</v>
      </c>
      <c r="S29" s="66">
        <f>_xlfn.IFNA(VLOOKUP(CONCATENATE($S$5,$B29,$C29),'OG1'!$A$6:$N$56,14,FALSE),0)</f>
        <v>0</v>
      </c>
      <c r="T29" s="66">
        <f>_xlfn.IFNA(VLOOKUP(CONCATENATE($T$5,$B29,$C29),'DRY1'!$A$6:$N$135,14,FALSE),0)</f>
        <v>0</v>
      </c>
      <c r="U29" s="64">
        <f>_xlfn.IFNA(VLOOKUP(CONCATENATE($U$5,$B29,$C29),'HO1'!$A$6:$N$131,14,FALSE),0)</f>
        <v>0</v>
      </c>
      <c r="V29" s="64">
        <f>_xlfn.IFNA(VLOOKUP(CONCATENATE($V$5,$B29,$C29),'BUS3'!$A$6:$N$135,14,FALSE),0)</f>
        <v>0</v>
      </c>
      <c r="W29" s="64">
        <f>_xlfn.IFNA(VLOOKUP(CONCATENATE($W$5,$B29,$C29),'DRY2'!$A$6:$N$133,14,FALSE),0)</f>
        <v>0</v>
      </c>
      <c r="X29" s="66">
        <f>_xlfn.IFNA(VLOOKUP(CONCATENATE($X$5,$B29,$C29),'BAL2'!$A$6:$N$133,14,FALSE),0)</f>
        <v>0</v>
      </c>
      <c r="Y29" s="64">
        <f>_xlfn.IFNA(VLOOKUP(CONCATENATE($Y$5,$B29,$C29),'OG2'!$A$6:$N$133,14,FALSE),0)</f>
        <v>0</v>
      </c>
      <c r="Z29" s="66">
        <f>_xlfn.IFNA(VLOOKUP(CONCATENATE($Z$5,$B29,$C29),'MR2'!$A$6:$N$133,14,FALSE),0)</f>
        <v>0</v>
      </c>
      <c r="AA29" s="66">
        <f>_xlfn.IFNA(VLOOKUP(CONCATENATE($AA$5,$B29,$C29),'DRY3'!$A$6:$N$124,14,FALSE),0)</f>
        <v>0</v>
      </c>
      <c r="AB29" s="66">
        <f>_xlfn.IFNA(VLOOKUP(CONCATENATE($AB$5,$B29,$C29),'SER2'!$A$6:$N$135,14,FALSE),0)</f>
        <v>0</v>
      </c>
      <c r="AC29" s="66">
        <f>_xlfn.IFNA(VLOOKUP(CONCATENATE($AC$5,$B29,$C29),'KR2'!$A$6:$O$129,14,FALSE),0)</f>
        <v>0</v>
      </c>
      <c r="AD29" s="64">
        <f>_xlfn.IFNA(VLOOKUP(CONCATENATE($AD$5,$B29,$C29),'BUN1'!$A$6:$O$129,14,FALSE),0)</f>
        <v>0</v>
      </c>
      <c r="AE29" s="66">
        <f>_xlfn.IFNA(VLOOKUP(CONCATENATE($AE$5,$B29,$C29),LOG!$A$6:$N$135,14,FALSE),0)</f>
        <v>0</v>
      </c>
      <c r="AF29" s="66">
        <f>_xlfn.IFNA(VLOOKUP(CONCATENATE($AF$5,$B29,$C29),FEST!$A$6:$N$125,14,FALSE),0)</f>
        <v>0</v>
      </c>
      <c r="AG29" s="66">
        <f>_xlfn.IFNA(VLOOKUP(CONCATENATE($AG$5,$B29,$C29),'ESP2'!$A$6:$N$131,14,FALSE),0)</f>
        <v>0</v>
      </c>
      <c r="AH29" s="66">
        <f>_xlfn.IFNA(VLOOKUP(CONCATENATE($AG$5,$B29,$C29),'OG3'!$A$6:$N$131,14,FALSE),0)</f>
        <v>0</v>
      </c>
      <c r="AI29" s="66">
        <f>_xlfn.IFNA(VLOOKUP(CONCATENATE($AI$5,$B29,$C29),'BUN2'!$A$6:$N$135,14,FALSE),0)</f>
        <v>0</v>
      </c>
      <c r="AJ29" s="64">
        <f>_xlfn.IFNA(VLOOKUP(CONCATENATE($AJ$5,$B29,$C29),SC!$A$6:$N$250,14,FALSE),0)</f>
        <v>0</v>
      </c>
      <c r="AK29" s="66">
        <f>_xlfn.IFNA(VLOOKUP(CONCATENATE($AK$5,$B29,$C29),'ESP3'!$A$6:$N$133,14,FALSE),0)</f>
        <v>0</v>
      </c>
      <c r="AL29" s="66">
        <f>_xlfn.IFNA(VLOOKUP(CONCATENATE($AP$5,$B29,$C29),'BAL3'!$A$6:$N$95,14,FALSE),0)</f>
        <v>0</v>
      </c>
      <c r="AM29" s="415">
        <f>_xlfn.IFNA(VLOOKUP(CONCATENATE($AM$5,$B29,$C29),'BUS4'!$A$6:$N$250,14,FALSE),0)</f>
        <v>0</v>
      </c>
      <c r="AN29" s="67">
        <f>_xlfn.IFNA(VLOOKUP(CONCATENATE($AK$5,$B29,$C29),'BUN3'!$A$6:$N$133,14,FALSE),0)</f>
        <v>0</v>
      </c>
      <c r="AO29" s="67">
        <f>_xlfn.IFNA(VLOOKUP(CONCATENATE($AO$5,$B29,$C29),'ESP4'!$A$6:$N$135,14,FALSE),0)</f>
        <v>0</v>
      </c>
      <c r="AP29" s="67">
        <f>_xlfn.IFNA(VLOOKUP(CONCATENATE($AP$5,$B29,$C29),'MR3'!$A$6:$N$77,14,FALSE),0)</f>
        <v>0</v>
      </c>
      <c r="AQ29" s="67">
        <f>_xlfn.IFNA(VLOOKUP(CONCATENATE($AQ$5,$B29,$C29),'WAL1'!$A$6:$O$255,14,FALSE),0)</f>
        <v>0</v>
      </c>
      <c r="AR29" s="67">
        <f>_xlfn.IFNA(VLOOKUP(CONCATENATE($AR$5,$B29,$C29),'SM1'!$A$6:$N$233,14,FALSE),0)</f>
        <v>0</v>
      </c>
      <c r="AS29" s="393">
        <f>_xlfn.IFNA(VLOOKUP(CONCATENATE($AS$5,$B29,$C29),WP!$A$6:$N$250,14,FALSE),0)</f>
        <v>0</v>
      </c>
      <c r="AT29" s="68"/>
      <c r="AU29" s="63"/>
    </row>
    <row r="30" spans="1:47" x14ac:dyDescent="0.3">
      <c r="A30" s="891"/>
      <c r="B30" s="85" t="s">
        <v>417</v>
      </c>
      <c r="C30" s="22" t="s">
        <v>442</v>
      </c>
      <c r="D30" s="22" t="s">
        <v>428</v>
      </c>
      <c r="E30" s="23">
        <v>45030</v>
      </c>
      <c r="F30" s="24">
        <v>17</v>
      </c>
      <c r="G30" s="21">
        <f t="shared" si="0"/>
        <v>0</v>
      </c>
      <c r="H30" s="25">
        <f t="shared" si="1"/>
        <v>0</v>
      </c>
      <c r="I30" s="24">
        <f t="shared" si="2"/>
        <v>16</v>
      </c>
      <c r="J30" s="66">
        <f>_xlfn.IFNA(VLOOKUP(CONCATENATE($J$5,$B30,$C30),'BUS1'!$A$6:$N$107,14,FALSE),0)</f>
        <v>0</v>
      </c>
      <c r="K30" s="66">
        <f>_xlfn.IFNA(VLOOKUP(CONCATENATE($K$5,$B30,$C30),'ESP1'!$A$6:$N$135,14,FALSE),0)</f>
        <v>0</v>
      </c>
      <c r="L30" s="66">
        <f>_xlfn.IFNA(VLOOKUP(CONCATENATE($L$5,$B30,$C30),'KR1'!$A$6:$N$95,14,FALSE),0)</f>
        <v>0</v>
      </c>
      <c r="M30" s="66">
        <f>_xlfn.IFNA(VLOOKUP(CONCATENATE($M$5,$B30,$C30),'BAL1'!$A$6:$N$110,14,FALSE),0)</f>
        <v>0</v>
      </c>
      <c r="N30" s="64">
        <f>_xlfn.IFNA(VLOOKUP(CONCATENATE($N$5,$B30,$C30),MUR!$A$6:$N$110,14,FALSE),0)</f>
        <v>0</v>
      </c>
      <c r="O30" s="66">
        <f>_xlfn.IFNA(VLOOKUP(CONCATENATE($O$5,$B30,$C30),'SER1'!$A$6:$N$110,14,FALSE),0)</f>
        <v>0</v>
      </c>
      <c r="P30" s="66">
        <f>_xlfn.IFNA(VLOOKUP(CONCATENATE($P$5,$B30,$C30),'MR1'!$A$6:$N$135,14,FALSE),0)</f>
        <v>0</v>
      </c>
      <c r="Q30" s="66">
        <f>_xlfn.IFNA(VLOOKUP(CONCATENATE($Q$5,$B30,$C30),'GOS1'!$A$6:$N$133,14,FALSE),0)</f>
        <v>0</v>
      </c>
      <c r="R30" s="64">
        <f>_xlfn.IFNA(VLOOKUP(CONCATENATE($R$5,$B30,$C30),'BUS2'!$A$6:$N$133,14,FALSE),0)</f>
        <v>0</v>
      </c>
      <c r="S30" s="66">
        <f>_xlfn.IFNA(VLOOKUP(CONCATENATE($S$5,$B30,$C30),'OG1'!$A$6:$N$56,14,FALSE),0)</f>
        <v>0</v>
      </c>
      <c r="T30" s="66">
        <f>_xlfn.IFNA(VLOOKUP(CONCATENATE($T$5,$B30,$C30),'DRY1'!$A$6:$N$135,14,FALSE),0)</f>
        <v>0</v>
      </c>
      <c r="U30" s="64">
        <f>_xlfn.IFNA(VLOOKUP(CONCATENATE($U$5,$B30,$C30),'HO1'!$A$6:$N$131,14,FALSE),0)</f>
        <v>0</v>
      </c>
      <c r="V30" s="64">
        <f>_xlfn.IFNA(VLOOKUP(CONCATENATE($V$5,$B30,$C30),'BUS3'!$A$6:$N$135,14,FALSE),0)</f>
        <v>0</v>
      </c>
      <c r="W30" s="64">
        <f>_xlfn.IFNA(VLOOKUP(CONCATENATE($W$5,$B30,$C30),'DRY2'!$A$6:$N$133,14,FALSE),0)</f>
        <v>0</v>
      </c>
      <c r="X30" s="66">
        <f>_xlfn.IFNA(VLOOKUP(CONCATENATE($X$5,$B30,$C30),'BAL2'!$A$6:$N$133,14,FALSE),0)</f>
        <v>0</v>
      </c>
      <c r="Y30" s="64">
        <f>_xlfn.IFNA(VLOOKUP(CONCATENATE($Y$5,$B30,$C30),'OG2'!$A$6:$N$133,14,FALSE),0)</f>
        <v>0</v>
      </c>
      <c r="Z30" s="66">
        <f>_xlfn.IFNA(VLOOKUP(CONCATENATE($Z$5,$B30,$C30),'MR2'!$A$6:$N$133,14,FALSE),0)</f>
        <v>0</v>
      </c>
      <c r="AA30" s="66">
        <f>_xlfn.IFNA(VLOOKUP(CONCATENATE($AA$5,$B30,$C30),'DRY3'!$A$6:$N$124,14,FALSE),0)</f>
        <v>0</v>
      </c>
      <c r="AB30" s="66">
        <f>_xlfn.IFNA(VLOOKUP(CONCATENATE($AB$5,$B30,$C30),'SER2'!$A$6:$N$135,14,FALSE),0)</f>
        <v>0</v>
      </c>
      <c r="AC30" s="66">
        <f>_xlfn.IFNA(VLOOKUP(CONCATENATE($AC$5,$B30,$C30),'KR2'!$A$6:$O$129,14,FALSE),0)</f>
        <v>0</v>
      </c>
      <c r="AD30" s="64">
        <f>_xlfn.IFNA(VLOOKUP(CONCATENATE($AD$5,$B30,$C30),'BUN1'!$A$6:$O$129,14,FALSE),0)</f>
        <v>0</v>
      </c>
      <c r="AE30" s="66">
        <f>_xlfn.IFNA(VLOOKUP(CONCATENATE($AE$5,$B30,$C30),LOG!$A$6:$N$135,14,FALSE),0)</f>
        <v>0</v>
      </c>
      <c r="AF30" s="66">
        <f>_xlfn.IFNA(VLOOKUP(CONCATENATE($AF$5,$B30,$C30),FEST!$A$6:$N$125,14,FALSE),0)</f>
        <v>0</v>
      </c>
      <c r="AG30" s="66">
        <f>_xlfn.IFNA(VLOOKUP(CONCATENATE($AG$5,$B30,$C30),'ESP2'!$A$6:$N$131,14,FALSE),0)</f>
        <v>0</v>
      </c>
      <c r="AH30" s="66">
        <f>_xlfn.IFNA(VLOOKUP(CONCATENATE($AG$5,$B30,$C30),'OG3'!$A$6:$N$131,14,FALSE),0)</f>
        <v>0</v>
      </c>
      <c r="AI30" s="66">
        <f>_xlfn.IFNA(VLOOKUP(CONCATENATE($AI$5,$B30,$C30),'BUN2'!$A$6:$N$135,14,FALSE),0)</f>
        <v>0</v>
      </c>
      <c r="AJ30" s="64">
        <f>_xlfn.IFNA(VLOOKUP(CONCATENATE($AJ$5,$B30,$C30),SC!$A$6:$N$250,14,FALSE),0)</f>
        <v>0</v>
      </c>
      <c r="AK30" s="66">
        <f>_xlfn.IFNA(VLOOKUP(CONCATENATE($AK$5,$B30,$C30),'ESP3'!$A$6:$N$133,14,FALSE),0)</f>
        <v>0</v>
      </c>
      <c r="AL30" s="66">
        <f>_xlfn.IFNA(VLOOKUP(CONCATENATE($AP$5,$B30,$C30),'BAL3'!$A$6:$N$95,14,FALSE),0)</f>
        <v>0</v>
      </c>
      <c r="AM30" s="415">
        <f>_xlfn.IFNA(VLOOKUP(CONCATENATE($AM$5,$B30,$C30),'BUS4'!$A$6:$N$250,14,FALSE),0)</f>
        <v>0</v>
      </c>
      <c r="AN30" s="67">
        <f>_xlfn.IFNA(VLOOKUP(CONCATENATE($AK$5,$B30,$C30),'BUN3'!$A$6:$N$133,14,FALSE),0)</f>
        <v>0</v>
      </c>
      <c r="AO30" s="67">
        <f>_xlfn.IFNA(VLOOKUP(CONCATENATE($AO$5,$B30,$C30),'ESP4'!$A$6:$N$135,14,FALSE),0)</f>
        <v>0</v>
      </c>
      <c r="AP30" s="67">
        <f>_xlfn.IFNA(VLOOKUP(CONCATENATE($AP$5,$B30,$C30),'MR3'!$A$6:$N$77,14,FALSE),0)</f>
        <v>0</v>
      </c>
      <c r="AQ30" s="67">
        <f>_xlfn.IFNA(VLOOKUP(CONCATENATE($AQ$5,$B30,$C30),'WAL1'!$A$6:$O$255,14,FALSE),0)</f>
        <v>0</v>
      </c>
      <c r="AR30" s="67">
        <f>_xlfn.IFNA(VLOOKUP(CONCATENATE($AR$5,$B30,$C30),'SM1'!$A$6:$N$233,14,FALSE),0)</f>
        <v>0</v>
      </c>
      <c r="AS30" s="393">
        <f>_xlfn.IFNA(VLOOKUP(CONCATENATE($AS$5,$B30,$C30),WP!$A$6:$N$250,14,FALSE),0)</f>
        <v>0</v>
      </c>
      <c r="AT30" s="68"/>
      <c r="AU30" s="63"/>
    </row>
    <row r="31" spans="1:47" x14ac:dyDescent="0.3">
      <c r="A31" s="891"/>
      <c r="B31" s="85" t="s">
        <v>422</v>
      </c>
      <c r="C31" s="22" t="s">
        <v>445</v>
      </c>
      <c r="D31" s="22" t="s">
        <v>431</v>
      </c>
      <c r="E31" s="23">
        <v>45033</v>
      </c>
      <c r="F31" s="24">
        <v>22</v>
      </c>
      <c r="G31" s="21">
        <f t="shared" si="0"/>
        <v>0</v>
      </c>
      <c r="H31" s="25">
        <f t="shared" si="1"/>
        <v>0</v>
      </c>
      <c r="I31" s="24">
        <f t="shared" si="2"/>
        <v>16</v>
      </c>
      <c r="J31" s="66">
        <f>_xlfn.IFNA(VLOOKUP(CONCATENATE($J$5,$B31,$C31),'BUS1'!$A$6:$N$107,14,FALSE),0)</f>
        <v>0</v>
      </c>
      <c r="K31" s="66">
        <f>_xlfn.IFNA(VLOOKUP(CONCATENATE($K$5,$B31,$C31),'ESP1'!$A$6:$N$135,14,FALSE),0)</f>
        <v>0</v>
      </c>
      <c r="L31" s="66">
        <f>_xlfn.IFNA(VLOOKUP(CONCATENATE($L$5,$B31,$C31),'KR1'!$A$6:$N$95,14,FALSE),0)</f>
        <v>0</v>
      </c>
      <c r="M31" s="66">
        <f>_xlfn.IFNA(VLOOKUP(CONCATENATE($M$5,$B31,$C31),'BAL1'!$A$6:$N$110,14,FALSE),0)</f>
        <v>0</v>
      </c>
      <c r="N31" s="64">
        <f>_xlfn.IFNA(VLOOKUP(CONCATENATE($N$5,$B31,$C31),MUR!$A$6:$N$110,14,FALSE),0)</f>
        <v>0</v>
      </c>
      <c r="O31" s="66">
        <f>_xlfn.IFNA(VLOOKUP(CONCATENATE($O$5,$B31,$C31),'SER1'!$A$6:$N$110,14,FALSE),0)</f>
        <v>0</v>
      </c>
      <c r="P31" s="66">
        <f>_xlfn.IFNA(VLOOKUP(CONCATENATE($P$5,$B31,$C31),'MR1'!$A$6:$N$135,14,FALSE),0)</f>
        <v>0</v>
      </c>
      <c r="Q31" s="66">
        <f>_xlfn.IFNA(VLOOKUP(CONCATENATE($Q$5,$B31,$C31),'GOS1'!$A$6:$N$133,14,FALSE),0)</f>
        <v>0</v>
      </c>
      <c r="R31" s="64">
        <f>_xlfn.IFNA(VLOOKUP(CONCATENATE($R$5,$B31,$C31),'BUS2'!$A$6:$N$133,14,FALSE),0)</f>
        <v>0</v>
      </c>
      <c r="S31" s="66">
        <f>_xlfn.IFNA(VLOOKUP(CONCATENATE($S$5,$B31,$C31),'OG1'!$A$6:$N$56,14,FALSE),0)</f>
        <v>0</v>
      </c>
      <c r="T31" s="66">
        <f>_xlfn.IFNA(VLOOKUP(CONCATENATE($T$5,$B31,$C31),'DRY1'!$A$6:$N$135,14,FALSE),0)</f>
        <v>0</v>
      </c>
      <c r="U31" s="64">
        <f>_xlfn.IFNA(VLOOKUP(CONCATENATE($U$5,$B31,$C31),'HO1'!$A$6:$N$131,14,FALSE),0)</f>
        <v>0</v>
      </c>
      <c r="V31" s="64">
        <f>_xlfn.IFNA(VLOOKUP(CONCATENATE($V$5,$B31,$C31),'BUS3'!$A$6:$N$135,14,FALSE),0)</f>
        <v>0</v>
      </c>
      <c r="W31" s="64">
        <f>_xlfn.IFNA(VLOOKUP(CONCATENATE($W$5,$B31,$C31),'DRY2'!$A$6:$N$133,14,FALSE),0)</f>
        <v>0</v>
      </c>
      <c r="X31" s="66">
        <f>_xlfn.IFNA(VLOOKUP(CONCATENATE($X$5,$B31,$C31),'BAL2'!$A$6:$N$133,14,FALSE),0)</f>
        <v>0</v>
      </c>
      <c r="Y31" s="64">
        <f>_xlfn.IFNA(VLOOKUP(CONCATENATE($Y$5,$B31,$C31),'OG2'!$A$6:$N$133,14,FALSE),0)</f>
        <v>0</v>
      </c>
      <c r="Z31" s="66">
        <f>_xlfn.IFNA(VLOOKUP(CONCATENATE($Z$5,$B31,$C31),'MR2'!$A$6:$N$133,14,FALSE),0)</f>
        <v>0</v>
      </c>
      <c r="AA31" s="66">
        <f>_xlfn.IFNA(VLOOKUP(CONCATENATE($AA$5,$B31,$C31),'DRY3'!$A$6:$N$124,14,FALSE),0)</f>
        <v>0</v>
      </c>
      <c r="AB31" s="66">
        <f>_xlfn.IFNA(VLOOKUP(CONCATENATE($AB$5,$B31,$C31),'SER2'!$A$6:$N$135,14,FALSE),0)</f>
        <v>0</v>
      </c>
      <c r="AC31" s="66">
        <f>_xlfn.IFNA(VLOOKUP(CONCATENATE($AC$5,$B31,$C31),'KR2'!$A$6:$O$129,14,FALSE),0)</f>
        <v>0</v>
      </c>
      <c r="AD31" s="64">
        <f>_xlfn.IFNA(VLOOKUP(CONCATENATE($AD$5,$B31,$C31),'BUN1'!$A$6:$O$129,14,FALSE),0)</f>
        <v>0</v>
      </c>
      <c r="AE31" s="66">
        <f>_xlfn.IFNA(VLOOKUP(CONCATENATE($AE$5,$B31,$C31),LOG!$A$6:$N$135,14,FALSE),0)</f>
        <v>0</v>
      </c>
      <c r="AF31" s="66">
        <f>_xlfn.IFNA(VLOOKUP(CONCATENATE($AF$5,$B31,$C31),FEST!$A$6:$N$125,14,FALSE),0)</f>
        <v>0</v>
      </c>
      <c r="AG31" s="66">
        <f>_xlfn.IFNA(VLOOKUP(CONCATENATE($AG$5,$B31,$C31),'ESP2'!$A$6:$N$131,14,FALSE),0)</f>
        <v>0</v>
      </c>
      <c r="AH31" s="66">
        <f>_xlfn.IFNA(VLOOKUP(CONCATENATE($AG$5,$B31,$C31),'OG3'!$A$6:$N$131,14,FALSE),0)</f>
        <v>0</v>
      </c>
      <c r="AI31" s="66">
        <f>_xlfn.IFNA(VLOOKUP(CONCATENATE($AI$5,$B31,$C31),'BUN2'!$A$6:$N$135,14,FALSE),0)</f>
        <v>0</v>
      </c>
      <c r="AJ31" s="64">
        <f>_xlfn.IFNA(VLOOKUP(CONCATENATE($AJ$5,$B31,$C31),SC!$A$6:$N$250,14,FALSE),0)</f>
        <v>0</v>
      </c>
      <c r="AK31" s="66">
        <f>_xlfn.IFNA(VLOOKUP(CONCATENATE($AK$5,$B31,$C31),'ESP3'!$A$6:$N$133,14,FALSE),0)</f>
        <v>0</v>
      </c>
      <c r="AL31" s="66">
        <f>_xlfn.IFNA(VLOOKUP(CONCATENATE($AP$5,$B31,$C31),'BAL3'!$A$6:$N$95,14,FALSE),0)</f>
        <v>0</v>
      </c>
      <c r="AM31" s="415">
        <f>_xlfn.IFNA(VLOOKUP(CONCATENATE($AM$5,$B31,$C31),'BUS4'!$A$6:$N$250,14,FALSE),0)</f>
        <v>0</v>
      </c>
      <c r="AN31" s="67">
        <f>_xlfn.IFNA(VLOOKUP(CONCATENATE($AK$5,$B31,$C31),'BUN3'!$A$6:$N$133,14,FALSE),0)</f>
        <v>0</v>
      </c>
      <c r="AO31" s="67">
        <f>_xlfn.IFNA(VLOOKUP(CONCATENATE($AO$5,$B31,$C31),'ESP4'!$A$6:$N$135,14,FALSE),0)</f>
        <v>0</v>
      </c>
      <c r="AP31" s="67">
        <f>_xlfn.IFNA(VLOOKUP(CONCATENATE($AP$5,$B31,$C31),'MR3'!$A$6:$N$77,14,FALSE),0)</f>
        <v>0</v>
      </c>
      <c r="AQ31" s="67">
        <f>_xlfn.IFNA(VLOOKUP(CONCATENATE($AQ$5,$B31,$C31),'WAL1'!$A$6:$O$255,14,FALSE),0)</f>
        <v>0</v>
      </c>
      <c r="AR31" s="67">
        <f>_xlfn.IFNA(VLOOKUP(CONCATENATE($AR$5,$B31,$C31),'SM1'!$A$6:$N$233,14,FALSE),0)</f>
        <v>0</v>
      </c>
      <c r="AS31" s="393">
        <f>_xlfn.IFNA(VLOOKUP(CONCATENATE($AS$5,$B31,$C31),WP!$A$6:$N$250,14,FALSE),0)</f>
        <v>0</v>
      </c>
      <c r="AT31" s="68"/>
      <c r="AU31" s="63"/>
    </row>
    <row r="32" spans="1:47" x14ac:dyDescent="0.3">
      <c r="A32" s="891"/>
      <c r="B32" s="85"/>
      <c r="C32" s="22"/>
      <c r="D32" s="22"/>
      <c r="E32" s="23"/>
      <c r="F32" s="24"/>
      <c r="G32" s="21">
        <f t="shared" ref="G32:G37" si="3">COUNTIF(J32:AT32,"&gt;0")</f>
        <v>0</v>
      </c>
      <c r="H32" s="25">
        <f t="shared" ref="H32:H37" si="4">SUM(J32:AT32)</f>
        <v>0</v>
      </c>
      <c r="I32" s="24">
        <f t="shared" ref="I32:I64" si="5">RANK(H32,$H$6:$H$66)</f>
        <v>16</v>
      </c>
      <c r="J32" s="66">
        <f>_xlfn.IFNA(VLOOKUP(CONCATENATE($J$5,$B32,$C32),'BUS1'!$A$6:$N$107,14,FALSE),0)</f>
        <v>0</v>
      </c>
      <c r="K32" s="66">
        <f>_xlfn.IFNA(VLOOKUP(CONCATENATE($K$5,$B32,$C32),'ESP1'!$A$6:$N$135,14,FALSE),0)</f>
        <v>0</v>
      </c>
      <c r="L32" s="66">
        <f>_xlfn.IFNA(VLOOKUP(CONCATENATE($L$5,$B32,$C32),'KR1'!$A$6:$N$95,14,FALSE),0)</f>
        <v>0</v>
      </c>
      <c r="M32" s="66">
        <f>_xlfn.IFNA(VLOOKUP(CONCATENATE($M$5,$B32,$C32),'BAL1'!$A$6:$N$110,14,FALSE),0)</f>
        <v>0</v>
      </c>
      <c r="N32" s="66">
        <f>_xlfn.IFNA(VLOOKUP(CONCATENATE($N$5,$B32,$C32),MUR!$A$6:$L$131,14,FALSE),0)</f>
        <v>0</v>
      </c>
      <c r="O32" s="66">
        <f>_xlfn.IFNA(VLOOKUP(CONCATENATE($O$5,$B32,$C32),'SER1'!$A$6:$N$110,14,FALSE),0)</f>
        <v>0</v>
      </c>
      <c r="P32" s="66">
        <f>_xlfn.IFNA(VLOOKUP(CONCATENATE($P$5,$B32,$C32),'MR1'!$A$6:$N$135,14,FALSE),0)</f>
        <v>0</v>
      </c>
      <c r="Q32" s="66">
        <f>_xlfn.IFNA(VLOOKUP(CONCATENATE($Q$5,$B32,$C32),'GOS1'!$A$6:$N$133,14,FALSE),0)</f>
        <v>0</v>
      </c>
      <c r="R32" s="64">
        <f>_xlfn.IFNA(VLOOKUP(CONCATENATE($R$5,$B32,$C32),'BUS2'!$A$6:$N$133,14,FALSE),0)</f>
        <v>0</v>
      </c>
      <c r="S32" s="66">
        <f>_xlfn.IFNA(VLOOKUP(CONCATENATE($S$5,$B32,$C32),'OG1'!$A$6:$N$56,14,FALSE),0)</f>
        <v>0</v>
      </c>
      <c r="T32" s="66">
        <f>_xlfn.IFNA(VLOOKUP(CONCATENATE($T$5,$B32,$C32),'DRY1'!$A$6:$N$135,14,FALSE),0)</f>
        <v>0</v>
      </c>
      <c r="U32" s="64">
        <f>_xlfn.IFNA(VLOOKUP(CONCATENATE($U$5,$B32,$C32),'HO1'!$A$6:$N$131,14,FALSE),0)</f>
        <v>0</v>
      </c>
      <c r="V32" s="64">
        <f>_xlfn.IFNA(VLOOKUP(CONCATENATE($V$5,$B32,$C32),'BUS3'!$A$6:$N$135,14,FALSE),0)</f>
        <v>0</v>
      </c>
      <c r="W32" s="64">
        <f>_xlfn.IFNA(VLOOKUP(CONCATENATE($W$5,$B32,$C32),'DRY2'!$A$6:$N$133,14,FALSE),0)</f>
        <v>0</v>
      </c>
      <c r="X32" s="66">
        <f>_xlfn.IFNA(VLOOKUP(CONCATENATE($X$5,$B32,$C32),'BAL2'!$A$6:$N$133,14,FALSE),0)</f>
        <v>0</v>
      </c>
      <c r="Y32" s="64">
        <f>_xlfn.IFNA(VLOOKUP(CONCATENATE($Y$5,$B32,$C32),'OG2'!$A$6:$N$133,14,FALSE),0)</f>
        <v>0</v>
      </c>
      <c r="Z32" s="66">
        <f>_xlfn.IFNA(VLOOKUP(CONCATENATE($Z$5,$B32,$C32),'MR2'!$A$6:$N$133,14,FALSE),0)</f>
        <v>0</v>
      </c>
      <c r="AA32" s="66">
        <f>_xlfn.IFNA(VLOOKUP(CONCATENATE($AA$5,$B32,$C32),'DRY3'!$A$6:$N$124,14,FALSE),0)</f>
        <v>0</v>
      </c>
      <c r="AB32" s="66">
        <f>_xlfn.IFNA(VLOOKUP(CONCATENATE($AB$5,$B32,$C32),'SER2'!$A$6:$N$135,14,FALSE),0)</f>
        <v>0</v>
      </c>
      <c r="AC32" s="66">
        <f>_xlfn.IFNA(VLOOKUP(CONCATENATE($AC$5,$B32,$C32),'KR2'!$A$6:$O$129,14,FALSE),0)</f>
        <v>0</v>
      </c>
      <c r="AD32" s="64">
        <f>_xlfn.IFNA(VLOOKUP(CONCATENATE($AD$5,$B32,$C32),'BUN1'!$A$6:$O$129,14,FALSE),0)</f>
        <v>0</v>
      </c>
      <c r="AE32" s="66">
        <f>_xlfn.IFNA(VLOOKUP(CONCATENATE($AE$5,$B32,$C32),LOG!$A$6:$N$135,14,FALSE),0)</f>
        <v>0</v>
      </c>
      <c r="AF32" s="66">
        <f>_xlfn.IFNA(VLOOKUP(CONCATENATE($AF$5,$B32,$C32),FEST!$A$6:$N$125,14,FALSE),0)</f>
        <v>0</v>
      </c>
      <c r="AG32" s="66">
        <f>_xlfn.IFNA(VLOOKUP(CONCATENATE($AG$5,$B32,$C32),'ESP2'!$A$6:$N$131,14,FALSE),0)</f>
        <v>0</v>
      </c>
      <c r="AH32" s="66">
        <f>_xlfn.IFNA(VLOOKUP(CONCATENATE($AG$5,$B32,$C32),'OG3'!$A$6:$N$131,14,FALSE),0)</f>
        <v>0</v>
      </c>
      <c r="AI32" s="66">
        <f>_xlfn.IFNA(VLOOKUP(CONCATENATE($AI$5,$B32,$C32),'BUN2'!$A$6:$N$135,14,FALSE),0)</f>
        <v>0</v>
      </c>
      <c r="AJ32" s="64">
        <f>_xlfn.IFNA(VLOOKUP(CONCATENATE($AJ$5,$B32,$C32),SC!$A$6:$N$250,14,FALSE),0)</f>
        <v>0</v>
      </c>
      <c r="AK32" s="66">
        <f>_xlfn.IFNA(VLOOKUP(CONCATENATE($AK$5,$B32,$C32),'ESP3'!$A$6:$N$133,14,FALSE),0)</f>
        <v>0</v>
      </c>
      <c r="AL32" s="66">
        <f>_xlfn.IFNA(VLOOKUP(CONCATENATE($AP$5,$B32,$C32),'BAL3'!$A$6:$N$95,14,FALSE),0)</f>
        <v>0</v>
      </c>
      <c r="AM32" s="415">
        <f>_xlfn.IFNA(VLOOKUP(CONCATENATE($AM$5,$B32,$C32),'BUS4'!$A$6:$N$250,14,FALSE),0)</f>
        <v>0</v>
      </c>
      <c r="AN32" s="67">
        <f>_xlfn.IFNA(VLOOKUP(CONCATENATE($AK$5,$B32,$C32),'BUN3'!$A$6:$N$133,14,FALSE),0)</f>
        <v>0</v>
      </c>
      <c r="AO32" s="67">
        <f>_xlfn.IFNA(VLOOKUP(CONCATENATE($AO$5,$B32,$C32),'ESP4'!$A$6:$N$135,14,FALSE),0)</f>
        <v>0</v>
      </c>
      <c r="AP32" s="67">
        <f>_xlfn.IFNA(VLOOKUP(CONCATENATE($AP$5,$B32,$C32),'MR3'!$A$6:$N$77,14,FALSE),0)</f>
        <v>0</v>
      </c>
      <c r="AQ32" s="67">
        <f>_xlfn.IFNA(VLOOKUP(CONCATENATE($AQ$5,$B32,$C32),'WAL1'!$A$6:$O$255,14,FALSE),0)</f>
        <v>0</v>
      </c>
      <c r="AR32" s="67">
        <f>_xlfn.IFNA(VLOOKUP(CONCATENATE($AR$5,$B32,$C32),'SM1'!$A$6:$N$233,14,FALSE),0)</f>
        <v>0</v>
      </c>
      <c r="AS32" s="393">
        <f>_xlfn.IFNA(VLOOKUP(CONCATENATE($AS$5,$B32,$C32),WP!$A$6:$N$250,14,FALSE),0)</f>
        <v>0</v>
      </c>
      <c r="AT32" s="68"/>
      <c r="AU32" s="63"/>
    </row>
    <row r="33" spans="1:47" x14ac:dyDescent="0.3">
      <c r="A33" s="891"/>
      <c r="B33" s="85"/>
      <c r="C33" s="22"/>
      <c r="D33" s="22"/>
      <c r="E33" s="23"/>
      <c r="F33" s="24"/>
      <c r="G33" s="21">
        <f t="shared" si="3"/>
        <v>0</v>
      </c>
      <c r="H33" s="25">
        <f t="shared" si="4"/>
        <v>0</v>
      </c>
      <c r="I33" s="24">
        <f t="shared" si="5"/>
        <v>16</v>
      </c>
      <c r="J33" s="66">
        <f>_xlfn.IFNA(VLOOKUP(CONCATENATE($J$5,$B33,$C33),'BUS1'!$A$6:$N$107,14,FALSE),0)</f>
        <v>0</v>
      </c>
      <c r="K33" s="66">
        <f>_xlfn.IFNA(VLOOKUP(CONCATENATE($K$5,$B33,$C33),'ESP1'!$A$6:$N$135,14,FALSE),0)</f>
        <v>0</v>
      </c>
      <c r="L33" s="66">
        <f>_xlfn.IFNA(VLOOKUP(CONCATENATE($L$5,$B33,$C33),'KR1'!$A$6:$N$95,14,FALSE),0)</f>
        <v>0</v>
      </c>
      <c r="M33" s="66">
        <f>_xlfn.IFNA(VLOOKUP(CONCATENATE($M$5,$B33,$C33),'BAL1'!$A$6:$N$110,14,FALSE),0)</f>
        <v>0</v>
      </c>
      <c r="N33" s="66">
        <f>_xlfn.IFNA(VLOOKUP(CONCATENATE($N$5,$B33,$C33),MUR!$A$6:$L$131,14,FALSE),0)</f>
        <v>0</v>
      </c>
      <c r="O33" s="66">
        <f>_xlfn.IFNA(VLOOKUP(CONCATENATE($O$5,$B33,$C33),'SER1'!$A$6:$N$110,14,FALSE),0)</f>
        <v>0</v>
      </c>
      <c r="P33" s="66">
        <f>_xlfn.IFNA(VLOOKUP(CONCATENATE($P$5,$B33,$C33),'MR1'!$A$6:$N$135,14,FALSE),0)</f>
        <v>0</v>
      </c>
      <c r="Q33" s="66">
        <f>_xlfn.IFNA(VLOOKUP(CONCATENATE($Q$5,$B33,$C33),'GOS1'!$A$6:$N$133,14,FALSE),0)</f>
        <v>0</v>
      </c>
      <c r="R33" s="64">
        <f>_xlfn.IFNA(VLOOKUP(CONCATENATE($R$5,$B33,$C33),'BUS2'!$A$6:$N$133,14,FALSE),0)</f>
        <v>0</v>
      </c>
      <c r="S33" s="66">
        <f>_xlfn.IFNA(VLOOKUP(CONCATENATE($S$5,$B33,$C33),'OG1'!$A$6:$N$56,14,FALSE),0)</f>
        <v>0</v>
      </c>
      <c r="T33" s="66">
        <f>_xlfn.IFNA(VLOOKUP(CONCATENATE($T$5,$B33,$C33),'DRY1'!$A$6:$N$135,14,FALSE),0)</f>
        <v>0</v>
      </c>
      <c r="U33" s="64">
        <f>_xlfn.IFNA(VLOOKUP(CONCATENATE($U$5,$B33,$C33),'HO1'!$A$6:$N$131,14,FALSE),0)</f>
        <v>0</v>
      </c>
      <c r="V33" s="64">
        <f>_xlfn.IFNA(VLOOKUP(CONCATENATE($V$5,$B33,$C33),'BUS3'!$A$6:$N$135,14,FALSE),0)</f>
        <v>0</v>
      </c>
      <c r="W33" s="64">
        <f>_xlfn.IFNA(VLOOKUP(CONCATENATE($W$5,$B33,$C33),'DRY2'!$A$6:$N$133,14,FALSE),0)</f>
        <v>0</v>
      </c>
      <c r="X33" s="66">
        <f>_xlfn.IFNA(VLOOKUP(CONCATENATE($X$5,$B33,$C33),'BAL2'!$A$6:$N$133,14,FALSE),0)</f>
        <v>0</v>
      </c>
      <c r="Y33" s="64">
        <f>_xlfn.IFNA(VLOOKUP(CONCATENATE($Y$5,$B33,$C33),'OG2'!$A$6:$N$133,14,FALSE),0)</f>
        <v>0</v>
      </c>
      <c r="Z33" s="66">
        <f>_xlfn.IFNA(VLOOKUP(CONCATENATE($Z$5,$B33,$C33),'MR2'!$A$6:$N$133,14,FALSE),0)</f>
        <v>0</v>
      </c>
      <c r="AA33" s="66">
        <f>_xlfn.IFNA(VLOOKUP(CONCATENATE($AA$5,$B33,$C33),'DRY3'!$A$6:$N$124,14,FALSE),0)</f>
        <v>0</v>
      </c>
      <c r="AB33" s="66">
        <f>_xlfn.IFNA(VLOOKUP(CONCATENATE($AB$5,$B33,$C33),'SER2'!$A$6:$N$135,14,FALSE),0)</f>
        <v>0</v>
      </c>
      <c r="AC33" s="66">
        <f>_xlfn.IFNA(VLOOKUP(CONCATENATE($AC$5,$B33,$C33),'KR2'!$A$6:$O$129,14,FALSE),0)</f>
        <v>0</v>
      </c>
      <c r="AD33" s="64">
        <f>_xlfn.IFNA(VLOOKUP(CONCATENATE($AD$5,$B33,$C33),'BUN1'!$A$6:$O$129,14,FALSE),0)</f>
        <v>0</v>
      </c>
      <c r="AE33" s="66">
        <f>_xlfn.IFNA(VLOOKUP(CONCATENATE($AE$5,$B33,$C33),LOG!$A$6:$N$135,14,FALSE),0)</f>
        <v>0</v>
      </c>
      <c r="AF33" s="66">
        <f>_xlfn.IFNA(VLOOKUP(CONCATENATE($AF$5,$B33,$C33),FEST!$A$6:$N$125,14,FALSE),0)</f>
        <v>0</v>
      </c>
      <c r="AG33" s="66">
        <f>_xlfn.IFNA(VLOOKUP(CONCATENATE($AG$5,$B33,$C33),'ESP2'!$A$6:$N$131,14,FALSE),0)</f>
        <v>0</v>
      </c>
      <c r="AH33" s="66">
        <f>_xlfn.IFNA(VLOOKUP(CONCATENATE($AG$5,$B33,$C33),'OG3'!$A$6:$N$131,14,FALSE),0)</f>
        <v>0</v>
      </c>
      <c r="AI33" s="66">
        <f>_xlfn.IFNA(VLOOKUP(CONCATENATE($AI$5,$B33,$C33),'BUN2'!$A$6:$N$135,14,FALSE),0)</f>
        <v>0</v>
      </c>
      <c r="AJ33" s="64">
        <f>_xlfn.IFNA(VLOOKUP(CONCATENATE($AJ$5,$B33,$C33),SC!$A$6:$N$250,14,FALSE),0)</f>
        <v>0</v>
      </c>
      <c r="AK33" s="66">
        <f>_xlfn.IFNA(VLOOKUP(CONCATENATE($AK$5,$B33,$C33),'ESP3'!$A$6:$N$133,14,FALSE),0)</f>
        <v>0</v>
      </c>
      <c r="AL33" s="66">
        <f>_xlfn.IFNA(VLOOKUP(CONCATENATE($AP$5,$B33,$C33),'BAL3'!$A$6:$N$95,14,FALSE),0)</f>
        <v>0</v>
      </c>
      <c r="AM33" s="415">
        <f>_xlfn.IFNA(VLOOKUP(CONCATENATE($AM$5,$B33,$C33),'BUS4'!$A$6:$N$250,14,FALSE),0)</f>
        <v>0</v>
      </c>
      <c r="AN33" s="67">
        <f>_xlfn.IFNA(VLOOKUP(CONCATENATE($AK$5,$B33,$C33),'BUN3'!$A$6:$N$133,14,FALSE),0)</f>
        <v>0</v>
      </c>
      <c r="AO33" s="67">
        <f>_xlfn.IFNA(VLOOKUP(CONCATENATE($AO$5,$B33,$C33),'ESP4'!$A$6:$N$135,14,FALSE),0)</f>
        <v>0</v>
      </c>
      <c r="AP33" s="67">
        <f>_xlfn.IFNA(VLOOKUP(CONCATENATE($AP$5,$B33,$C33),'MR3'!$A$6:$N$77,14,FALSE),0)</f>
        <v>0</v>
      </c>
      <c r="AQ33" s="67">
        <f>_xlfn.IFNA(VLOOKUP(CONCATENATE($AQ$5,$B33,$C33),'WAL1'!$A$6:$O$255,14,FALSE),0)</f>
        <v>0</v>
      </c>
      <c r="AR33" s="67">
        <f>_xlfn.IFNA(VLOOKUP(CONCATENATE($AR$5,$B33,$C33),'SM1'!$A$6:$N$233,14,FALSE),0)</f>
        <v>0</v>
      </c>
      <c r="AS33" s="393">
        <f>_xlfn.IFNA(VLOOKUP(CONCATENATE($AS$5,$B33,$C33),WP!$A$6:$N$250,14,FALSE),0)</f>
        <v>0</v>
      </c>
      <c r="AT33" s="68"/>
      <c r="AU33" s="63"/>
    </row>
    <row r="34" spans="1:47" x14ac:dyDescent="0.3">
      <c r="A34" s="891"/>
      <c r="B34" s="85"/>
      <c r="C34" s="22"/>
      <c r="D34" s="22"/>
      <c r="E34" s="23"/>
      <c r="F34" s="24"/>
      <c r="G34" s="21">
        <f t="shared" si="3"/>
        <v>0</v>
      </c>
      <c r="H34" s="25">
        <f t="shared" si="4"/>
        <v>0</v>
      </c>
      <c r="I34" s="24">
        <f t="shared" si="5"/>
        <v>16</v>
      </c>
      <c r="J34" s="66">
        <f>_xlfn.IFNA(VLOOKUP(CONCATENATE($J$5,$B34,$C34),'BUS1'!$A$6:$N$107,14,FALSE),0)</f>
        <v>0</v>
      </c>
      <c r="K34" s="66">
        <f>_xlfn.IFNA(VLOOKUP(CONCATENATE($K$5,$B34,$C34),'ESP1'!$A$6:$N$135,14,FALSE),0)</f>
        <v>0</v>
      </c>
      <c r="L34" s="66">
        <f>_xlfn.IFNA(VLOOKUP(CONCATENATE($L$5,$B34,$C34),'KR1'!$A$6:$N$95,14,FALSE),0)</f>
        <v>0</v>
      </c>
      <c r="M34" s="66">
        <f>_xlfn.IFNA(VLOOKUP(CONCATENATE($M$5,$B34,$C34),'BAL1'!$A$6:$N$110,14,FALSE),0)</f>
        <v>0</v>
      </c>
      <c r="N34" s="66">
        <f>_xlfn.IFNA(VLOOKUP(CONCATENATE($N$5,$B34,$C34),MUR!$A$6:$L$131,14,FALSE),0)</f>
        <v>0</v>
      </c>
      <c r="O34" s="66">
        <f>_xlfn.IFNA(VLOOKUP(CONCATENATE($O$5,$B34,$C34),'SER1'!$A$6:$N$110,14,FALSE),0)</f>
        <v>0</v>
      </c>
      <c r="P34" s="66">
        <f>_xlfn.IFNA(VLOOKUP(CONCATENATE($P$5,$B34,$C34),'MR1'!$A$6:$N$135,14,FALSE),0)</f>
        <v>0</v>
      </c>
      <c r="Q34" s="66">
        <f>_xlfn.IFNA(VLOOKUP(CONCATENATE($Q$5,$B34,$C34),'GOS1'!$A$6:$N$133,14,FALSE),0)</f>
        <v>0</v>
      </c>
      <c r="R34" s="64">
        <f>_xlfn.IFNA(VLOOKUP(CONCATENATE($R$5,$B34,$C34),'BUS2'!$A$6:$N$133,14,FALSE),0)</f>
        <v>0</v>
      </c>
      <c r="S34" s="66">
        <f>_xlfn.IFNA(VLOOKUP(CONCATENATE($S$5,$B34,$C34),'OG1'!$A$6:$N$56,14,FALSE),0)</f>
        <v>0</v>
      </c>
      <c r="T34" s="66">
        <f>_xlfn.IFNA(VLOOKUP(CONCATENATE($T$5,$B34,$C34),'DRY1'!$A$6:$N$135,14,FALSE),0)</f>
        <v>0</v>
      </c>
      <c r="U34" s="64">
        <f>_xlfn.IFNA(VLOOKUP(CONCATENATE($U$5,$B34,$C34),'HO1'!$A$6:$N$131,14,FALSE),0)</f>
        <v>0</v>
      </c>
      <c r="V34" s="64">
        <f>_xlfn.IFNA(VLOOKUP(CONCATENATE($V$5,$B34,$C34),'BUS3'!$A$6:$N$135,14,FALSE),0)</f>
        <v>0</v>
      </c>
      <c r="W34" s="66">
        <f>_xlfn.IFNA(VLOOKUP(CONCATENATE($W$5,$B34,$C34),'DRY2'!$A$6:$M$169,14,FALSE),0)</f>
        <v>0</v>
      </c>
      <c r="X34" s="66">
        <f>_xlfn.IFNA(VLOOKUP(CONCATENATE($X$5,$B34,$C34),'BAL2'!$A$6:$N$133,14,FALSE),0)</f>
        <v>0</v>
      </c>
      <c r="Y34" s="64">
        <f>_xlfn.IFNA(VLOOKUP(CONCATENATE($Y$5,$B34,$C34),'OG2'!$A$6:$N$133,14,FALSE),0)</f>
        <v>0</v>
      </c>
      <c r="Z34" s="66">
        <f>_xlfn.IFNA(VLOOKUP(CONCATENATE($Z$5,$B34,$C34),'MR2'!$A$6:$N$133,14,FALSE),0)</f>
        <v>0</v>
      </c>
      <c r="AA34" s="66">
        <f>_xlfn.IFNA(VLOOKUP(CONCATENATE($AA$5,$B34,$C34),'DRY3'!$A$6:$N$124,14,FALSE),0)</f>
        <v>0</v>
      </c>
      <c r="AB34" s="66">
        <f>_xlfn.IFNA(VLOOKUP(CONCATENATE($AB$5,$B34,$C34),'SER2'!$A$6:$N$135,14,FALSE),0)</f>
        <v>0</v>
      </c>
      <c r="AC34" s="66">
        <f>_xlfn.IFNA(VLOOKUP(CONCATENATE($AC$5,$B34,$C34),'KR2'!$A$6:$O$129,14,FALSE),0)</f>
        <v>0</v>
      </c>
      <c r="AD34" s="64">
        <f>_xlfn.IFNA(VLOOKUP(CONCATENATE($AD$5,$B34,$C34),'BUN1'!$A$6:$O$129,14,FALSE),0)</f>
        <v>0</v>
      </c>
      <c r="AE34" s="66">
        <f>_xlfn.IFNA(VLOOKUP(CONCATENATE($AE$5,$B34,$C34),LOG!$A$6:$N$135,14,FALSE),0)</f>
        <v>0</v>
      </c>
      <c r="AF34" s="66">
        <f>_xlfn.IFNA(VLOOKUP(CONCATENATE($AF$5,$B34,$C34),FEST!$A$6:$N$125,14,FALSE),0)</f>
        <v>0</v>
      </c>
      <c r="AG34" s="66">
        <f>_xlfn.IFNA(VLOOKUP(CONCATENATE($AG$5,$B34,$C34),'ESP2'!$A$6:$N$131,14,FALSE),0)</f>
        <v>0</v>
      </c>
      <c r="AH34" s="66">
        <f>_xlfn.IFNA(VLOOKUP(CONCATENATE($AG$5,$B34,$C34),'OG3'!$A$6:$N$131,14,FALSE),0)</f>
        <v>0</v>
      </c>
      <c r="AI34" s="66">
        <f>_xlfn.IFNA(VLOOKUP(CONCATENATE($AI$5,$B34,$C34),'BUN2'!$A$6:$N$135,14,FALSE),0)</f>
        <v>0</v>
      </c>
      <c r="AJ34" s="64">
        <f>_xlfn.IFNA(VLOOKUP(CONCATENATE($AJ$5,$B34,$C34),SC!$A$6:$N$250,14,FALSE),0)</f>
        <v>0</v>
      </c>
      <c r="AK34" s="66">
        <f>_xlfn.IFNA(VLOOKUP(CONCATENATE($AK$5,$B34,$C34),'ESP3'!$A$6:$N$133,14,FALSE),0)</f>
        <v>0</v>
      </c>
      <c r="AL34" s="66">
        <f>_xlfn.IFNA(VLOOKUP(CONCATENATE($AP$5,$B34,$C34),'BAL3'!$A$6:$N$95,14,FALSE),0)</f>
        <v>0</v>
      </c>
      <c r="AM34" s="415">
        <f>_xlfn.IFNA(VLOOKUP(CONCATENATE($AM$5,$B34,$C34),'BUS4'!$A$6:$N$250,14,FALSE),0)</f>
        <v>0</v>
      </c>
      <c r="AN34" s="67">
        <f>_xlfn.IFNA(VLOOKUP(CONCATENATE($AK$5,$B34,$C34),'BUN3'!$A$6:$N$133,14,FALSE),0)</f>
        <v>0</v>
      </c>
      <c r="AO34" s="67">
        <f>_xlfn.IFNA(VLOOKUP(CONCATENATE($AO$5,$B34,$C34),'ESP4'!$A$6:$N$135,14,FALSE),0)</f>
        <v>0</v>
      </c>
      <c r="AP34" s="67">
        <f>_xlfn.IFNA(VLOOKUP(CONCATENATE($AP$5,$B34,$C34),'MR3'!$A$6:$N$77,14,FALSE),0)</f>
        <v>0</v>
      </c>
      <c r="AQ34" s="67">
        <f>_xlfn.IFNA(VLOOKUP(CONCATENATE($AQ$5,$B34,$C34),SC!$A$6:$N$253,14,FALSE),0)</f>
        <v>0</v>
      </c>
      <c r="AR34" s="67">
        <f>_xlfn.IFNA(VLOOKUP(CONCATENATE($AR$5,$B34,$C34),'SM1'!$A$6:$N$233,14,FALSE),0)</f>
        <v>0</v>
      </c>
      <c r="AS34" s="393">
        <f>_xlfn.IFNA(VLOOKUP(CONCATENATE($AS$5,$B34,$C34),WP!$A$6:$N$250,14,FALSE),0)</f>
        <v>0</v>
      </c>
      <c r="AT34" s="68"/>
      <c r="AU34" s="63"/>
    </row>
    <row r="35" spans="1:47" x14ac:dyDescent="0.3">
      <c r="A35" s="891"/>
      <c r="B35" s="85"/>
      <c r="C35" s="22"/>
      <c r="D35" s="22"/>
      <c r="E35" s="23"/>
      <c r="F35" s="24"/>
      <c r="G35" s="21">
        <f t="shared" si="3"/>
        <v>0</v>
      </c>
      <c r="H35" s="25">
        <f t="shared" si="4"/>
        <v>0</v>
      </c>
      <c r="I35" s="24">
        <f t="shared" si="5"/>
        <v>16</v>
      </c>
      <c r="J35" s="66">
        <f>_xlfn.IFNA(VLOOKUP(CONCATENATE($J$5,$B35,$C35),'BUS1'!$A$6:$N$107,14,FALSE),0)</f>
        <v>0</v>
      </c>
      <c r="K35" s="66">
        <f>_xlfn.IFNA(VLOOKUP(CONCATENATE($K$5,$B35,$C35),'ESP1'!$A$6:$N$135,14,FALSE),0)</f>
        <v>0</v>
      </c>
      <c r="L35" s="66">
        <f>_xlfn.IFNA(VLOOKUP(CONCATENATE($L$5,$B35,$C35),'KR1'!$A$6:$N$95,14,FALSE),0)</f>
        <v>0</v>
      </c>
      <c r="M35" s="66">
        <f>_xlfn.IFNA(VLOOKUP(CONCATENATE($M$5,$B35,$C35),'BAL1'!$A$6:$N$110,14,FALSE),0)</f>
        <v>0</v>
      </c>
      <c r="N35" s="66">
        <f>_xlfn.IFNA(VLOOKUP(CONCATENATE($N$5,$B35,$C35),MUR!$A$6:$L$131,14,FALSE),0)</f>
        <v>0</v>
      </c>
      <c r="O35" s="66">
        <f>_xlfn.IFNA(VLOOKUP(CONCATENATE($O$5,$B35,$C35),'SER1'!$A$6:$N$110,14,FALSE),0)</f>
        <v>0</v>
      </c>
      <c r="P35" s="66">
        <f>_xlfn.IFNA(VLOOKUP(CONCATENATE($P$5,$B35,$C35),'MR1'!$A$6:$N$135,14,FALSE),0)</f>
        <v>0</v>
      </c>
      <c r="Q35" s="66">
        <f>_xlfn.IFNA(VLOOKUP(CONCATENATE($Q$5,$B35,$C35),'GOS1'!$A$6:$N$133,14,FALSE),0)</f>
        <v>0</v>
      </c>
      <c r="R35" s="64">
        <f>_xlfn.IFNA(VLOOKUP(CONCATENATE($R$5,$B35,$C35),'BUS2'!$A$6:$N$133,14,FALSE),0)</f>
        <v>0</v>
      </c>
      <c r="S35" s="66">
        <f>_xlfn.IFNA(VLOOKUP(CONCATENATE($S$5,$B35,$C35),'OG1'!$A$6:$N$56,14,FALSE),0)</f>
        <v>0</v>
      </c>
      <c r="T35" s="66">
        <f>_xlfn.IFNA(VLOOKUP(CONCATENATE($T$5,$B35,$C35),'DRY1'!$A$6:$N$135,14,FALSE),0)</f>
        <v>0</v>
      </c>
      <c r="U35" s="64">
        <f>_xlfn.IFNA(VLOOKUP(CONCATENATE($U$5,$B35,$C35),'HO1'!$A$6:$N$131,14,FALSE),0)</f>
        <v>0</v>
      </c>
      <c r="V35" s="64">
        <f>_xlfn.IFNA(VLOOKUP(CONCATENATE($V$5,$B35,$C35),'BUS3'!$A$6:$N$135,14,FALSE),0)</f>
        <v>0</v>
      </c>
      <c r="W35" s="66">
        <f>_xlfn.IFNA(VLOOKUP(CONCATENATE($W$5,$B35,$C35),'DRY2'!$A$6:$M$169,14,FALSE),0)</f>
        <v>0</v>
      </c>
      <c r="X35" s="66">
        <f>_xlfn.IFNA(VLOOKUP(CONCATENATE($X$5,$B35,$C35),'BAL2'!$A$6:$N$133,14,FALSE),0)</f>
        <v>0</v>
      </c>
      <c r="Y35" s="64">
        <f>_xlfn.IFNA(VLOOKUP(CONCATENATE($Y$5,$B35,$C35),'OG2'!$A$6:$N$133,14,FALSE),0)</f>
        <v>0</v>
      </c>
      <c r="Z35" s="66">
        <f>_xlfn.IFNA(VLOOKUP(CONCATENATE($Z$5,$B35,$C35),'MR2'!$A$6:$N$133,14,FALSE),0)</f>
        <v>0</v>
      </c>
      <c r="AA35" s="66">
        <f>_xlfn.IFNA(VLOOKUP(CONCATENATE($AA$5,$B35,$C35),'DRY3'!$A$6:$N$124,14,FALSE),0)</f>
        <v>0</v>
      </c>
      <c r="AB35" s="66">
        <f>_xlfn.IFNA(VLOOKUP(CONCATENATE($AB$5,$B35,$C35),'SER2'!$A$6:$N$135,14,FALSE),0)</f>
        <v>0</v>
      </c>
      <c r="AC35" s="66">
        <f>_xlfn.IFNA(VLOOKUP(CONCATENATE($AC$5,$B35,$C35),'KR2'!$A$6:$O$129,14,FALSE),0)</f>
        <v>0</v>
      </c>
      <c r="AD35" s="64">
        <f>_xlfn.IFNA(VLOOKUP(CONCATENATE($AD$5,$B35,$C35),'BUN1'!$A$6:$O$129,14,FALSE),0)</f>
        <v>0</v>
      </c>
      <c r="AE35" s="66">
        <f>_xlfn.IFNA(VLOOKUP(CONCATENATE($AE$5,$B35,$C35),LOG!$A$6:$N$135,14,FALSE),0)</f>
        <v>0</v>
      </c>
      <c r="AF35" s="66">
        <f>_xlfn.IFNA(VLOOKUP(CONCATENATE($AF$5,$B35,$C35),FEST!$A$6:$N$125,14,FALSE),0)</f>
        <v>0</v>
      </c>
      <c r="AG35" s="66">
        <f>_xlfn.IFNA(VLOOKUP(CONCATENATE($AG$5,$B35,$C35),'ESP2'!$A$6:$N$131,14,FALSE),0)</f>
        <v>0</v>
      </c>
      <c r="AH35" s="66">
        <f>_xlfn.IFNA(VLOOKUP(CONCATENATE($AG$5,$B35,$C35),'OG3'!$A$6:$N$131,14,FALSE),0)</f>
        <v>0</v>
      </c>
      <c r="AI35" s="66">
        <f>_xlfn.IFNA(VLOOKUP(CONCATENATE($AI$5,$B35,$C35),'BUN2'!$A$6:$N$135,14,FALSE),0)</f>
        <v>0</v>
      </c>
      <c r="AJ35" s="64">
        <f>_xlfn.IFNA(VLOOKUP(CONCATENATE($AJ$5,$B35,$C35),SC!$A$6:$N$250,14,FALSE),0)</f>
        <v>0</v>
      </c>
      <c r="AK35" s="66">
        <f>_xlfn.IFNA(VLOOKUP(CONCATENATE($AK$5,$B35,$C35),'ESP3'!$A$6:$N$133,14,FALSE),0)</f>
        <v>0</v>
      </c>
      <c r="AL35" s="66">
        <f>_xlfn.IFNA(VLOOKUP(CONCATENATE($AP$5,$B35,$C35),'BAL3'!$A$6:$N$95,14,FALSE),0)</f>
        <v>0</v>
      </c>
      <c r="AM35" s="67">
        <f>_xlfn.IFNA(VLOOKUP(CONCATENATE($AM$5,$B35,$C35),'WAL1'!$A$6:$N$233,14,FALSE),0)</f>
        <v>0</v>
      </c>
      <c r="AN35" s="67">
        <f>_xlfn.IFNA(VLOOKUP(CONCATENATE($AK$5,$B35,$C35),'BUN3'!$A$6:$N$133,14,FALSE),0)</f>
        <v>0</v>
      </c>
      <c r="AO35" s="67">
        <f>_xlfn.IFNA(VLOOKUP(CONCATENATE($AO$5,$B35,$C35),'ESP4'!$A$6:$N$135,14,FALSE),0)</f>
        <v>0</v>
      </c>
      <c r="AP35" s="67">
        <f>_xlfn.IFNA(VLOOKUP(CONCATENATE($AP$5,$B35,$C35),'MR3'!$A$6:$N$77,14,FALSE),0)</f>
        <v>0</v>
      </c>
      <c r="AQ35" s="67">
        <f>_xlfn.IFNA(VLOOKUP(CONCATENATE($AQ$5,$B35,$C35),SC!$A$6:$N$253,14,FALSE),0)</f>
        <v>0</v>
      </c>
      <c r="AR35" s="67">
        <f>_xlfn.IFNA(VLOOKUP(CONCATENATE($AR$5,$B35,$C35),'SM1'!$A$6:$N$233,14,FALSE),0)</f>
        <v>0</v>
      </c>
      <c r="AS35" s="393">
        <f>_xlfn.IFNA(VLOOKUP(CONCATENATE($AS$5,$B35,$C35),WP!$A$6:$N$250,14,FALSE),0)</f>
        <v>0</v>
      </c>
      <c r="AT35" s="68"/>
      <c r="AU35" s="63"/>
    </row>
    <row r="36" spans="1:47" x14ac:dyDescent="0.3">
      <c r="A36" s="891"/>
      <c r="B36" s="85"/>
      <c r="C36" s="22"/>
      <c r="D36" s="22"/>
      <c r="E36" s="23"/>
      <c r="F36" s="24"/>
      <c r="G36" s="21">
        <f t="shared" si="3"/>
        <v>0</v>
      </c>
      <c r="H36" s="25">
        <f t="shared" si="4"/>
        <v>0</v>
      </c>
      <c r="I36" s="24">
        <f t="shared" si="5"/>
        <v>16</v>
      </c>
      <c r="J36" s="66">
        <f>_xlfn.IFNA(VLOOKUP(CONCATENATE($J$5,$B36,$C36),'BUS1'!$A$6:$N$107,14,FALSE),0)</f>
        <v>0</v>
      </c>
      <c r="K36" s="66">
        <f>_xlfn.IFNA(VLOOKUP(CONCATENATE($K$5,$B36,$C36),'ESP1'!$A$6:$N$135,14,FALSE),0)</f>
        <v>0</v>
      </c>
      <c r="L36" s="66">
        <f>_xlfn.IFNA(VLOOKUP(CONCATENATE($L$5,$B36,$C36),'KR1'!$A$6:$N$95,14,FALSE),0)</f>
        <v>0</v>
      </c>
      <c r="M36" s="66">
        <f>_xlfn.IFNA(VLOOKUP(CONCATENATE($M$5,$B36,$C36),'BAL1'!$A$6:$N$110,14,FALSE),0)</f>
        <v>0</v>
      </c>
      <c r="N36" s="66">
        <f>_xlfn.IFNA(VLOOKUP(CONCATENATE($N$5,$B36,$C36),MUR!$A$6:$L$131,14,FALSE),0)</f>
        <v>0</v>
      </c>
      <c r="O36" s="66">
        <f>_xlfn.IFNA(VLOOKUP(CONCATENATE($O$5,$B36,$C36),'SER1'!$A$6:$N$110,14,FALSE),0)</f>
        <v>0</v>
      </c>
      <c r="P36" s="66">
        <f>_xlfn.IFNA(VLOOKUP(CONCATENATE($P$5,$B36,$C36),'MR1'!$A$6:$N$135,14,FALSE),0)</f>
        <v>0</v>
      </c>
      <c r="Q36" s="66">
        <f>_xlfn.IFNA(VLOOKUP(CONCATENATE($Q$5,$B36,$C36),'GOS1'!$A$6:$N$133,14,FALSE),0)</f>
        <v>0</v>
      </c>
      <c r="R36" s="64">
        <f>_xlfn.IFNA(VLOOKUP(CONCATENATE($R$5,$B36,$C36),'BUS2'!$A$6:$N$133,14,FALSE),0)</f>
        <v>0</v>
      </c>
      <c r="S36" s="66">
        <f>_xlfn.IFNA(VLOOKUP(CONCATENATE($S$5,$B36,$C36),'OG1'!$A$6:$N$56,14,FALSE),0)</f>
        <v>0</v>
      </c>
      <c r="T36" s="66">
        <f>_xlfn.IFNA(VLOOKUP(CONCATENATE($T$5,$B36,$C36),'DRY1'!$A$6:$N$135,14,FALSE),0)</f>
        <v>0</v>
      </c>
      <c r="U36" s="66">
        <f>_xlfn.IFNA(VLOOKUP(CONCATENATE($U$5,$B36,$C36),'HO1'!$A$8:$N$131,14,FALSE),0)</f>
        <v>0</v>
      </c>
      <c r="V36" s="66">
        <f>_xlfn.IFNA(VLOOKUP(CONCATENATE($V$5,$B36,$C36),'BUS3'!$A$8:$N$135,14,FALSE),0)</f>
        <v>0</v>
      </c>
      <c r="W36" s="66">
        <f>_xlfn.IFNA(VLOOKUP(CONCATENATE($W$5,$B36,$C36),'DRY2'!$A$6:$M$169,14,FALSE),0)</f>
        <v>0</v>
      </c>
      <c r="X36" s="66">
        <f>_xlfn.IFNA(VLOOKUP(CONCATENATE($X$5,$B36,$C36),'BAL2'!$A$6:$N$133,14,FALSE),0)</f>
        <v>0</v>
      </c>
      <c r="Y36" s="64">
        <f>_xlfn.IFNA(VLOOKUP(CONCATENATE($Y$5,$B36,$C36),'OG2'!$A$6:$N$133,14,FALSE),0)</f>
        <v>0</v>
      </c>
      <c r="Z36" s="66">
        <f>_xlfn.IFNA(VLOOKUP(CONCATENATE($Z$5,$B36,$C36),'MR2'!$A$6:$N$133,14,FALSE),0)</f>
        <v>0</v>
      </c>
      <c r="AA36" s="66">
        <f>_xlfn.IFNA(VLOOKUP(CONCATENATE($AA$5,$B36,$C36),'DRY3'!$A$6:$N$124,14,FALSE),0)</f>
        <v>0</v>
      </c>
      <c r="AB36" s="66">
        <f>_xlfn.IFNA(VLOOKUP(CONCATENATE($AB$5,$B36,$C36),'SER2'!$A$6:$N$135,14,FALSE),0)</f>
        <v>0</v>
      </c>
      <c r="AC36" s="66">
        <f>_xlfn.IFNA(VLOOKUP(CONCATENATE($AC$5,$B36,$C36),'KR2'!$A$6:$O$129,14,FALSE),0)</f>
        <v>0</v>
      </c>
      <c r="AD36" s="64">
        <f>_xlfn.IFNA(VLOOKUP(CONCATENATE($AD$5,$B36,$C36),'BUN1'!$A$6:$O$129,14,FALSE),0)</f>
        <v>0</v>
      </c>
      <c r="AE36" s="66">
        <f>_xlfn.IFNA(VLOOKUP(CONCATENATE($AE$5,$B36,$C36),LOG!$A$6:$N$135,14,FALSE),0)</f>
        <v>0</v>
      </c>
      <c r="AF36" s="66">
        <f>_xlfn.IFNA(VLOOKUP(CONCATENATE($AF$5,$B36,$C36),FEST!$A$6:$N$125,14,FALSE),0)</f>
        <v>0</v>
      </c>
      <c r="AG36" s="66">
        <f>_xlfn.IFNA(VLOOKUP(CONCATENATE($AG$5,$B36,$C36),'ESP2'!$A$6:$N$131,14,FALSE),0)</f>
        <v>0</v>
      </c>
      <c r="AH36" s="66">
        <f>_xlfn.IFNA(VLOOKUP(CONCATENATE($AG$5,$B36,$C36),'OG3'!$A$6:$N$131,14,FALSE),0)</f>
        <v>0</v>
      </c>
      <c r="AI36" s="66">
        <f>_xlfn.IFNA(VLOOKUP(CONCATENATE($AI$5,$B36,$C36),'BUN2'!$A$6:$N$135,14,FALSE),0)</f>
        <v>0</v>
      </c>
      <c r="AJ36" s="64">
        <f>_xlfn.IFNA(VLOOKUP(CONCATENATE($AJ$5,$B36,$C36),SC!$A$6:$N$250,14,FALSE),0)</f>
        <v>0</v>
      </c>
      <c r="AK36" s="66">
        <f>_xlfn.IFNA(VLOOKUP(CONCATENATE($AK$5,$B36,$C36),'ESP3'!$A$6:$N$133,14,FALSE),0)</f>
        <v>0</v>
      </c>
      <c r="AL36" s="66">
        <f>_xlfn.IFNA(VLOOKUP(CONCATENATE($AP$5,$B36,$C36),'BAL3'!$A$6:$N$95,14,FALSE),0)</f>
        <v>0</v>
      </c>
      <c r="AM36" s="67">
        <f>_xlfn.IFNA(VLOOKUP(CONCATENATE($AM$5,$B36,$C36),'WAL1'!$A$6:$N$233,14,FALSE),0)</f>
        <v>0</v>
      </c>
      <c r="AN36" s="67">
        <f>_xlfn.IFNA(VLOOKUP(CONCATENATE($AK$5,$B36,$C36),'BUN3'!$A$6:$N$133,14,FALSE),0)</f>
        <v>0</v>
      </c>
      <c r="AO36" s="67">
        <f>_xlfn.IFNA(VLOOKUP(CONCATENATE($AO$5,$B36,$C36),'ESP4'!$A$6:$N$135,14,FALSE),0)</f>
        <v>0</v>
      </c>
      <c r="AP36" s="67">
        <f>_xlfn.IFNA(VLOOKUP(CONCATENATE($AP$5,$B36,$C36),'MR3'!$A$6:$N$77,14,FALSE),0)</f>
        <v>0</v>
      </c>
      <c r="AQ36" s="67">
        <f>_xlfn.IFNA(VLOOKUP(CONCATENATE($AQ$5,$B36,$C36),SC!$A$6:$N$253,14,FALSE),0)</f>
        <v>0</v>
      </c>
      <c r="AR36" s="67">
        <f>_xlfn.IFNA(VLOOKUP(CONCATENATE($AR$5,$B36,$C36),'SM1'!$A$6:$N$233,14,FALSE),0)</f>
        <v>0</v>
      </c>
      <c r="AS36" s="393">
        <f>_xlfn.IFNA(VLOOKUP(CONCATENATE($AS$5,$B36,$C36),WP!$A$6:$N$250,14,FALSE),0)</f>
        <v>0</v>
      </c>
      <c r="AT36" s="68"/>
      <c r="AU36" s="63"/>
    </row>
    <row r="37" spans="1:47" x14ac:dyDescent="0.3">
      <c r="A37" s="891"/>
      <c r="B37" s="85"/>
      <c r="C37" s="22"/>
      <c r="D37" s="22"/>
      <c r="E37" s="23"/>
      <c r="F37" s="24"/>
      <c r="G37" s="21">
        <f t="shared" si="3"/>
        <v>0</v>
      </c>
      <c r="H37" s="25">
        <f t="shared" si="4"/>
        <v>0</v>
      </c>
      <c r="I37" s="24">
        <f t="shared" si="5"/>
        <v>16</v>
      </c>
      <c r="J37" s="66">
        <f>_xlfn.IFNA(VLOOKUP(CONCATENATE($J$5,$B37,$C37),'BUS1'!$A$6:$N$107,14,FALSE),0)</f>
        <v>0</v>
      </c>
      <c r="K37" s="66">
        <f>_xlfn.IFNA(VLOOKUP(CONCATENATE($K$5,$B37,$C37),'ESP1'!$A$6:$N$135,14,FALSE),0)</f>
        <v>0</v>
      </c>
      <c r="L37" s="66">
        <f>_xlfn.IFNA(VLOOKUP(CONCATENATE($L$5,$B37,$C37),'KR1'!$A$6:$N$95,14,FALSE),0)</f>
        <v>0</v>
      </c>
      <c r="M37" s="66">
        <f>_xlfn.IFNA(VLOOKUP(CONCATENATE($M$5,$B37,$C37),'BAL1'!$A$6:$N$110,14,FALSE),0)</f>
        <v>0</v>
      </c>
      <c r="N37" s="66">
        <f>_xlfn.IFNA(VLOOKUP(CONCATENATE($N$5,$B37,$C37),MUR!$A$6:$L$131,14,FALSE),0)</f>
        <v>0</v>
      </c>
      <c r="O37" s="66">
        <f>_xlfn.IFNA(VLOOKUP(CONCATENATE($O$5,$B37,$C37),'SER1'!$A$6:$N$110,14,FALSE),0)</f>
        <v>0</v>
      </c>
      <c r="P37" s="66">
        <f>_xlfn.IFNA(VLOOKUP(CONCATENATE($P$5,$B37,$C37),'MR1'!$A$6:$N$135,14,FALSE),0)</f>
        <v>0</v>
      </c>
      <c r="Q37" s="66">
        <f>_xlfn.IFNA(VLOOKUP(CONCATENATE($Q$5,$B37,$C37),'GOS1'!$A$6:$N$133,14,FALSE),0)</f>
        <v>0</v>
      </c>
      <c r="R37" s="64">
        <f>_xlfn.IFNA(VLOOKUP(CONCATENATE($R$5,$B37,$C37),'BUS2'!$A$6:$N$133,14,FALSE),0)</f>
        <v>0</v>
      </c>
      <c r="S37" s="66">
        <f>_xlfn.IFNA(VLOOKUP(CONCATENATE($S$5,$B37,$C37),'OG1'!$A$6:$N$56,14,FALSE),0)</f>
        <v>0</v>
      </c>
      <c r="T37" s="66">
        <f>_xlfn.IFNA(VLOOKUP(CONCATENATE($T$5,$B37,$C37),'DRY1'!$A$6:$N$135,14,FALSE),0)</f>
        <v>0</v>
      </c>
      <c r="U37" s="66">
        <f>_xlfn.IFNA(VLOOKUP(CONCATENATE($U$5,$B37,$C37),'HO1'!$A$8:$N$131,14,FALSE),0)</f>
        <v>0</v>
      </c>
      <c r="V37" s="66">
        <f>_xlfn.IFNA(VLOOKUP(CONCATENATE($V$5,$B37,$C37),'BUS3'!$A$8:$N$135,14,FALSE),0)</f>
        <v>0</v>
      </c>
      <c r="W37" s="66">
        <f>_xlfn.IFNA(VLOOKUP(CONCATENATE($W$5,$B37,$C37),'DRY2'!$A$6:$M$169,14,FALSE),0)</f>
        <v>0</v>
      </c>
      <c r="X37" s="66">
        <f>_xlfn.IFNA(VLOOKUP(CONCATENATE($X$5,$B37,$C37),'BAL2'!$A$6:$N$133,14,FALSE),0)</f>
        <v>0</v>
      </c>
      <c r="Y37" s="66">
        <f>_xlfn.IFNA(VLOOKUP(CONCATENATE($Y$5,$B37,$C37),'OG3'!$A$6:$N$133,14,FALSE),0)</f>
        <v>0</v>
      </c>
      <c r="Z37" s="66">
        <f>_xlfn.IFNA(VLOOKUP(CONCATENATE($Z$5,$B37,$C37),'MR2'!$A$6:$N$133,14,FALSE),0)</f>
        <v>0</v>
      </c>
      <c r="AA37" s="66">
        <f>_xlfn.IFNA(VLOOKUP(CONCATENATE($AA$5,$B37,$C37),'DRY3'!$A$6:$N$124,14,FALSE),0)</f>
        <v>0</v>
      </c>
      <c r="AB37" s="66">
        <f>_xlfn.IFNA(VLOOKUP(CONCATENATE($AB$5,$B37,$C37),'SER2'!$A$6:$N$135,14,FALSE),0)</f>
        <v>0</v>
      </c>
      <c r="AC37" s="66">
        <f>_xlfn.IFNA(VLOOKUP(CONCATENATE($AC$5,$B37,$C37),'KR2'!$A$6:$O$129,14,FALSE),0)</f>
        <v>0</v>
      </c>
      <c r="AD37" s="64">
        <f>_xlfn.IFNA(VLOOKUP(CONCATENATE($AD$5,$B37,$C37),'BUN1'!$A$6:$O$129,14,FALSE),0)</f>
        <v>0</v>
      </c>
      <c r="AE37" s="66">
        <f>_xlfn.IFNA(VLOOKUP(CONCATENATE($AE$5,$B37,$C37),LOG!$A$6:$N$135,14,FALSE),0)</f>
        <v>0</v>
      </c>
      <c r="AF37" s="66">
        <f>_xlfn.IFNA(VLOOKUP(CONCATENATE($AF$5,$B37,$C37),FEST!$A$6:$N$125,14,FALSE),0)</f>
        <v>0</v>
      </c>
      <c r="AG37" s="66">
        <f>_xlfn.IFNA(VLOOKUP(CONCATENATE($AG$5,$B37,$C37),'ESP2'!$A$6:$N$131,14,FALSE),0)</f>
        <v>0</v>
      </c>
      <c r="AH37" s="66">
        <f>_xlfn.IFNA(VLOOKUP(CONCATENATE($AG$5,$B37,$C37),'OG3'!$A$6:$N$131,14,FALSE),0)</f>
        <v>0</v>
      </c>
      <c r="AI37" s="66">
        <f>_xlfn.IFNA(VLOOKUP(CONCATENATE($AI$5,$B37,$C37),'BUN2'!$A$6:$N$135,14,FALSE),0)</f>
        <v>0</v>
      </c>
      <c r="AJ37" s="64">
        <f>_xlfn.IFNA(VLOOKUP(CONCATENATE($AJ$5,$B37,$C37),SC!$A$6:$N$250,14,FALSE),0)</f>
        <v>0</v>
      </c>
      <c r="AK37" s="66">
        <f>_xlfn.IFNA(VLOOKUP(CONCATENATE($AK$5,$B37,$C37),'ESP3'!$A$6:$N$133,14,FALSE),0)</f>
        <v>0</v>
      </c>
      <c r="AL37" s="66">
        <f>_xlfn.IFNA(VLOOKUP(CONCATENATE($AP$5,$B37,$C37),'BAL3'!$A$6:$N$95,14,FALSE),0)</f>
        <v>0</v>
      </c>
      <c r="AM37" s="67">
        <f>_xlfn.IFNA(VLOOKUP(CONCATENATE($AM$5,$B37,$C37),'WAL1'!$A$6:$N$233,14,FALSE),0)</f>
        <v>0</v>
      </c>
      <c r="AN37" s="67">
        <f>_xlfn.IFNA(VLOOKUP(CONCATENATE($AK$5,$B37,$C37),'BUN3'!$A$6:$N$133,14,FALSE),0)</f>
        <v>0</v>
      </c>
      <c r="AO37" s="67">
        <f>_xlfn.IFNA(VLOOKUP(CONCATENATE($AO$5,$B37,$C37),'ESP4'!$A$6:$N$135,14,FALSE),0)</f>
        <v>0</v>
      </c>
      <c r="AP37" s="67">
        <f>_xlfn.IFNA(VLOOKUP(CONCATENATE($AP$5,$B37,$C37),'MR3'!$A$6:$N$77,14,FALSE),0)</f>
        <v>0</v>
      </c>
      <c r="AQ37" s="67">
        <f>_xlfn.IFNA(VLOOKUP(CONCATENATE($AQ$5,$B37,$C37),SC!$A$6:$N$253,14,FALSE),0)</f>
        <v>0</v>
      </c>
      <c r="AR37" s="67">
        <f>_xlfn.IFNA(VLOOKUP(CONCATENATE($AR$5,$B37,$C37),'SM1'!$A$6:$N$233,14,FALSE),0)</f>
        <v>0</v>
      </c>
      <c r="AS37" s="393">
        <f>_xlfn.IFNA(VLOOKUP(CONCATENATE($AS$5,$B37,$C37),WP!$A$6:$N$250,14,FALSE),0)</f>
        <v>0</v>
      </c>
      <c r="AT37" s="68"/>
      <c r="AU37" s="63"/>
    </row>
    <row r="38" spans="1:47" x14ac:dyDescent="0.3">
      <c r="A38" s="891"/>
      <c r="B38" s="85"/>
      <c r="C38" s="22"/>
      <c r="D38" s="22"/>
      <c r="E38" s="23"/>
      <c r="F38" s="24"/>
      <c r="G38" s="21">
        <f t="shared" ref="G38:G64" si="6">COUNTIF(J38:AT38,"&gt;0")</f>
        <v>0</v>
      </c>
      <c r="H38" s="25">
        <f t="shared" ref="H38:H64" si="7">SUM(J38:AT38)</f>
        <v>0</v>
      </c>
      <c r="I38" s="24">
        <f t="shared" si="5"/>
        <v>16</v>
      </c>
      <c r="J38" s="66">
        <f>_xlfn.IFNA(VLOOKUP(CONCATENATE($J$5,$B38,$C38),'BUS1'!$A$6:$N$107,14,FALSE),0)</f>
        <v>0</v>
      </c>
      <c r="K38" s="66">
        <f>_xlfn.IFNA(VLOOKUP(CONCATENATE($K$5,$B38,$C38),'ESP1'!$A$6:$N$135,14,FALSE),0)</f>
        <v>0</v>
      </c>
      <c r="L38" s="66">
        <f>_xlfn.IFNA(VLOOKUP(CONCATENATE($L$5,$B38,$C38),'KR1'!$A$6:$N$95,14,FALSE),0)</f>
        <v>0</v>
      </c>
      <c r="M38" s="66">
        <f>_xlfn.IFNA(VLOOKUP(CONCATENATE($M$5,$B38,$C38),'BAL1'!$A$6:$N$110,14,FALSE),0)</f>
        <v>0</v>
      </c>
      <c r="N38" s="66">
        <f>_xlfn.IFNA(VLOOKUP(CONCATENATE($N$5,$B38,$C38),MUR!$A$6:$L$131,14,FALSE),0)</f>
        <v>0</v>
      </c>
      <c r="O38" s="66">
        <f>_xlfn.IFNA(VLOOKUP(CONCATENATE($O$5,$B38,$C38),'SER1'!$A$6:$N$110,14,FALSE),0)</f>
        <v>0</v>
      </c>
      <c r="P38" s="66">
        <f>_xlfn.IFNA(VLOOKUP(CONCATENATE($P$5,$B38,$C38),'MR1'!$A$6:$N$135,14,FALSE),0)</f>
        <v>0</v>
      </c>
      <c r="Q38" s="66">
        <f>_xlfn.IFNA(VLOOKUP(CONCATENATE($Q$5,$B38,$C38),'GOS1'!$A$6:$N$133,14,FALSE),0)</f>
        <v>0</v>
      </c>
      <c r="R38" s="64">
        <f>_xlfn.IFNA(VLOOKUP(CONCATENATE($R$5,$B38,$C38),'BUS2'!$A$6:$N$133,14,FALSE),0)</f>
        <v>0</v>
      </c>
      <c r="S38" s="66">
        <f>_xlfn.IFNA(VLOOKUP(CONCATENATE($S$5,$B38,$C38),'OG1'!$A$6:$N$56,14,FALSE),0)</f>
        <v>0</v>
      </c>
      <c r="T38" s="66">
        <f>_xlfn.IFNA(VLOOKUP(CONCATENATE($T$5,$B38,$C38),'DRY1'!$A$6:$N$135,14,FALSE),0)</f>
        <v>0</v>
      </c>
      <c r="U38" s="66">
        <f>_xlfn.IFNA(VLOOKUP(CONCATENATE($U$5,$B38,$C38),'HO1'!$A$8:$N$131,14,FALSE),0)</f>
        <v>0</v>
      </c>
      <c r="V38" s="66">
        <f>_xlfn.IFNA(VLOOKUP(CONCATENATE($V$5,$B38,$C38),'BUS3'!$A$8:$N$135,14,FALSE),0)</f>
        <v>0</v>
      </c>
      <c r="W38" s="66">
        <f>_xlfn.IFNA(VLOOKUP(CONCATENATE($W$5,$B38,$C38),'DRY2'!$A$6:$M$169,14,FALSE),0)</f>
        <v>0</v>
      </c>
      <c r="X38" s="66">
        <f>_xlfn.IFNA(VLOOKUP(CONCATENATE($X$5,$B38,$C38),'BAL2'!$A$6:$N$133,14,FALSE),0)</f>
        <v>0</v>
      </c>
      <c r="Y38" s="66">
        <f>_xlfn.IFNA(VLOOKUP(CONCATENATE($Y$5,$B38,$C38),'OG3'!$A$6:$N$133,14,FALSE),0)</f>
        <v>0</v>
      </c>
      <c r="Z38" s="66">
        <f>_xlfn.IFNA(VLOOKUP(CONCATENATE($Z$5,$B38,$C38),'MR2'!$A$6:$N$133,14,FALSE),0)</f>
        <v>0</v>
      </c>
      <c r="AA38" s="66">
        <f>_xlfn.IFNA(VLOOKUP(CONCATENATE($AA$5,$B38,$C38),'DRY3'!$A$6:$N$124,14,FALSE),0)</f>
        <v>0</v>
      </c>
      <c r="AB38" s="66">
        <f>_xlfn.IFNA(VLOOKUP(CONCATENATE($AB$5,$B38,$C38),'SER2'!$A$6:$N$135,14,FALSE),0)</f>
        <v>0</v>
      </c>
      <c r="AC38" s="66">
        <f>_xlfn.IFNA(VLOOKUP(CONCATENATE($AC$5,$B38,$C38),'KR2'!$A$6:$O$129,14,FALSE),0)</f>
        <v>0</v>
      </c>
      <c r="AD38" s="64">
        <f>_xlfn.IFNA(VLOOKUP(CONCATENATE($AD$5,$B38,$C38),'BUN1'!$A$6:$O$129,14,FALSE),0)</f>
        <v>0</v>
      </c>
      <c r="AE38" s="66">
        <f>_xlfn.IFNA(VLOOKUP(CONCATENATE($AE$5,$B38,$C38),LOG!$A$6:$N$135,14,FALSE),0)</f>
        <v>0</v>
      </c>
      <c r="AF38" s="66">
        <f>_xlfn.IFNA(VLOOKUP(CONCATENATE($AF$5,$B38,$C38),FEST!$A$6:$N$125,14,FALSE),0)</f>
        <v>0</v>
      </c>
      <c r="AG38" s="66">
        <f>_xlfn.IFNA(VLOOKUP(CONCATENATE($AG$5,$B38,$C38),'ESP2'!$A$6:$N$131,14,FALSE),0)</f>
        <v>0</v>
      </c>
      <c r="AH38" s="66">
        <f>_xlfn.IFNA(VLOOKUP(CONCATENATE($AG$5,$B38,$C38),'OG3'!$A$6:$N$131,14,FALSE),0)</f>
        <v>0</v>
      </c>
      <c r="AI38" s="66">
        <f>_xlfn.IFNA(VLOOKUP(CONCATENATE($AI$5,$B38,$C38),'BUN2'!$A$6:$N$135,14,FALSE),0)</f>
        <v>0</v>
      </c>
      <c r="AJ38" s="66">
        <f>_xlfn.IFNA(VLOOKUP(CONCATENATE($AJ$5,$B38,$C38),SC!$A$6:$M$135,14,FALSE),0)</f>
        <v>0</v>
      </c>
      <c r="AK38" s="66">
        <f>_xlfn.IFNA(VLOOKUP(CONCATENATE($AK$5,$B38,$C38),'ESP3'!$A$6:$N$133,14,FALSE),0)</f>
        <v>0</v>
      </c>
      <c r="AL38" s="66">
        <f>_xlfn.IFNA(VLOOKUP(CONCATENATE($AP$5,$B38,$C38),'BAL3'!$A$6:$N$95,14,FALSE),0)</f>
        <v>0</v>
      </c>
      <c r="AM38" s="67">
        <f>_xlfn.IFNA(VLOOKUP(CONCATENATE($AM$5,$B38,$C38),'WAL1'!$A$6:$N$233,14,FALSE),0)</f>
        <v>0</v>
      </c>
      <c r="AN38" s="67">
        <f>_xlfn.IFNA(VLOOKUP(CONCATENATE($AK$5,$B38,$C38),'BUN3'!$A$6:$N$133,14,FALSE),0)</f>
        <v>0</v>
      </c>
      <c r="AO38" s="67">
        <f>_xlfn.IFNA(VLOOKUP(CONCATENATE($AO$5,$B38,$C38),'ESP4'!$A$6:$N$135,14,FALSE),0)</f>
        <v>0</v>
      </c>
      <c r="AP38" s="67">
        <f>_xlfn.IFNA(VLOOKUP(CONCATENATE($AP$5,$B38,$C38),'MR3'!$A$6:$N$77,14,FALSE),0)</f>
        <v>0</v>
      </c>
      <c r="AQ38" s="67">
        <f>_xlfn.IFNA(VLOOKUP(CONCATENATE($AQ$5,$B38,$C38),SC!$A$6:$N$253,14,FALSE),0)</f>
        <v>0</v>
      </c>
      <c r="AR38" s="67">
        <f>_xlfn.IFNA(VLOOKUP(CONCATENATE($AR$5,$B38,$C38),'SM1'!$A$6:$N$233,14,FALSE),0)</f>
        <v>0</v>
      </c>
      <c r="AS38" s="393">
        <f>_xlfn.IFNA(VLOOKUP(CONCATENATE($AS$5,$B38,$C38),WP!$A$6:$N$250,14,FALSE),0)</f>
        <v>0</v>
      </c>
      <c r="AT38" s="68"/>
      <c r="AU38" s="63"/>
    </row>
    <row r="39" spans="1:47" x14ac:dyDescent="0.3">
      <c r="A39" s="891"/>
      <c r="B39" s="85"/>
      <c r="C39" s="22"/>
      <c r="D39" s="22"/>
      <c r="E39" s="23"/>
      <c r="F39" s="24"/>
      <c r="G39" s="21">
        <f t="shared" si="6"/>
        <v>0</v>
      </c>
      <c r="H39" s="25">
        <f t="shared" si="7"/>
        <v>0</v>
      </c>
      <c r="I39" s="24">
        <f t="shared" si="5"/>
        <v>16</v>
      </c>
      <c r="J39" s="66">
        <f>_xlfn.IFNA(VLOOKUP(CONCATENATE($J$5,$B39,$C39),'BUS1'!$A$6:$N$107,14,FALSE),0)</f>
        <v>0</v>
      </c>
      <c r="K39" s="66">
        <f>_xlfn.IFNA(VLOOKUP(CONCATENATE($K$5,$B39,$C39),'ESP1'!$A$6:$N$135,14,FALSE),0)</f>
        <v>0</v>
      </c>
      <c r="L39" s="66">
        <f>_xlfn.IFNA(VLOOKUP(CONCATENATE($L$5,$B39,$C39),'KR1'!$A$6:$N$95,14,FALSE),0)</f>
        <v>0</v>
      </c>
      <c r="M39" s="66">
        <f>_xlfn.IFNA(VLOOKUP(CONCATENATE($M$5,$B39,$C39),'BAL1'!$A$6:$N$110,14,FALSE),0)</f>
        <v>0</v>
      </c>
      <c r="N39" s="66">
        <f>_xlfn.IFNA(VLOOKUP(CONCATENATE($N$5,$B39,$C39),MUR!$A$6:$L$131,14,FALSE),0)</f>
        <v>0</v>
      </c>
      <c r="O39" s="66">
        <f>_xlfn.IFNA(VLOOKUP(CONCATENATE($O$5,$B39,$C39),'SER1'!$A$6:$N$110,14,FALSE),0)</f>
        <v>0</v>
      </c>
      <c r="P39" s="66">
        <f>_xlfn.IFNA(VLOOKUP(CONCATENATE($P$5,$B39,$C39),'MR1'!$A$6:$N$135,14,FALSE),0)</f>
        <v>0</v>
      </c>
      <c r="Q39" s="66">
        <f>_xlfn.IFNA(VLOOKUP(CONCATENATE($Q$5,$B39,$C39),'GOS1'!$A$6:$N$133,14,FALSE),0)</f>
        <v>0</v>
      </c>
      <c r="R39" s="64">
        <f>_xlfn.IFNA(VLOOKUP(CONCATENATE($R$5,$B39,$C39),'BUS2'!$A$6:$N$133,14,FALSE),0)</f>
        <v>0</v>
      </c>
      <c r="S39" s="66">
        <f>_xlfn.IFNA(VLOOKUP(CONCATENATE($S$5,$B39,$C39),'OG1'!$A$6:$N$56,14,FALSE),0)</f>
        <v>0</v>
      </c>
      <c r="T39" s="66">
        <f>_xlfn.IFNA(VLOOKUP(CONCATENATE($T$5,$B39,$C39),'DRY1'!$A$6:$N$135,14,FALSE),0)</f>
        <v>0</v>
      </c>
      <c r="U39" s="66">
        <f>_xlfn.IFNA(VLOOKUP(CONCATENATE($U$5,$B39,$C39),'HO1'!$A$8:$N$131,14,FALSE),0)</f>
        <v>0</v>
      </c>
      <c r="V39" s="66">
        <f>_xlfn.IFNA(VLOOKUP(CONCATENATE($V$5,$B39,$C39),'BUS3'!$A$8:$N$135,14,FALSE),0)</f>
        <v>0</v>
      </c>
      <c r="W39" s="66">
        <f>_xlfn.IFNA(VLOOKUP(CONCATENATE($W$5,$B39,$C39),'DRY2'!$A$6:$M$169,14,FALSE),0)</f>
        <v>0</v>
      </c>
      <c r="X39" s="66">
        <f>_xlfn.IFNA(VLOOKUP(CONCATENATE($X$5,$B39,$C39),'BAL2'!$A$6:$N$133,14,FALSE),0)</f>
        <v>0</v>
      </c>
      <c r="Y39" s="66">
        <f>_xlfn.IFNA(VLOOKUP(CONCATENATE($Y$5,$B39,$C39),'OG3'!$A$6:$N$133,14,FALSE),0)</f>
        <v>0</v>
      </c>
      <c r="Z39" s="66">
        <f>_xlfn.IFNA(VLOOKUP(CONCATENATE($Z$5,$B39,$C39),'MR2'!$A$6:$N$133,14,FALSE),0)</f>
        <v>0</v>
      </c>
      <c r="AA39" s="66">
        <f>_xlfn.IFNA(VLOOKUP(CONCATENATE($AA$5,$B39,$C39),'DRY3'!$A$6:$N$124,14,FALSE),0)</f>
        <v>0</v>
      </c>
      <c r="AB39" s="66">
        <f>_xlfn.IFNA(VLOOKUP(CONCATENATE($AB$5,$B39,$C39),'SER2'!$A$6:$N$135,14,FALSE),0)</f>
        <v>0</v>
      </c>
      <c r="AC39" s="66">
        <f>_xlfn.IFNA(VLOOKUP(CONCATENATE($AC$5,$B39,$C39),'KR2'!$A$6:$O$129,14,FALSE),0)</f>
        <v>0</v>
      </c>
      <c r="AD39" s="64">
        <f>_xlfn.IFNA(VLOOKUP(CONCATENATE($AD$5,$B39,$C39),'BUN1'!$A$6:$O$129,14,FALSE),0)</f>
        <v>0</v>
      </c>
      <c r="AE39" s="66">
        <f>_xlfn.IFNA(VLOOKUP(CONCATENATE($AE$5,$B39,$C39),LOG!$A$6:$N$135,14,FALSE),0)</f>
        <v>0</v>
      </c>
      <c r="AF39" s="66">
        <f>_xlfn.IFNA(VLOOKUP(CONCATENATE($AF$5,$B39,$C39),FEST!$A$6:$N$125,14,FALSE),0)</f>
        <v>0</v>
      </c>
      <c r="AG39" s="66">
        <f>_xlfn.IFNA(VLOOKUP(CONCATENATE($AG$5,$B39,$C39),'ESP2'!$A$6:$N$131,14,FALSE),0)</f>
        <v>0</v>
      </c>
      <c r="AH39" s="66">
        <f>_xlfn.IFNA(VLOOKUP(CONCATENATE($AG$5,$B39,$C39),'OG3'!$A$6:$N$131,14,FALSE),0)</f>
        <v>0</v>
      </c>
      <c r="AI39" s="66">
        <f>_xlfn.IFNA(VLOOKUP(CONCATENATE($AI$5,$B39,$C39),'BUN2'!$A$6:$N$135,14,FALSE),0)</f>
        <v>0</v>
      </c>
      <c r="AJ39" s="66">
        <f>_xlfn.IFNA(VLOOKUP(CONCATENATE($AJ$5,$B39,$C39),SC!$A$6:$M$135,14,FALSE),0)</f>
        <v>0</v>
      </c>
      <c r="AK39" s="66">
        <f>_xlfn.IFNA(VLOOKUP(CONCATENATE($AK$5,$B39,$C39),'ESP3'!$A$6:$N$133,14,FALSE),0)</f>
        <v>0</v>
      </c>
      <c r="AL39" s="66">
        <f>_xlfn.IFNA(VLOOKUP(CONCATENATE($AP$5,$B39,$C39),'BAL3'!$A$6:$N$95,14,FALSE),0)</f>
        <v>0</v>
      </c>
      <c r="AM39" s="67">
        <f>_xlfn.IFNA(VLOOKUP(CONCATENATE($AM$5,$B39,$C39),'WAL1'!$A$6:$N$233,14,FALSE),0)</f>
        <v>0</v>
      </c>
      <c r="AN39" s="67">
        <f>_xlfn.IFNA(VLOOKUP(CONCATENATE($AK$5,$B39,$C39),'BUN3'!$A$6:$N$133,14,FALSE),0)</f>
        <v>0</v>
      </c>
      <c r="AO39" s="67">
        <f>_xlfn.IFNA(VLOOKUP(CONCATENATE($AO$5,$B39,$C39),'ESP4'!$A$6:$N$135,14,FALSE),0)</f>
        <v>0</v>
      </c>
      <c r="AP39" s="67">
        <f>_xlfn.IFNA(VLOOKUP(CONCATENATE($AP$5,$B39,$C39),'MR3'!$A$6:$N$77,14,FALSE),0)</f>
        <v>0</v>
      </c>
      <c r="AQ39" s="67">
        <f>_xlfn.IFNA(VLOOKUP(CONCATENATE($AQ$5,$B39,$C39),SC!$A$6:$N$253,14,FALSE),0)</f>
        <v>0</v>
      </c>
      <c r="AR39" s="67">
        <f>_xlfn.IFNA(VLOOKUP(CONCATENATE($AR$5,$B39,$C39),'SM1'!$A$6:$N$233,14,FALSE),0)</f>
        <v>0</v>
      </c>
      <c r="AS39" s="393">
        <f>_xlfn.IFNA(VLOOKUP(CONCATENATE($AS$5,$B39,$C39),WP!$A$6:$N$250,14,FALSE),0)</f>
        <v>0</v>
      </c>
      <c r="AT39" s="68"/>
      <c r="AU39" s="63"/>
    </row>
    <row r="40" spans="1:47" x14ac:dyDescent="0.3">
      <c r="A40" s="891"/>
      <c r="B40" s="85"/>
      <c r="C40" s="22"/>
      <c r="D40" s="22"/>
      <c r="E40" s="23"/>
      <c r="F40" s="24"/>
      <c r="G40" s="21">
        <f t="shared" si="6"/>
        <v>0</v>
      </c>
      <c r="H40" s="25">
        <f t="shared" si="7"/>
        <v>0</v>
      </c>
      <c r="I40" s="24">
        <f t="shared" si="5"/>
        <v>16</v>
      </c>
      <c r="J40" s="66">
        <f>_xlfn.IFNA(VLOOKUP(CONCATENATE($J$5,$B40,$C40),'BUS1'!$A$6:$N$107,14,FALSE),0)</f>
        <v>0</v>
      </c>
      <c r="K40" s="66">
        <f>_xlfn.IFNA(VLOOKUP(CONCATENATE($K$5,$B40,$C40),'ESP1'!$A$6:$N$135,14,FALSE),0)</f>
        <v>0</v>
      </c>
      <c r="L40" s="66">
        <f>_xlfn.IFNA(VLOOKUP(CONCATENATE($L$5,$B40,$C40),'KR1'!$A$6:$N$95,14,FALSE),0)</f>
        <v>0</v>
      </c>
      <c r="M40" s="66">
        <f>_xlfn.IFNA(VLOOKUP(CONCATENATE($M$5,$B40,$C40),'BAL1'!$A$6:$N$110,14,FALSE),0)</f>
        <v>0</v>
      </c>
      <c r="N40" s="66">
        <f>_xlfn.IFNA(VLOOKUP(CONCATENATE($N$5,$B40,$C40),MUR!$A$6:$L$131,14,FALSE),0)</f>
        <v>0</v>
      </c>
      <c r="O40" s="66">
        <f>_xlfn.IFNA(VLOOKUP(CONCATENATE($O$5,$B40,$C40),'SER1'!$A$6:$N$110,14,FALSE),0)</f>
        <v>0</v>
      </c>
      <c r="P40" s="66">
        <f>_xlfn.IFNA(VLOOKUP(CONCATENATE($P$5,$B40,$C40),'MR1'!$A$6:$N$135,14,FALSE),0)</f>
        <v>0</v>
      </c>
      <c r="Q40" s="66">
        <f>_xlfn.IFNA(VLOOKUP(CONCATENATE($Q$5,$B40,$C40),'GOS1'!$A$6:$N$133,14,FALSE),0)</f>
        <v>0</v>
      </c>
      <c r="R40" s="64">
        <f>_xlfn.IFNA(VLOOKUP(CONCATENATE($R$5,$B40,$C40),'BUS2'!$A$6:$N$133,14,FALSE),0)</f>
        <v>0</v>
      </c>
      <c r="S40" s="66">
        <f>_xlfn.IFNA(VLOOKUP(CONCATENATE($S$5,$B40,$C40),'OG1'!$A$6:$N$56,14,FALSE),0)</f>
        <v>0</v>
      </c>
      <c r="T40" s="66">
        <f>_xlfn.IFNA(VLOOKUP(CONCATENATE($T$5,$B40,$C40),'DRY1'!$A$6:$N$135,14,FALSE),0)</f>
        <v>0</v>
      </c>
      <c r="U40" s="66">
        <f>_xlfn.IFNA(VLOOKUP(CONCATENATE($U$5,$B40,$C40),'HO1'!$A$8:$N$131,14,FALSE),0)</f>
        <v>0</v>
      </c>
      <c r="V40" s="66">
        <f>_xlfn.IFNA(VLOOKUP(CONCATENATE($V$5,$B40,$C40),'BUS3'!$A$8:$N$135,14,FALSE),0)</f>
        <v>0</v>
      </c>
      <c r="W40" s="66">
        <f>_xlfn.IFNA(VLOOKUP(CONCATENATE($W$5,$B40,$C40),'DRY2'!$A$6:$M$169,14,FALSE),0)</f>
        <v>0</v>
      </c>
      <c r="X40" s="66">
        <f>_xlfn.IFNA(VLOOKUP(CONCATENATE($X$5,$B40,$C40),'BAL2'!$A$6:$N$133,14,FALSE),0)</f>
        <v>0</v>
      </c>
      <c r="Y40" s="66">
        <f>_xlfn.IFNA(VLOOKUP(CONCATENATE($Y$5,$B40,$C40),'OG3'!$A$6:$N$133,14,FALSE),0)</f>
        <v>0</v>
      </c>
      <c r="Z40" s="66">
        <f>_xlfn.IFNA(VLOOKUP(CONCATENATE($Z$5,$B40,$C40),'MR2'!$A$6:$N$133,14,FALSE),0)</f>
        <v>0</v>
      </c>
      <c r="AA40" s="66">
        <f>_xlfn.IFNA(VLOOKUP(CONCATENATE($AA$5,$B40,$C40),'DRY3'!$A$6:$N$124,14,FALSE),0)</f>
        <v>0</v>
      </c>
      <c r="AB40" s="66">
        <f>_xlfn.IFNA(VLOOKUP(CONCATENATE($AB$5,$B40,$C40),'SER2'!$A$6:$N$135,14,FALSE),0)</f>
        <v>0</v>
      </c>
      <c r="AC40" s="66">
        <f>_xlfn.IFNA(VLOOKUP(CONCATENATE($AC$5,$B40,$C40),'KR2'!$A$6:$O$129,14,FALSE),0)</f>
        <v>0</v>
      </c>
      <c r="AD40" s="64">
        <f>_xlfn.IFNA(VLOOKUP(CONCATENATE($AC$5,$B40,$C40),'BUN1'!$A$6:$O$129,14,FALSE),0)</f>
        <v>0</v>
      </c>
      <c r="AE40" s="66">
        <f>_xlfn.IFNA(VLOOKUP(CONCATENATE($AE$5,$B40,$C40),LOG!$A$6:$N$135,14,FALSE),0)</f>
        <v>0</v>
      </c>
      <c r="AF40" s="66">
        <f>_xlfn.IFNA(VLOOKUP(CONCATENATE($AF$5,$B40,$C40),FEST!$A$6:$N$125,14,FALSE),0)</f>
        <v>0</v>
      </c>
      <c r="AG40" s="66">
        <f>_xlfn.IFNA(VLOOKUP(CONCATENATE($AG$5,$B40,$C40),'ESP2'!$A$6:$N$131,14,FALSE),0)</f>
        <v>0</v>
      </c>
      <c r="AH40" s="66">
        <f>_xlfn.IFNA(VLOOKUP(CONCATENATE($AG$5,$B40,$C40),'OG3'!$A$6:$N$131,14,FALSE),0)</f>
        <v>0</v>
      </c>
      <c r="AI40" s="66">
        <f>_xlfn.IFNA(VLOOKUP(CONCATENATE($AI$5,$B40,$C40),'BUN2'!$A$6:$N$135,14,FALSE),0)</f>
        <v>0</v>
      </c>
      <c r="AJ40" s="66">
        <f>_xlfn.IFNA(VLOOKUP(CONCATENATE($AJ$5,$B40,$C40),SC!$A$6:$M$135,14,FALSE),0)</f>
        <v>0</v>
      </c>
      <c r="AK40" s="66">
        <f>_xlfn.IFNA(VLOOKUP(CONCATENATE($AK$5,$B40,$C40),'ESP3'!$A$6:$N$133,14,FALSE),0)</f>
        <v>0</v>
      </c>
      <c r="AL40" s="66">
        <f>_xlfn.IFNA(VLOOKUP(CONCATENATE($AP$5,$B40,$C40),'BAL3'!$A$6:$N$95,14,FALSE),0)</f>
        <v>0</v>
      </c>
      <c r="AM40" s="67">
        <f>_xlfn.IFNA(VLOOKUP(CONCATENATE($AM$5,$B40,$C40),'WAL1'!$A$6:$N$233,14,FALSE),0)</f>
        <v>0</v>
      </c>
      <c r="AN40" s="67">
        <f>_xlfn.IFNA(VLOOKUP(CONCATENATE($AK$5,$B40,$C40),'BUN3'!$A$6:$N$133,14,FALSE),0)</f>
        <v>0</v>
      </c>
      <c r="AO40" s="67">
        <f>_xlfn.IFNA(VLOOKUP(CONCATENATE($AO$5,$B40,$C40),'ESP4'!$A$6:$N$135,14,FALSE),0)</f>
        <v>0</v>
      </c>
      <c r="AP40" s="67">
        <f>_xlfn.IFNA(VLOOKUP(CONCATENATE($AP$5,$B40,$C40),'MR3'!$A$6:$N$77,14,FALSE),0)</f>
        <v>0</v>
      </c>
      <c r="AQ40" s="67">
        <f>_xlfn.IFNA(VLOOKUP(CONCATENATE($AQ$5,$B40,$C40),SC!$A$6:$N$253,14,FALSE),0)</f>
        <v>0</v>
      </c>
      <c r="AR40" s="67">
        <f>_xlfn.IFNA(VLOOKUP(CONCATENATE($AR$5,$B40,$C40),'SM1'!$A$6:$N$233,14,FALSE),0)</f>
        <v>0</v>
      </c>
      <c r="AS40" s="393">
        <f>_xlfn.IFNA(VLOOKUP(CONCATENATE($AS$5,$B40,$C40),WP!$A$6:$N$250,14,FALSE),0)</f>
        <v>0</v>
      </c>
      <c r="AT40" s="68"/>
      <c r="AU40" s="63"/>
    </row>
    <row r="41" spans="1:47" x14ac:dyDescent="0.3">
      <c r="A41" s="891"/>
      <c r="B41" s="85"/>
      <c r="C41" s="22"/>
      <c r="D41" s="22"/>
      <c r="E41" s="23"/>
      <c r="F41" s="24"/>
      <c r="G41" s="21">
        <f t="shared" si="6"/>
        <v>0</v>
      </c>
      <c r="H41" s="25">
        <f t="shared" si="7"/>
        <v>0</v>
      </c>
      <c r="I41" s="24">
        <f t="shared" si="5"/>
        <v>16</v>
      </c>
      <c r="J41" s="66">
        <f>_xlfn.IFNA(VLOOKUP(CONCATENATE($J$5,$B41,$C41),'BUS1'!$A$6:$N$107,14,FALSE),0)</f>
        <v>0</v>
      </c>
      <c r="K41" s="66">
        <f>_xlfn.IFNA(VLOOKUP(CONCATENATE($K$5,$B41,$C41),'ESP1'!$A$6:$N$135,14,FALSE),0)</f>
        <v>0</v>
      </c>
      <c r="L41" s="66">
        <f>_xlfn.IFNA(VLOOKUP(CONCATENATE($L$5,$B41,$C41),'KR1'!$A$6:$N$95,14,FALSE),0)</f>
        <v>0</v>
      </c>
      <c r="M41" s="66">
        <f>_xlfn.IFNA(VLOOKUP(CONCATENATE($M$5,$B41,$C41),'BAL1'!$A$6:$N$110,14,FALSE),0)</f>
        <v>0</v>
      </c>
      <c r="N41" s="66">
        <f>_xlfn.IFNA(VLOOKUP(CONCATENATE($N$5,$B41,$C41),MUR!$A$6:$L$131,14,FALSE),0)</f>
        <v>0</v>
      </c>
      <c r="O41" s="66">
        <f>_xlfn.IFNA(VLOOKUP(CONCATENATE($O$5,$B41,$C41),'SER1'!$A$6:$N$110,14,FALSE),0)</f>
        <v>0</v>
      </c>
      <c r="P41" s="66">
        <f>_xlfn.IFNA(VLOOKUP(CONCATENATE($P$5,$B41,$C41),'MR1'!$A$6:$N$135,14,FALSE),0)</f>
        <v>0</v>
      </c>
      <c r="Q41" s="66">
        <f>_xlfn.IFNA(VLOOKUP(CONCATENATE($Q$5,$B41,$C41),'GOS1'!$A$6:$N$133,14,FALSE),0)</f>
        <v>0</v>
      </c>
      <c r="R41" s="64">
        <f>_xlfn.IFNA(VLOOKUP(CONCATENATE($R$5,$B41,$C41),'BUS2'!$A$6:$N$133,14,FALSE),0)</f>
        <v>0</v>
      </c>
      <c r="S41" s="66">
        <f>_xlfn.IFNA(VLOOKUP(CONCATENATE($S$5,$B41,$C41),'OG1'!$A$6:$N$56,14,FALSE),0)</f>
        <v>0</v>
      </c>
      <c r="T41" s="66">
        <f>_xlfn.IFNA(VLOOKUP(CONCATENATE($T$5,$B41,$C41),'DRY1'!$A$6:$N$135,14,FALSE),0)</f>
        <v>0</v>
      </c>
      <c r="U41" s="66">
        <f>_xlfn.IFNA(VLOOKUP(CONCATENATE($U$5,$B41,$C41),'HO1'!$A$8:$N$131,14,FALSE),0)</f>
        <v>0</v>
      </c>
      <c r="V41" s="66">
        <f>_xlfn.IFNA(VLOOKUP(CONCATENATE($V$5,$B41,$C41),'BUS3'!$A$8:$N$135,14,FALSE),0)</f>
        <v>0</v>
      </c>
      <c r="W41" s="66">
        <f>_xlfn.IFNA(VLOOKUP(CONCATENATE($W$5,$B41,$C41),'DRY2'!$A$6:$M$169,14,FALSE),0)</f>
        <v>0</v>
      </c>
      <c r="X41" s="66">
        <f>_xlfn.IFNA(VLOOKUP(CONCATENATE($X$5,$B41,$C41),'BAL2'!$A$6:$N$133,14,FALSE),0)</f>
        <v>0</v>
      </c>
      <c r="Y41" s="66">
        <f>_xlfn.IFNA(VLOOKUP(CONCATENATE($Y$5,$B41,$C41),'OG3'!$A$6:$N$133,14,FALSE),0)</f>
        <v>0</v>
      </c>
      <c r="Z41" s="66">
        <f>_xlfn.IFNA(VLOOKUP(CONCATENATE($Z$5,$B41,$C41),'MR2'!$A$6:$N$133,14,FALSE),0)</f>
        <v>0</v>
      </c>
      <c r="AA41" s="66">
        <f>_xlfn.IFNA(VLOOKUP(CONCATENATE($AA$5,$B41,$C41),'DRY3'!$A$6:$N$124,14,FALSE),0)</f>
        <v>0</v>
      </c>
      <c r="AB41" s="66">
        <f>_xlfn.IFNA(VLOOKUP(CONCATENATE($AB$5,$B41,$C41),'SER2'!$A$6:$N$135,14,FALSE),0)</f>
        <v>0</v>
      </c>
      <c r="AC41" s="66">
        <f>_xlfn.IFNA(VLOOKUP(CONCATENATE($AC$5,$B41,$C41),'KR2'!$A$6:$O$129,14,FALSE),0)</f>
        <v>0</v>
      </c>
      <c r="AD41" s="64">
        <f>_xlfn.IFNA(VLOOKUP(CONCATENATE($AC$5,$B41,$C41),'BUN1'!$A$6:$O$129,14,FALSE),0)</f>
        <v>0</v>
      </c>
      <c r="AE41" s="66">
        <f>_xlfn.IFNA(VLOOKUP(CONCATENATE($AE$5,$B41,$C41),LOG!$A$6:$N$135,14,FALSE),0)</f>
        <v>0</v>
      </c>
      <c r="AF41" s="66">
        <f>_xlfn.IFNA(VLOOKUP(CONCATENATE($AF$5,$B41,$C41),FEST!$A$6:$N$125,14,FALSE),0)</f>
        <v>0</v>
      </c>
      <c r="AG41" s="66">
        <f>_xlfn.IFNA(VLOOKUP(CONCATENATE($AG$5,$B41,$C41),'ESP2'!$A$6:$N$131,14,FALSE),0)</f>
        <v>0</v>
      </c>
      <c r="AH41" s="66">
        <f>_xlfn.IFNA(VLOOKUP(CONCATENATE($AG$5,$B41,$C41),'OG3'!$A$6:$N$131,14,FALSE),0)</f>
        <v>0</v>
      </c>
      <c r="AI41" s="66">
        <f>_xlfn.IFNA(VLOOKUP(CONCATENATE($AI$5,$B41,$C41),'BUN2'!$A$6:$N$135,14,FALSE),0)</f>
        <v>0</v>
      </c>
      <c r="AJ41" s="66">
        <f>_xlfn.IFNA(VLOOKUP(CONCATENATE($AJ$5,$B41,$C41),SC!$A$6:$M$135,14,FALSE),0)</f>
        <v>0</v>
      </c>
      <c r="AK41" s="66">
        <f>_xlfn.IFNA(VLOOKUP(CONCATENATE($AK$5,$B41,$C41),'ESP3'!$A$6:$N$133,14,FALSE),0)</f>
        <v>0</v>
      </c>
      <c r="AL41" s="66">
        <f>_xlfn.IFNA(VLOOKUP(CONCATENATE($AP$5,$B41,$C41),'BAL3'!$A$6:$N$95,14,FALSE),0)</f>
        <v>0</v>
      </c>
      <c r="AM41" s="67">
        <f>_xlfn.IFNA(VLOOKUP(CONCATENATE($AM$5,$B41,$C41),'WAL1'!$A$6:$N$233,14,FALSE),0)</f>
        <v>0</v>
      </c>
      <c r="AN41" s="67">
        <f>_xlfn.IFNA(VLOOKUP(CONCATENATE($AK$5,$B41,$C41),'BUN3'!$A$6:$N$133,14,FALSE),0)</f>
        <v>0</v>
      </c>
      <c r="AO41" s="67">
        <f>_xlfn.IFNA(VLOOKUP(CONCATENATE($AO$5,$B41,$C41),'ESP4'!$A$6:$N$135,14,FALSE),0)</f>
        <v>0</v>
      </c>
      <c r="AP41" s="67">
        <f>_xlfn.IFNA(VLOOKUP(CONCATENATE($AP$5,$B41,$C41),'MR3'!$A$6:$N$77,14,FALSE),0)</f>
        <v>0</v>
      </c>
      <c r="AQ41" s="67">
        <f>_xlfn.IFNA(VLOOKUP(CONCATENATE($AQ$5,$B41,$C41),SC!$A$6:$N$253,14,FALSE),0)</f>
        <v>0</v>
      </c>
      <c r="AR41" s="67">
        <f>_xlfn.IFNA(VLOOKUP(CONCATENATE($AR$5,$B41,$C41),'SM1'!$A$6:$N$233,14,FALSE),0)</f>
        <v>0</v>
      </c>
      <c r="AS41" s="393">
        <f>_xlfn.IFNA(VLOOKUP(CONCATENATE($AS$5,$B41,$C41),WP!$A$6:$N$250,14,FALSE),0)</f>
        <v>0</v>
      </c>
      <c r="AT41" s="68"/>
      <c r="AU41" s="63"/>
    </row>
    <row r="42" spans="1:47" x14ac:dyDescent="0.3">
      <c r="A42" s="891"/>
      <c r="B42" s="85"/>
      <c r="C42" s="22"/>
      <c r="D42" s="22"/>
      <c r="E42" s="23"/>
      <c r="F42" s="24"/>
      <c r="G42" s="21">
        <f t="shared" si="6"/>
        <v>0</v>
      </c>
      <c r="H42" s="25">
        <f t="shared" si="7"/>
        <v>0</v>
      </c>
      <c r="I42" s="24">
        <f t="shared" si="5"/>
        <v>16</v>
      </c>
      <c r="J42" s="66">
        <f>_xlfn.IFNA(VLOOKUP(CONCATENATE($J$5,$B42,$C42),'BUS1'!$A$6:$N$107,14,FALSE),0)</f>
        <v>0</v>
      </c>
      <c r="K42" s="66">
        <f>_xlfn.IFNA(VLOOKUP(CONCATENATE($K$5,$B42,$C42),'ESP1'!$A$6:$N$135,14,FALSE),0)</f>
        <v>0</v>
      </c>
      <c r="L42" s="66">
        <f>_xlfn.IFNA(VLOOKUP(CONCATENATE($L$5,$B42,$C42),'KR1'!$A$6:$N$95,14,FALSE),0)</f>
        <v>0</v>
      </c>
      <c r="M42" s="66">
        <f>_xlfn.IFNA(VLOOKUP(CONCATENATE($M$5,$B42,$C42),'BAL1'!$A$6:$N$110,14,FALSE),0)</f>
        <v>0</v>
      </c>
      <c r="N42" s="66">
        <f>_xlfn.IFNA(VLOOKUP(CONCATENATE($N$5,$B42,$C42),MUR!$A$6:$L$131,14,FALSE),0)</f>
        <v>0</v>
      </c>
      <c r="O42" s="66">
        <f>_xlfn.IFNA(VLOOKUP(CONCATENATE($O$5,$B42,$C42),'SER1'!$A$6:$N$110,14,FALSE),0)</f>
        <v>0</v>
      </c>
      <c r="P42" s="66">
        <f>_xlfn.IFNA(VLOOKUP(CONCATENATE($P$5,$B42,$C42),'MR1'!$A$6:$N$135,14,FALSE),0)</f>
        <v>0</v>
      </c>
      <c r="Q42" s="66">
        <f>_xlfn.IFNA(VLOOKUP(CONCATENATE($Q$5,$B42,$C42),'GOS1'!$A$6:$N$133,14,FALSE),0)</f>
        <v>0</v>
      </c>
      <c r="R42" s="64">
        <f>_xlfn.IFNA(VLOOKUP(CONCATENATE($R$5,$B42,$C42),'BUS2'!$A$6:$N$133,14,FALSE),0)</f>
        <v>0</v>
      </c>
      <c r="S42" s="66">
        <f>_xlfn.IFNA(VLOOKUP(CONCATENATE($S$5,$B42,$C42),'OG1'!$A$6:$N$56,14,FALSE),0)</f>
        <v>0</v>
      </c>
      <c r="T42" s="66">
        <f>_xlfn.IFNA(VLOOKUP(CONCATENATE($T$5,$B42,$C42),'DRY1'!$A$6:$N$135,14,FALSE),0)</f>
        <v>0</v>
      </c>
      <c r="U42" s="66">
        <f>_xlfn.IFNA(VLOOKUP(CONCATENATE($U$5,$B42,$C42),'HO1'!$A$8:$N$131,14,FALSE),0)</f>
        <v>0</v>
      </c>
      <c r="V42" s="66">
        <f>_xlfn.IFNA(VLOOKUP(CONCATENATE($V$5,$B42,$C42),'BUS3'!$A$8:$N$135,14,FALSE),0)</f>
        <v>0</v>
      </c>
      <c r="W42" s="66">
        <f>_xlfn.IFNA(VLOOKUP(CONCATENATE($W$5,$B42,$C42),'DRY2'!$A$6:$M$169,14,FALSE),0)</f>
        <v>0</v>
      </c>
      <c r="X42" s="66">
        <f>_xlfn.IFNA(VLOOKUP(CONCATENATE($X$5,$B42,$C42),'BAL2'!$A$6:$N$133,14,FALSE),0)</f>
        <v>0</v>
      </c>
      <c r="Y42" s="66">
        <f>_xlfn.IFNA(VLOOKUP(CONCATENATE($Y$5,$B42,$C42),'OG3'!$A$6:$N$133,14,FALSE),0)</f>
        <v>0</v>
      </c>
      <c r="Z42" s="66">
        <f>_xlfn.IFNA(VLOOKUP(CONCATENATE($Z$5,$B42,$C42),'MR2'!$A$6:$N$133,14,FALSE),0)</f>
        <v>0</v>
      </c>
      <c r="AA42" s="66">
        <f>_xlfn.IFNA(VLOOKUP(CONCATENATE($AA$5,$B42,$C42),'DRY3'!$A$6:$N$124,14,FALSE),0)</f>
        <v>0</v>
      </c>
      <c r="AB42" s="66">
        <f>_xlfn.IFNA(VLOOKUP(CONCATENATE($AB$5,$B42,$C42),'SER2'!$A$6:$N$135,14,FALSE),0)</f>
        <v>0</v>
      </c>
      <c r="AC42" s="66">
        <f>_xlfn.IFNA(VLOOKUP(CONCATENATE($AC$5,$B42,$C42),'KR2'!$A$6:$O$129,14,FALSE),0)</f>
        <v>0</v>
      </c>
      <c r="AD42" s="66"/>
      <c r="AE42" s="66">
        <f>_xlfn.IFNA(VLOOKUP(CONCATENATE($AE$5,$B42,$C42),LOG!$A$6:$N$135,14,FALSE),0)</f>
        <v>0</v>
      </c>
      <c r="AF42" s="66">
        <f>_xlfn.IFNA(VLOOKUP(CONCATENATE($AF$5,$B42,$C42),FEST!$A$6:$N$125,14,FALSE),0)</f>
        <v>0</v>
      </c>
      <c r="AG42" s="66">
        <f>_xlfn.IFNA(VLOOKUP(CONCATENATE($AG$5,$B42,$C42),'ESP2'!$A$6:$N$131,14,FALSE),0)</f>
        <v>0</v>
      </c>
      <c r="AH42" s="66">
        <f>_xlfn.IFNA(VLOOKUP(CONCATENATE($AG$5,$B42,$C42),'OG3'!$A$6:$N$131,14,FALSE),0)</f>
        <v>0</v>
      </c>
      <c r="AI42" s="66">
        <f>_xlfn.IFNA(VLOOKUP(CONCATENATE($AI$5,$B42,$C42),'BUN2'!$A$6:$N$135,14,FALSE),0)</f>
        <v>0</v>
      </c>
      <c r="AJ42" s="66">
        <f>_xlfn.IFNA(VLOOKUP(CONCATENATE($AJ$5,$B42,$C42),SC!$A$6:$M$135,14,FALSE),0)</f>
        <v>0</v>
      </c>
      <c r="AK42" s="66">
        <f>_xlfn.IFNA(VLOOKUP(CONCATENATE($AK$5,$B42,$C42),'ESP3'!$A$6:$N$133,14,FALSE),0)</f>
        <v>0</v>
      </c>
      <c r="AL42" s="66">
        <f>_xlfn.IFNA(VLOOKUP(CONCATENATE($AP$5,$B42,$C42),'BAL3'!$A$6:$N$95,14,FALSE),0)</f>
        <v>0</v>
      </c>
      <c r="AM42" s="67">
        <f>_xlfn.IFNA(VLOOKUP(CONCATENATE($AM$5,$B42,$C42),'WAL1'!$A$6:$N$233,14,FALSE),0)</f>
        <v>0</v>
      </c>
      <c r="AN42" s="67">
        <f>_xlfn.IFNA(VLOOKUP(CONCATENATE($AK$5,$B42,$C42),'BUN3'!$A$6:$N$133,14,FALSE),0)</f>
        <v>0</v>
      </c>
      <c r="AO42" s="67">
        <f>_xlfn.IFNA(VLOOKUP(CONCATENATE($AO$5,$B42,$C42),'ESP4'!$A$6:$N$135,14,FALSE),0)</f>
        <v>0</v>
      </c>
      <c r="AP42" s="67">
        <f>_xlfn.IFNA(VLOOKUP(CONCATENATE($AP$5,$B42,$C42),'MR3'!$A$6:$N$77,14,FALSE),0)</f>
        <v>0</v>
      </c>
      <c r="AQ42" s="67">
        <f>_xlfn.IFNA(VLOOKUP(CONCATENATE($AQ$5,$B42,$C42),SC!$A$6:$N$253,14,FALSE),0)</f>
        <v>0</v>
      </c>
      <c r="AR42" s="67">
        <f>_xlfn.IFNA(VLOOKUP(CONCATENATE($AR$5,$B42,$C42),'SM1'!$A$6:$N$233,14,FALSE),0)</f>
        <v>0</v>
      </c>
      <c r="AS42" s="393"/>
      <c r="AT42" s="68"/>
      <c r="AU42" s="63"/>
    </row>
    <row r="43" spans="1:47" x14ac:dyDescent="0.3">
      <c r="A43" s="891"/>
      <c r="B43" s="85"/>
      <c r="C43" s="22"/>
      <c r="D43" s="22"/>
      <c r="E43" s="23"/>
      <c r="F43" s="24"/>
      <c r="G43" s="21">
        <f t="shared" si="6"/>
        <v>0</v>
      </c>
      <c r="H43" s="25">
        <f t="shared" si="7"/>
        <v>0</v>
      </c>
      <c r="I43" s="24">
        <f t="shared" si="5"/>
        <v>16</v>
      </c>
      <c r="J43" s="66">
        <f>_xlfn.IFNA(VLOOKUP(CONCATENATE($J$5,$B43,$C43),'BUS1'!$A$6:$N$107,14,FALSE),0)</f>
        <v>0</v>
      </c>
      <c r="K43" s="66">
        <f>_xlfn.IFNA(VLOOKUP(CONCATENATE($K$5,$B43,$C43),'ESP1'!$A$6:$N$135,14,FALSE),0)</f>
        <v>0</v>
      </c>
      <c r="L43" s="66">
        <f>_xlfn.IFNA(VLOOKUP(CONCATENATE($L$5,$B43,$C43),'KR1'!$A$6:$N$95,14,FALSE),0)</f>
        <v>0</v>
      </c>
      <c r="M43" s="66">
        <f>_xlfn.IFNA(VLOOKUP(CONCATENATE($M$5,$B43,$C43),'BAL1'!$A$6:$N$110,14,FALSE),0)</f>
        <v>0</v>
      </c>
      <c r="N43" s="66">
        <f>_xlfn.IFNA(VLOOKUP(CONCATENATE($N$5,$B43,$C43),MUR!$A$6:$L$131,14,FALSE),0)</f>
        <v>0</v>
      </c>
      <c r="O43" s="66">
        <f>_xlfn.IFNA(VLOOKUP(CONCATENATE($O$5,$B43,$C43),'SER1'!$A$6:$N$110,14,FALSE),0)</f>
        <v>0</v>
      </c>
      <c r="P43" s="66">
        <f>_xlfn.IFNA(VLOOKUP(CONCATENATE($P$5,$B43,$C43),'MR1'!$A$6:$N$135,14,FALSE),0)</f>
        <v>0</v>
      </c>
      <c r="Q43" s="66">
        <f>_xlfn.IFNA(VLOOKUP(CONCATENATE($Q$5,$B43,$C43),'GOS1'!$A$6:$N$133,14,FALSE),0)</f>
        <v>0</v>
      </c>
      <c r="R43" s="64">
        <f>_xlfn.IFNA(VLOOKUP(CONCATENATE($R$5,$B43,$C43),'BUS2'!$A$6:$N$133,14,FALSE),0)</f>
        <v>0</v>
      </c>
      <c r="S43" s="66">
        <f>_xlfn.IFNA(VLOOKUP(CONCATENATE($S$5,$B43,$C43),'OG1'!$A$6:$N$56,14,FALSE),0)</f>
        <v>0</v>
      </c>
      <c r="T43" s="66">
        <f>_xlfn.IFNA(VLOOKUP(CONCATENATE($T$5,$B43,$C43),'DRY1'!$A$6:$N$135,14,FALSE),0)</f>
        <v>0</v>
      </c>
      <c r="U43" s="66">
        <f>_xlfn.IFNA(VLOOKUP(CONCATENATE($U$5,$B43,$C43),'HO1'!$A$8:$N$131,14,FALSE),0)</f>
        <v>0</v>
      </c>
      <c r="V43" s="66">
        <f>_xlfn.IFNA(VLOOKUP(CONCATENATE($V$5,$B43,$C43),'BUS3'!$A$8:$N$135,14,FALSE),0)</f>
        <v>0</v>
      </c>
      <c r="W43" s="66">
        <f>_xlfn.IFNA(VLOOKUP(CONCATENATE($W$5,$B43,$C43),'DRY2'!$A$6:$M$169,14,FALSE),0)</f>
        <v>0</v>
      </c>
      <c r="X43" s="66">
        <f>_xlfn.IFNA(VLOOKUP(CONCATENATE($X$5,$B43,$C43),'BAL2'!$A$6:$N$133,14,FALSE),0)</f>
        <v>0</v>
      </c>
      <c r="Y43" s="66">
        <f>_xlfn.IFNA(VLOOKUP(CONCATENATE($Y$5,$B43,$C43),'OG3'!$A$6:$N$133,14,FALSE),0)</f>
        <v>0</v>
      </c>
      <c r="Z43" s="66">
        <f>_xlfn.IFNA(VLOOKUP(CONCATENATE($Z$5,$B43,$C43),'MR2'!$A$6:$N$133,14,FALSE),0)</f>
        <v>0</v>
      </c>
      <c r="AA43" s="66">
        <f>_xlfn.IFNA(VLOOKUP(CONCATENATE($AA$5,$B43,$C43),'DRY3'!$A$6:$N$124,14,FALSE),0)</f>
        <v>0</v>
      </c>
      <c r="AB43" s="66">
        <f>_xlfn.IFNA(VLOOKUP(CONCATENATE($AB$5,$B43,$C43),'SER2'!$A$6:$N$135,14,FALSE),0)</f>
        <v>0</v>
      </c>
      <c r="AC43" s="66">
        <f>_xlfn.IFNA(VLOOKUP(CONCATENATE($AC$5,$B43,$C43),'KR2'!$A$6:$O$129,14,FALSE),0)</f>
        <v>0</v>
      </c>
      <c r="AD43" s="66"/>
      <c r="AE43" s="66">
        <f>_xlfn.IFNA(VLOOKUP(CONCATENATE($AE$5,$B43,$C43),LOG!$A$6:$N$135,14,FALSE),0)</f>
        <v>0</v>
      </c>
      <c r="AF43" s="66">
        <f>_xlfn.IFNA(VLOOKUP(CONCATENATE($AF$5,$B43,$C43),FEST!$A$6:$N$125,14,FALSE),0)</f>
        <v>0</v>
      </c>
      <c r="AG43" s="66">
        <f>_xlfn.IFNA(VLOOKUP(CONCATENATE($AG$5,$B43,$C43),'ESP2'!$A$6:$N$131,14,FALSE),0)</f>
        <v>0</v>
      </c>
      <c r="AH43" s="66">
        <f>_xlfn.IFNA(VLOOKUP(CONCATENATE($AG$5,$B43,$C43),'OG3'!$A$6:$N$131,14,FALSE),0)</f>
        <v>0</v>
      </c>
      <c r="AI43" s="66">
        <f>_xlfn.IFNA(VLOOKUP(CONCATENATE($AI$5,$B43,$C43),'BUN2'!$A$6:$N$135,14,FALSE),0)</f>
        <v>0</v>
      </c>
      <c r="AJ43" s="66">
        <f>_xlfn.IFNA(VLOOKUP(CONCATENATE($AJ$5,$B43,$C43),SC!$A$6:$M$135,14,FALSE),0)</f>
        <v>0</v>
      </c>
      <c r="AK43" s="66">
        <f>_xlfn.IFNA(VLOOKUP(CONCATENATE($AK$5,$B43,$C43),'ESP3'!$A$6:$N$133,14,FALSE),0)</f>
        <v>0</v>
      </c>
      <c r="AL43" s="66">
        <f>_xlfn.IFNA(VLOOKUP(CONCATENATE($AP$5,$B43,$C43),'BAL3'!$A$6:$N$95,14,FALSE),0)</f>
        <v>0</v>
      </c>
      <c r="AM43" s="67">
        <f>_xlfn.IFNA(VLOOKUP(CONCATENATE($AM$5,$B43,$C43),'WAL1'!$A$6:$N$233,14,FALSE),0)</f>
        <v>0</v>
      </c>
      <c r="AN43" s="67">
        <f>_xlfn.IFNA(VLOOKUP(CONCATENATE($AK$5,$B43,$C43),'BUN3'!$A$6:$N$133,14,FALSE),0)</f>
        <v>0</v>
      </c>
      <c r="AO43" s="67">
        <f>_xlfn.IFNA(VLOOKUP(CONCATENATE($AO$5,$B43,$C43),'ESP4'!$A$6:$N$135,14,FALSE),0)</f>
        <v>0</v>
      </c>
      <c r="AP43" s="67">
        <f>_xlfn.IFNA(VLOOKUP(CONCATENATE($AP$5,$B43,$C43),'MR3'!$A$6:$N$77,14,FALSE),0)</f>
        <v>0</v>
      </c>
      <c r="AQ43" s="67">
        <f>_xlfn.IFNA(VLOOKUP(CONCATENATE($AQ$5,$B43,$C43),SC!$A$6:$N$253,14,FALSE),0)</f>
        <v>0</v>
      </c>
      <c r="AR43" s="67">
        <f>_xlfn.IFNA(VLOOKUP(CONCATENATE($AR$5,$B43,$C43),'SM1'!$A$6:$N$233,14,FALSE),0)</f>
        <v>0</v>
      </c>
      <c r="AS43" s="393"/>
      <c r="AT43" s="68"/>
      <c r="AU43" s="63"/>
    </row>
    <row r="44" spans="1:47" x14ac:dyDescent="0.3">
      <c r="A44" s="891"/>
      <c r="B44" s="85"/>
      <c r="C44" s="22"/>
      <c r="D44" s="22"/>
      <c r="E44" s="23"/>
      <c r="F44" s="24"/>
      <c r="G44" s="21">
        <f t="shared" si="6"/>
        <v>0</v>
      </c>
      <c r="H44" s="25">
        <f t="shared" si="7"/>
        <v>0</v>
      </c>
      <c r="I44" s="24">
        <f t="shared" si="5"/>
        <v>16</v>
      </c>
      <c r="J44" s="66">
        <f>_xlfn.IFNA(VLOOKUP(CONCATENATE($J$5,$B44,$C44),'BUS1'!$A$6:$N$107,14,FALSE),0)</f>
        <v>0</v>
      </c>
      <c r="K44" s="66">
        <f>_xlfn.IFNA(VLOOKUP(CONCATENATE($K$5,$B44,$C44),'ESP1'!$A$6:$N$135,14,FALSE),0)</f>
        <v>0</v>
      </c>
      <c r="L44" s="66">
        <f>_xlfn.IFNA(VLOOKUP(CONCATENATE($L$5,$B44,$C44),'KR1'!$A$6:$N$95,14,FALSE),0)</f>
        <v>0</v>
      </c>
      <c r="M44" s="66">
        <f>_xlfn.IFNA(VLOOKUP(CONCATENATE($M$5,$B44,$C44),'BAL1'!$A$6:$N$110,14,FALSE),0)</f>
        <v>0</v>
      </c>
      <c r="N44" s="66">
        <f>_xlfn.IFNA(VLOOKUP(CONCATENATE($N$5,$B44,$C44),MUR!$A$6:$L$131,14,FALSE),0)</f>
        <v>0</v>
      </c>
      <c r="O44" s="66">
        <f>_xlfn.IFNA(VLOOKUP(CONCATENATE($O$5,$B44,$C44),'SER1'!$A$6:$N$110,14,FALSE),0)</f>
        <v>0</v>
      </c>
      <c r="P44" s="66">
        <f>_xlfn.IFNA(VLOOKUP(CONCATENATE($P$5,$B44,$C44),'MR1'!$A$6:$N$135,14,FALSE),0)</f>
        <v>0</v>
      </c>
      <c r="Q44" s="66">
        <f>_xlfn.IFNA(VLOOKUP(CONCATENATE($Q$5,$B44,$C44),'GOS1'!$A$6:$N$133,14,FALSE),0)</f>
        <v>0</v>
      </c>
      <c r="R44" s="64">
        <f>_xlfn.IFNA(VLOOKUP(CONCATENATE($R$5,$B44,$C44),'BUS2'!$A$6:$N$133,14,FALSE),0)</f>
        <v>0</v>
      </c>
      <c r="S44" s="66">
        <f>_xlfn.IFNA(VLOOKUP(CONCATENATE($S$5,$B44,$C44),'OG1'!$A$6:$N$56,14,FALSE),0)</f>
        <v>0</v>
      </c>
      <c r="T44" s="66">
        <f>_xlfn.IFNA(VLOOKUP(CONCATENATE($T$5,$B44,$C44),'DRY1'!$A$6:$N$135,14,FALSE),0)</f>
        <v>0</v>
      </c>
      <c r="U44" s="66">
        <f>_xlfn.IFNA(VLOOKUP(CONCATENATE($U$5,$B44,$C44),'HO1'!$A$8:$N$131,14,FALSE),0)</f>
        <v>0</v>
      </c>
      <c r="V44" s="66">
        <f>_xlfn.IFNA(VLOOKUP(CONCATENATE($V$5,$B44,$C44),'BUS3'!$A$8:$N$135,14,FALSE),0)</f>
        <v>0</v>
      </c>
      <c r="W44" s="66">
        <f>_xlfn.IFNA(VLOOKUP(CONCATENATE($W$5,$B44,$C44),'DRY2'!$A$6:$M$169,14,FALSE),0)</f>
        <v>0</v>
      </c>
      <c r="X44" s="66">
        <f>_xlfn.IFNA(VLOOKUP(CONCATENATE($X$5,$B44,$C44),'BAL2'!$A$6:$N$133,14,FALSE),0)</f>
        <v>0</v>
      </c>
      <c r="Y44" s="66">
        <f>_xlfn.IFNA(VLOOKUP(CONCATENATE($Y$5,$B44,$C44),'OG3'!$A$6:$N$133,14,FALSE),0)</f>
        <v>0</v>
      </c>
      <c r="Z44" s="66">
        <f>_xlfn.IFNA(VLOOKUP(CONCATENATE($Z$5,$B44,$C44),'MR2'!$A$6:$N$133,14,FALSE),0)</f>
        <v>0</v>
      </c>
      <c r="AA44" s="66">
        <f>_xlfn.IFNA(VLOOKUP(CONCATENATE($AA$5,$B44,$C44),'DRY3'!$A$6:$N$124,14,FALSE),0)</f>
        <v>0</v>
      </c>
      <c r="AB44" s="66">
        <f>_xlfn.IFNA(VLOOKUP(CONCATENATE($AB$5,$B44,$C44),'SER2'!$A$6:$N$135,14,FALSE),0)</f>
        <v>0</v>
      </c>
      <c r="AC44" s="66">
        <f>_xlfn.IFNA(VLOOKUP(CONCATENATE($AC$5,$B44,$C44),'KR2'!$A$6:$O$129,14,FALSE),0)</f>
        <v>0</v>
      </c>
      <c r="AD44" s="66"/>
      <c r="AE44" s="66">
        <f>_xlfn.IFNA(VLOOKUP(CONCATENATE($AE$5,$B44,$C44),LOG!$A$6:$N$135,14,FALSE),0)</f>
        <v>0</v>
      </c>
      <c r="AF44" s="66">
        <f>_xlfn.IFNA(VLOOKUP(CONCATENATE($AF$5,$B44,$C44),FEST!$A$6:$N$125,14,FALSE),0)</f>
        <v>0</v>
      </c>
      <c r="AG44" s="66">
        <f>_xlfn.IFNA(VLOOKUP(CONCATENATE($AG$5,$B44,$C44),'ESP2'!$A$6:$N$131,14,FALSE),0)</f>
        <v>0</v>
      </c>
      <c r="AH44" s="66">
        <f>_xlfn.IFNA(VLOOKUP(CONCATENATE($AG$5,$B44,$C44),'OG3'!$A$6:$N$131,14,FALSE),0)</f>
        <v>0</v>
      </c>
      <c r="AI44" s="66">
        <f>_xlfn.IFNA(VLOOKUP(CONCATENATE($AI$5,$B44,$C44),'BUN2'!$A$6:$N$135,14,FALSE),0)</f>
        <v>0</v>
      </c>
      <c r="AJ44" s="66">
        <f>_xlfn.IFNA(VLOOKUP(CONCATENATE($AJ$5,$B44,$C44),SC!$A$6:$M$135,14,FALSE),0)</f>
        <v>0</v>
      </c>
      <c r="AK44" s="66">
        <f>_xlfn.IFNA(VLOOKUP(CONCATENATE($AK$5,$B44,$C44),'ESP3'!$A$6:$N$133,14,FALSE),0)</f>
        <v>0</v>
      </c>
      <c r="AL44" s="66">
        <f>_xlfn.IFNA(VLOOKUP(CONCATENATE($AP$5,$B44,$C44),'BAL3'!$A$6:$N$95,14,FALSE),0)</f>
        <v>0</v>
      </c>
      <c r="AM44" s="67">
        <f>_xlfn.IFNA(VLOOKUP(CONCATENATE($AM$5,$B44,$C44),'WAL1'!$A$6:$N$233,14,FALSE),0)</f>
        <v>0</v>
      </c>
      <c r="AN44" s="67">
        <f>_xlfn.IFNA(VLOOKUP(CONCATENATE($AK$5,$B44,$C44),'BUN3'!$A$6:$N$133,14,FALSE),0)</f>
        <v>0</v>
      </c>
      <c r="AO44" s="67">
        <f>_xlfn.IFNA(VLOOKUP(CONCATENATE($AO$5,$B44,$C44),'ESP4'!$A$6:$N$135,14,FALSE),0)</f>
        <v>0</v>
      </c>
      <c r="AP44" s="67">
        <f>_xlfn.IFNA(VLOOKUP(CONCATENATE($AP$5,$B44,$C44),'MR3'!$A$6:$N$77,14,FALSE),0)</f>
        <v>0</v>
      </c>
      <c r="AQ44" s="67">
        <f>_xlfn.IFNA(VLOOKUP(CONCATENATE($AQ$5,$B44,$C44),SC!$A$6:$N$253,14,FALSE),0)</f>
        <v>0</v>
      </c>
      <c r="AR44" s="67">
        <f>_xlfn.IFNA(VLOOKUP(CONCATENATE($AR$5,$B44,$C44),'SM1'!$A$6:$N$233,14,FALSE),0)</f>
        <v>0</v>
      </c>
      <c r="AS44" s="393"/>
      <c r="AT44" s="68"/>
      <c r="AU44" s="63"/>
    </row>
    <row r="45" spans="1:47" x14ac:dyDescent="0.3">
      <c r="A45" s="891"/>
      <c r="B45" s="85"/>
      <c r="C45" s="22"/>
      <c r="D45" s="22"/>
      <c r="E45" s="23"/>
      <c r="F45" s="24"/>
      <c r="G45" s="21">
        <f t="shared" si="6"/>
        <v>0</v>
      </c>
      <c r="H45" s="25">
        <f t="shared" si="7"/>
        <v>0</v>
      </c>
      <c r="I45" s="24">
        <f t="shared" si="5"/>
        <v>16</v>
      </c>
      <c r="J45" s="66">
        <f>_xlfn.IFNA(VLOOKUP(CONCATENATE($J$5,$B45,$C45),'BUS1'!$A$6:$N$107,14,FALSE),0)</f>
        <v>0</v>
      </c>
      <c r="K45" s="66">
        <f>_xlfn.IFNA(VLOOKUP(CONCATENATE($K$5,$B45,$C45),'ESP1'!$A$6:$N$135,14,FALSE),0)</f>
        <v>0</v>
      </c>
      <c r="L45" s="66">
        <f>_xlfn.IFNA(VLOOKUP(CONCATENATE($L$5,$B45,$C45),'KR1'!$A$6:$N$95,14,FALSE),0)</f>
        <v>0</v>
      </c>
      <c r="M45" s="66">
        <f>_xlfn.IFNA(VLOOKUP(CONCATENATE($M$5,$B45,$C45),'BAL1'!$A$6:$N$110,14,FALSE),0)</f>
        <v>0</v>
      </c>
      <c r="N45" s="66">
        <f>_xlfn.IFNA(VLOOKUP(CONCATENATE($N$5,$B45,$C45),MUR!$A$6:$L$131,14,FALSE),0)</f>
        <v>0</v>
      </c>
      <c r="O45" s="66">
        <f>_xlfn.IFNA(VLOOKUP(CONCATENATE($O$5,$B45,$C45),'SER1'!$A$6:$N$110,14,FALSE),0)</f>
        <v>0</v>
      </c>
      <c r="P45" s="66">
        <f>_xlfn.IFNA(VLOOKUP(CONCATENATE($P$5,$B45,$C45),'MR1'!$A$6:$N$135,14,FALSE),0)</f>
        <v>0</v>
      </c>
      <c r="Q45" s="66">
        <f>_xlfn.IFNA(VLOOKUP(CONCATENATE($Q$5,$B45,$C45),'GOS1'!$A$6:$N$133,14,FALSE),0)</f>
        <v>0</v>
      </c>
      <c r="R45" s="64">
        <f>_xlfn.IFNA(VLOOKUP(CONCATENATE($R$5,$B45,$C45),'BUS2'!$A$6:$N$133,14,FALSE),0)</f>
        <v>0</v>
      </c>
      <c r="S45" s="66">
        <f>_xlfn.IFNA(VLOOKUP(CONCATENATE($S$5,$B45,$C45),'OG1'!$A$6:$N$56,14,FALSE),0)</f>
        <v>0</v>
      </c>
      <c r="T45" s="66">
        <f>_xlfn.IFNA(VLOOKUP(CONCATENATE($T$5,$B45,$C45),'DRY1'!$A$6:$N$135,14,FALSE),0)</f>
        <v>0</v>
      </c>
      <c r="U45" s="66">
        <f>_xlfn.IFNA(VLOOKUP(CONCATENATE($U$5,$B45,$C45),'HO1'!$A$8:$N$131,14,FALSE),0)</f>
        <v>0</v>
      </c>
      <c r="V45" s="66">
        <f>_xlfn.IFNA(VLOOKUP(CONCATENATE($V$5,$B45,$C45),'BUS3'!$A$8:$N$135,14,FALSE),0)</f>
        <v>0</v>
      </c>
      <c r="W45" s="66">
        <f>_xlfn.IFNA(VLOOKUP(CONCATENATE($W$5,$B45,$C45),'DRY2'!$A$6:$M$169,14,FALSE),0)</f>
        <v>0</v>
      </c>
      <c r="X45" s="66">
        <f>_xlfn.IFNA(VLOOKUP(CONCATENATE($X$5,$B45,$C45),'BAL2'!$A$6:$N$133,14,FALSE),0)</f>
        <v>0</v>
      </c>
      <c r="Y45" s="66">
        <f>_xlfn.IFNA(VLOOKUP(CONCATENATE($Y$5,$B45,$C45),'OG3'!$A$6:$N$133,14,FALSE),0)</f>
        <v>0</v>
      </c>
      <c r="Z45" s="66">
        <f>_xlfn.IFNA(VLOOKUP(CONCATENATE($Z$5,$B45,$C45),'MR2'!$A$6:$N$133,14,FALSE),0)</f>
        <v>0</v>
      </c>
      <c r="AA45" s="66">
        <f>_xlfn.IFNA(VLOOKUP(CONCATENATE($AA$5,$B45,$C45),'DRY3'!$A$6:$N$124,14,FALSE),0)</f>
        <v>0</v>
      </c>
      <c r="AB45" s="66">
        <f>_xlfn.IFNA(VLOOKUP(CONCATENATE($AB$5,$B45,$C45),'SER2'!$A$6:$N$135,14,FALSE),0)</f>
        <v>0</v>
      </c>
      <c r="AC45" s="66">
        <f>_xlfn.IFNA(VLOOKUP(CONCATENATE($AC$5,$B45,$C45),'KR2'!$A$6:$O$129,14,FALSE),0)</f>
        <v>0</v>
      </c>
      <c r="AD45" s="66"/>
      <c r="AE45" s="66">
        <f>_xlfn.IFNA(VLOOKUP(CONCATENATE($AE$5,$B45,$C45),LOG!$A$6:$N$135,14,FALSE),0)</f>
        <v>0</v>
      </c>
      <c r="AF45" s="66">
        <f>_xlfn.IFNA(VLOOKUP(CONCATENATE($AF$5,$B45,$C45),FEST!$A$6:$N$125,14,FALSE),0)</f>
        <v>0</v>
      </c>
      <c r="AG45" s="66">
        <f>_xlfn.IFNA(VLOOKUP(CONCATENATE($AG$5,$B45,$C45),'ESP2'!$A$6:$N$131,14,FALSE),0)</f>
        <v>0</v>
      </c>
      <c r="AH45" s="66">
        <f>_xlfn.IFNA(VLOOKUP(CONCATENATE($AG$5,$B45,$C45),'OG3'!$A$6:$N$131,14,FALSE),0)</f>
        <v>0</v>
      </c>
      <c r="AI45" s="66">
        <f>_xlfn.IFNA(VLOOKUP(CONCATENATE($AI$5,$B45,$C45),'BUN2'!$A$6:$N$135,14,FALSE),0)</f>
        <v>0</v>
      </c>
      <c r="AJ45" s="66">
        <f>_xlfn.IFNA(VLOOKUP(CONCATENATE($AJ$5,$B45,$C45),SC!$A$6:$M$135,14,FALSE),0)</f>
        <v>0</v>
      </c>
      <c r="AK45" s="66">
        <f>_xlfn.IFNA(VLOOKUP(CONCATENATE($AK$5,$B45,$C45),'ESP3'!$A$6:$N$133,14,FALSE),0)</f>
        <v>0</v>
      </c>
      <c r="AL45" s="66">
        <f>_xlfn.IFNA(VLOOKUP(CONCATENATE($AP$5,$B45,$C45),'BAL3'!$A$6:$N$95,14,FALSE),0)</f>
        <v>0</v>
      </c>
      <c r="AM45" s="67">
        <f>_xlfn.IFNA(VLOOKUP(CONCATENATE($AM$5,$B45,$C45),'WAL1'!$A$6:$N$233,14,FALSE),0)</f>
        <v>0</v>
      </c>
      <c r="AN45" s="67">
        <f>_xlfn.IFNA(VLOOKUP(CONCATENATE($AK$5,$B45,$C45),'BUN3'!$A$6:$N$133,14,FALSE),0)</f>
        <v>0</v>
      </c>
      <c r="AO45" s="67">
        <f>_xlfn.IFNA(VLOOKUP(CONCATENATE($AO$5,$B45,$C45),'ESP4'!$A$6:$N$135,14,FALSE),0)</f>
        <v>0</v>
      </c>
      <c r="AP45" s="67">
        <f>_xlfn.IFNA(VLOOKUP(CONCATENATE($AP$5,$B45,$C45),'MR3'!$A$6:$N$77,14,FALSE),0)</f>
        <v>0</v>
      </c>
      <c r="AQ45" s="67">
        <f>_xlfn.IFNA(VLOOKUP(CONCATENATE($AQ$5,$B45,$C45),SC!$A$6:$N$253,14,FALSE),0)</f>
        <v>0</v>
      </c>
      <c r="AR45" s="67">
        <f>_xlfn.IFNA(VLOOKUP(CONCATENATE($AR$5,$B45,$C45),'SM1'!$A$6:$N$233,14,FALSE),0)</f>
        <v>0</v>
      </c>
      <c r="AS45" s="393"/>
      <c r="AT45" s="68"/>
      <c r="AU45" s="63"/>
    </row>
    <row r="46" spans="1:47" x14ac:dyDescent="0.3">
      <c r="A46" s="891"/>
      <c r="B46" s="85"/>
      <c r="C46" s="22"/>
      <c r="D46" s="22"/>
      <c r="E46" s="23"/>
      <c r="F46" s="24"/>
      <c r="G46" s="21">
        <f t="shared" si="6"/>
        <v>0</v>
      </c>
      <c r="H46" s="25">
        <f t="shared" si="7"/>
        <v>0</v>
      </c>
      <c r="I46" s="24">
        <f t="shared" si="5"/>
        <v>16</v>
      </c>
      <c r="J46" s="66">
        <f>_xlfn.IFNA(VLOOKUP(CONCATENATE($J$5,$B46,$C46),'BUS1'!$A$6:$N$107,14,FALSE),0)</f>
        <v>0</v>
      </c>
      <c r="K46" s="66">
        <f>_xlfn.IFNA(VLOOKUP(CONCATENATE($K$5,$B46,$C46),'ESP1'!$A$6:$N$135,14,FALSE),0)</f>
        <v>0</v>
      </c>
      <c r="L46" s="66">
        <f>_xlfn.IFNA(VLOOKUP(CONCATENATE($L$5,$B46,$C46),'KR1'!$A$6:$N$95,14,FALSE),0)</f>
        <v>0</v>
      </c>
      <c r="M46" s="66">
        <f>_xlfn.IFNA(VLOOKUP(CONCATENATE($M$5,$B46,$C46),'BAL1'!$A$6:$N$110,14,FALSE),0)</f>
        <v>0</v>
      </c>
      <c r="N46" s="66">
        <f>_xlfn.IFNA(VLOOKUP(CONCATENATE($N$5,$B46,$C46),MUR!$A$6:$L$131,14,FALSE),0)</f>
        <v>0</v>
      </c>
      <c r="O46" s="66">
        <f>_xlfn.IFNA(VLOOKUP(CONCATENATE($O$5,$B46,$C46),'SER1'!$A$6:$N$110,14,FALSE),0)</f>
        <v>0</v>
      </c>
      <c r="P46" s="66">
        <f>_xlfn.IFNA(VLOOKUP(CONCATENATE($P$5,$B46,$C46),'MR1'!$A$6:$N$135,14,FALSE),0)</f>
        <v>0</v>
      </c>
      <c r="Q46" s="66">
        <f>_xlfn.IFNA(VLOOKUP(CONCATENATE($Q$5,$B46,$C46),'GOS1'!$A$6:$N$133,14,FALSE),0)</f>
        <v>0</v>
      </c>
      <c r="R46" s="66">
        <f>_xlfn.IFNA(VLOOKUP(CONCATENATE($R$5,$B46,$C46),'BUS2'!F50,FALSE),0)</f>
        <v>0</v>
      </c>
      <c r="S46" s="66">
        <f>_xlfn.IFNA(VLOOKUP(CONCATENATE($S$5,$B46,$C46),'OG1'!$A$6:$N$56,14,FALSE),0)</f>
        <v>0</v>
      </c>
      <c r="T46" s="66">
        <f>_xlfn.IFNA(VLOOKUP(CONCATENATE($T$5,$B46,$C46),'DRY1'!$A$6:$N$135,14,FALSE),0)</f>
        <v>0</v>
      </c>
      <c r="U46" s="66">
        <f>_xlfn.IFNA(VLOOKUP(CONCATENATE($U$5,$B46,$C46),'HO1'!$A$8:$N$131,14,FALSE),0)</f>
        <v>0</v>
      </c>
      <c r="V46" s="66">
        <f>_xlfn.IFNA(VLOOKUP(CONCATENATE($V$5,$B46,$C46),'BUS3'!$A$8:$N$135,14,FALSE),0)</f>
        <v>0</v>
      </c>
      <c r="W46" s="66">
        <f>_xlfn.IFNA(VLOOKUP(CONCATENATE($W$5,$B46,$C46),'DRY2'!$A$6:$M$169,14,FALSE),0)</f>
        <v>0</v>
      </c>
      <c r="X46" s="66">
        <f>_xlfn.IFNA(VLOOKUP(CONCATENATE($X$5,$B46,$C46),'BAL2'!$A$6:$N$133,14,FALSE),0)</f>
        <v>0</v>
      </c>
      <c r="Y46" s="66">
        <f>_xlfn.IFNA(VLOOKUP(CONCATENATE($Y$5,$B46,$C46),'OG3'!$A$6:$N$133,14,FALSE),0)</f>
        <v>0</v>
      </c>
      <c r="Z46" s="66">
        <f>_xlfn.IFNA(VLOOKUP(CONCATENATE($Z$5,$B46,$C46),'MR2'!$A$6:$N$133,14,FALSE),0)</f>
        <v>0</v>
      </c>
      <c r="AA46" s="66">
        <f>_xlfn.IFNA(VLOOKUP(CONCATENATE($AA$5,$B46,$C46),'DRY3'!$A$6:$N$124,14,FALSE),0)</f>
        <v>0</v>
      </c>
      <c r="AB46" s="66">
        <f>_xlfn.IFNA(VLOOKUP(CONCATENATE($AB$5,$B46,$C46),'SER2'!$A$6:$N$135,14,FALSE),0)</f>
        <v>0</v>
      </c>
      <c r="AC46" s="66">
        <f>_xlfn.IFNA(VLOOKUP(CONCATENATE($AC$5,$B46,$C46),'KR2'!$A$6:$O$129,14,FALSE),0)</f>
        <v>0</v>
      </c>
      <c r="AD46" s="66"/>
      <c r="AE46" s="66">
        <f>_xlfn.IFNA(VLOOKUP(CONCATENATE($AE$5,$B46,$C46),LOG!$A$6:$N$135,14,FALSE),0)</f>
        <v>0</v>
      </c>
      <c r="AF46" s="66">
        <f>_xlfn.IFNA(VLOOKUP(CONCATENATE($AF$5,$B46,$C46),FEST!$A$6:$N$125,14,FALSE),0)</f>
        <v>0</v>
      </c>
      <c r="AG46" s="66">
        <f>_xlfn.IFNA(VLOOKUP(CONCATENATE($AG$5,$B46,$C46),'ESP2'!$A$6:$N$131,14,FALSE),0)</f>
        <v>0</v>
      </c>
      <c r="AH46" s="66">
        <f>_xlfn.IFNA(VLOOKUP(CONCATENATE($AG$5,$B46,$C46),'OG3'!$A$6:$N$131,14,FALSE),0)</f>
        <v>0</v>
      </c>
      <c r="AI46" s="66">
        <f>_xlfn.IFNA(VLOOKUP(CONCATENATE($AI$5,$B46,$C46),'BUN2'!$A$6:$N$135,14,FALSE),0)</f>
        <v>0</v>
      </c>
      <c r="AJ46" s="66">
        <f>_xlfn.IFNA(VLOOKUP(CONCATENATE($AJ$5,$B46,$C46),SC!$A$6:$M$135,14,FALSE),0)</f>
        <v>0</v>
      </c>
      <c r="AK46" s="66">
        <f>_xlfn.IFNA(VLOOKUP(CONCATENATE($AK$5,$B46,$C46),'ESP3'!$A$6:$N$133,14,FALSE),0)</f>
        <v>0</v>
      </c>
      <c r="AL46" s="66">
        <f>_xlfn.IFNA(VLOOKUP(CONCATENATE($AP$5,$B46,$C46),'BAL3'!$A$6:$N$95,14,FALSE),0)</f>
        <v>0</v>
      </c>
      <c r="AM46" s="67">
        <f>_xlfn.IFNA(VLOOKUP(CONCATENATE($AM$5,$B46,$C46),'WAL1'!$A$6:$N$233,14,FALSE),0)</f>
        <v>0</v>
      </c>
      <c r="AN46" s="67">
        <f>_xlfn.IFNA(VLOOKUP(CONCATENATE($AK$5,$B46,$C46),'BUN3'!$A$6:$N$133,14,FALSE),0)</f>
        <v>0</v>
      </c>
      <c r="AO46" s="67">
        <f>_xlfn.IFNA(VLOOKUP(CONCATENATE($AO$5,$B46,$C46),'ESP4'!$A$6:$N$135,14,FALSE),0)</f>
        <v>0</v>
      </c>
      <c r="AP46" s="67">
        <f>_xlfn.IFNA(VLOOKUP(CONCATENATE($AP$5,$B46,$C46),'MR3'!$A$6:$N$77,14,FALSE),0)</f>
        <v>0</v>
      </c>
      <c r="AQ46" s="67">
        <f>_xlfn.IFNA(VLOOKUP(CONCATENATE($AQ$5,$B46,$C46),SC!$A$6:$N$253,14,FALSE),0)</f>
        <v>0</v>
      </c>
      <c r="AR46" s="67">
        <f>_xlfn.IFNA(VLOOKUP(CONCATENATE($AR$5,$B46,$C46),'SM1'!$A$6:$N$233,14,FALSE),0)</f>
        <v>0</v>
      </c>
      <c r="AS46" s="393"/>
      <c r="AT46" s="68"/>
      <c r="AU46" s="63"/>
    </row>
    <row r="47" spans="1:47" x14ac:dyDescent="0.3">
      <c r="A47" s="891"/>
      <c r="B47" s="85"/>
      <c r="C47" s="22"/>
      <c r="D47" s="22"/>
      <c r="E47" s="23"/>
      <c r="F47" s="24"/>
      <c r="G47" s="21">
        <f t="shared" si="6"/>
        <v>0</v>
      </c>
      <c r="H47" s="25">
        <f t="shared" si="7"/>
        <v>0</v>
      </c>
      <c r="I47" s="24">
        <f t="shared" si="5"/>
        <v>16</v>
      </c>
      <c r="J47" s="66">
        <f>_xlfn.IFNA(VLOOKUP(CONCATENATE($J$5,$B47,$C47),'BUS1'!$A$6:$N$107,14,FALSE),0)</f>
        <v>0</v>
      </c>
      <c r="K47" s="66">
        <f>_xlfn.IFNA(VLOOKUP(CONCATENATE($K$5,$B47,$C47),'ESP1'!$A$6:$N$135,14,FALSE),0)</f>
        <v>0</v>
      </c>
      <c r="L47" s="66">
        <f>_xlfn.IFNA(VLOOKUP(CONCATENATE($L$5,$B47,$C47),'KR1'!$A$6:$N$95,14,FALSE),0)</f>
        <v>0</v>
      </c>
      <c r="M47" s="66">
        <f>_xlfn.IFNA(VLOOKUP(CONCATENATE($M$5,$B47,$C47),'BAL1'!$A$6:$N$110,14,FALSE),0)</f>
        <v>0</v>
      </c>
      <c r="N47" s="66">
        <f>_xlfn.IFNA(VLOOKUP(CONCATENATE($N$5,$B47,$C47),MUR!$A$6:$L$131,14,FALSE),0)</f>
        <v>0</v>
      </c>
      <c r="O47" s="66">
        <f>_xlfn.IFNA(VLOOKUP(CONCATENATE($O$5,$B47,$C47),'SER1'!$A$6:$N$110,14,FALSE),0)</f>
        <v>0</v>
      </c>
      <c r="P47" s="66">
        <f>_xlfn.IFNA(VLOOKUP(CONCATENATE($P$5,$B47,$C47),'MR1'!$A$6:$N$135,14,FALSE),0)</f>
        <v>0</v>
      </c>
      <c r="Q47" s="66">
        <f>_xlfn.IFNA(VLOOKUP(CONCATENATE($Q$5,$B47,$C47),'GOS1'!$A$6:$N$133,14,FALSE),0)</f>
        <v>0</v>
      </c>
      <c r="R47" s="66">
        <f>_xlfn.IFNA(VLOOKUP(CONCATENATE($R$5,$B47,$C47),'BUS2'!F55,FALSE),0)</f>
        <v>0</v>
      </c>
      <c r="S47" s="66">
        <f>_xlfn.IFNA(VLOOKUP(CONCATENATE($S$5,$B47,$C47),'OG1'!$A$6:$N$56,14,FALSE),0)</f>
        <v>0</v>
      </c>
      <c r="T47" s="66">
        <f>_xlfn.IFNA(VLOOKUP(CONCATENATE($T$5,$B47,$C47),'DRY1'!$A$6:$N$135,14,FALSE),0)</f>
        <v>0</v>
      </c>
      <c r="U47" s="66">
        <f>_xlfn.IFNA(VLOOKUP(CONCATENATE($U$5,$B47,$C47),'HO1'!$A$8:$N$131,14,FALSE),0)</f>
        <v>0</v>
      </c>
      <c r="V47" s="66">
        <f>_xlfn.IFNA(VLOOKUP(CONCATENATE($V$5,$B47,$C47),'BUS3'!$A$8:$N$135,14,FALSE),0)</f>
        <v>0</v>
      </c>
      <c r="W47" s="66">
        <f>_xlfn.IFNA(VLOOKUP(CONCATENATE($W$5,$B47,$C47),'DRY2'!$A$6:$M$169,14,FALSE),0)</f>
        <v>0</v>
      </c>
      <c r="X47" s="66">
        <f>_xlfn.IFNA(VLOOKUP(CONCATENATE($X$5,$B47,$C47),'BAL2'!$A$6:$N$133,14,FALSE),0)</f>
        <v>0</v>
      </c>
      <c r="Y47" s="66">
        <f>_xlfn.IFNA(VLOOKUP(CONCATENATE($Y$5,$B47,$C47),'OG3'!$A$6:$N$133,14,FALSE),0)</f>
        <v>0</v>
      </c>
      <c r="Z47" s="66">
        <f>_xlfn.IFNA(VLOOKUP(CONCATENATE($Z$5,$B47,$C47),'MR2'!$A$6:$N$133,14,FALSE),0)</f>
        <v>0</v>
      </c>
      <c r="AA47" s="66">
        <f>_xlfn.IFNA(VLOOKUP(CONCATENATE($AA$5,$B47,$C47),'DRY3'!$A$6:$N$124,14,FALSE),0)</f>
        <v>0</v>
      </c>
      <c r="AB47" s="66">
        <f>_xlfn.IFNA(VLOOKUP(CONCATENATE($AB$5,$B47,$C47),'SER2'!$A$6:$N$135,14,FALSE),0)</f>
        <v>0</v>
      </c>
      <c r="AC47" s="66">
        <f>_xlfn.IFNA(VLOOKUP(CONCATENATE($AC$5,$B47,$C47),'KR2'!$A$6:$O$129,14,FALSE),0)</f>
        <v>0</v>
      </c>
      <c r="AD47" s="66"/>
      <c r="AE47" s="66">
        <f>_xlfn.IFNA(VLOOKUP(CONCATENATE($AE$5,$B47,$C47),LOG!$A$6:$N$135,14,FALSE),0)</f>
        <v>0</v>
      </c>
      <c r="AF47" s="66">
        <f>_xlfn.IFNA(VLOOKUP(CONCATENATE($AF$5,$B47,$C47),FEST!$A$6:$N$125,14,FALSE),0)</f>
        <v>0</v>
      </c>
      <c r="AG47" s="66">
        <f>_xlfn.IFNA(VLOOKUP(CONCATENATE($AG$5,$B47,$C47),'ESP2'!$A$6:$N$131,14,FALSE),0)</f>
        <v>0</v>
      </c>
      <c r="AH47" s="66">
        <f>_xlfn.IFNA(VLOOKUP(CONCATENATE($AG$5,$B47,$C47),'OG3'!$A$6:$N$131,14,FALSE),0)</f>
        <v>0</v>
      </c>
      <c r="AI47" s="66">
        <f>_xlfn.IFNA(VLOOKUP(CONCATENATE($AI$5,$B47,$C47),'BUN2'!$A$6:$N$135,14,FALSE),0)</f>
        <v>0</v>
      </c>
      <c r="AJ47" s="66">
        <f>_xlfn.IFNA(VLOOKUP(CONCATENATE($AJ$5,$B47,$C47),SC!$A$6:$M$135,14,FALSE),0)</f>
        <v>0</v>
      </c>
      <c r="AK47" s="66">
        <f>_xlfn.IFNA(VLOOKUP(CONCATENATE($AK$5,$B47,$C47),'ESP3'!$A$6:$N$133,14,FALSE),0)</f>
        <v>0</v>
      </c>
      <c r="AL47" s="66">
        <f>_xlfn.IFNA(VLOOKUP(CONCATENATE($AP$5,$B47,$C47),'BAL3'!$A$6:$N$95,14,FALSE),0)</f>
        <v>0</v>
      </c>
      <c r="AM47" s="67">
        <f>_xlfn.IFNA(VLOOKUP(CONCATENATE($AM$5,$B47,$C47),'WAL1'!$A$6:$N$233,14,FALSE),0)</f>
        <v>0</v>
      </c>
      <c r="AN47" s="67">
        <f>_xlfn.IFNA(VLOOKUP(CONCATENATE($AK$5,$B47,$C47),'BUN3'!$A$6:$N$133,14,FALSE),0)</f>
        <v>0</v>
      </c>
      <c r="AO47" s="67">
        <f>_xlfn.IFNA(VLOOKUP(CONCATENATE($AO$5,$B47,$C47),'ESP4'!$A$6:$N$135,14,FALSE),0)</f>
        <v>0</v>
      </c>
      <c r="AP47" s="67">
        <f>_xlfn.IFNA(VLOOKUP(CONCATENATE($AP$5,$B47,$C47),'MR3'!$A$6:$N$77,14,FALSE),0)</f>
        <v>0</v>
      </c>
      <c r="AQ47" s="67">
        <f>_xlfn.IFNA(VLOOKUP(CONCATENATE($AQ$5,$B47,$C47),SC!$A$6:$N$253,14,FALSE),0)</f>
        <v>0</v>
      </c>
      <c r="AR47" s="67">
        <f>_xlfn.IFNA(VLOOKUP(CONCATENATE($AR$5,$B47,$C47),'SM1'!$A$6:$N$233,14,FALSE),0)</f>
        <v>0</v>
      </c>
      <c r="AS47" s="393"/>
      <c r="AT47" s="68"/>
      <c r="AU47" s="63"/>
    </row>
    <row r="48" spans="1:47" x14ac:dyDescent="0.3">
      <c r="A48" s="891"/>
      <c r="B48" s="85"/>
      <c r="C48" s="22"/>
      <c r="D48" s="22"/>
      <c r="E48" s="23"/>
      <c r="F48" s="24"/>
      <c r="G48" s="21">
        <f t="shared" si="6"/>
        <v>0</v>
      </c>
      <c r="H48" s="25">
        <f t="shared" si="7"/>
        <v>0</v>
      </c>
      <c r="I48" s="24">
        <f t="shared" si="5"/>
        <v>16</v>
      </c>
      <c r="J48" s="66">
        <f>_xlfn.IFNA(VLOOKUP(CONCATENATE($J$5,$B48,$C48),'BUS1'!$A$6:$N$107,14,FALSE),0)</f>
        <v>0</v>
      </c>
      <c r="K48" s="66">
        <f>_xlfn.IFNA(VLOOKUP(CONCATENATE($K$5,$B48,$C48),'ESP1'!$A$6:$N$135,14,FALSE),0)</f>
        <v>0</v>
      </c>
      <c r="L48" s="66">
        <f>_xlfn.IFNA(VLOOKUP(CONCATENATE($L$5,$B48,$C48),'KR1'!$A$6:$N$95,14,FALSE),0)</f>
        <v>0</v>
      </c>
      <c r="M48" s="66">
        <f>_xlfn.IFNA(VLOOKUP(CONCATENATE($M$5,$B48,$C48),'BAL1'!$A$6:$N$110,14,FALSE),0)</f>
        <v>0</v>
      </c>
      <c r="N48" s="66">
        <f>_xlfn.IFNA(VLOOKUP(CONCATENATE($N$5,$B48,$C48),MUR!$A$6:$L$131,14,FALSE),0)</f>
        <v>0</v>
      </c>
      <c r="O48" s="66">
        <f>_xlfn.IFNA(VLOOKUP(CONCATENATE($O$5,$B48,$C48),'SER1'!$A$6:$N$110,14,FALSE),0)</f>
        <v>0</v>
      </c>
      <c r="P48" s="66">
        <f>_xlfn.IFNA(VLOOKUP(CONCATENATE($P$5,$B48,$C48),'MR1'!$A$6:$N$135,14,FALSE),0)</f>
        <v>0</v>
      </c>
      <c r="Q48" s="66">
        <f>_xlfn.IFNA(VLOOKUP(CONCATENATE($Q$5,$B48,$C48),'GOS1'!$A$6:$N$133,14,FALSE),0)</f>
        <v>0</v>
      </c>
      <c r="R48" s="66">
        <f>_xlfn.IFNA(VLOOKUP(CONCATENATE($R$5,$B48,$C48),'BUS2'!F56,FALSE),0)</f>
        <v>0</v>
      </c>
      <c r="S48" s="66">
        <f>_xlfn.IFNA(VLOOKUP(CONCATENATE($S$5,$B48,$C48),'OG1'!$A$6:$N$56,14,FALSE),0)</f>
        <v>0</v>
      </c>
      <c r="T48" s="66">
        <f>_xlfn.IFNA(VLOOKUP(CONCATENATE($T$5,$B48,$C48),'DRY1'!$A$6:$N$135,14,FALSE),0)</f>
        <v>0</v>
      </c>
      <c r="U48" s="66">
        <f>_xlfn.IFNA(VLOOKUP(CONCATENATE($U$5,$B48,$C48),'HO1'!$A$8:$N$131,14,FALSE),0)</f>
        <v>0</v>
      </c>
      <c r="V48" s="66">
        <f>_xlfn.IFNA(VLOOKUP(CONCATENATE($V$5,$B48,$C48),'BUS3'!$A$8:$N$135,14,FALSE),0)</f>
        <v>0</v>
      </c>
      <c r="W48" s="66">
        <f>_xlfn.IFNA(VLOOKUP(CONCATENATE($W$5,$B48,$C48),'DRY2'!$A$6:$M$169,14,FALSE),0)</f>
        <v>0</v>
      </c>
      <c r="X48" s="66">
        <f>_xlfn.IFNA(VLOOKUP(CONCATENATE($X$5,$B48,$C48),'BAL2'!$A$6:$N$133,14,FALSE),0)</f>
        <v>0</v>
      </c>
      <c r="Y48" s="66">
        <f>_xlfn.IFNA(VLOOKUP(CONCATENATE($Y$5,$B48,$C48),'OG3'!$A$6:$N$133,14,FALSE),0)</f>
        <v>0</v>
      </c>
      <c r="Z48" s="66">
        <f>_xlfn.IFNA(VLOOKUP(CONCATENATE($Z$5,$B48,$C48),'MR2'!$A$6:$N$133,14,FALSE),0)</f>
        <v>0</v>
      </c>
      <c r="AA48" s="66">
        <f>_xlfn.IFNA(VLOOKUP(CONCATENATE($AA$5,$B48,$C48),'DRY3'!$A$6:$N$124,14,FALSE),0)</f>
        <v>0</v>
      </c>
      <c r="AB48" s="66">
        <f>_xlfn.IFNA(VLOOKUP(CONCATENATE($AB$5,$B48,$C48),'SER2'!$A$6:$N$135,14,FALSE),0)</f>
        <v>0</v>
      </c>
      <c r="AC48" s="66">
        <f>_xlfn.IFNA(VLOOKUP(CONCATENATE($AC$5,$B48,$C48),'KR2'!$A$6:$O$129,14,FALSE),0)</f>
        <v>0</v>
      </c>
      <c r="AD48" s="66"/>
      <c r="AE48" s="66">
        <f>_xlfn.IFNA(VLOOKUP(CONCATENATE($AE$5,$B48,$C48),LOG!$A$6:$N$135,14,FALSE),0)</f>
        <v>0</v>
      </c>
      <c r="AF48" s="66">
        <f>_xlfn.IFNA(VLOOKUP(CONCATENATE($AF$5,$B48,$C48),FEST!$A$6:$N$125,14,FALSE),0)</f>
        <v>0</v>
      </c>
      <c r="AG48" s="66">
        <f>_xlfn.IFNA(VLOOKUP(CONCATENATE($AG$5,$B48,$C48),'ESP2'!$A$6:$N$131,14,FALSE),0)</f>
        <v>0</v>
      </c>
      <c r="AH48" s="66">
        <f>_xlfn.IFNA(VLOOKUP(CONCATENATE($AG$5,$B48,$C48),'OG3'!$A$6:$N$131,14,FALSE),0)</f>
        <v>0</v>
      </c>
      <c r="AI48" s="66">
        <f>_xlfn.IFNA(VLOOKUP(CONCATENATE($AI$5,$B48,$C48),'BUN2'!$A$6:$N$135,14,FALSE),0)</f>
        <v>0</v>
      </c>
      <c r="AJ48" s="66">
        <f>_xlfn.IFNA(VLOOKUP(CONCATENATE($AJ$5,$B48,$C48),SC!$A$6:$M$135,14,FALSE),0)</f>
        <v>0</v>
      </c>
      <c r="AK48" s="66">
        <f>_xlfn.IFNA(VLOOKUP(CONCATENATE($AK$5,$B48,$C48),'ESP3'!$A$6:$N$133,14,FALSE),0)</f>
        <v>0</v>
      </c>
      <c r="AL48" s="66">
        <f>_xlfn.IFNA(VLOOKUP(CONCATENATE($AP$5,$B48,$C48),'BAL3'!$A$6:$N$95,14,FALSE),0)</f>
        <v>0</v>
      </c>
      <c r="AM48" s="67">
        <f>_xlfn.IFNA(VLOOKUP(CONCATENATE($AM$5,$B48,$C48),'WAL1'!$A$6:$N$233,14,FALSE),0)</f>
        <v>0</v>
      </c>
      <c r="AN48" s="67">
        <f>_xlfn.IFNA(VLOOKUP(CONCATENATE($AK$5,$B48,$C48),'BUN3'!$A$6:$N$133,14,FALSE),0)</f>
        <v>0</v>
      </c>
      <c r="AO48" s="67">
        <f>_xlfn.IFNA(VLOOKUP(CONCATENATE($AO$5,$B48,$C48),'ESP4'!$A$6:$N$135,14,FALSE),0)</f>
        <v>0</v>
      </c>
      <c r="AP48" s="67">
        <f>_xlfn.IFNA(VLOOKUP(CONCATENATE($AP$5,$B48,$C48),'MR3'!$A$6:$N$77,14,FALSE),0)</f>
        <v>0</v>
      </c>
      <c r="AQ48" s="415">
        <f>_xlfn.IFNA(VLOOKUP(CONCATENATE($AQ$5,$B48,$C48),SC!$A$6:$N$253,14,FALSE),0)</f>
        <v>0</v>
      </c>
      <c r="AR48" s="67">
        <f>_xlfn.IFNA(VLOOKUP(CONCATENATE($AR$5,$B48,$C48),'SM1'!$A$6:$N$233,14,FALSE),0)</f>
        <v>0</v>
      </c>
      <c r="AS48" s="393"/>
      <c r="AT48" s="68"/>
      <c r="AU48" s="63"/>
    </row>
    <row r="49" spans="1:47" x14ac:dyDescent="0.3">
      <c r="A49" s="891"/>
      <c r="B49" s="85"/>
      <c r="C49" s="22"/>
      <c r="D49" s="22"/>
      <c r="E49" s="23"/>
      <c r="F49" s="24"/>
      <c r="G49" s="21">
        <f t="shared" si="6"/>
        <v>0</v>
      </c>
      <c r="H49" s="25">
        <f t="shared" si="7"/>
        <v>0</v>
      </c>
      <c r="I49" s="24">
        <f t="shared" si="5"/>
        <v>16</v>
      </c>
      <c r="J49" s="66">
        <f>_xlfn.IFNA(VLOOKUP(CONCATENATE($J$5,$B49,$C49),'BUS1'!$A$6:$N$107,14,FALSE),0)</f>
        <v>0</v>
      </c>
      <c r="K49" s="66">
        <f>_xlfn.IFNA(VLOOKUP(CONCATENATE($K$5,$B49,$C49),'ESP1'!$A$6:$N$135,14,FALSE),0)</f>
        <v>0</v>
      </c>
      <c r="L49" s="66">
        <f>_xlfn.IFNA(VLOOKUP(CONCATENATE($L$5,$B49,$C49),'KR1'!$A$6:$N$95,14,FALSE),0)</f>
        <v>0</v>
      </c>
      <c r="M49" s="66">
        <f>_xlfn.IFNA(VLOOKUP(CONCATENATE($M$5,$B49,$C49),'BAL1'!$A$6:$N$110,14,FALSE),0)</f>
        <v>0</v>
      </c>
      <c r="N49" s="66">
        <f>_xlfn.IFNA(VLOOKUP(CONCATENATE($N$5,$B49,$C49),MUR!$A$6:$L$131,14,FALSE),0)</f>
        <v>0</v>
      </c>
      <c r="O49" s="66">
        <f>_xlfn.IFNA(VLOOKUP(CONCATENATE($O$5,$B49,$C49),'SER1'!$A$6:$N$110,14,FALSE),0)</f>
        <v>0</v>
      </c>
      <c r="P49" s="66">
        <f>_xlfn.IFNA(VLOOKUP(CONCATENATE($P$5,$B49,$C49),'MR1'!$A$6:$N$135,14,FALSE),0)</f>
        <v>0</v>
      </c>
      <c r="Q49" s="66">
        <f>_xlfn.IFNA(VLOOKUP(CONCATENATE($Q$5,$B49,$C49),'GOS1'!$A$6:$N$133,14,FALSE),0)</f>
        <v>0</v>
      </c>
      <c r="R49" s="66">
        <f>_xlfn.IFNA(VLOOKUP(CONCATENATE($R$5,$B49,$C49),'BUS2'!F57,FALSE),0)</f>
        <v>0</v>
      </c>
      <c r="S49" s="66">
        <f>_xlfn.IFNA(VLOOKUP(CONCATENATE($S$5,$B49,$C49),'OG1'!$A$6:$N$56,14,FALSE),0)</f>
        <v>0</v>
      </c>
      <c r="T49" s="66">
        <f>_xlfn.IFNA(VLOOKUP(CONCATENATE($T$5,$B49,$C49),'DRY1'!$A$6:$N$135,14,FALSE),0)</f>
        <v>0</v>
      </c>
      <c r="U49" s="66">
        <f>_xlfn.IFNA(VLOOKUP(CONCATENATE($U$5,$B49,$C49),'HO1'!$A$8:$N$131,14,FALSE),0)</f>
        <v>0</v>
      </c>
      <c r="V49" s="66">
        <f>_xlfn.IFNA(VLOOKUP(CONCATENATE($V$5,$B49,$C49),'BUS3'!$A$8:$N$135,14,FALSE),0)</f>
        <v>0</v>
      </c>
      <c r="W49" s="66">
        <f>_xlfn.IFNA(VLOOKUP(CONCATENATE($W$5,$B49,$C49),'DRY2'!$A$6:$M$169,14,FALSE),0)</f>
        <v>0</v>
      </c>
      <c r="X49" s="66">
        <f>_xlfn.IFNA(VLOOKUP(CONCATENATE($X$5,$B49,$C49),'BAL2'!$A$6:$N$133,14,FALSE),0)</f>
        <v>0</v>
      </c>
      <c r="Y49" s="66">
        <f>_xlfn.IFNA(VLOOKUP(CONCATENATE($Y$5,$B49,$C49),'OG3'!$A$6:$N$133,14,FALSE),0)</f>
        <v>0</v>
      </c>
      <c r="Z49" s="66">
        <f>_xlfn.IFNA(VLOOKUP(CONCATENATE($Z$5,$B49,$C49),'MR2'!$A$6:$N$133,14,FALSE),0)</f>
        <v>0</v>
      </c>
      <c r="AA49" s="66">
        <f>_xlfn.IFNA(VLOOKUP(CONCATENATE($AA$5,$B49,$C49),'DRY3'!$A$6:$N$124,14,FALSE),0)</f>
        <v>0</v>
      </c>
      <c r="AB49" s="66">
        <f>_xlfn.IFNA(VLOOKUP(CONCATENATE($AB$5,$B49,$C49),'SER2'!$A$6:$N$135,14,FALSE),0)</f>
        <v>0</v>
      </c>
      <c r="AC49" s="66">
        <f>_xlfn.IFNA(VLOOKUP(CONCATENATE($AC$5,$B49,$C49),'KR2'!$A$6:$O$129,14,FALSE),0)</f>
        <v>0</v>
      </c>
      <c r="AD49" s="66"/>
      <c r="AE49" s="66">
        <f>_xlfn.IFNA(VLOOKUP(CONCATENATE($AE$5,$B49,$C49),LOG!$A$6:$N$135,14,FALSE),0)</f>
        <v>0</v>
      </c>
      <c r="AF49" s="66">
        <f>_xlfn.IFNA(VLOOKUP(CONCATENATE($AF$5,$B49,$C49),FEST!$A$6:$N$125,14,FALSE),0)</f>
        <v>0</v>
      </c>
      <c r="AG49" s="66">
        <f>_xlfn.IFNA(VLOOKUP(CONCATENATE($AG$5,$B49,$C49),'ESP2'!$A$6:$N$131,14,FALSE),0)</f>
        <v>0</v>
      </c>
      <c r="AH49" s="66">
        <f>_xlfn.IFNA(VLOOKUP(CONCATENATE($AG$5,$B49,$C49),'OG3'!$A$6:$N$131,14,FALSE),0)</f>
        <v>0</v>
      </c>
      <c r="AI49" s="66">
        <f>_xlfn.IFNA(VLOOKUP(CONCATENATE($AI$5,$B49,$C49),'BUN2'!$A$6:$N$135,14,FALSE),0)</f>
        <v>0</v>
      </c>
      <c r="AJ49" s="66">
        <f>_xlfn.IFNA(VLOOKUP(CONCATENATE($AJ$5,$B49,$C49),SC!$A$6:$M$135,14,FALSE),0)</f>
        <v>0</v>
      </c>
      <c r="AK49" s="66">
        <f>_xlfn.IFNA(VLOOKUP(CONCATENATE($AK$5,$B49,$C49),'ESP3'!$A$6:$N$133,14,FALSE),0)</f>
        <v>0</v>
      </c>
      <c r="AL49" s="66">
        <f>_xlfn.IFNA(VLOOKUP(CONCATENATE($AP$5,$B49,$C49),'BAL3'!$A$6:$N$95,14,FALSE),0)</f>
        <v>0</v>
      </c>
      <c r="AM49" s="67">
        <f>_xlfn.IFNA(VLOOKUP(CONCATENATE($AM$5,$B49,$C49),'WAL1'!$A$6:$N$233,14,FALSE),0)</f>
        <v>0</v>
      </c>
      <c r="AN49" s="67">
        <f>_xlfn.IFNA(VLOOKUP(CONCATENATE($AK$5,$B49,$C49),'BUN3'!$A$6:$N$133,14,FALSE),0)</f>
        <v>0</v>
      </c>
      <c r="AO49" s="67">
        <f>_xlfn.IFNA(VLOOKUP(CONCATENATE($AO$5,$B49,$C49),'ESP4'!$A$6:$N$135,14,FALSE),0)</f>
        <v>0</v>
      </c>
      <c r="AP49" s="67">
        <f>_xlfn.IFNA(VLOOKUP(CONCATENATE($AP$5,$B49,$C49),'MR3'!$A$6:$N$77,14,FALSE),0)</f>
        <v>0</v>
      </c>
      <c r="AQ49" s="67">
        <f>_xlfn.IFNA(VLOOKUP(CONCATENATE($AQ$5,$B49,$C49),SC!$A$6:$N$135,14,FALSE),0)</f>
        <v>0</v>
      </c>
      <c r="AR49" s="67">
        <f>_xlfn.IFNA(VLOOKUP(CONCATENATE($AR$5,$B49,$C49),'SM1'!$A$6:$N$233,14,FALSE),0)</f>
        <v>0</v>
      </c>
      <c r="AS49" s="393"/>
      <c r="AT49" s="68"/>
      <c r="AU49" s="63"/>
    </row>
    <row r="50" spans="1:47" x14ac:dyDescent="0.3">
      <c r="A50" s="891"/>
      <c r="B50" s="85"/>
      <c r="C50" s="22"/>
      <c r="D50" s="22"/>
      <c r="E50" s="23"/>
      <c r="F50" s="24"/>
      <c r="G50" s="21">
        <f t="shared" si="6"/>
        <v>0</v>
      </c>
      <c r="H50" s="25">
        <f t="shared" si="7"/>
        <v>0</v>
      </c>
      <c r="I50" s="24">
        <f t="shared" si="5"/>
        <v>16</v>
      </c>
      <c r="J50" s="66">
        <f>_xlfn.IFNA(VLOOKUP(CONCATENATE($J$5,$B50,$C50),'BUS1'!$A$6:$N$107,14,FALSE),0)</f>
        <v>0</v>
      </c>
      <c r="K50" s="66">
        <f>_xlfn.IFNA(VLOOKUP(CONCATENATE($K$5,$B50,$C50),'ESP1'!$A$6:$N$135,14,FALSE),0)</f>
        <v>0</v>
      </c>
      <c r="L50" s="66">
        <f>_xlfn.IFNA(VLOOKUP(CONCATENATE($L$5,$B50,$C50),'KR1'!$A$6:$N$95,14,FALSE),0)</f>
        <v>0</v>
      </c>
      <c r="M50" s="66">
        <f>_xlfn.IFNA(VLOOKUP(CONCATENATE($M$5,$B50,$C50),'BAL1'!$A$6:$N$110,14,FALSE),0)</f>
        <v>0</v>
      </c>
      <c r="N50" s="66">
        <f>_xlfn.IFNA(VLOOKUP(CONCATENATE($N$5,$B50,$C50),MUR!$A$6:$L$131,14,FALSE),0)</f>
        <v>0</v>
      </c>
      <c r="O50" s="66">
        <f>_xlfn.IFNA(VLOOKUP(CONCATENATE($O$5,$B50,$C50),'SER1'!$A$6:$N$110,14,FALSE),0)</f>
        <v>0</v>
      </c>
      <c r="P50" s="66">
        <f>_xlfn.IFNA(VLOOKUP(CONCATENATE($P$5,$B50,$C50),'MR1'!$A$6:$N$135,14,FALSE),0)</f>
        <v>0</v>
      </c>
      <c r="Q50" s="66">
        <f>_xlfn.IFNA(VLOOKUP(CONCATENATE($Q$5,$B50,$C50),'GOS1'!$A$6:$N$133,14,FALSE),0)</f>
        <v>0</v>
      </c>
      <c r="R50" s="66">
        <f>_xlfn.IFNA(VLOOKUP(CONCATENATE($R$5,$B50,$C50),'BUS2'!F58,FALSE),0)</f>
        <v>0</v>
      </c>
      <c r="S50" s="66">
        <f>_xlfn.IFNA(VLOOKUP(CONCATENATE($S$5,$B50,$C50),'OG1'!$A$6:$N$56,14,FALSE),0)</f>
        <v>0</v>
      </c>
      <c r="T50" s="66">
        <f>_xlfn.IFNA(VLOOKUP(CONCATENATE($T$5,$B50,$C50),'DRY1'!$A$6:$N$135,14,FALSE),0)</f>
        <v>0</v>
      </c>
      <c r="U50" s="66">
        <f>_xlfn.IFNA(VLOOKUP(CONCATENATE($U$5,$B50,$C50),'HO1'!$A$8:$N$131,14,FALSE),0)</f>
        <v>0</v>
      </c>
      <c r="V50" s="66">
        <f>_xlfn.IFNA(VLOOKUP(CONCATENATE($V$5,$B50,$C50),'BUS3'!$A$8:$N$135,14,FALSE),0)</f>
        <v>0</v>
      </c>
      <c r="W50" s="66">
        <f>_xlfn.IFNA(VLOOKUP(CONCATENATE($W$5,$B50,$C50),'DRY2'!$A$6:$M$169,14,FALSE),0)</f>
        <v>0</v>
      </c>
      <c r="X50" s="66">
        <f>_xlfn.IFNA(VLOOKUP(CONCATENATE($X$5,$B50,$C50),'BAL2'!$A$6:$N$133,14,FALSE),0)</f>
        <v>0</v>
      </c>
      <c r="Y50" s="66">
        <f>_xlfn.IFNA(VLOOKUP(CONCATENATE($Y$5,$B50,$C50),'OG3'!$A$6:$N$133,14,FALSE),0)</f>
        <v>0</v>
      </c>
      <c r="Z50" s="66">
        <f>_xlfn.IFNA(VLOOKUP(CONCATENATE($Z$5,$B50,$C50),'MR2'!$A$6:$N$133,14,FALSE),0)</f>
        <v>0</v>
      </c>
      <c r="AA50" s="66">
        <f>_xlfn.IFNA(VLOOKUP(CONCATENATE($AA$5,$B50,$C50),'DRY3'!$A$6:$N$124,14,FALSE),0)</f>
        <v>0</v>
      </c>
      <c r="AB50" s="66">
        <f>_xlfn.IFNA(VLOOKUP(CONCATENATE($AB$5,$B50,$C50),'SER2'!$A$6:$N$135,14,FALSE),0)</f>
        <v>0</v>
      </c>
      <c r="AC50" s="66">
        <f>_xlfn.IFNA(VLOOKUP(CONCATENATE($AC$5,$B50,$C50),'KR2'!$A$6:$O$129,14,FALSE),0)</f>
        <v>0</v>
      </c>
      <c r="AD50" s="66"/>
      <c r="AE50" s="66">
        <f>_xlfn.IFNA(VLOOKUP(CONCATENATE($AE$5,$B50,$C50),LOG!$A$6:$N$135,14,FALSE),0)</f>
        <v>0</v>
      </c>
      <c r="AF50" s="66">
        <f>_xlfn.IFNA(VLOOKUP(CONCATENATE($AF$5,$B50,$C50),FEST!$A$6:$N$125,14,FALSE),0)</f>
        <v>0</v>
      </c>
      <c r="AG50" s="66">
        <f>_xlfn.IFNA(VLOOKUP(CONCATENATE($AG$5,$B50,$C50),'ESP2'!$A$6:$N$131,14,FALSE),0)</f>
        <v>0</v>
      </c>
      <c r="AH50" s="66">
        <f>_xlfn.IFNA(VLOOKUP(CONCATENATE($AG$5,$B50,$C50),'OG3'!$A$6:$N$131,14,FALSE),0)</f>
        <v>0</v>
      </c>
      <c r="AI50" s="66">
        <f>_xlfn.IFNA(VLOOKUP(CONCATENATE($AI$5,$B50,$C50),'BUN2'!$A$6:$N$135,14,FALSE),0)</f>
        <v>0</v>
      </c>
      <c r="AJ50" s="66">
        <f>_xlfn.IFNA(VLOOKUP(CONCATENATE($AJ$5,$B50,$C50),SC!$A$6:$M$135,14,FALSE),0)</f>
        <v>0</v>
      </c>
      <c r="AK50" s="66">
        <f>_xlfn.IFNA(VLOOKUP(CONCATENATE($AK$5,$B50,$C50),'ESP3'!$A$6:$N$133,14,FALSE),0)</f>
        <v>0</v>
      </c>
      <c r="AL50" s="66"/>
      <c r="AM50" s="67">
        <f>_xlfn.IFNA(VLOOKUP(CONCATENATE($AM$5,$B50,$C50),'WAL1'!$A$6:$N$233,14,FALSE),0)</f>
        <v>0</v>
      </c>
      <c r="AN50" s="67">
        <f>_xlfn.IFNA(VLOOKUP(CONCATENATE($AK$5,$B50,$C50),'BUN3'!$A$6:$N$133,14,FALSE),0)</f>
        <v>0</v>
      </c>
      <c r="AO50" s="67">
        <f>_xlfn.IFNA(VLOOKUP(CONCATENATE($AO$5,$B50,$C50),'ESP4'!$A$6:$N$135,14,FALSE),0)</f>
        <v>0</v>
      </c>
      <c r="AP50" s="67">
        <f>_xlfn.IFNA(VLOOKUP(CONCATENATE($AP$5,$B50,$C50),'MR3'!$A$6:$N$77,14,FALSE),0)</f>
        <v>0</v>
      </c>
      <c r="AQ50" s="67"/>
      <c r="AR50" s="67">
        <f>_xlfn.IFNA(VLOOKUP(CONCATENATE($AR$5,$B50,$C50),'SM1'!$A$6:$N$233,14,FALSE),0)</f>
        <v>0</v>
      </c>
      <c r="AS50" s="393"/>
      <c r="AT50" s="68"/>
      <c r="AU50" s="63"/>
    </row>
    <row r="51" spans="1:47" x14ac:dyDescent="0.3">
      <c r="A51" s="891"/>
      <c r="B51" s="85"/>
      <c r="C51" s="22"/>
      <c r="D51" s="22"/>
      <c r="E51" s="23"/>
      <c r="F51" s="24"/>
      <c r="G51" s="21">
        <f t="shared" si="6"/>
        <v>0</v>
      </c>
      <c r="H51" s="25">
        <f t="shared" si="7"/>
        <v>0</v>
      </c>
      <c r="I51" s="24">
        <f t="shared" si="5"/>
        <v>16</v>
      </c>
      <c r="J51" s="66">
        <f>_xlfn.IFNA(VLOOKUP(CONCATENATE($J$5,$B51,$C51),'BUS1'!$A$6:$N$107,14,FALSE),0)</f>
        <v>0</v>
      </c>
      <c r="K51" s="66">
        <f>_xlfn.IFNA(VLOOKUP(CONCATENATE($K$5,$B51,$C51),'ESP1'!$A$6:$N$135,14,FALSE),0)</f>
        <v>0</v>
      </c>
      <c r="L51" s="66">
        <f>_xlfn.IFNA(VLOOKUP(CONCATENATE($L$5,$B51,$C51),'KR1'!$A$6:$N$95,14,FALSE),0)</f>
        <v>0</v>
      </c>
      <c r="M51" s="66">
        <f>_xlfn.IFNA(VLOOKUP(CONCATENATE($M$5,$B51,$C51),'BAL1'!$A$6:$N$110,14,FALSE),0)</f>
        <v>0</v>
      </c>
      <c r="N51" s="66">
        <f>_xlfn.IFNA(VLOOKUP(CONCATENATE($N$5,$B51,$C51),MUR!$A$6:$L$131,14,FALSE),0)</f>
        <v>0</v>
      </c>
      <c r="O51" s="66">
        <f>_xlfn.IFNA(VLOOKUP(CONCATENATE($O$5,$B51,$C51),'SER1'!$A$6:$N$110,14,FALSE),0)</f>
        <v>0</v>
      </c>
      <c r="P51" s="66">
        <f>_xlfn.IFNA(VLOOKUP(CONCATENATE($P$5,$B51,$C51),'MR1'!$A$6:$N$135,14,FALSE),0)</f>
        <v>0</v>
      </c>
      <c r="Q51" s="66">
        <f>_xlfn.IFNA(VLOOKUP(CONCATENATE($Q$5,$B51,$C51),'GOS1'!$A$6:$N$133,14,FALSE),0)</f>
        <v>0</v>
      </c>
      <c r="R51" s="66">
        <f>_xlfn.IFNA(VLOOKUP(CONCATENATE($R$5,$B51,$C51),'BUS2'!F59,FALSE),0)</f>
        <v>0</v>
      </c>
      <c r="S51" s="66">
        <f>_xlfn.IFNA(VLOOKUP(CONCATENATE($S$5,$B51,$C51),'OG1'!$A$6:$N$56,14,FALSE),0)</f>
        <v>0</v>
      </c>
      <c r="T51" s="66">
        <f>_xlfn.IFNA(VLOOKUP(CONCATENATE($T$5,$B51,$C51),'DRY1'!$A$6:$N$135,14,FALSE),0)</f>
        <v>0</v>
      </c>
      <c r="U51" s="66">
        <f>_xlfn.IFNA(VLOOKUP(CONCATENATE($U$5,$B51,$C51),'HO1'!$A$8:$N$131,14,FALSE),0)</f>
        <v>0</v>
      </c>
      <c r="V51" s="66">
        <f>_xlfn.IFNA(VLOOKUP(CONCATENATE($V$5,$B51,$C51),'BUS3'!$A$8:$N$135,14,FALSE),0)</f>
        <v>0</v>
      </c>
      <c r="W51" s="66">
        <f>_xlfn.IFNA(VLOOKUP(CONCATENATE($W$5,$B51,$C51),'DRY2'!$A$6:$M$169,14,FALSE),0)</f>
        <v>0</v>
      </c>
      <c r="X51" s="66">
        <f>_xlfn.IFNA(VLOOKUP(CONCATENATE($X$5,$B51,$C51),'BAL2'!$A$6:$N$133,14,FALSE),0)</f>
        <v>0</v>
      </c>
      <c r="Y51" s="66">
        <f>_xlfn.IFNA(VLOOKUP(CONCATENATE($Y$5,$B51,$C51),'OG3'!$A$6:$N$133,14,FALSE),0)</f>
        <v>0</v>
      </c>
      <c r="Z51" s="66">
        <f>_xlfn.IFNA(VLOOKUP(CONCATENATE($Z$5,$B51,$C51),'MR2'!$A$6:$N$133,14,FALSE),0)</f>
        <v>0</v>
      </c>
      <c r="AA51" s="66">
        <f>_xlfn.IFNA(VLOOKUP(CONCATENATE($AA$5,$B51,$C51),'DRY3'!$A$6:$N$124,14,FALSE),0)</f>
        <v>0</v>
      </c>
      <c r="AB51" s="66">
        <f>_xlfn.IFNA(VLOOKUP(CONCATENATE($AB$5,$B51,$C51),'SER2'!$A$6:$N$135,14,FALSE),0)</f>
        <v>0</v>
      </c>
      <c r="AC51" s="66">
        <f>_xlfn.IFNA(VLOOKUP(CONCATENATE($AC$5,$B51,$C51),'KR2'!$A$6:$O$129,14,FALSE),0)</f>
        <v>0</v>
      </c>
      <c r="AD51" s="66"/>
      <c r="AE51" s="66">
        <f>_xlfn.IFNA(VLOOKUP(CONCATENATE($AE$5,$B51,$C51),LOG!$A$6:$N$135,14,FALSE),0)</f>
        <v>0</v>
      </c>
      <c r="AF51" s="66">
        <f>_xlfn.IFNA(VLOOKUP(CONCATENATE($AF$5,$B51,$C51),FEST!$A$6:$N$125,14,FALSE),0)</f>
        <v>0</v>
      </c>
      <c r="AG51" s="66">
        <f>_xlfn.IFNA(VLOOKUP(CONCATENATE($AG$5,$B51,$C51),'ESP2'!$A$6:$N$131,14,FALSE),0)</f>
        <v>0</v>
      </c>
      <c r="AH51" s="66">
        <f>_xlfn.IFNA(VLOOKUP(CONCATENATE($AG$5,$B51,$C51),'OG3'!$A$6:$N$131,14,FALSE),0)</f>
        <v>0</v>
      </c>
      <c r="AI51" s="66">
        <f>_xlfn.IFNA(VLOOKUP(CONCATENATE($AI$5,$B51,$C51),'BUN2'!$A$6:$N$135,14,FALSE),0)</f>
        <v>0</v>
      </c>
      <c r="AJ51" s="66">
        <f>_xlfn.IFNA(VLOOKUP(CONCATENATE($AJ$5,$B51,$C51),SC!$A$6:$M$135,14,FALSE),0)</f>
        <v>0</v>
      </c>
      <c r="AK51" s="66">
        <f>_xlfn.IFNA(VLOOKUP(CONCATENATE($AK$5,$B51,$C51),'ESP3'!$A$6:$N$133,14,FALSE),0)</f>
        <v>0</v>
      </c>
      <c r="AL51" s="66"/>
      <c r="AM51" s="67">
        <f>_xlfn.IFNA(VLOOKUP(CONCATENATE($AM$5,$B51,$C51),'WAL1'!$A$6:$N$233,14,FALSE),0)</f>
        <v>0</v>
      </c>
      <c r="AN51" s="67">
        <f>_xlfn.IFNA(VLOOKUP(CONCATENATE($AK$5,$B51,$C51),'BUN3'!$A$6:$N$133,14,FALSE),0)</f>
        <v>0</v>
      </c>
      <c r="AO51" s="67">
        <f>_xlfn.IFNA(VLOOKUP(CONCATENATE($AO$5,$B51,$C51),'ESP4'!$A$6:$N$135,14,FALSE),0)</f>
        <v>0</v>
      </c>
      <c r="AP51" s="67">
        <f>_xlfn.IFNA(VLOOKUP(CONCATENATE($AP$5,$B51,$C51),'MR3'!$A$6:$N$77,14,FALSE),0)</f>
        <v>0</v>
      </c>
      <c r="AQ51" s="67"/>
      <c r="AR51" s="67">
        <f>_xlfn.IFNA(VLOOKUP(CONCATENATE($AR$5,$B51,$C51),'SM1'!$A$6:$N$233,14,FALSE),0)</f>
        <v>0</v>
      </c>
      <c r="AS51" s="393"/>
      <c r="AT51" s="68"/>
      <c r="AU51" s="63"/>
    </row>
    <row r="52" spans="1:47" x14ac:dyDescent="0.3">
      <c r="A52" s="891"/>
      <c r="B52" s="85"/>
      <c r="C52" s="22"/>
      <c r="D52" s="22"/>
      <c r="E52" s="23"/>
      <c r="F52" s="24"/>
      <c r="G52" s="21">
        <f t="shared" si="6"/>
        <v>0</v>
      </c>
      <c r="H52" s="25">
        <f t="shared" si="7"/>
        <v>0</v>
      </c>
      <c r="I52" s="24">
        <f t="shared" si="5"/>
        <v>16</v>
      </c>
      <c r="J52" s="66">
        <f>_xlfn.IFNA(VLOOKUP(CONCATENATE($J$5,$B52,$C52),'BUS1'!$A$6:$N$107,14,FALSE),0)</f>
        <v>0</v>
      </c>
      <c r="K52" s="66">
        <f>_xlfn.IFNA(VLOOKUP(CONCATENATE($K$5,$B52,$C52),'ESP1'!$A$6:$N$135,14,FALSE),0)</f>
        <v>0</v>
      </c>
      <c r="L52" s="66">
        <f>_xlfn.IFNA(VLOOKUP(CONCATENATE($L$5,$B52,$C52),'KR1'!$A$6:$N$95,14,FALSE),0)</f>
        <v>0</v>
      </c>
      <c r="M52" s="66">
        <f>_xlfn.IFNA(VLOOKUP(CONCATENATE($M$5,$B52,$C52),'BAL1'!$A$6:$N$110,14,FALSE),0)</f>
        <v>0</v>
      </c>
      <c r="N52" s="66">
        <f>_xlfn.IFNA(VLOOKUP(CONCATENATE($N$5,$B52,$C52),MUR!$A$6:$L$131,14,FALSE),0)</f>
        <v>0</v>
      </c>
      <c r="O52" s="66">
        <f>_xlfn.IFNA(VLOOKUP(CONCATENATE($O$5,$B52,$C52),'SER1'!$A$6:$N$110,14,FALSE),0)</f>
        <v>0</v>
      </c>
      <c r="P52" s="66">
        <f>_xlfn.IFNA(VLOOKUP(CONCATENATE($P$5,$B52,$C52),'MR1'!$A$6:$N$135,14,FALSE),0)</f>
        <v>0</v>
      </c>
      <c r="Q52" s="66">
        <f>_xlfn.IFNA(VLOOKUP(CONCATENATE($Q$5,$B52,$C52),'GOS1'!$A$6:$N$133,14,FALSE),0)</f>
        <v>0</v>
      </c>
      <c r="R52" s="66">
        <f>_xlfn.IFNA(VLOOKUP(CONCATENATE($R$5,$B52,$C52),'BUS2'!F60,FALSE),0)</f>
        <v>0</v>
      </c>
      <c r="S52" s="66">
        <f>_xlfn.IFNA(VLOOKUP(CONCATENATE($S$5,$B52,$C52),'OG1'!$A$6:$N$56,14,FALSE),0)</f>
        <v>0</v>
      </c>
      <c r="T52" s="66">
        <f>_xlfn.IFNA(VLOOKUP(CONCATENATE($T$5,$B52,$C52),'DRY1'!$A$6:$N$135,14,FALSE),0)</f>
        <v>0</v>
      </c>
      <c r="U52" s="66">
        <f>_xlfn.IFNA(VLOOKUP(CONCATENATE($U$5,$B52,$C52),'HO1'!$A$8:$N$131,14,FALSE),0)</f>
        <v>0</v>
      </c>
      <c r="V52" s="66">
        <f>_xlfn.IFNA(VLOOKUP(CONCATENATE($V$5,$B52,$C52),'BUS3'!$A$8:$N$135,14,FALSE),0)</f>
        <v>0</v>
      </c>
      <c r="W52" s="66">
        <f>_xlfn.IFNA(VLOOKUP(CONCATENATE($W$5,$B52,$C52),'DRY2'!$A$6:$M$169,14,FALSE),0)</f>
        <v>0</v>
      </c>
      <c r="X52" s="66">
        <f>_xlfn.IFNA(VLOOKUP(CONCATENATE($X$5,$B52,$C52),'BAL2'!$A$6:$N$133,14,FALSE),0)</f>
        <v>0</v>
      </c>
      <c r="Y52" s="66">
        <f>_xlfn.IFNA(VLOOKUP(CONCATENATE($Y$5,$B52,$C52),'OG3'!$A$6:$N$133,14,FALSE),0)</f>
        <v>0</v>
      </c>
      <c r="Z52" s="66">
        <f>_xlfn.IFNA(VLOOKUP(CONCATENATE($Z$5,$B52,$C52),'MR2'!$A$6:$N$133,14,FALSE),0)</f>
        <v>0</v>
      </c>
      <c r="AA52" s="66">
        <f>_xlfn.IFNA(VLOOKUP(CONCATENATE($AA$5,$B52,$C52),'DRY3'!$A$6:$N$124,14,FALSE),0)</f>
        <v>0</v>
      </c>
      <c r="AB52" s="66">
        <f>_xlfn.IFNA(VLOOKUP(CONCATENATE($AB$5,$B52,$C52),'SER2'!$A$6:$N$135,14,FALSE),0)</f>
        <v>0</v>
      </c>
      <c r="AC52" s="66">
        <f>_xlfn.IFNA(VLOOKUP(CONCATENATE($AC$5,$B52,$C52),'KR2'!$A$6:$O$129,14,FALSE),0)</f>
        <v>0</v>
      </c>
      <c r="AD52" s="66"/>
      <c r="AE52" s="66">
        <f>_xlfn.IFNA(VLOOKUP(CONCATENATE($AE$5,$B52,$C52),LOG!$A$6:$N$135,14,FALSE),0)</f>
        <v>0</v>
      </c>
      <c r="AF52" s="66">
        <f>_xlfn.IFNA(VLOOKUP(CONCATENATE($AF$5,$B52,$C52),FEST!$A$6:$N$125,14,FALSE),0)</f>
        <v>0</v>
      </c>
      <c r="AG52" s="66">
        <f>_xlfn.IFNA(VLOOKUP(CONCATENATE($AG$5,$B52,$C52),'ESP2'!$A$6:$N$131,14,FALSE),0)</f>
        <v>0</v>
      </c>
      <c r="AH52" s="66">
        <f>_xlfn.IFNA(VLOOKUP(CONCATENATE($AG$5,$B52,$C52),'OG3'!$A$6:$N$131,14,FALSE),0)</f>
        <v>0</v>
      </c>
      <c r="AI52" s="66">
        <f>_xlfn.IFNA(VLOOKUP(CONCATENATE($AI$5,$B52,$C52),'BUN2'!$A$6:$N$135,14,FALSE),0)</f>
        <v>0</v>
      </c>
      <c r="AJ52" s="66">
        <f>_xlfn.IFNA(VLOOKUP(CONCATENATE($AJ$5,$B52,$C52),SC!$A$6:$M$135,14,FALSE),0)</f>
        <v>0</v>
      </c>
      <c r="AK52" s="66">
        <f>_xlfn.IFNA(VLOOKUP(CONCATENATE($AK$5,$B52,$C52),'ESP3'!$A$6:$N$133,14,FALSE),0)</f>
        <v>0</v>
      </c>
      <c r="AL52" s="66"/>
      <c r="AM52" s="67">
        <f>_xlfn.IFNA(VLOOKUP(CONCATENATE($AM$5,$B52,$C52),'WAL1'!$A$6:$N$233,14,FALSE),0)</f>
        <v>0</v>
      </c>
      <c r="AN52" s="67">
        <f>_xlfn.IFNA(VLOOKUP(CONCATENATE($AK$5,$B52,$C52),'BUN3'!$A$6:$N$133,14,FALSE),0)</f>
        <v>0</v>
      </c>
      <c r="AO52" s="67">
        <f>_xlfn.IFNA(VLOOKUP(CONCATENATE($AO$5,$B52,$C52),'ESP4'!$A$6:$N$135,14,FALSE),0)</f>
        <v>0</v>
      </c>
      <c r="AP52" s="67">
        <f>_xlfn.IFNA(VLOOKUP(CONCATENATE($AP$5,$B52,$C52),'MR3'!$A$6:$N$77,14,FALSE),0)</f>
        <v>0</v>
      </c>
      <c r="AQ52" s="67"/>
      <c r="AR52" s="67">
        <f>_xlfn.IFNA(VLOOKUP(CONCATENATE($AR$5,$B52,$C52),'SM1'!$A$6:$N$233,14,FALSE),0)</f>
        <v>0</v>
      </c>
      <c r="AS52" s="393"/>
      <c r="AT52" s="68"/>
      <c r="AU52" s="63"/>
    </row>
    <row r="53" spans="1:47" x14ac:dyDescent="0.3">
      <c r="A53" s="891"/>
      <c r="B53" s="85"/>
      <c r="C53" s="22"/>
      <c r="D53" s="22"/>
      <c r="E53" s="23"/>
      <c r="F53" s="24"/>
      <c r="G53" s="21">
        <f t="shared" si="6"/>
        <v>0</v>
      </c>
      <c r="H53" s="25">
        <f t="shared" si="7"/>
        <v>0</v>
      </c>
      <c r="I53" s="24">
        <f t="shared" si="5"/>
        <v>16</v>
      </c>
      <c r="J53" s="66">
        <f>_xlfn.IFNA(VLOOKUP(CONCATENATE($J$5,$B53,$C53),'BUS1'!$A$6:$N$107,14,FALSE),0)</f>
        <v>0</v>
      </c>
      <c r="K53" s="66">
        <f>_xlfn.IFNA(VLOOKUP(CONCATENATE($K$5,$B53,$C53),'ESP1'!$A$6:$N$135,14,FALSE),0)</f>
        <v>0</v>
      </c>
      <c r="L53" s="66">
        <f>_xlfn.IFNA(VLOOKUP(CONCATENATE($L$5,$B53,$C53),'KR1'!$A$6:$N$95,14,FALSE),0)</f>
        <v>0</v>
      </c>
      <c r="M53" s="66">
        <f>_xlfn.IFNA(VLOOKUP(CONCATENATE($M$5,$B53,$C53),'BAL1'!$A$6:$N$110,14,FALSE),0)</f>
        <v>0</v>
      </c>
      <c r="N53" s="66">
        <f>_xlfn.IFNA(VLOOKUP(CONCATENATE($N$5,$B53,$C53),MUR!$A$6:$L$131,14,FALSE),0)</f>
        <v>0</v>
      </c>
      <c r="O53" s="66">
        <f>_xlfn.IFNA(VLOOKUP(CONCATENATE($O$5,$B53,$C53),'SER1'!$A$6:$N$110,14,FALSE),0)</f>
        <v>0</v>
      </c>
      <c r="P53" s="66">
        <f>_xlfn.IFNA(VLOOKUP(CONCATENATE($P$5,$B53,$C53),'MR1'!$A$6:$N$135,14,FALSE),0)</f>
        <v>0</v>
      </c>
      <c r="Q53" s="66">
        <f>_xlfn.IFNA(VLOOKUP(CONCATENATE($Q$5,$B53,$C53),'GOS1'!$A$6:$N$133,14,FALSE),0)</f>
        <v>0</v>
      </c>
      <c r="R53" s="66">
        <f>_xlfn.IFNA(VLOOKUP(CONCATENATE($R$5,$B53,$C53),'BUS2'!F61,FALSE),0)</f>
        <v>0</v>
      </c>
      <c r="S53" s="66">
        <f>_xlfn.IFNA(VLOOKUP(CONCATENATE($S$5,$B53,$C53),'OG1'!$A$6:$N$56,14,FALSE),0)</f>
        <v>0</v>
      </c>
      <c r="T53" s="66">
        <f>_xlfn.IFNA(VLOOKUP(CONCATENATE($T$5,$B53,$C53),'DRY1'!$A$6:$N$135,14,FALSE),0)</f>
        <v>0</v>
      </c>
      <c r="U53" s="66">
        <f>_xlfn.IFNA(VLOOKUP(CONCATENATE($U$5,$B53,$C53),'HO1'!$A$8:$N$131,14,FALSE),0)</f>
        <v>0</v>
      </c>
      <c r="V53" s="66">
        <f>_xlfn.IFNA(VLOOKUP(CONCATENATE($V$5,$B53,$C53),'BUS3'!$A$8:$N$135,14,FALSE),0)</f>
        <v>0</v>
      </c>
      <c r="W53" s="66">
        <f>_xlfn.IFNA(VLOOKUP(CONCATENATE($W$5,$B53,$C53),'DRY2'!$A$6:$M$169,14,FALSE),0)</f>
        <v>0</v>
      </c>
      <c r="X53" s="66">
        <f>_xlfn.IFNA(VLOOKUP(CONCATENATE($X$5,$B53,$C53),'BAL2'!$A$6:$N$133,14,FALSE),0)</f>
        <v>0</v>
      </c>
      <c r="Y53" s="66">
        <f>_xlfn.IFNA(VLOOKUP(CONCATENATE($Y$5,$B53,$C53),'OG3'!$A$6:$N$133,14,FALSE),0)</f>
        <v>0</v>
      </c>
      <c r="Z53" s="66">
        <f>_xlfn.IFNA(VLOOKUP(CONCATENATE($Z$5,$B53,$C53),'MR2'!$A$6:$N$133,14,FALSE),0)</f>
        <v>0</v>
      </c>
      <c r="AA53" s="66">
        <f>_xlfn.IFNA(VLOOKUP(CONCATENATE($AA$5,$B53,$C53),'DRY3'!$A$6:$N$124,14,FALSE),0)</f>
        <v>0</v>
      </c>
      <c r="AB53" s="66">
        <f>_xlfn.IFNA(VLOOKUP(CONCATENATE($AB$5,$B53,$C53),'SER2'!$A$6:$N$135,14,FALSE),0)</f>
        <v>0</v>
      </c>
      <c r="AC53" s="66">
        <f>_xlfn.IFNA(VLOOKUP(CONCATENATE($AC$5,$B53,$C53),'KR2'!$A$6:$O$129,14,FALSE),0)</f>
        <v>0</v>
      </c>
      <c r="AD53" s="66"/>
      <c r="AE53" s="66">
        <f>_xlfn.IFNA(VLOOKUP(CONCATENATE($AE$5,$B53,$C53),LOG!$A$6:$N$135,14,FALSE),0)</f>
        <v>0</v>
      </c>
      <c r="AF53" s="66">
        <f>_xlfn.IFNA(VLOOKUP(CONCATENATE($AF$5,$B53,$C53),FEST!$A$6:$N$125,14,FALSE),0)</f>
        <v>0</v>
      </c>
      <c r="AG53" s="66">
        <f>_xlfn.IFNA(VLOOKUP(CONCATENATE($AG$5,$B53,$C53),'ESP2'!$A$6:$N$131,14,FALSE),0)</f>
        <v>0</v>
      </c>
      <c r="AH53" s="66">
        <f>_xlfn.IFNA(VLOOKUP(CONCATENATE($AG$5,$B53,$C53),'OG3'!$A$6:$N$131,14,FALSE),0)</f>
        <v>0</v>
      </c>
      <c r="AI53" s="66">
        <f>_xlfn.IFNA(VLOOKUP(CONCATENATE($AI$5,$B53,$C53),'BUN2'!$A$6:$N$135,14,FALSE),0)</f>
        <v>0</v>
      </c>
      <c r="AJ53" s="66">
        <f>_xlfn.IFNA(VLOOKUP(CONCATENATE($AJ$5,$B53,$C53),SC!$A$6:$M$135,14,FALSE),0)</f>
        <v>0</v>
      </c>
      <c r="AK53" s="66">
        <f>_xlfn.IFNA(VLOOKUP(CONCATENATE($AK$5,$B53,$C53),'ESP3'!$A$6:$N$133,14,FALSE),0)</f>
        <v>0</v>
      </c>
      <c r="AL53" s="66"/>
      <c r="AM53" s="67">
        <f>_xlfn.IFNA(VLOOKUP(CONCATENATE($AM$5,$B53,$C53),'WAL1'!$A$6:$N$233,14,FALSE),0)</f>
        <v>0</v>
      </c>
      <c r="AN53" s="67">
        <f>_xlfn.IFNA(VLOOKUP(CONCATENATE($AK$5,$B53,$C53),'BUN3'!$A$6:$N$133,14,FALSE),0)</f>
        <v>0</v>
      </c>
      <c r="AO53" s="67">
        <f>_xlfn.IFNA(VLOOKUP(CONCATENATE($AO$5,$B53,$C53),'ESP4'!$A$6:$N$135,14,FALSE),0)</f>
        <v>0</v>
      </c>
      <c r="AP53" s="67">
        <f>_xlfn.IFNA(VLOOKUP(CONCATENATE($AP$5,$B53,$C53),'MR3'!$A$6:$N$77,14,FALSE),0)</f>
        <v>0</v>
      </c>
      <c r="AQ53" s="67"/>
      <c r="AR53" s="67">
        <f>_xlfn.IFNA(VLOOKUP(CONCATENATE($AR$5,$B53,$C53),'SM1'!$A$6:$N$233,14,FALSE),0)</f>
        <v>0</v>
      </c>
      <c r="AS53" s="393"/>
      <c r="AT53" s="68"/>
      <c r="AU53" s="63"/>
    </row>
    <row r="54" spans="1:47" x14ac:dyDescent="0.3">
      <c r="A54" s="891"/>
      <c r="B54" s="85"/>
      <c r="C54" s="22"/>
      <c r="D54" s="22"/>
      <c r="E54" s="23"/>
      <c r="F54" s="24"/>
      <c r="G54" s="21">
        <f t="shared" si="6"/>
        <v>0</v>
      </c>
      <c r="H54" s="25">
        <f t="shared" si="7"/>
        <v>0</v>
      </c>
      <c r="I54" s="24">
        <f t="shared" si="5"/>
        <v>16</v>
      </c>
      <c r="J54" s="66">
        <f>_xlfn.IFNA(VLOOKUP(CONCATENATE($J$5,$B54,$C54),'BUS1'!$A$6:$N$107,14,FALSE),0)</f>
        <v>0</v>
      </c>
      <c r="K54" s="66">
        <f>_xlfn.IFNA(VLOOKUP(CONCATENATE($K$5,$B54,$C54),'ESP1'!$A$6:$N$135,14,FALSE),0)</f>
        <v>0</v>
      </c>
      <c r="L54" s="66">
        <f>_xlfn.IFNA(VLOOKUP(CONCATENATE($L$5,$B54,$C54),'KR1'!$A$6:$N$95,14,FALSE),0)</f>
        <v>0</v>
      </c>
      <c r="M54" s="66">
        <f>_xlfn.IFNA(VLOOKUP(CONCATENATE($M$5,$B54,$C54),'BAL1'!$A$6:$N$110,14,FALSE),0)</f>
        <v>0</v>
      </c>
      <c r="N54" s="66">
        <f>_xlfn.IFNA(VLOOKUP(CONCATENATE($N$5,$B54,$C54),MUR!$A$6:$L$131,14,FALSE),0)</f>
        <v>0</v>
      </c>
      <c r="O54" s="66">
        <f>_xlfn.IFNA(VLOOKUP(CONCATENATE($O$5,$B54,$C54),'SER1'!$A$6:$N$110,14,FALSE),0)</f>
        <v>0</v>
      </c>
      <c r="P54" s="66">
        <f>_xlfn.IFNA(VLOOKUP(CONCATENATE($P$5,$B54,$C54),'MR1'!$A$6:$N$135,14,FALSE),0)</f>
        <v>0</v>
      </c>
      <c r="Q54" s="66">
        <f>_xlfn.IFNA(VLOOKUP(CONCATENATE($Q$5,$B54,$C54),'GOS1'!$A$6:$N$133,14,FALSE),0)</f>
        <v>0</v>
      </c>
      <c r="R54" s="66">
        <f>_xlfn.IFNA(VLOOKUP(CONCATENATE($R$5,$B54,$C54),'BUS2'!F62,FALSE),0)</f>
        <v>0</v>
      </c>
      <c r="S54" s="66">
        <f>_xlfn.IFNA(VLOOKUP(CONCATENATE($S$5,$B54,$C54),'OG1'!$A$6:$N$56,14,FALSE),0)</f>
        <v>0</v>
      </c>
      <c r="T54" s="66">
        <f>_xlfn.IFNA(VLOOKUP(CONCATENATE($T$5,$B54,$C54),'DRY1'!$A$6:$N$135,14,FALSE),0)</f>
        <v>0</v>
      </c>
      <c r="U54" s="66">
        <f>_xlfn.IFNA(VLOOKUP(CONCATENATE($U$5,$B54,$C54),'HO1'!$A$8:$N$131,14,FALSE),0)</f>
        <v>0</v>
      </c>
      <c r="V54" s="66">
        <f>_xlfn.IFNA(VLOOKUP(CONCATENATE($V$5,$B54,$C54),'BUS3'!$A$8:$N$135,14,FALSE),0)</f>
        <v>0</v>
      </c>
      <c r="W54" s="66">
        <f>_xlfn.IFNA(VLOOKUP(CONCATENATE($W$5,$B54,$C54),'DRY2'!$A$6:$M$169,14,FALSE),0)</f>
        <v>0</v>
      </c>
      <c r="X54" s="66">
        <f>_xlfn.IFNA(VLOOKUP(CONCATENATE($X$5,$B54,$C54),'BAL2'!$A$6:$N$133,14,FALSE),0)</f>
        <v>0</v>
      </c>
      <c r="Y54" s="66">
        <f>_xlfn.IFNA(VLOOKUP(CONCATENATE($Y$5,$B54,$C54),'OG3'!$A$6:$N$133,14,FALSE),0)</f>
        <v>0</v>
      </c>
      <c r="Z54" s="66">
        <f>_xlfn.IFNA(VLOOKUP(CONCATENATE($Z$5,$B54,$C54),'MR2'!$A$6:$N$133,14,FALSE),0)</f>
        <v>0</v>
      </c>
      <c r="AA54" s="66">
        <f>_xlfn.IFNA(VLOOKUP(CONCATENATE($AA$5,$B54,$C54),'DRY3'!$A$6:$N$124,14,FALSE),0)</f>
        <v>0</v>
      </c>
      <c r="AB54" s="66">
        <f>_xlfn.IFNA(VLOOKUP(CONCATENATE($AB$5,$B54,$C54),'SER2'!$A$6:$N$135,14,FALSE),0)</f>
        <v>0</v>
      </c>
      <c r="AC54" s="66">
        <f>_xlfn.IFNA(VLOOKUP(CONCATENATE($AC$5,$B54,$C54),'KR2'!$A$6:$O$129,14,FALSE),0)</f>
        <v>0</v>
      </c>
      <c r="AD54" s="66"/>
      <c r="AE54" s="66">
        <f>_xlfn.IFNA(VLOOKUP(CONCATENATE($AE$5,$B54,$C54),LOG!$A$6:$N$135,14,FALSE),0)</f>
        <v>0</v>
      </c>
      <c r="AF54" s="66">
        <f>_xlfn.IFNA(VLOOKUP(CONCATENATE($AF$5,$B54,$C54),FEST!$A$6:$N$125,14,FALSE),0)</f>
        <v>0</v>
      </c>
      <c r="AG54" s="66">
        <f>_xlfn.IFNA(VLOOKUP(CONCATENATE($AG$5,$B54,$C54),'ESP2'!$A$6:$N$131,14,FALSE),0)</f>
        <v>0</v>
      </c>
      <c r="AH54" s="66">
        <f>_xlfn.IFNA(VLOOKUP(CONCATENATE($AG$5,$B54,$C54),'OG3'!$A$6:$N$131,14,FALSE),0)</f>
        <v>0</v>
      </c>
      <c r="AI54" s="66">
        <f>_xlfn.IFNA(VLOOKUP(CONCATENATE($AI$5,$B54,$C54),'BUN2'!$A$6:$N$135,14,FALSE),0)</f>
        <v>0</v>
      </c>
      <c r="AJ54" s="66">
        <f>_xlfn.IFNA(VLOOKUP(CONCATENATE($AJ$5,$B54,$C54),SC!$A$6:$M$135,14,FALSE),0)</f>
        <v>0</v>
      </c>
      <c r="AK54" s="66">
        <f>_xlfn.IFNA(VLOOKUP(CONCATENATE($AK$5,$B54,$C54),'ESP3'!$A$6:$N$133,14,FALSE),0)</f>
        <v>0</v>
      </c>
      <c r="AL54" s="66"/>
      <c r="AM54" s="67">
        <f>_xlfn.IFNA(VLOOKUP(CONCATENATE($AM$5,$B54,$C54),'WAL1'!$A$6:$N$233,14,FALSE),0)</f>
        <v>0</v>
      </c>
      <c r="AN54" s="67">
        <f>_xlfn.IFNA(VLOOKUP(CONCATENATE($AK$5,$B54,$C54),'BUN3'!$A$6:$N$133,14,FALSE),0)</f>
        <v>0</v>
      </c>
      <c r="AO54" s="67">
        <f>_xlfn.IFNA(VLOOKUP(CONCATENATE($AO$5,$B54,$C54),'ESP4'!$A$6:$N$135,14,FALSE),0)</f>
        <v>0</v>
      </c>
      <c r="AP54" s="67">
        <f>_xlfn.IFNA(VLOOKUP(CONCATENATE($AP$5,$B54,$C54),'MR3'!$A$6:$N$77,14,FALSE),0)</f>
        <v>0</v>
      </c>
      <c r="AQ54" s="67">
        <f>_xlfn.IFNA(VLOOKUP(CONCATENATE($AQ$5,$B54,$C54),'DRY2'!$A$6:$N$130,14,FALSE),0)</f>
        <v>0</v>
      </c>
      <c r="AR54" s="67">
        <f>_xlfn.IFNA(VLOOKUP(CONCATENATE($AR$5,$B54,$C54),'SM1'!$A$6:$N$233,14,FALSE),0)</f>
        <v>0</v>
      </c>
      <c r="AS54" s="393"/>
      <c r="AT54" s="68">
        <f>_xlfn.IFNA(VLOOKUP(CONCATENATE($AT$5,$B54,$C54),'WAL1'!$A$6:$N$118,14,FALSE),0)</f>
        <v>0</v>
      </c>
      <c r="AU54" s="63"/>
    </row>
    <row r="55" spans="1:47" x14ac:dyDescent="0.3">
      <c r="A55" s="891"/>
      <c r="B55" s="85"/>
      <c r="C55" s="22"/>
      <c r="D55" s="22"/>
      <c r="E55" s="23"/>
      <c r="F55" s="24"/>
      <c r="G55" s="21">
        <f t="shared" si="6"/>
        <v>0</v>
      </c>
      <c r="H55" s="25">
        <f t="shared" si="7"/>
        <v>0</v>
      </c>
      <c r="I55" s="24">
        <f t="shared" si="5"/>
        <v>16</v>
      </c>
      <c r="J55" s="66">
        <f>_xlfn.IFNA(VLOOKUP(CONCATENATE($J$5,$B55,$C55),'BUS1'!$A$6:$N$107,14,FALSE),0)</f>
        <v>0</v>
      </c>
      <c r="K55" s="66">
        <f>_xlfn.IFNA(VLOOKUP(CONCATENATE($K$5,$B55,$C55),'ESP1'!$A$6:$N$135,14,FALSE),0)</f>
        <v>0</v>
      </c>
      <c r="L55" s="66">
        <f>_xlfn.IFNA(VLOOKUP(CONCATENATE($L$5,$B55,$C55),'KR1'!$A$6:$N$95,14,FALSE),0)</f>
        <v>0</v>
      </c>
      <c r="M55" s="66">
        <f>_xlfn.IFNA(VLOOKUP(CONCATENATE($M$5,$B55,$C55),'BAL1'!$A$6:$N$110,14,FALSE),0)</f>
        <v>0</v>
      </c>
      <c r="N55" s="66">
        <f>_xlfn.IFNA(VLOOKUP(CONCATENATE($N$5,$B55,$C55),MUR!$A$6:$L$131,14,FALSE),0)</f>
        <v>0</v>
      </c>
      <c r="O55" s="66">
        <f>_xlfn.IFNA(VLOOKUP(CONCATENATE($O$5,$B55,$C55),'SER1'!$A$6:$N$110,14,FALSE),0)</f>
        <v>0</v>
      </c>
      <c r="P55" s="66">
        <f>_xlfn.IFNA(VLOOKUP(CONCATENATE($P$5,$B55,$C55),'MR1'!$A$6:$N$135,14,FALSE),0)</f>
        <v>0</v>
      </c>
      <c r="Q55" s="66">
        <f>_xlfn.IFNA(VLOOKUP(CONCATENATE($Q$5,$B55,$C55),'GOS1'!$A$6:$N$133,14,FALSE),0)</f>
        <v>0</v>
      </c>
      <c r="R55" s="66">
        <f>_xlfn.IFNA(VLOOKUP(CONCATENATE($R$5,$B55,$C55),'BUS2'!F63,FALSE),0)</f>
        <v>0</v>
      </c>
      <c r="S55" s="66">
        <f>_xlfn.IFNA(VLOOKUP(CONCATENATE($S$5,$B55,$C55),'OG1'!$A$6:$N$56,14,FALSE),0)</f>
        <v>0</v>
      </c>
      <c r="T55" s="66">
        <f>_xlfn.IFNA(VLOOKUP(CONCATENATE($T$5,$B55,$C55),'DRY1'!$A$6:$N$135,14,FALSE),0)</f>
        <v>0</v>
      </c>
      <c r="U55" s="66">
        <f>_xlfn.IFNA(VLOOKUP(CONCATENATE($U$5,$B55,$C55),'HO1'!$A$8:$N$131,14,FALSE),0)</f>
        <v>0</v>
      </c>
      <c r="V55" s="66">
        <f>_xlfn.IFNA(VLOOKUP(CONCATENATE($V$5,$B55,$C55),'BUS3'!$A$8:$N$135,14,FALSE),0)</f>
        <v>0</v>
      </c>
      <c r="W55" s="66">
        <f>_xlfn.IFNA(VLOOKUP(CONCATENATE($W$5,$B55,$C55),'DRY2'!$A$6:$M$169,14,FALSE),0)</f>
        <v>0</v>
      </c>
      <c r="X55" s="66">
        <f>_xlfn.IFNA(VLOOKUP(CONCATENATE($X$5,$B55,$C55),'BAL2'!$A$6:$N$133,14,FALSE),0)</f>
        <v>0</v>
      </c>
      <c r="Y55" s="66">
        <f>_xlfn.IFNA(VLOOKUP(CONCATENATE($Y$5,$B55,$C55),'OG3'!$A$6:$N$133,14,FALSE),0)</f>
        <v>0</v>
      </c>
      <c r="Z55" s="66">
        <f>_xlfn.IFNA(VLOOKUP(CONCATENATE($Z$5,$B55,$C55),'MR2'!$A$6:$N$133,14,FALSE),0)</f>
        <v>0</v>
      </c>
      <c r="AA55" s="66">
        <f>_xlfn.IFNA(VLOOKUP(CONCATENATE($AA$5,$B55,$C55),'DRY3'!$A$6:$N$124,14,FALSE),0)</f>
        <v>0</v>
      </c>
      <c r="AB55" s="66">
        <f>_xlfn.IFNA(VLOOKUP(CONCATENATE($AB$5,$B55,$C55),'SER2'!$A$6:$N$135,14,FALSE),0)</f>
        <v>0</v>
      </c>
      <c r="AC55" s="66">
        <f>_xlfn.IFNA(VLOOKUP(CONCATENATE($AC$5,$B55,$C55),'KR2'!$A$6:$O$129,14,FALSE),0)</f>
        <v>0</v>
      </c>
      <c r="AD55" s="66"/>
      <c r="AE55" s="66">
        <f>_xlfn.IFNA(VLOOKUP(CONCATENATE($AE$5,$B55,$C55),LOG!$A$6:$N$135,14,FALSE),0)</f>
        <v>0</v>
      </c>
      <c r="AF55" s="66">
        <f>_xlfn.IFNA(VLOOKUP(CONCATENATE($AF$5,$B55,$C55),FEST!$A$6:$N$125,14,FALSE),0)</f>
        <v>0</v>
      </c>
      <c r="AG55" s="66">
        <f>_xlfn.IFNA(VLOOKUP(CONCATENATE($AG$5,$B55,$C55),'ESP2'!$A$6:$N$131,14,FALSE),0)</f>
        <v>0</v>
      </c>
      <c r="AH55" s="66">
        <f>_xlfn.IFNA(VLOOKUP(CONCATENATE($AG$5,$B55,$C55),'OG3'!$A$6:$N$131,14,FALSE),0)</f>
        <v>0</v>
      </c>
      <c r="AI55" s="66">
        <f>_xlfn.IFNA(VLOOKUP(CONCATENATE($AI$5,$B55,$C55),'BUN2'!$A$6:$N$135,14,FALSE),0)</f>
        <v>0</v>
      </c>
      <c r="AJ55" s="66">
        <f>_xlfn.IFNA(VLOOKUP(CONCATENATE($AJ$5,$B55,$C55),SC!$A$6:$M$135,14,FALSE),0)</f>
        <v>0</v>
      </c>
      <c r="AK55" s="66">
        <f>_xlfn.IFNA(VLOOKUP(CONCATENATE($AK$5,$B55,$C55),'ESP3'!$A$6:$N$133,14,FALSE),0)</f>
        <v>0</v>
      </c>
      <c r="AL55" s="66"/>
      <c r="AM55" s="67">
        <f>_xlfn.IFNA(VLOOKUP(CONCATENATE($AM$5,$B55,$C55),'WAL1'!$A$6:$N$233,14,FALSE),0)</f>
        <v>0</v>
      </c>
      <c r="AN55" s="67">
        <f>_xlfn.IFNA(VLOOKUP(CONCATENATE($AK$5,$B55,$C55),'BUN3'!$A$6:$N$133,14,FALSE),0)</f>
        <v>0</v>
      </c>
      <c r="AO55" s="67">
        <f>_xlfn.IFNA(VLOOKUP(CONCATENATE($AO$5,$B55,$C55),'ESP4'!$A$6:$N$135,14,FALSE),0)</f>
        <v>0</v>
      </c>
      <c r="AP55" s="67">
        <f>_xlfn.IFNA(VLOOKUP(CONCATENATE($AP$5,$B55,$C55),'MR3'!$A$6:$N$77,14,FALSE),0)</f>
        <v>0</v>
      </c>
      <c r="AQ55" s="67">
        <f>_xlfn.IFNA(VLOOKUP(CONCATENATE($AQ$5,$B55,$C55),'DRY2'!$A$6:$N$130,14,FALSE),0)</f>
        <v>0</v>
      </c>
      <c r="AR55" s="67">
        <f>_xlfn.IFNA(VLOOKUP(CONCATENATE($AR$5,$B55,$C55),'SM1'!$A$6:$N$233,14,FALSE),0)</f>
        <v>0</v>
      </c>
      <c r="AS55" s="393"/>
      <c r="AT55" s="68">
        <f>_xlfn.IFNA(VLOOKUP(CONCATENATE($AT$5,$B55,$C55),'WAL1'!$A$6:$N$118,14,FALSE),0)</f>
        <v>0</v>
      </c>
      <c r="AU55" s="63"/>
    </row>
    <row r="56" spans="1:47" x14ac:dyDescent="0.3">
      <c r="A56" s="891"/>
      <c r="B56" s="85"/>
      <c r="C56" s="22"/>
      <c r="D56" s="22"/>
      <c r="E56" s="23"/>
      <c r="F56" s="24"/>
      <c r="G56" s="21">
        <f t="shared" si="6"/>
        <v>0</v>
      </c>
      <c r="H56" s="25">
        <f t="shared" si="7"/>
        <v>0</v>
      </c>
      <c r="I56" s="24">
        <f t="shared" si="5"/>
        <v>16</v>
      </c>
      <c r="J56" s="66">
        <f>_xlfn.IFNA(VLOOKUP(CONCATENATE($J$5,$B56,$C56),'BUS1'!$A$6:$N$107,14,FALSE),0)</f>
        <v>0</v>
      </c>
      <c r="K56" s="66">
        <f>_xlfn.IFNA(VLOOKUP(CONCATENATE($K$5,$B56,$C56),'ESP1'!$A$6:$N$135,14,FALSE),0)</f>
        <v>0</v>
      </c>
      <c r="L56" s="66">
        <f>_xlfn.IFNA(VLOOKUP(CONCATENATE($L$5,$B56,$C56),'KR1'!$A$6:$N$95,14,FALSE),0)</f>
        <v>0</v>
      </c>
      <c r="M56" s="66">
        <f>_xlfn.IFNA(VLOOKUP(CONCATENATE($M$5,$B56,$C56),'BAL1'!$A$6:$N$110,14,FALSE),0)</f>
        <v>0</v>
      </c>
      <c r="N56" s="66">
        <f>_xlfn.IFNA(VLOOKUP(CONCATENATE($N$5,$B56,$C56),MUR!$A$6:$L$131,14,FALSE),0)</f>
        <v>0</v>
      </c>
      <c r="O56" s="66">
        <f>_xlfn.IFNA(VLOOKUP(CONCATENATE($O$5,$B56,$C56),'SER1'!$A$6:$N$110,14,FALSE),0)</f>
        <v>0</v>
      </c>
      <c r="P56" s="66">
        <f>_xlfn.IFNA(VLOOKUP(CONCATENATE($P$5,$B56,$C56),'MR1'!$A$6:$N$135,14,FALSE),0)</f>
        <v>0</v>
      </c>
      <c r="Q56" s="66">
        <f>_xlfn.IFNA(VLOOKUP(CONCATENATE($Q$5,$B56,$C56),'GOS1'!$A$6:$N$133,14,FALSE),0)</f>
        <v>0</v>
      </c>
      <c r="R56" s="66">
        <f>_xlfn.IFNA(VLOOKUP(CONCATENATE($R$5,$B56,$C56),'BUS2'!F64,FALSE),0)</f>
        <v>0</v>
      </c>
      <c r="S56" s="66">
        <f>_xlfn.IFNA(VLOOKUP(CONCATENATE($S$5,$B56,$C56),'OG1'!$A$6:$N$56,14,FALSE),0)</f>
        <v>0</v>
      </c>
      <c r="T56" s="66">
        <f>_xlfn.IFNA(VLOOKUP(CONCATENATE($T$5,$B56,$C56),'DRY1'!$A$6:$N$135,14,FALSE),0)</f>
        <v>0</v>
      </c>
      <c r="U56" s="66">
        <f>_xlfn.IFNA(VLOOKUP(CONCATENATE($U$5,$B56,$C56),'HO1'!$A$8:$N$131,14,FALSE),0)</f>
        <v>0</v>
      </c>
      <c r="V56" s="66">
        <f>_xlfn.IFNA(VLOOKUP(CONCATENATE($V$5,$B56,$C56),'BUS3'!$A$8:$N$135,14,FALSE),0)</f>
        <v>0</v>
      </c>
      <c r="W56" s="66">
        <f>_xlfn.IFNA(VLOOKUP(CONCATENATE($W$5,$B56,$C56),'DRY2'!$A$6:$M$169,14,FALSE),0)</f>
        <v>0</v>
      </c>
      <c r="X56" s="66">
        <f>_xlfn.IFNA(VLOOKUP(CONCATENATE($X$5,$B56,$C56),'BAL2'!$A$6:$N$133,14,FALSE),0)</f>
        <v>0</v>
      </c>
      <c r="Y56" s="66">
        <f>_xlfn.IFNA(VLOOKUP(CONCATENATE($Y$5,$B56,$C56),'OG3'!$A$6:$N$133,14,FALSE),0)</f>
        <v>0</v>
      </c>
      <c r="Z56" s="66">
        <f>_xlfn.IFNA(VLOOKUP(CONCATENATE($Z$5,$B56,$C56),'MR2'!$A$6:$N$133,14,FALSE),0)</f>
        <v>0</v>
      </c>
      <c r="AA56" s="66">
        <f>_xlfn.IFNA(VLOOKUP(CONCATENATE($AA$5,$B56,$C56),'DRY3'!$A$6:$N$124,14,FALSE),0)</f>
        <v>0</v>
      </c>
      <c r="AB56" s="66">
        <f>_xlfn.IFNA(VLOOKUP(CONCATENATE($AB$5,$B56,$C56),'SER2'!$A$6:$N$135,14,FALSE),0)</f>
        <v>0</v>
      </c>
      <c r="AC56" s="66">
        <f>_xlfn.IFNA(VLOOKUP(CONCATENATE($AC$5,$B56,$C56),'KR2'!$A$6:$O$129,14,FALSE),0)</f>
        <v>0</v>
      </c>
      <c r="AD56" s="66"/>
      <c r="AE56" s="66">
        <f>_xlfn.IFNA(VLOOKUP(CONCATENATE($AE$5,$B56,$C56),LOG!$A$6:$N$135,14,FALSE),0)</f>
        <v>0</v>
      </c>
      <c r="AF56" s="66">
        <f>_xlfn.IFNA(VLOOKUP(CONCATENATE($AF$5,$B56,$C56),FEST!$A$6:$N$125,14,FALSE),0)</f>
        <v>0</v>
      </c>
      <c r="AG56" s="66">
        <f>_xlfn.IFNA(VLOOKUP(CONCATENATE($AG$5,$B56,$C56),'ESP2'!$A$6:$N$131,14,FALSE),0)</f>
        <v>0</v>
      </c>
      <c r="AH56" s="66">
        <f>_xlfn.IFNA(VLOOKUP(CONCATENATE($AG$5,$B56,$C56),'OG3'!$A$6:$N$131,14,FALSE),0)</f>
        <v>0</v>
      </c>
      <c r="AI56" s="66">
        <f>_xlfn.IFNA(VLOOKUP(CONCATENATE($AI$5,$B56,$C56),'BUN2'!$A$6:$N$135,14,FALSE),0)</f>
        <v>0</v>
      </c>
      <c r="AJ56" s="66">
        <f>_xlfn.IFNA(VLOOKUP(CONCATENATE($AJ$5,$B56,$C56),SC!$A$6:$M$135,14,FALSE),0)</f>
        <v>0</v>
      </c>
      <c r="AK56" s="66">
        <f>_xlfn.IFNA(VLOOKUP(CONCATENATE($AK$5,$B56,$C56),'ESP3'!$A$6:$N$133,14,FALSE),0)</f>
        <v>0</v>
      </c>
      <c r="AL56" s="66"/>
      <c r="AM56" s="67">
        <f>_xlfn.IFNA(VLOOKUP(CONCATENATE($AM$5,$B56,$C56),'WAL1'!$A$6:$N$233,14,FALSE),0)</f>
        <v>0</v>
      </c>
      <c r="AN56" s="67">
        <f>_xlfn.IFNA(VLOOKUP(CONCATENATE($AK$5,$B56,$C56),'BUN3'!$A$6:$N$133,14,FALSE),0)</f>
        <v>0</v>
      </c>
      <c r="AO56" s="67">
        <f>_xlfn.IFNA(VLOOKUP(CONCATENATE($AO$5,$B56,$C56),'ESP4'!$A$6:$N$135,14,FALSE),0)</f>
        <v>0</v>
      </c>
      <c r="AP56" s="67">
        <f>_xlfn.IFNA(VLOOKUP(CONCATENATE($AP$5,$B56,$C56),'MR3'!$A$6:$N$77,14,FALSE),0)</f>
        <v>0</v>
      </c>
      <c r="AQ56" s="67">
        <f>_xlfn.IFNA(VLOOKUP(CONCATENATE($AQ$5,$B56,$C56),'DRY2'!$A$6:$N$130,14,FALSE),0)</f>
        <v>0</v>
      </c>
      <c r="AR56" s="67">
        <f>_xlfn.IFNA(VLOOKUP(CONCATENATE($AR$5,$B56,$C56),'SM1'!$A$6:$N$233,14,FALSE),0)</f>
        <v>0</v>
      </c>
      <c r="AS56" s="393"/>
      <c r="AT56" s="68">
        <f>_xlfn.IFNA(VLOOKUP(CONCATENATE($AT$5,$B56,$C56),'WAL1'!$A$6:$N$118,14,FALSE),0)</f>
        <v>0</v>
      </c>
      <c r="AU56" s="63"/>
    </row>
    <row r="57" spans="1:47" x14ac:dyDescent="0.3">
      <c r="A57" s="891"/>
      <c r="B57" s="85"/>
      <c r="C57" s="22"/>
      <c r="D57" s="22"/>
      <c r="E57" s="23"/>
      <c r="F57" s="24"/>
      <c r="G57" s="21">
        <f t="shared" si="6"/>
        <v>0</v>
      </c>
      <c r="H57" s="25">
        <f t="shared" si="7"/>
        <v>0</v>
      </c>
      <c r="I57" s="24">
        <f t="shared" si="5"/>
        <v>16</v>
      </c>
      <c r="J57" s="66">
        <f>_xlfn.IFNA(VLOOKUP(CONCATENATE($J$5,$B57,$C57),'BUS1'!$A$6:$N$107,14,FALSE),0)</f>
        <v>0</v>
      </c>
      <c r="K57" s="66">
        <f>_xlfn.IFNA(VLOOKUP(CONCATENATE($K$5,$B57,$C57),'ESP1'!$A$6:$N$135,14,FALSE),0)</f>
        <v>0</v>
      </c>
      <c r="L57" s="66">
        <f>_xlfn.IFNA(VLOOKUP(CONCATENATE($L$5,$B57,$C57),'KR1'!$A$6:$N$95,14,FALSE),0)</f>
        <v>0</v>
      </c>
      <c r="M57" s="66">
        <f>_xlfn.IFNA(VLOOKUP(CONCATENATE($M$5,$B57,$C57),'BAL1'!$A$6:$N$110,14,FALSE),0)</f>
        <v>0</v>
      </c>
      <c r="N57" s="66">
        <f>_xlfn.IFNA(VLOOKUP(CONCATENATE($N$5,$B57,$C57),MUR!$A$6:$L$131,14,FALSE),0)</f>
        <v>0</v>
      </c>
      <c r="O57" s="66">
        <f>_xlfn.IFNA(VLOOKUP(CONCATENATE($O$5,$B57,$C57),'SER1'!$A$6:$N$110,14,FALSE),0)</f>
        <v>0</v>
      </c>
      <c r="P57" s="66">
        <f>_xlfn.IFNA(VLOOKUP(CONCATENATE($P$5,$B57,$C57),'MR1'!$A$6:$N$135,14,FALSE),0)</f>
        <v>0</v>
      </c>
      <c r="Q57" s="66">
        <f>_xlfn.IFNA(VLOOKUP(CONCATENATE($Q$5,$B57,$C57),'GOS1'!$A$6:$N$133,14,FALSE),0)</f>
        <v>0</v>
      </c>
      <c r="R57" s="66">
        <f>_xlfn.IFNA(VLOOKUP(CONCATENATE($R$5,$B57,$C57),'BUS2'!F65,FALSE),0)</f>
        <v>0</v>
      </c>
      <c r="S57" s="66">
        <f>_xlfn.IFNA(VLOOKUP(CONCATENATE($S$5,$B57,$C57),'OG1'!$A$6:$N$56,14,FALSE),0)</f>
        <v>0</v>
      </c>
      <c r="T57" s="66">
        <f>_xlfn.IFNA(VLOOKUP(CONCATENATE($T$5,$B57,$C57),'DRY1'!$A$6:$N$135,14,FALSE),0)</f>
        <v>0</v>
      </c>
      <c r="U57" s="66">
        <f>_xlfn.IFNA(VLOOKUP(CONCATENATE($U$5,$B57,$C57),'HO1'!$A$8:$N$131,14,FALSE),0)</f>
        <v>0</v>
      </c>
      <c r="V57" s="66">
        <f>_xlfn.IFNA(VLOOKUP(CONCATENATE($V$5,$B57,$C57),'BUS3'!$A$8:$N$135,14,FALSE),0)</f>
        <v>0</v>
      </c>
      <c r="W57" s="66">
        <f>_xlfn.IFNA(VLOOKUP(CONCATENATE($W$5,$B57,$C57),'DRY2'!$A$6:$M$169,14,FALSE),0)</f>
        <v>0</v>
      </c>
      <c r="X57" s="66">
        <f>_xlfn.IFNA(VLOOKUP(CONCATENATE($X$5,$B57,$C57),'BAL2'!$A$6:$N$133,14,FALSE),0)</f>
        <v>0</v>
      </c>
      <c r="Y57" s="66">
        <f>_xlfn.IFNA(VLOOKUP(CONCATENATE($Y$5,$B57,$C57),'OG3'!$A$6:$N$133,14,FALSE),0)</f>
        <v>0</v>
      </c>
      <c r="Z57" s="66">
        <f>_xlfn.IFNA(VLOOKUP(CONCATENATE($Z$5,$B57,$C57),'MR2'!$A$6:$N$133,14,FALSE),0)</f>
        <v>0</v>
      </c>
      <c r="AA57" s="66">
        <f>_xlfn.IFNA(VLOOKUP(CONCATENATE($AA$5,$B57,$C57),'DRY3'!$A$6:$N$124,14,FALSE),0)</f>
        <v>0</v>
      </c>
      <c r="AB57" s="66">
        <f>_xlfn.IFNA(VLOOKUP(CONCATENATE($AB$5,$B57,$C57),'SER2'!$A$6:$N$135,14,FALSE),0)</f>
        <v>0</v>
      </c>
      <c r="AC57" s="66">
        <f>_xlfn.IFNA(VLOOKUP(CONCATENATE($AC$5,$B57,$C57),'KR2'!$A$6:$O$129,14,FALSE),0)</f>
        <v>0</v>
      </c>
      <c r="AD57" s="66"/>
      <c r="AE57" s="66">
        <f>_xlfn.IFNA(VLOOKUP(CONCATENATE($AE$5,$B57,$C57),LOG!$A$6:$N$135,14,FALSE),0)</f>
        <v>0</v>
      </c>
      <c r="AF57" s="66">
        <f>_xlfn.IFNA(VLOOKUP(CONCATENATE($AF$5,$B57,$C57),FEST!$A$6:$N$125,14,FALSE),0)</f>
        <v>0</v>
      </c>
      <c r="AG57" s="66">
        <f>_xlfn.IFNA(VLOOKUP(CONCATENATE($AG$5,$B57,$C57),'ESP2'!$A$6:$N$131,14,FALSE),0)</f>
        <v>0</v>
      </c>
      <c r="AH57" s="66">
        <f>_xlfn.IFNA(VLOOKUP(CONCATENATE($AG$5,$B57,$C57),'OG3'!$A$6:$N$131,14,FALSE),0)</f>
        <v>0</v>
      </c>
      <c r="AI57" s="66">
        <f>_xlfn.IFNA(VLOOKUP(CONCATENATE($AI$5,$B57,$C57),'BUN2'!$A$6:$N$135,14,FALSE),0)</f>
        <v>0</v>
      </c>
      <c r="AJ57" s="66">
        <f>_xlfn.IFNA(VLOOKUP(CONCATENATE($AJ$5,$B57,$C57),SC!$A$6:$M$135,14,FALSE),0)</f>
        <v>0</v>
      </c>
      <c r="AK57" s="66">
        <f>_xlfn.IFNA(VLOOKUP(CONCATENATE($AK$5,$B57,$C57),'ESP3'!$A$6:$N$133,14,FALSE),0)</f>
        <v>0</v>
      </c>
      <c r="AL57" s="66"/>
      <c r="AM57" s="67">
        <f>_xlfn.IFNA(VLOOKUP(CONCATENATE($AM$5,$B57,$C57),'WAL1'!$A$6:$N$233,14,FALSE),0)</f>
        <v>0</v>
      </c>
      <c r="AN57" s="67">
        <f>_xlfn.IFNA(VLOOKUP(CONCATENATE($AK$5,$B57,$C57),'BUN3'!$A$6:$N$133,14,FALSE),0)</f>
        <v>0</v>
      </c>
      <c r="AO57" s="67">
        <f>_xlfn.IFNA(VLOOKUP(CONCATENATE($AO$5,$B57,$C57),'ESP4'!$A$6:$N$135,14,FALSE),0)</f>
        <v>0</v>
      </c>
      <c r="AP57" s="67">
        <f>_xlfn.IFNA(VLOOKUP(CONCATENATE($AP$5,$B57,$C57),'MR3'!$A$6:$N$77,14,FALSE),0)</f>
        <v>0</v>
      </c>
      <c r="AQ57" s="67">
        <f>_xlfn.IFNA(VLOOKUP(CONCATENATE($AQ$5,$B57,$C57),'DRY2'!$A$6:$N$130,14,FALSE),0)</f>
        <v>0</v>
      </c>
      <c r="AR57" s="67">
        <f>_xlfn.IFNA(VLOOKUP(CONCATENATE($AR$5,$B57,$C57),'SM1'!$A$6:$N$233,14,FALSE),0)</f>
        <v>0</v>
      </c>
      <c r="AS57" s="393"/>
      <c r="AT57" s="68">
        <f>_xlfn.IFNA(VLOOKUP(CONCATENATE($AT$5,$B57,$C57),'WAL1'!$A$6:$N$118,14,FALSE),0)</f>
        <v>0</v>
      </c>
      <c r="AU57" s="63"/>
    </row>
    <row r="58" spans="1:47" x14ac:dyDescent="0.3">
      <c r="A58" s="891"/>
      <c r="B58" s="85"/>
      <c r="C58" s="22"/>
      <c r="D58" s="22"/>
      <c r="E58" s="23"/>
      <c r="F58" s="24"/>
      <c r="G58" s="21">
        <f t="shared" si="6"/>
        <v>0</v>
      </c>
      <c r="H58" s="25">
        <f t="shared" si="7"/>
        <v>0</v>
      </c>
      <c r="I58" s="24">
        <f t="shared" si="5"/>
        <v>16</v>
      </c>
      <c r="J58" s="66">
        <f>_xlfn.IFNA(VLOOKUP(CONCATENATE($J$5,$B58,$C58),'BUS1'!$A$6:$N$107,14,FALSE),0)</f>
        <v>0</v>
      </c>
      <c r="K58" s="66">
        <f>_xlfn.IFNA(VLOOKUP(CONCATENATE($K$5,$B58,$C58),'ESP1'!$A$6:$N$135,14,FALSE),0)</f>
        <v>0</v>
      </c>
      <c r="L58" s="66">
        <f>_xlfn.IFNA(VLOOKUP(CONCATENATE($L$5,$B58,$C58),'KR1'!$A$6:$N$95,14,FALSE),0)</f>
        <v>0</v>
      </c>
      <c r="M58" s="66">
        <f>_xlfn.IFNA(VLOOKUP(CONCATENATE($M$5,$B58,$C58),'BAL1'!$A$6:$N$110,14,FALSE),0)</f>
        <v>0</v>
      </c>
      <c r="N58" s="66">
        <f>_xlfn.IFNA(VLOOKUP(CONCATENATE($N$5,$B58,$C58),MUR!$A$6:$L$131,14,FALSE),0)</f>
        <v>0</v>
      </c>
      <c r="O58" s="66">
        <f>_xlfn.IFNA(VLOOKUP(CONCATENATE($O$5,$B58,$C58),'SER1'!$A$6:$N$110,14,FALSE),0)</f>
        <v>0</v>
      </c>
      <c r="P58" s="66">
        <f>_xlfn.IFNA(VLOOKUP(CONCATENATE($P$5,$B58,$C58),'MR1'!$A$6:$N$135,14,FALSE),0)</f>
        <v>0</v>
      </c>
      <c r="Q58" s="66">
        <f>_xlfn.IFNA(VLOOKUP(CONCATENATE($Q$5,$B58,$C58),'GOS1'!$A$6:$N$133,14,FALSE),0)</f>
        <v>0</v>
      </c>
      <c r="R58" s="66">
        <f>_xlfn.IFNA(VLOOKUP(CONCATENATE($R$5,$B58,$C58),'BUS2'!F66,FALSE),0)</f>
        <v>0</v>
      </c>
      <c r="S58" s="66">
        <f>_xlfn.IFNA(VLOOKUP(CONCATENATE($S$5,$B58,$C58),'OG1'!$A$6:$N$56,14,FALSE),0)</f>
        <v>0</v>
      </c>
      <c r="T58" s="66">
        <f>_xlfn.IFNA(VLOOKUP(CONCATENATE($T$5,$B58,$C58),'DRY1'!$A$6:$N$135,14,FALSE),0)</f>
        <v>0</v>
      </c>
      <c r="U58" s="66">
        <f>_xlfn.IFNA(VLOOKUP(CONCATENATE($U$5,$B58,$C58),'HO1'!$A$8:$N$131,14,FALSE),0)</f>
        <v>0</v>
      </c>
      <c r="V58" s="66">
        <f>_xlfn.IFNA(VLOOKUP(CONCATENATE($V$5,$B58,$C58),'BUS3'!$A$8:$N$135,14,FALSE),0)</f>
        <v>0</v>
      </c>
      <c r="W58" s="66">
        <f>_xlfn.IFNA(VLOOKUP(CONCATENATE($W$5,$B58,$C58),'DRY2'!$A$6:$M$169,14,FALSE),0)</f>
        <v>0</v>
      </c>
      <c r="X58" s="66">
        <f>_xlfn.IFNA(VLOOKUP(CONCATENATE($X$5,$B58,$C58),'BAL2'!$A$6:$N$133,14,FALSE),0)</f>
        <v>0</v>
      </c>
      <c r="Y58" s="66">
        <f>_xlfn.IFNA(VLOOKUP(CONCATENATE($Y$5,$B58,$C58),'OG3'!$A$6:$N$133,14,FALSE),0)</f>
        <v>0</v>
      </c>
      <c r="Z58" s="66">
        <f>_xlfn.IFNA(VLOOKUP(CONCATENATE($Z$5,$B58,$C58),'MR2'!$A$6:$N$133,14,FALSE),0)</f>
        <v>0</v>
      </c>
      <c r="AA58" s="66">
        <f>_xlfn.IFNA(VLOOKUP(CONCATENATE($AA$5,$B58,$C58),'DRY3'!$A$6:$N$124,14,FALSE),0)</f>
        <v>0</v>
      </c>
      <c r="AB58" s="66">
        <f>_xlfn.IFNA(VLOOKUP(CONCATENATE($AB$5,$B58,$C58),'SER2'!$A$6:$N$135,14,FALSE),0)</f>
        <v>0</v>
      </c>
      <c r="AC58" s="66">
        <f>_xlfn.IFNA(VLOOKUP(CONCATENATE($AC$5,$B58,$C58),'KR2'!$A$6:$O$129,14,FALSE),0)</f>
        <v>0</v>
      </c>
      <c r="AD58" s="66"/>
      <c r="AE58" s="66">
        <f>_xlfn.IFNA(VLOOKUP(CONCATENATE($AE$5,$B58,$C58),LOG!$A$6:$N$135,14,FALSE),0)</f>
        <v>0</v>
      </c>
      <c r="AF58" s="66">
        <f>_xlfn.IFNA(VLOOKUP(CONCATENATE($AF$5,$B58,$C58),FEST!$A$6:$N$125,14,FALSE),0)</f>
        <v>0</v>
      </c>
      <c r="AG58" s="66">
        <f>_xlfn.IFNA(VLOOKUP(CONCATENATE($AG$5,$B58,$C58),'ESP2'!$A$6:$N$131,14,FALSE),0)</f>
        <v>0</v>
      </c>
      <c r="AH58" s="66">
        <f>_xlfn.IFNA(VLOOKUP(CONCATENATE($AG$5,$B58,$C58),'OG3'!$A$6:$N$131,14,FALSE),0)</f>
        <v>0</v>
      </c>
      <c r="AI58" s="66">
        <f>_xlfn.IFNA(VLOOKUP(CONCATENATE($AI$5,$B58,$C58),'BUN2'!$A$6:$N$135,14,FALSE),0)</f>
        <v>0</v>
      </c>
      <c r="AJ58" s="66">
        <f>_xlfn.IFNA(VLOOKUP(CONCATENATE($AJ$5,$B58,$C58),SC!$A$6:$M$135,14,FALSE),0)</f>
        <v>0</v>
      </c>
      <c r="AK58" s="66">
        <f>_xlfn.IFNA(VLOOKUP(CONCATENATE($AK$5,$B58,$C58),'ESP3'!$A$6:$N$133,14,FALSE),0)</f>
        <v>0</v>
      </c>
      <c r="AL58" s="61"/>
      <c r="AM58" s="67">
        <f>_xlfn.IFNA(VLOOKUP(CONCATENATE($AM$5,$B58,$C58),'WAL1'!$A$6:$N$233,14,FALSE),0)</f>
        <v>0</v>
      </c>
      <c r="AN58" s="67">
        <f>_xlfn.IFNA(VLOOKUP(CONCATENATE($AK$5,$B58,$C58),'BUN3'!$A$6:$N$133,14,FALSE),0)</f>
        <v>0</v>
      </c>
      <c r="AO58" s="67">
        <f>_xlfn.IFNA(VLOOKUP(CONCATENATE($AO$5,$B58,$C58),'ESP4'!$A$6:$N$135,14,FALSE),0)</f>
        <v>0</v>
      </c>
      <c r="AP58" s="67">
        <f>_xlfn.IFNA(VLOOKUP(CONCATENATE($AP$5,$B58,$C58),'MR3'!$A$6:$N$77,14,FALSE),0)</f>
        <v>0</v>
      </c>
      <c r="AQ58" s="67">
        <f>_xlfn.IFNA(VLOOKUP(CONCATENATE($AQ$5,$B58,$C58),'DRY2'!$A$6:$N$130,14,FALSE),0)</f>
        <v>0</v>
      </c>
      <c r="AR58" s="67">
        <f>_xlfn.IFNA(VLOOKUP(CONCATENATE($AR$5,$B58,$C58),'SM1'!$A$6:$N$233,14,FALSE),0)</f>
        <v>0</v>
      </c>
      <c r="AS58" s="393"/>
      <c r="AT58" s="68">
        <f>_xlfn.IFNA(VLOOKUP(CONCATENATE($AT$5,$B58,$C58),'WAL1'!$A$6:$N$118,14,FALSE),0)</f>
        <v>0</v>
      </c>
      <c r="AU58" s="63"/>
    </row>
    <row r="59" spans="1:47" x14ac:dyDescent="0.3">
      <c r="A59" s="891"/>
      <c r="B59" s="85"/>
      <c r="C59" s="22"/>
      <c r="D59" s="22"/>
      <c r="E59" s="23"/>
      <c r="F59" s="24"/>
      <c r="G59" s="21">
        <f t="shared" si="6"/>
        <v>0</v>
      </c>
      <c r="H59" s="25">
        <f t="shared" si="7"/>
        <v>0</v>
      </c>
      <c r="I59" s="24">
        <f t="shared" si="5"/>
        <v>16</v>
      </c>
      <c r="J59" s="66">
        <f>_xlfn.IFNA(VLOOKUP(CONCATENATE($J$5,$B59,$C59),'BUS1'!$A$6:$N$107,14,FALSE),0)</f>
        <v>0</v>
      </c>
      <c r="K59" s="66">
        <f>_xlfn.IFNA(VLOOKUP(CONCATENATE($K$5,$B59,$C59),'ESP1'!$A$6:$N$135,14,FALSE),0)</f>
        <v>0</v>
      </c>
      <c r="L59" s="66">
        <f>_xlfn.IFNA(VLOOKUP(CONCATENATE($L$5,$B59,$C59),'KR1'!$A$6:$N$95,14,FALSE),0)</f>
        <v>0</v>
      </c>
      <c r="M59" s="66">
        <f>_xlfn.IFNA(VLOOKUP(CONCATENATE($M$5,$B59,$C59),'BAL1'!$A$6:$N$110,14,FALSE),0)</f>
        <v>0</v>
      </c>
      <c r="N59" s="66">
        <f>_xlfn.IFNA(VLOOKUP(CONCATENATE($N$5,$B59,$C59),MUR!$A$6:$L$131,14,FALSE),0)</f>
        <v>0</v>
      </c>
      <c r="O59" s="66">
        <f>_xlfn.IFNA(VLOOKUP(CONCATENATE($O$5,$B59,$C59),'SER1'!$A$6:$N$110,14,FALSE),0)</f>
        <v>0</v>
      </c>
      <c r="P59" s="66">
        <f>_xlfn.IFNA(VLOOKUP(CONCATENATE($P$5,$B59,$C59),'MR1'!$A$6:$N$135,14,FALSE),0)</f>
        <v>0</v>
      </c>
      <c r="Q59" s="66">
        <f>_xlfn.IFNA(VLOOKUP(CONCATENATE($Q$5,$B59,$C59),'GOS1'!$A$6:$N$133,14,FALSE),0)</f>
        <v>0</v>
      </c>
      <c r="R59" s="66">
        <f>_xlfn.IFNA(VLOOKUP(CONCATENATE($R$5,$B59,$C59),'BUS2'!F67,FALSE),0)</f>
        <v>0</v>
      </c>
      <c r="S59" s="66">
        <f>_xlfn.IFNA(VLOOKUP(CONCATENATE($S$5,$B59,$C59),'OG1'!$A$6:$N$56,14,FALSE),0)</f>
        <v>0</v>
      </c>
      <c r="T59" s="66">
        <f>_xlfn.IFNA(VLOOKUP(CONCATENATE($T$5,$B59,$C59),'DRY1'!$A$6:$N$135,14,FALSE),0)</f>
        <v>0</v>
      </c>
      <c r="U59" s="66">
        <f>_xlfn.IFNA(VLOOKUP(CONCATENATE($U$5,$B59,$C59),'HO1'!$A$8:$N$131,14,FALSE),0)</f>
        <v>0</v>
      </c>
      <c r="V59" s="66">
        <f>_xlfn.IFNA(VLOOKUP(CONCATENATE($V$5,$B59,$C59),'BUS3'!$A$8:$N$135,14,FALSE),0)</f>
        <v>0</v>
      </c>
      <c r="W59" s="66">
        <f>_xlfn.IFNA(VLOOKUP(CONCATENATE($W$5,$B59,$C59),'DRY2'!$A$6:$M$169,14,FALSE),0)</f>
        <v>0</v>
      </c>
      <c r="X59" s="66">
        <f>_xlfn.IFNA(VLOOKUP(CONCATENATE($X$5,$B59,$C59),'BAL2'!$A$6:$N$133,14,FALSE),0)</f>
        <v>0</v>
      </c>
      <c r="Y59" s="66">
        <f>_xlfn.IFNA(VLOOKUP(CONCATENATE($Y$5,$B59,$C59),'OG3'!$A$6:$N$133,14,FALSE),0)</f>
        <v>0</v>
      </c>
      <c r="Z59" s="66">
        <f>_xlfn.IFNA(VLOOKUP(CONCATENATE($Z$5,$B59,$C59),'MR2'!$A$6:$N$133,14,FALSE),0)</f>
        <v>0</v>
      </c>
      <c r="AA59" s="66">
        <f>_xlfn.IFNA(VLOOKUP(CONCATENATE($AA$5,$B59,$C59),'DRY3'!$A$6:$N$124,14,FALSE),0)</f>
        <v>0</v>
      </c>
      <c r="AB59" s="66">
        <f>_xlfn.IFNA(VLOOKUP(CONCATENATE($AB$5,$B59,$C59),'SER2'!$A$6:$N$135,14,FALSE),0)</f>
        <v>0</v>
      </c>
      <c r="AC59" s="66">
        <f>_xlfn.IFNA(VLOOKUP(CONCATENATE($AC$5,$B59,$C59),'KR2'!$A$6:$O$129,14,FALSE),0)</f>
        <v>0</v>
      </c>
      <c r="AD59" s="66"/>
      <c r="AE59" s="66">
        <f>_xlfn.IFNA(VLOOKUP(CONCATENATE($AE$5,$B59,$C59),LOG!$A$6:$N$135,14,FALSE),0)</f>
        <v>0</v>
      </c>
      <c r="AF59" s="66">
        <f>_xlfn.IFNA(VLOOKUP(CONCATENATE($AF$5,$B59,$C59),FEST!$A$6:$N$125,14,FALSE),0)</f>
        <v>0</v>
      </c>
      <c r="AG59" s="66">
        <f>_xlfn.IFNA(VLOOKUP(CONCATENATE($AG$5,$B59,$C59),'ESP2'!$A$6:$N$131,14,FALSE),0)</f>
        <v>0</v>
      </c>
      <c r="AH59" s="66">
        <f>_xlfn.IFNA(VLOOKUP(CONCATENATE($AG$5,$B59,$C59),'OG3'!$A$6:$N$131,14,FALSE),0)</f>
        <v>0</v>
      </c>
      <c r="AI59" s="66">
        <f>_xlfn.IFNA(VLOOKUP(CONCATENATE($AI$5,$B59,$C59),'BUN2'!$A$6:$N$135,14,FALSE),0)</f>
        <v>0</v>
      </c>
      <c r="AJ59" s="66">
        <f>_xlfn.IFNA(VLOOKUP(CONCATENATE($AJ$5,$B59,$C59),SC!$A$6:$M$135,14,FALSE),0)</f>
        <v>0</v>
      </c>
      <c r="AK59" s="66">
        <f>_xlfn.IFNA(VLOOKUP(CONCATENATE($AK$5,$B59,$C59),'ESP3'!$A$6:$N$133,14,FALSE),0)</f>
        <v>0</v>
      </c>
      <c r="AL59" s="43"/>
      <c r="AM59" s="67">
        <f>_xlfn.IFNA(VLOOKUP(CONCATENATE($AM$5,$B59,$C59),'WAL1'!$A$6:$N$233,14,FALSE),0)</f>
        <v>0</v>
      </c>
      <c r="AN59" s="67">
        <f>_xlfn.IFNA(VLOOKUP(CONCATENATE($AK$5,$B59,$C59),'BUN3'!$A$6:$N$133,14,FALSE),0)</f>
        <v>0</v>
      </c>
      <c r="AO59" s="67">
        <f>_xlfn.IFNA(VLOOKUP(CONCATENATE($AO$5,$B59,$C59),'ESP4'!$A$6:$N$135,14,FALSE),0)</f>
        <v>0</v>
      </c>
      <c r="AP59" s="67">
        <f>_xlfn.IFNA(VLOOKUP(CONCATENATE($AP$5,$B59,$C59),'MR3'!$A$6:$N$77,14,FALSE),0)</f>
        <v>0</v>
      </c>
      <c r="AQ59" s="67">
        <f>_xlfn.IFNA(VLOOKUP(CONCATENATE($AQ$5,$B59,$C59),'DRY2'!$A$6:$N$130,14,FALSE),0)</f>
        <v>0</v>
      </c>
      <c r="AR59" s="67">
        <f>_xlfn.IFNA(VLOOKUP(CONCATENATE($AR$5,$B59,$C59),'SM1'!$A$6:$N$233,14,FALSE),0)</f>
        <v>0</v>
      </c>
      <c r="AS59" s="393"/>
      <c r="AT59" s="68">
        <f>_xlfn.IFNA(VLOOKUP(CONCATENATE($AT$5,$B59,$C59),'WAL1'!$A$6:$N$118,14,FALSE),0)</f>
        <v>0</v>
      </c>
      <c r="AU59" s="63"/>
    </row>
    <row r="60" spans="1:47" x14ac:dyDescent="0.3">
      <c r="A60" s="891"/>
      <c r="B60" s="85"/>
      <c r="C60" s="22"/>
      <c r="D60" s="22"/>
      <c r="E60" s="23"/>
      <c r="F60" s="24"/>
      <c r="G60" s="21">
        <f t="shared" si="6"/>
        <v>0</v>
      </c>
      <c r="H60" s="25">
        <f t="shared" si="7"/>
        <v>0</v>
      </c>
      <c r="I60" s="24">
        <f t="shared" si="5"/>
        <v>16</v>
      </c>
      <c r="J60" s="66">
        <f>_xlfn.IFNA(VLOOKUP(CONCATENATE($J$5,$B60,$C60),'BUS1'!$A$6:$N$107,14,FALSE),0)</f>
        <v>0</v>
      </c>
      <c r="K60" s="66">
        <f>_xlfn.IFNA(VLOOKUP(CONCATENATE($K$5,$B60,$C60),'ESP1'!$A$6:$N$135,14,FALSE),0)</f>
        <v>0</v>
      </c>
      <c r="L60" s="66">
        <f>_xlfn.IFNA(VLOOKUP(CONCATENATE($L$5,$B60,$C60),'KR1'!$A$6:$N$95,14,FALSE),0)</f>
        <v>0</v>
      </c>
      <c r="M60" s="66">
        <f>_xlfn.IFNA(VLOOKUP(CONCATENATE($M$5,$B60,$C60),'BAL1'!$A$6:$N$110,14,FALSE),0)</f>
        <v>0</v>
      </c>
      <c r="N60" s="66">
        <f>_xlfn.IFNA(VLOOKUP(CONCATENATE($N$5,$B60,$C60),MUR!$A$6:$L$131,14,FALSE),0)</f>
        <v>0</v>
      </c>
      <c r="O60" s="66">
        <f>_xlfn.IFNA(VLOOKUP(CONCATENATE($O$5,$B60,$C60),'SER1'!$A$6:$N$110,14,FALSE),0)</f>
        <v>0</v>
      </c>
      <c r="P60" s="66">
        <f>_xlfn.IFNA(VLOOKUP(CONCATENATE($P$5,$B60,$C60),'MR1'!$A$6:$N$135,14,FALSE),0)</f>
        <v>0</v>
      </c>
      <c r="Q60" s="66">
        <f>_xlfn.IFNA(VLOOKUP(CONCATENATE($Q$5,$B60,$C60),'GOS1'!$A$6:$N$133,14,FALSE),0)</f>
        <v>0</v>
      </c>
      <c r="R60" s="66">
        <f>_xlfn.IFNA(VLOOKUP(CONCATENATE($R$5,$B60,$C60),'BUS2'!F68,FALSE),0)</f>
        <v>0</v>
      </c>
      <c r="S60" s="66">
        <f>_xlfn.IFNA(VLOOKUP(CONCATENATE($S$5,$B60,$C60),'OG1'!$A$6:$N$56,14,FALSE),0)</f>
        <v>0</v>
      </c>
      <c r="T60" s="66">
        <f>_xlfn.IFNA(VLOOKUP(CONCATENATE($T$5,$B60,$C60),'DRY1'!$A$6:$N$135,14,FALSE),0)</f>
        <v>0</v>
      </c>
      <c r="U60" s="66">
        <f>_xlfn.IFNA(VLOOKUP(CONCATENATE($U$5,$B60,$C60),'HO1'!$A$8:$N$131,14,FALSE),0)</f>
        <v>0</v>
      </c>
      <c r="V60" s="66">
        <f>_xlfn.IFNA(VLOOKUP(CONCATENATE($V$5,$B60,$C60),'BUS3'!$A$8:$N$135,14,FALSE),0)</f>
        <v>0</v>
      </c>
      <c r="W60" s="66">
        <f>_xlfn.IFNA(VLOOKUP(CONCATENATE($W$5,$B60,$C60),'DRY2'!$A$6:$M$169,14,FALSE),0)</f>
        <v>0</v>
      </c>
      <c r="X60" s="66">
        <f>_xlfn.IFNA(VLOOKUP(CONCATENATE($X$5,$B60,$C60),'BAL2'!$A$6:$N$133,14,FALSE),0)</f>
        <v>0</v>
      </c>
      <c r="Y60" s="66">
        <f>_xlfn.IFNA(VLOOKUP(CONCATENATE($Y$5,$B60,$C60),'OG3'!$A$6:$N$133,14,FALSE),0)</f>
        <v>0</v>
      </c>
      <c r="Z60" s="66">
        <f>_xlfn.IFNA(VLOOKUP(CONCATENATE($Z$5,$B60,$C60),'MR2'!$A$6:$N$133,14,FALSE),0)</f>
        <v>0</v>
      </c>
      <c r="AA60" s="66">
        <f>_xlfn.IFNA(VLOOKUP(CONCATENATE($AA$5,$B60,$C60),'DRY3'!$A$6:$N$124,14,FALSE),0)</f>
        <v>0</v>
      </c>
      <c r="AB60" s="66">
        <f>_xlfn.IFNA(VLOOKUP(CONCATENATE($AB$5,$B60,$C60),'SER2'!$A$6:$N$135,14,FALSE),0)</f>
        <v>0</v>
      </c>
      <c r="AC60" s="66">
        <f>_xlfn.IFNA(VLOOKUP(CONCATENATE($AC$5,$B60,$C60),'KR2'!$A$6:$O$129,14,FALSE),0)</f>
        <v>0</v>
      </c>
      <c r="AD60" s="66"/>
      <c r="AE60" s="66">
        <f>_xlfn.IFNA(VLOOKUP(CONCATENATE($AE$5,$B60,$C60),LOG!$A$6:$N$135,14,FALSE),0)</f>
        <v>0</v>
      </c>
      <c r="AF60" s="66">
        <f>_xlfn.IFNA(VLOOKUP(CONCATENATE($AF$5,$B60,$C60),FEST!$A$6:$N$125,14,FALSE),0)</f>
        <v>0</v>
      </c>
      <c r="AG60" s="66">
        <f>_xlfn.IFNA(VLOOKUP(CONCATENATE($AG$5,$B60,$C60),'ESP2'!$A$6:$N$131,14,FALSE),0)</f>
        <v>0</v>
      </c>
      <c r="AH60" s="66">
        <f>_xlfn.IFNA(VLOOKUP(CONCATENATE($AG$5,$B60,$C60),'OG3'!$A$6:$N$131,14,FALSE),0)</f>
        <v>0</v>
      </c>
      <c r="AI60" s="66">
        <f>_xlfn.IFNA(VLOOKUP(CONCATENATE($AI$5,$B60,$C60),'BUN2'!$A$6:$N$135,14,FALSE),0)</f>
        <v>0</v>
      </c>
      <c r="AJ60" s="66">
        <f>_xlfn.IFNA(VLOOKUP(CONCATENATE($AJ$5,$B60,$C60),SC!$A$6:$M$135,14,FALSE),0)</f>
        <v>0</v>
      </c>
      <c r="AK60" s="66">
        <f>_xlfn.IFNA(VLOOKUP(CONCATENATE($AK$5,$B60,$C60),'ESP3'!$A$6:$N$133,14,FALSE),0)</f>
        <v>0</v>
      </c>
      <c r="AL60" s="43"/>
      <c r="AM60" s="67">
        <f>_xlfn.IFNA(VLOOKUP(CONCATENATE($AM$5,$B60,$C60),'WAL1'!$A$6:$N$233,14,FALSE),0)</f>
        <v>0</v>
      </c>
      <c r="AN60" s="67">
        <f>_xlfn.IFNA(VLOOKUP(CONCATENATE($AK$5,$B60,$C60),'BUN3'!$A$6:$N$133,14,FALSE),0)</f>
        <v>0</v>
      </c>
      <c r="AO60" s="67">
        <f>_xlfn.IFNA(VLOOKUP(CONCATENATE($AO$5,$B60,$C60),'ESP4'!$A$6:$N$135,14,FALSE),0)</f>
        <v>0</v>
      </c>
      <c r="AP60" s="67">
        <f>_xlfn.IFNA(VLOOKUP(CONCATENATE($AP$5,$B60,$C60),'MR3'!$A$6:$N$77,14,FALSE),0)</f>
        <v>0</v>
      </c>
      <c r="AQ60" s="67">
        <f>_xlfn.IFNA(VLOOKUP(CONCATENATE($AQ$5,$B60,$C60),'DRY2'!$A$6:$N$130,14,FALSE),0)</f>
        <v>0</v>
      </c>
      <c r="AR60" s="67">
        <f>_xlfn.IFNA(VLOOKUP(CONCATENATE($AR$5,$B60,$C60),'SM1'!$A$6:$N$233,14,FALSE),0)</f>
        <v>0</v>
      </c>
      <c r="AS60" s="393"/>
      <c r="AT60" s="68">
        <f>_xlfn.IFNA(VLOOKUP(CONCATENATE($AT$5,$B60,$C60),'WAL1'!$A$6:$N$118,14,FALSE),0)</f>
        <v>0</v>
      </c>
      <c r="AU60" s="63"/>
    </row>
    <row r="61" spans="1:47" x14ac:dyDescent="0.3">
      <c r="A61" s="891"/>
      <c r="B61" s="85"/>
      <c r="C61" s="22"/>
      <c r="D61" s="22"/>
      <c r="E61" s="23"/>
      <c r="F61" s="24"/>
      <c r="G61" s="21">
        <f t="shared" si="6"/>
        <v>0</v>
      </c>
      <c r="H61" s="25">
        <f t="shared" si="7"/>
        <v>0</v>
      </c>
      <c r="I61" s="24">
        <f t="shared" si="5"/>
        <v>16</v>
      </c>
      <c r="J61" s="66">
        <f>_xlfn.IFNA(VLOOKUP(CONCATENATE($J$5,$B61,$C61),'BUS1'!$A$6:$N$107,14,FALSE),0)</f>
        <v>0</v>
      </c>
      <c r="K61" s="66">
        <f>_xlfn.IFNA(VLOOKUP(CONCATENATE($K$5,$B61,$C61),'ESP1'!$A$6:$N$135,14,FALSE),0)</f>
        <v>0</v>
      </c>
      <c r="L61" s="66">
        <f>_xlfn.IFNA(VLOOKUP(CONCATENATE($L$5,$B61,$C61),'KR1'!$A$6:$N$95,14,FALSE),0)</f>
        <v>0</v>
      </c>
      <c r="M61" s="66">
        <f>_xlfn.IFNA(VLOOKUP(CONCATENATE($M$5,$B61,$C61),'BAL1'!$A$6:$N$110,14,FALSE),0)</f>
        <v>0</v>
      </c>
      <c r="N61" s="66">
        <f>_xlfn.IFNA(VLOOKUP(CONCATENATE($N$5,$B61,$C61),MUR!$A$6:$L$131,14,FALSE),0)</f>
        <v>0</v>
      </c>
      <c r="O61" s="66">
        <f>_xlfn.IFNA(VLOOKUP(CONCATENATE($O$5,$B61,$C61),'SER1'!$A$6:$N$110,14,FALSE),0)</f>
        <v>0</v>
      </c>
      <c r="P61" s="66">
        <f>_xlfn.IFNA(VLOOKUP(CONCATENATE($P$5,$B61,$C61),'MR1'!$A$6:$N$135,14,FALSE),0)</f>
        <v>0</v>
      </c>
      <c r="Q61" s="66">
        <f>_xlfn.IFNA(VLOOKUP(CONCATENATE($Q$5,$B61,$C61),'GOS1'!$A$6:$N$133,14,FALSE),0)</f>
        <v>0</v>
      </c>
      <c r="R61" s="66">
        <f>_xlfn.IFNA(VLOOKUP(CONCATENATE($R$5,$B61,$C61),'BUS2'!F69,FALSE),0)</f>
        <v>0</v>
      </c>
      <c r="S61" s="66">
        <f>_xlfn.IFNA(VLOOKUP(CONCATENATE($S$5,$B61,$C61),'OG1'!$A$6:$N$56,14,FALSE),0)</f>
        <v>0</v>
      </c>
      <c r="T61" s="66">
        <f>_xlfn.IFNA(VLOOKUP(CONCATENATE($T$5,$B61,$C61),'DRY1'!$A$6:$N$135,14,FALSE),0)</f>
        <v>0</v>
      </c>
      <c r="U61" s="66">
        <f>_xlfn.IFNA(VLOOKUP(CONCATENATE($U$5,$B61,$C61),'HO1'!$A$8:$N$131,14,FALSE),0)</f>
        <v>0</v>
      </c>
      <c r="V61" s="66">
        <f>_xlfn.IFNA(VLOOKUP(CONCATENATE($V$5,$B61,$C61),'BUS3'!$A$8:$N$135,14,FALSE),0)</f>
        <v>0</v>
      </c>
      <c r="W61" s="66">
        <f>_xlfn.IFNA(VLOOKUP(CONCATENATE($W$5,$B61,$C61),'DRY2'!$A$6:$M$169,14,FALSE),0)</f>
        <v>0</v>
      </c>
      <c r="X61" s="66">
        <f>_xlfn.IFNA(VLOOKUP(CONCATENATE($X$5,$B61,$C61),'BAL2'!$A$6:$N$133,14,FALSE),0)</f>
        <v>0</v>
      </c>
      <c r="Y61" s="66">
        <f>_xlfn.IFNA(VLOOKUP(CONCATENATE($Y$5,$B61,$C61),'OG3'!$A$6:$N$133,14,FALSE),0)</f>
        <v>0</v>
      </c>
      <c r="Z61" s="66">
        <f>_xlfn.IFNA(VLOOKUP(CONCATENATE($Z$5,$B61,$C61),'MR2'!$A$6:$N$133,14,FALSE),0)</f>
        <v>0</v>
      </c>
      <c r="AA61" s="66">
        <f>_xlfn.IFNA(VLOOKUP(CONCATENATE($AA$5,$B61,$C61),'DRY3'!$A$6:$N$124,14,FALSE),0)</f>
        <v>0</v>
      </c>
      <c r="AB61" s="66">
        <f>_xlfn.IFNA(VLOOKUP(CONCATENATE($AB$5,$B61,$C61),'SER2'!$A$6:$N$135,14,FALSE),0)</f>
        <v>0</v>
      </c>
      <c r="AC61" s="66">
        <f>_xlfn.IFNA(VLOOKUP(CONCATENATE($AC$5,$B61,$C61),'KR2'!$A$6:$O$129,14,FALSE),0)</f>
        <v>0</v>
      </c>
      <c r="AD61" s="66"/>
      <c r="AE61" s="66">
        <f>_xlfn.IFNA(VLOOKUP(CONCATENATE($AE$5,$B61,$C61),LOG!$A$6:$N$135,14,FALSE),0)</f>
        <v>0</v>
      </c>
      <c r="AF61" s="66">
        <f>_xlfn.IFNA(VLOOKUP(CONCATENATE($AF$5,$B61,$C61),FEST!$A$6:$N$125,14,FALSE),0)</f>
        <v>0</v>
      </c>
      <c r="AG61" s="66">
        <f>_xlfn.IFNA(VLOOKUP(CONCATENATE($AG$5,$B61,$C61),'ESP2'!$A$6:$N$131,14,FALSE),0)</f>
        <v>0</v>
      </c>
      <c r="AH61" s="66">
        <f>_xlfn.IFNA(VLOOKUP(CONCATENATE($AG$5,$B61,$C61),'OG3'!$A$6:$N$131,14,FALSE),0)</f>
        <v>0</v>
      </c>
      <c r="AI61" s="66">
        <f>_xlfn.IFNA(VLOOKUP(CONCATENATE($AI$5,$B61,$C61),'BUN2'!$A$6:$N$135,14,FALSE),0)</f>
        <v>0</v>
      </c>
      <c r="AJ61" s="66">
        <f>_xlfn.IFNA(VLOOKUP(CONCATENATE($AJ$5,$B61,$C61),SC!$A$6:$M$135,14,FALSE),0)</f>
        <v>0</v>
      </c>
      <c r="AK61" s="66">
        <f>_xlfn.IFNA(VLOOKUP(CONCATENATE($AK$5,$B61,$C61),'ESP3'!$A$6:$N$133,14,FALSE),0)</f>
        <v>0</v>
      </c>
      <c r="AL61" s="43"/>
      <c r="AM61" s="67">
        <f>_xlfn.IFNA(VLOOKUP(CONCATENATE($AM$5,$B61,$C61),'WAL1'!$A$6:$N$233,14,FALSE),0)</f>
        <v>0</v>
      </c>
      <c r="AN61" s="67">
        <f>_xlfn.IFNA(VLOOKUP(CONCATENATE($AK$5,$B61,$C61),'BUN3'!$A$6:$N$133,14,FALSE),0)</f>
        <v>0</v>
      </c>
      <c r="AO61" s="67">
        <f>_xlfn.IFNA(VLOOKUP(CONCATENATE($AO$5,$B61,$C61),'ESP4'!$A$6:$N$135,14,FALSE),0)</f>
        <v>0</v>
      </c>
      <c r="AP61" s="67">
        <f>_xlfn.IFNA(VLOOKUP(CONCATENATE($AP$5,$B61,$C61),'MR3'!$A$6:$N$77,14,FALSE),0)</f>
        <v>0</v>
      </c>
      <c r="AQ61" s="67">
        <f>_xlfn.IFNA(VLOOKUP(CONCATENATE($AQ$5,$B61,$C61),'DRY2'!$A$6:$N$130,14,FALSE),0)</f>
        <v>0</v>
      </c>
      <c r="AR61" s="67">
        <f>_xlfn.IFNA(VLOOKUP(CONCATENATE($AR$5,$B61,$C61),'SM1'!$A$6:$N$233,14,FALSE),0)</f>
        <v>0</v>
      </c>
      <c r="AS61" s="393"/>
      <c r="AT61" s="68">
        <f>_xlfn.IFNA(VLOOKUP(CONCATENATE($AT$5,$B61,$C61),'WAL1'!$A$6:$N$118,14,FALSE),0)</f>
        <v>0</v>
      </c>
      <c r="AU61" s="63"/>
    </row>
    <row r="62" spans="1:47" x14ac:dyDescent="0.3">
      <c r="A62" s="891"/>
      <c r="B62" s="85"/>
      <c r="C62" s="22"/>
      <c r="D62" s="22"/>
      <c r="E62" s="23"/>
      <c r="F62" s="24"/>
      <c r="G62" s="21">
        <f t="shared" si="6"/>
        <v>0</v>
      </c>
      <c r="H62" s="25">
        <f t="shared" si="7"/>
        <v>0</v>
      </c>
      <c r="I62" s="24">
        <f t="shared" si="5"/>
        <v>16</v>
      </c>
      <c r="J62" s="66">
        <f>_xlfn.IFNA(VLOOKUP(CONCATENATE($J$5,$B62,$C62),'BUS1'!$A$6:$N$107,14,FALSE),0)</f>
        <v>0</v>
      </c>
      <c r="K62" s="66">
        <f>_xlfn.IFNA(VLOOKUP(CONCATENATE($K$5,$B62,$C62),'ESP1'!$A$6:$N$135,14,FALSE),0)</f>
        <v>0</v>
      </c>
      <c r="L62" s="66">
        <f>_xlfn.IFNA(VLOOKUP(CONCATENATE($L$5,$B62,$C62),'KR1'!$A$6:$N$95,14,FALSE),0)</f>
        <v>0</v>
      </c>
      <c r="M62" s="66">
        <f>_xlfn.IFNA(VLOOKUP(CONCATENATE($M$5,$B62,$C62),'BAL1'!$A$6:$N$110,14,FALSE),0)</f>
        <v>0</v>
      </c>
      <c r="N62" s="66">
        <f>_xlfn.IFNA(VLOOKUP(CONCATENATE($N$5,$B62,$C62),MUR!$A$6:$L$131,14,FALSE),0)</f>
        <v>0</v>
      </c>
      <c r="O62" s="66">
        <f>_xlfn.IFNA(VLOOKUP(CONCATENATE($O$5,$B62,$C62),'SER1'!$A$6:$N$110,14,FALSE),0)</f>
        <v>0</v>
      </c>
      <c r="P62" s="66">
        <f>_xlfn.IFNA(VLOOKUP(CONCATENATE($P$5,$B62,$C62),'MR1'!$A$6:$N$135,14,FALSE),0)</f>
        <v>0</v>
      </c>
      <c r="Q62" s="66">
        <f>_xlfn.IFNA(VLOOKUP(CONCATENATE($Q$5,$B62,$C62),'GOS1'!$A$6:$N$133,14,FALSE),0)</f>
        <v>0</v>
      </c>
      <c r="R62" s="66">
        <f>_xlfn.IFNA(VLOOKUP(CONCATENATE($R$5,$B62,$C62),'BUS2'!F70,FALSE),0)</f>
        <v>0</v>
      </c>
      <c r="S62" s="66">
        <f>_xlfn.IFNA(VLOOKUP(CONCATENATE($S$5,$B62,$C62),'OG1'!$A$6:$N$56,14,FALSE),0)</f>
        <v>0</v>
      </c>
      <c r="T62" s="66">
        <f>_xlfn.IFNA(VLOOKUP(CONCATENATE($T$5,$B62,$C62),'DRY1'!$A$6:$N$135,14,FALSE),0)</f>
        <v>0</v>
      </c>
      <c r="U62" s="66">
        <f>_xlfn.IFNA(VLOOKUP(CONCATENATE($U$5,$B62,$C62),'HO1'!$A$8:$N$131,14,FALSE),0)</f>
        <v>0</v>
      </c>
      <c r="V62" s="66">
        <f>_xlfn.IFNA(VLOOKUP(CONCATENATE($V$5,$B62,$C62),'BUS3'!$A$8:$N$135,14,FALSE),0)</f>
        <v>0</v>
      </c>
      <c r="W62" s="66">
        <f>_xlfn.IFNA(VLOOKUP(CONCATENATE($W$5,$B62,$C62),'DRY2'!$A$6:$M$169,14,FALSE),0)</f>
        <v>0</v>
      </c>
      <c r="X62" s="66">
        <f>_xlfn.IFNA(VLOOKUP(CONCATENATE($X$5,$B62,$C62),'BAL2'!$A$6:$N$133,14,FALSE),0)</f>
        <v>0</v>
      </c>
      <c r="Y62" s="66">
        <f>_xlfn.IFNA(VLOOKUP(CONCATENATE($Y$5,$B62,$C62),'OG3'!$A$6:$N$133,14,FALSE),0)</f>
        <v>0</v>
      </c>
      <c r="Z62" s="66">
        <f>_xlfn.IFNA(VLOOKUP(CONCATENATE($Z$5,$B62,$C62),'MR2'!$A$6:$N$133,14,FALSE),0)</f>
        <v>0</v>
      </c>
      <c r="AA62" s="66">
        <f>_xlfn.IFNA(VLOOKUP(CONCATENATE($AA$5,$B62,$C62),'DRY3'!$A$6:$N$124,14,FALSE),0)</f>
        <v>0</v>
      </c>
      <c r="AB62" s="66">
        <f>_xlfn.IFNA(VLOOKUP(CONCATENATE($AB$5,$B62,$C62),'SER2'!$A$6:$N$135,14,FALSE),0)</f>
        <v>0</v>
      </c>
      <c r="AC62" s="66">
        <f>_xlfn.IFNA(VLOOKUP(CONCATENATE($AC$5,$B62,$C62),'KR2'!$A$6:$O$129,14,FALSE),0)</f>
        <v>0</v>
      </c>
      <c r="AD62" s="66"/>
      <c r="AE62" s="66">
        <f>_xlfn.IFNA(VLOOKUP(CONCATENATE($AE$5,$B62,$C62),LOG!$A$6:$N$135,14,FALSE),0)</f>
        <v>0</v>
      </c>
      <c r="AF62" s="66">
        <f>_xlfn.IFNA(VLOOKUP(CONCATENATE($AF$5,$B62,$C62),FEST!$A$6:$N$125,14,FALSE),0)</f>
        <v>0</v>
      </c>
      <c r="AG62" s="66">
        <f>_xlfn.IFNA(VLOOKUP(CONCATENATE($AG$5,$B62,$C62),'ESP2'!$A$6:$N$131,14,FALSE),0)</f>
        <v>0</v>
      </c>
      <c r="AH62" s="66">
        <f>_xlfn.IFNA(VLOOKUP(CONCATENATE($AG$5,$B62,$C62),'OG3'!$A$6:$N$131,14,FALSE),0)</f>
        <v>0</v>
      </c>
      <c r="AI62" s="66">
        <f>_xlfn.IFNA(VLOOKUP(CONCATENATE($AI$5,$B62,$C62),'BUN2'!$A$6:$N$135,14,FALSE),0)</f>
        <v>0</v>
      </c>
      <c r="AJ62" s="66">
        <f>_xlfn.IFNA(VLOOKUP(CONCATENATE($AJ$5,$B62,$C62),SC!$A$6:$M$135,14,FALSE),0)</f>
        <v>0</v>
      </c>
      <c r="AK62" s="66">
        <f>_xlfn.IFNA(VLOOKUP(CONCATENATE($AK$5,$B62,$C62),'ESP3'!$A$6:$N$133,14,FALSE),0)</f>
        <v>0</v>
      </c>
      <c r="AL62" s="43"/>
      <c r="AM62" s="67">
        <f>_xlfn.IFNA(VLOOKUP(CONCATENATE($AM$5,$B62,$C62),'WAL1'!$A$6:$N$233,14,FALSE),0)</f>
        <v>0</v>
      </c>
      <c r="AN62" s="67">
        <f>_xlfn.IFNA(VLOOKUP(CONCATENATE($AK$5,$B62,$C62),'BUN3'!$A$6:$N$133,14,FALSE),0)</f>
        <v>0</v>
      </c>
      <c r="AO62" s="67">
        <f>_xlfn.IFNA(VLOOKUP(CONCATENATE($AO$5,$B62,$C62),'ESP4'!$A$6:$N$135,14,FALSE),0)</f>
        <v>0</v>
      </c>
      <c r="AP62" s="67">
        <f>_xlfn.IFNA(VLOOKUP(CONCATENATE($AP$5,$B62,$C62),'MR3'!$A$6:$N$77,14,FALSE),0)</f>
        <v>0</v>
      </c>
      <c r="AQ62" s="67">
        <f>_xlfn.IFNA(VLOOKUP(CONCATENATE($AQ$5,$B62,$C62),'DRY2'!$A$6:$N$130,14,FALSE),0)</f>
        <v>0</v>
      </c>
      <c r="AR62" s="67">
        <f>_xlfn.IFNA(VLOOKUP(CONCATENATE($AR$5,$B62,$C62),'SM1'!$A$6:$N$233,14,FALSE),0)</f>
        <v>0</v>
      </c>
      <c r="AS62" s="67"/>
      <c r="AT62" s="68">
        <f>_xlfn.IFNA(VLOOKUP(CONCATENATE($AT$5,$B62,$C62),'WAL1'!$A$6:$N$118,14,FALSE),0)</f>
        <v>0</v>
      </c>
      <c r="AU62" s="63"/>
    </row>
    <row r="63" spans="1:47" x14ac:dyDescent="0.3">
      <c r="A63" s="891"/>
      <c r="B63" s="85"/>
      <c r="C63" s="22"/>
      <c r="D63" s="22"/>
      <c r="E63" s="23"/>
      <c r="F63" s="24"/>
      <c r="G63" s="21">
        <f t="shared" si="6"/>
        <v>0</v>
      </c>
      <c r="H63" s="25">
        <f t="shared" si="7"/>
        <v>0</v>
      </c>
      <c r="I63" s="24">
        <f t="shared" si="5"/>
        <v>16</v>
      </c>
      <c r="J63" s="66">
        <f>_xlfn.IFNA(VLOOKUP(CONCATENATE($J$5,$B63,$C63),'BUS1'!$A$6:$N$107,14,FALSE),0)</f>
        <v>0</v>
      </c>
      <c r="K63" s="66">
        <f>_xlfn.IFNA(VLOOKUP(CONCATENATE($K$5,$B63,$C63),'ESP1'!$A$6:$N$135,14,FALSE),0)</f>
        <v>0</v>
      </c>
      <c r="L63" s="66">
        <f>_xlfn.IFNA(VLOOKUP(CONCATENATE($L$5,$B63,$C63),'KR1'!$A$6:$N$95,14,FALSE),0)</f>
        <v>0</v>
      </c>
      <c r="M63" s="66">
        <f>_xlfn.IFNA(VLOOKUP(CONCATENATE($M$5,$B63,$C63),'BAL1'!$A$6:$N$110,14,FALSE),0)</f>
        <v>0</v>
      </c>
      <c r="N63" s="66">
        <f>_xlfn.IFNA(VLOOKUP(CONCATENATE($N$5,$B63,$C63),MUR!$A$6:$L$131,14,FALSE),0)</f>
        <v>0</v>
      </c>
      <c r="O63" s="66">
        <f>_xlfn.IFNA(VLOOKUP(CONCATENATE($O$5,$B63,$C63),'SER1'!$A$6:$N$110,14,FALSE),0)</f>
        <v>0</v>
      </c>
      <c r="P63" s="66">
        <f>_xlfn.IFNA(VLOOKUP(CONCATENATE($P$5,$B63,$C63),'MR1'!$A$6:$N$135,14,FALSE),0)</f>
        <v>0</v>
      </c>
      <c r="Q63" s="66">
        <f>_xlfn.IFNA(VLOOKUP(CONCATENATE($Q$5,$B63,$C63),'GOS1'!$A$6:$N$133,14,FALSE),0)</f>
        <v>0</v>
      </c>
      <c r="R63" s="66">
        <f>_xlfn.IFNA(VLOOKUP(CONCATENATE($R$5,$B63,$C63),'BUS2'!F71,FALSE),0)</f>
        <v>0</v>
      </c>
      <c r="S63" s="66">
        <f>_xlfn.IFNA(VLOOKUP(CONCATENATE($S$5,$B63,$C63),'OG1'!$A$6:$N$56,14,FALSE),0)</f>
        <v>0</v>
      </c>
      <c r="T63" s="66">
        <f>_xlfn.IFNA(VLOOKUP(CONCATENATE($T$5,$B63,$C63),'DRY1'!$A$6:$N$135,14,FALSE),0)</f>
        <v>0</v>
      </c>
      <c r="U63" s="66">
        <f>_xlfn.IFNA(VLOOKUP(CONCATENATE($U$5,$B63,$C63),'HO1'!$A$8:$N$131,14,FALSE),0)</f>
        <v>0</v>
      </c>
      <c r="V63" s="66">
        <f>_xlfn.IFNA(VLOOKUP(CONCATENATE($V$5,$B63,$C63),'BUS3'!$A$8:$N$135,14,FALSE),0)</f>
        <v>0</v>
      </c>
      <c r="W63" s="66">
        <f>_xlfn.IFNA(VLOOKUP(CONCATENATE($W$5,$B63,$C63),'DRY2'!$A$6:$M$169,14,FALSE),0)</f>
        <v>0</v>
      </c>
      <c r="X63" s="66">
        <f>_xlfn.IFNA(VLOOKUP(CONCATENATE($X$5,$B63,$C63),'BAL2'!$A$6:$N$133,14,FALSE),0)</f>
        <v>0</v>
      </c>
      <c r="Y63" s="66">
        <f>_xlfn.IFNA(VLOOKUP(CONCATENATE($Y$5,$B63,$C63),'OG3'!$A$6:$N$133,14,FALSE),0)</f>
        <v>0</v>
      </c>
      <c r="Z63" s="66">
        <f>_xlfn.IFNA(VLOOKUP(CONCATENATE($Z$5,$B63,$C63),'MR2'!$A$6:$N$133,14,FALSE),0)</f>
        <v>0</v>
      </c>
      <c r="AA63" s="66">
        <f>_xlfn.IFNA(VLOOKUP(CONCATENATE($AA$5,$B63,$C63),'DRY3'!$A$6:$N$124,14,FALSE),0)</f>
        <v>0</v>
      </c>
      <c r="AB63" s="66">
        <f>_xlfn.IFNA(VLOOKUP(CONCATENATE($AB$5,$B63,$C63),'SER2'!$A$6:$N$135,14,FALSE),0)</f>
        <v>0</v>
      </c>
      <c r="AC63" s="66">
        <f>_xlfn.IFNA(VLOOKUP(CONCATENATE($AC$5,$B63,$C63),'KR2'!$A$6:$O$129,14,FALSE),0)</f>
        <v>0</v>
      </c>
      <c r="AD63" s="66"/>
      <c r="AE63" s="66">
        <f>_xlfn.IFNA(VLOOKUP(CONCATENATE($AE$5,$B63,$C63),LOG!$A$6:$N$135,14,FALSE),0)</f>
        <v>0</v>
      </c>
      <c r="AF63" s="66">
        <f>_xlfn.IFNA(VLOOKUP(CONCATENATE($AF$5,$B63,$C63),FEST!$A$6:$N$125,14,FALSE),0)</f>
        <v>0</v>
      </c>
      <c r="AG63" s="66">
        <f>_xlfn.IFNA(VLOOKUP(CONCATENATE($AG$5,$B63,$C63),'ESP2'!$A$6:$N$131,14,FALSE),0)</f>
        <v>0</v>
      </c>
      <c r="AH63" s="66">
        <f>_xlfn.IFNA(VLOOKUP(CONCATENATE($AG$5,$B63,$C63),'OG3'!$A$6:$N$131,14,FALSE),0)</f>
        <v>0</v>
      </c>
      <c r="AI63" s="66">
        <f>_xlfn.IFNA(VLOOKUP(CONCATENATE($AI$5,$B63,$C63),'BUN2'!$A$6:$N$135,14,FALSE),0)</f>
        <v>0</v>
      </c>
      <c r="AJ63" s="66">
        <f>_xlfn.IFNA(VLOOKUP(CONCATENATE($AJ$5,$B63,$C63),SC!$A$6:$M$135,14,FALSE),0)</f>
        <v>0</v>
      </c>
      <c r="AK63" s="66">
        <f>_xlfn.IFNA(VLOOKUP(CONCATENATE($AK$5,$B63,$C63),'ESP3'!$A$6:$N$133,14,FALSE),0)</f>
        <v>0</v>
      </c>
      <c r="AL63" s="43"/>
      <c r="AM63" s="67">
        <f>_xlfn.IFNA(VLOOKUP(CONCATENATE($AM$5,$B63,$C63),'WAL1'!$A$6:$N$233,14,FALSE),0)</f>
        <v>0</v>
      </c>
      <c r="AN63" s="67">
        <f>_xlfn.IFNA(VLOOKUP(CONCATENATE($AK$5,$B63,$C63),'BUN3'!$A$6:$N$133,14,FALSE),0)</f>
        <v>0</v>
      </c>
      <c r="AO63" s="67">
        <f>_xlfn.IFNA(VLOOKUP(CONCATENATE($AO$5,$B63,$C63),'ESP4'!$A$6:$N$135,14,FALSE),0)</f>
        <v>0</v>
      </c>
      <c r="AP63" s="67">
        <f>_xlfn.IFNA(VLOOKUP(CONCATENATE($AP$5,$B63,$C63),'MR3'!$A$6:$N$77,14,FALSE),0)</f>
        <v>0</v>
      </c>
      <c r="AQ63" s="67">
        <f>_xlfn.IFNA(VLOOKUP(CONCATENATE($AQ$5,$B63,$C63),'DRY2'!$A$6:$N$130,14,FALSE),0)</f>
        <v>0</v>
      </c>
      <c r="AR63" s="67">
        <f>_xlfn.IFNA(VLOOKUP(CONCATENATE($AR$5,$B63,$C63),'SM1'!$A$6:$N$233,14,FALSE),0)</f>
        <v>0</v>
      </c>
      <c r="AS63" s="67"/>
      <c r="AT63" s="68">
        <f>_xlfn.IFNA(VLOOKUP(CONCATENATE($AT$5,$B63,$C63),'WAL1'!$A$6:$N$118,14,FALSE),0)</f>
        <v>0</v>
      </c>
      <c r="AU63" s="63"/>
    </row>
    <row r="64" spans="1:47" ht="14.4" thickBot="1" x14ac:dyDescent="0.35">
      <c r="A64" s="891"/>
      <c r="B64" s="473"/>
      <c r="C64" s="474"/>
      <c r="D64" s="474"/>
      <c r="E64" s="475"/>
      <c r="F64" s="476"/>
      <c r="G64" s="21">
        <f t="shared" si="6"/>
        <v>0</v>
      </c>
      <c r="H64" s="25">
        <f t="shared" si="7"/>
        <v>0</v>
      </c>
      <c r="I64" s="24">
        <f t="shared" si="5"/>
        <v>16</v>
      </c>
      <c r="J64" s="66">
        <f>_xlfn.IFNA(VLOOKUP(CONCATENATE($J$5,$B64,$C64),'BUS1'!$A$6:$N$107,14,FALSE),0)</f>
        <v>0</v>
      </c>
      <c r="K64" s="66">
        <f>_xlfn.IFNA(VLOOKUP(CONCATENATE($K$5,$B64,$C64),'ESP1'!$A$6:$N$135,14,FALSE),0)</f>
        <v>0</v>
      </c>
      <c r="L64" s="66">
        <f>_xlfn.IFNA(VLOOKUP(CONCATENATE($L$5,$B64,$C64),'KR1'!$A$6:$N$95,14,FALSE),0)</f>
        <v>0</v>
      </c>
      <c r="M64" s="66">
        <f>_xlfn.IFNA(VLOOKUP(CONCATENATE($M$5,$B64,$C64),'BAL1'!$A$6:$N$110,14,FALSE),0)</f>
        <v>0</v>
      </c>
      <c r="N64" s="66">
        <f>_xlfn.IFNA(VLOOKUP(CONCATENATE($N$5,$B64,$C64),MUR!$A$6:$L$131,14,FALSE),0)</f>
        <v>0</v>
      </c>
      <c r="O64" s="66">
        <f>_xlfn.IFNA(VLOOKUP(CONCATENATE($O$5,$B64,$C64),'SER1'!$A$6:$N$110,14,FALSE),0)</f>
        <v>0</v>
      </c>
      <c r="P64" s="66">
        <f>_xlfn.IFNA(VLOOKUP(CONCATENATE($P$5,$B64,$C64),'MR1'!$A$6:$N$135,14,FALSE),0)</f>
        <v>0</v>
      </c>
      <c r="Q64" s="66">
        <f>_xlfn.IFNA(VLOOKUP(CONCATENATE($Q$5,$B64,$C64),'GOS1'!$A$6:$N$133,14,FALSE),0)</f>
        <v>0</v>
      </c>
      <c r="R64" s="66">
        <f>_xlfn.IFNA(VLOOKUP(CONCATENATE($R$5,$B64,$C64),'BUS2'!F72,FALSE),0)</f>
        <v>0</v>
      </c>
      <c r="S64" s="66">
        <f>_xlfn.IFNA(VLOOKUP(CONCATENATE($S$5,$B64,$C64),'OG1'!$A$6:$N$56,14,FALSE),0)</f>
        <v>0</v>
      </c>
      <c r="T64" s="66">
        <f>_xlfn.IFNA(VLOOKUP(CONCATENATE($T$5,$B64,$C64),'DRY1'!$A$6:$N$135,14,FALSE),0)</f>
        <v>0</v>
      </c>
      <c r="U64" s="66">
        <f>_xlfn.IFNA(VLOOKUP(CONCATENATE($U$5,$B64,$C64),'HO1'!$A$8:$N$131,14,FALSE),0)</f>
        <v>0</v>
      </c>
      <c r="V64" s="66">
        <f>_xlfn.IFNA(VLOOKUP(CONCATENATE($V$5,$B64,$C64),'BUS3'!$A$8:$N$135,14,FALSE),0)</f>
        <v>0</v>
      </c>
      <c r="W64" s="66">
        <f>_xlfn.IFNA(VLOOKUP(CONCATENATE($W$5,$B64,$C64),'DRY2'!$A$6:$M$169,14,FALSE),0)</f>
        <v>0</v>
      </c>
      <c r="X64" s="66">
        <f>_xlfn.IFNA(VLOOKUP(CONCATENATE($X$5,$B64,$C64),'BAL2'!$A$6:$N$133,14,FALSE),0)</f>
        <v>0</v>
      </c>
      <c r="Y64" s="66">
        <f>_xlfn.IFNA(VLOOKUP(CONCATENATE($Y$5,$B64,$C64),'OG3'!$A$6:$N$133,14,FALSE),0)</f>
        <v>0</v>
      </c>
      <c r="Z64" s="66">
        <f>_xlfn.IFNA(VLOOKUP(CONCATENATE($Z$5,$B64,$C64),'MR2'!$A$6:$N$133,14,FALSE),0)</f>
        <v>0</v>
      </c>
      <c r="AA64" s="66">
        <f>_xlfn.IFNA(VLOOKUP(CONCATENATE($AA$5,$B64,$C64),'DRY3'!$A$6:$N$124,14,FALSE),0)</f>
        <v>0</v>
      </c>
      <c r="AB64" s="66">
        <f>_xlfn.IFNA(VLOOKUP(CONCATENATE($AB$5,$B64,$C64),'SER2'!$A$6:$N$135,14,FALSE),0)</f>
        <v>0</v>
      </c>
      <c r="AC64" s="66">
        <f>_xlfn.IFNA(VLOOKUP(CONCATENATE($AC$5,$B64,$C64),'KR2'!$A$6:$O$129,14,FALSE),0)</f>
        <v>0</v>
      </c>
      <c r="AD64" s="66" cm="1">
        <f t="array" ref="AD64">_xlfn.IFNA(VLOOKUP(CONCATENATE($AD$5,$B64,$C64),BUN59,AD65:AE76,FALSE),0)</f>
        <v>0</v>
      </c>
      <c r="AE64" s="66">
        <f>_xlfn.IFNA(VLOOKUP(CONCATENATE($AE$5,$B64,$C64),LOG!$A$6:$N$135,14,FALSE),0)</f>
        <v>0</v>
      </c>
      <c r="AF64" s="66">
        <f>_xlfn.IFNA(VLOOKUP(CONCATENATE($AF$5,$B64,$C64),FEST!$A$6:$N$125,14,FALSE),0)</f>
        <v>0</v>
      </c>
      <c r="AG64" s="66">
        <f>_xlfn.IFNA(VLOOKUP(CONCATENATE($AG$5,$B64,$C64),'ESP2'!$A$6:$N$131,14,FALSE),0)</f>
        <v>0</v>
      </c>
      <c r="AH64" s="66">
        <f>_xlfn.IFNA(VLOOKUP(CONCATENATE($AG$5,$B64,$C64),'OG3'!$A$6:$N$131,14,FALSE),0)</f>
        <v>0</v>
      </c>
      <c r="AI64" s="66">
        <f>_xlfn.IFNA(VLOOKUP(CONCATENATE($AI$5,$B64,$C64),'BUN2'!$A$6:$N$135,14,FALSE),0)</f>
        <v>0</v>
      </c>
      <c r="AJ64" s="66">
        <f>_xlfn.IFNA(VLOOKUP(CONCATENATE($AJ$5,$B64,$C64),SC!$A$6:$M$135,14,FALSE),0)</f>
        <v>0</v>
      </c>
      <c r="AK64" s="66">
        <f>_xlfn.IFNA(VLOOKUP(CONCATENATE($AK$5,$B64,$C64),'ESP3'!$A$6:$N$133,14,FALSE),0)</f>
        <v>0</v>
      </c>
      <c r="AL64" s="43"/>
      <c r="AM64" s="67">
        <f>_xlfn.IFNA(VLOOKUP(CONCATENATE($AM$5,$B64,$C64),'WAL1'!$A$6:$N$233,14,FALSE),0)</f>
        <v>0</v>
      </c>
      <c r="AN64" s="67">
        <f>_xlfn.IFNA(VLOOKUP(CONCATENATE($AK$5,$B64,$C64),'BUN3'!$A$6:$N$133,14,FALSE),0)</f>
        <v>0</v>
      </c>
      <c r="AO64" s="67">
        <f>_xlfn.IFNA(VLOOKUP(CONCATENATE($AO$5,$B64,$C64),'ESP4'!$A$6:$N$135,14,FALSE),0)</f>
        <v>0</v>
      </c>
      <c r="AP64" s="67">
        <f>_xlfn.IFNA(VLOOKUP(CONCATENATE($AP$5,$B64,$C64),'MR3'!$A$6:$N$77,14,FALSE),0)</f>
        <v>0</v>
      </c>
      <c r="AQ64" s="145">
        <f>_xlfn.IFNA(VLOOKUP(CONCATENATE($AQ$5,$B64,$C64),'DRY2'!$A$6:$N$130,14,FALSE),0)</f>
        <v>0</v>
      </c>
      <c r="AR64" s="67">
        <f>_xlfn.IFNA(VLOOKUP(CONCATENATE($AR$5,$B64,$C64),'SM1'!$A$6:$N$233,14,FALSE),0)</f>
        <v>0</v>
      </c>
      <c r="AS64" s="145"/>
      <c r="AT64" s="146">
        <f>_xlfn.IFNA(VLOOKUP(CONCATENATE($AT$5,$B64,$C64),'WAL1'!$A$6:$N$118,14,FALSE),0)</f>
        <v>0</v>
      </c>
      <c r="AU64" s="63"/>
    </row>
    <row r="65" spans="1:47" x14ac:dyDescent="0.3">
      <c r="A65" s="891"/>
      <c r="B65" s="477"/>
      <c r="C65" s="458"/>
      <c r="D65" s="458"/>
      <c r="E65" s="459"/>
      <c r="F65" s="460"/>
      <c r="G65" s="460"/>
      <c r="H65" s="460"/>
      <c r="I65" s="460"/>
      <c r="J65" s="461"/>
      <c r="K65" s="461"/>
      <c r="L65" s="461"/>
      <c r="M65" s="66">
        <f>_xlfn.IFNA(VLOOKUP(CONCATENATE($M$5,$B65,$C65),'BAL1'!$A$6:$N$110,14,FALSE),0)</f>
        <v>0</v>
      </c>
      <c r="N65" s="461"/>
      <c r="O65" s="461"/>
      <c r="P65" s="461"/>
      <c r="Q65" s="461"/>
      <c r="R65" s="461"/>
      <c r="S65" s="461"/>
      <c r="T65" s="461"/>
      <c r="U65" s="461"/>
      <c r="V65" s="461"/>
      <c r="W65" s="461"/>
      <c r="X65" s="461">
        <f>_xlfn.IFNA(VLOOKUP(CONCATENATE($X$5,$B65,$C65),'BAL2'!$A$6:$N$133,14,FALSE),0)</f>
        <v>0</v>
      </c>
      <c r="Y65" s="461"/>
      <c r="Z65" s="461"/>
      <c r="AA65" s="461"/>
      <c r="AB65" s="461"/>
      <c r="AC65" s="461"/>
      <c r="AD65" s="461"/>
      <c r="AE65" s="461"/>
      <c r="AF65" s="461"/>
      <c r="AG65" s="461"/>
      <c r="AH65" s="461"/>
      <c r="AI65" s="461"/>
      <c r="AJ65" s="461"/>
      <c r="AK65" s="461"/>
      <c r="AL65" s="43"/>
      <c r="AM65" s="452"/>
      <c r="AN65" s="452"/>
      <c r="AO65" s="452"/>
      <c r="AP65" s="452"/>
      <c r="AQ65" s="452"/>
      <c r="AR65" s="452"/>
      <c r="AS65" s="452"/>
      <c r="AT65" s="452"/>
      <c r="AU65" s="63"/>
    </row>
    <row r="66" spans="1:47" x14ac:dyDescent="0.3">
      <c r="A66" s="891"/>
      <c r="B66" s="37"/>
      <c r="C66" s="37"/>
      <c r="D66" s="37"/>
      <c r="E66" s="37"/>
      <c r="F66" s="37"/>
      <c r="G66" s="462"/>
      <c r="H66" s="462"/>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M66" s="61"/>
      <c r="AN66" s="61"/>
      <c r="AO66" s="61"/>
      <c r="AP66" s="61"/>
      <c r="AQ66" s="61"/>
      <c r="AR66" s="61"/>
      <c r="AS66" s="61"/>
      <c r="AT66" s="61"/>
      <c r="AU66" s="63"/>
    </row>
    <row r="67" spans="1:47" x14ac:dyDescent="0.3">
      <c r="G67" s="463"/>
      <c r="H67" s="463"/>
      <c r="AM67" s="4"/>
    </row>
    <row r="68" spans="1:47" x14ac:dyDescent="0.3">
      <c r="AM68" s="4"/>
    </row>
    <row r="69" spans="1:47" x14ac:dyDescent="0.3">
      <c r="AM69" s="4"/>
    </row>
    <row r="70" spans="1:47" x14ac:dyDescent="0.3">
      <c r="AM70" s="4"/>
    </row>
    <row r="71" spans="1:47" x14ac:dyDescent="0.3">
      <c r="AM71" s="4"/>
    </row>
    <row r="72" spans="1:47" x14ac:dyDescent="0.3">
      <c r="AM72" s="4"/>
    </row>
  </sheetData>
  <sortState xmlns:xlrd2="http://schemas.microsoft.com/office/spreadsheetml/2017/richdata2" ref="B6:I17">
    <sortCondition descending="1" ref="H6:H17"/>
    <sortCondition ref="I6:I17"/>
  </sortState>
  <mergeCells count="90">
    <mergeCell ref="AR1:AR2"/>
    <mergeCell ref="AS1:AS2"/>
    <mergeCell ref="AT1:AT2"/>
    <mergeCell ref="AR3:AR4"/>
    <mergeCell ref="AS3:AS4"/>
    <mergeCell ref="AT3:AT4"/>
    <mergeCell ref="AM3:AM4"/>
    <mergeCell ref="AQ1:AQ2"/>
    <mergeCell ref="AI3:AI4"/>
    <mergeCell ref="AJ3:AJ4"/>
    <mergeCell ref="AN3:AN4"/>
    <mergeCell ref="AO3:AO4"/>
    <mergeCell ref="AQ3:AQ4"/>
    <mergeCell ref="AP1:AP2"/>
    <mergeCell ref="AP3:AP4"/>
    <mergeCell ref="AK1:AK2"/>
    <mergeCell ref="AK3:AK4"/>
    <mergeCell ref="AL3:AL4"/>
    <mergeCell ref="AN1:AN2"/>
    <mergeCell ref="AO1:AO2"/>
    <mergeCell ref="AM1:AM2"/>
    <mergeCell ref="AF3:AF4"/>
    <mergeCell ref="AB3:AB4"/>
    <mergeCell ref="AC3:AC4"/>
    <mergeCell ref="AD3:AD4"/>
    <mergeCell ref="AE3:AE4"/>
    <mergeCell ref="A1:A66"/>
    <mergeCell ref="J3:J4"/>
    <mergeCell ref="K3:K4"/>
    <mergeCell ref="L3:L4"/>
    <mergeCell ref="N3:N4"/>
    <mergeCell ref="H1:H2"/>
    <mergeCell ref="J1:J2"/>
    <mergeCell ref="G1:G2"/>
    <mergeCell ref="I3:I4"/>
    <mergeCell ref="I1:I2"/>
    <mergeCell ref="G3:G4"/>
    <mergeCell ref="H3:H4"/>
    <mergeCell ref="B1:B2"/>
    <mergeCell ref="C1:C2"/>
    <mergeCell ref="D1:D2"/>
    <mergeCell ref="B3:B4"/>
    <mergeCell ref="C3:C4"/>
    <mergeCell ref="D3:D4"/>
    <mergeCell ref="E3:E4"/>
    <mergeCell ref="K1:K2"/>
    <mergeCell ref="E1:E2"/>
    <mergeCell ref="AH3:AH4"/>
    <mergeCell ref="F1:F4"/>
    <mergeCell ref="N1:N2"/>
    <mergeCell ref="O1:O2"/>
    <mergeCell ref="AD1:AD2"/>
    <mergeCell ref="AE1:AE2"/>
    <mergeCell ref="AG1:AG2"/>
    <mergeCell ref="AH1:AH2"/>
    <mergeCell ref="W1:W2"/>
    <mergeCell ref="L1:L2"/>
    <mergeCell ref="Q1:Q2"/>
    <mergeCell ref="S1:S2"/>
    <mergeCell ref="P1:P2"/>
    <mergeCell ref="AG3:AG4"/>
    <mergeCell ref="O3:O4"/>
    <mergeCell ref="P3:P4"/>
    <mergeCell ref="AB1:AB2"/>
    <mergeCell ref="AC1:AC2"/>
    <mergeCell ref="AF1:AF2"/>
    <mergeCell ref="AL1:AL2"/>
    <mergeCell ref="AI1:AI2"/>
    <mergeCell ref="AJ1:AJ2"/>
    <mergeCell ref="AA1:AA2"/>
    <mergeCell ref="Z1:Z2"/>
    <mergeCell ref="T3:T4"/>
    <mergeCell ref="U3:U4"/>
    <mergeCell ref="V3:V4"/>
    <mergeCell ref="W3:W4"/>
    <mergeCell ref="Z3:Z4"/>
    <mergeCell ref="AA3:AA4"/>
    <mergeCell ref="T1:T2"/>
    <mergeCell ref="U1:U2"/>
    <mergeCell ref="V1:V2"/>
    <mergeCell ref="Y1:Y2"/>
    <mergeCell ref="Y3:Y4"/>
    <mergeCell ref="M1:M2"/>
    <mergeCell ref="M3:M4"/>
    <mergeCell ref="X1:X2"/>
    <mergeCell ref="X3:X4"/>
    <mergeCell ref="R1:R2"/>
    <mergeCell ref="Q3:Q4"/>
    <mergeCell ref="R3:R4"/>
    <mergeCell ref="S3:S4"/>
  </mergeCells>
  <phoneticPr fontId="19" type="noConversion"/>
  <conditionalFormatting sqref="B66:B1048576 B1:B2">
    <cfRule type="duplicateValues" dxfId="129" priority="814"/>
  </conditionalFormatting>
  <conditionalFormatting sqref="C63">
    <cfRule type="duplicateValues" dxfId="128" priority="815"/>
  </conditionalFormatting>
  <conditionalFormatting sqref="C64:C1048576 C1:C62">
    <cfRule type="duplicateValues" dxfId="127" priority="816"/>
  </conditionalFormatting>
  <conditionalFormatting sqref="J6:AQ65 AS6:AT65 AR6:AR66">
    <cfRule type="cellIs" dxfId="126" priority="2"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FAF1-1D10-4211-8239-BDF3066FFC8C}">
  <sheetPr codeName="Sheet10">
    <tabColor rgb="FFFCE4D6"/>
    <pageSetUpPr fitToPage="1"/>
  </sheetPr>
  <dimension ref="A1:CF111"/>
  <sheetViews>
    <sheetView zoomScale="90" zoomScaleNormal="90" zoomScaleSheetLayoutView="90" workbookViewId="0">
      <pane xSplit="9" ySplit="5" topLeftCell="AL9" activePane="bottomRight" state="frozen"/>
      <selection pane="topRight" activeCell="J1" sqref="J1"/>
      <selection pane="bottomLeft" activeCell="A6" sqref="A6"/>
      <selection pane="bottomRight" activeCell="H18" sqref="H18"/>
    </sheetView>
  </sheetViews>
  <sheetFormatPr defaultColWidth="26.88671875" defaultRowHeight="13.8" x14ac:dyDescent="0.3"/>
  <cols>
    <col min="1" max="1" width="4.5546875" style="11" bestFit="1" customWidth="1"/>
    <col min="2" max="2" width="22" style="6" bestFit="1" customWidth="1"/>
    <col min="3" max="3" width="27.109375" style="6" bestFit="1" customWidth="1"/>
    <col min="4" max="4" width="16.88671875" style="6" bestFit="1" customWidth="1"/>
    <col min="5" max="5" width="14" style="11" bestFit="1" customWidth="1"/>
    <col min="6" max="6" width="5.88671875" style="7" bestFit="1" customWidth="1"/>
    <col min="7" max="7" width="14" style="7" bestFit="1" customWidth="1"/>
    <col min="8" max="8" width="8.6640625" style="5" bestFit="1" customWidth="1"/>
    <col min="9" max="9" width="10.6640625" style="2" bestFit="1" customWidth="1"/>
    <col min="10" max="10" width="10.5546875" style="4" bestFit="1" customWidth="1"/>
    <col min="11" max="11" width="10" style="4" bestFit="1" customWidth="1"/>
    <col min="12" max="12" width="10.33203125" style="4" bestFit="1" customWidth="1"/>
    <col min="13" max="13" width="12.109375" style="4" customWidth="1"/>
    <col min="14" max="15" width="10.33203125" style="4" bestFit="1" customWidth="1"/>
    <col min="16" max="16" width="10.6640625" style="4" bestFit="1" customWidth="1"/>
    <col min="17" max="17" width="6.6640625" style="4" bestFit="1" customWidth="1"/>
    <col min="18" max="21" width="10.6640625" style="4" bestFit="1" customWidth="1"/>
    <col min="22" max="23" width="10.109375" style="4" bestFit="1" customWidth="1"/>
    <col min="24" max="24" width="12.109375" style="4" customWidth="1"/>
    <col min="25" max="25" width="10.109375" style="4" bestFit="1" customWidth="1"/>
    <col min="26" max="31" width="11" style="4" bestFit="1" customWidth="1"/>
    <col min="32" max="34" width="10" style="4" bestFit="1" customWidth="1"/>
    <col min="35" max="37" width="9.44140625" style="4" bestFit="1" customWidth="1"/>
    <col min="38" max="38" width="11" style="4" bestFit="1" customWidth="1"/>
    <col min="39" max="39" width="10.33203125" style="43" bestFit="1" customWidth="1"/>
    <col min="40" max="40" width="9.44140625" style="4" bestFit="1" customWidth="1"/>
    <col min="41" max="42" width="10.33203125" style="4" bestFit="1" customWidth="1"/>
    <col min="43" max="43" width="12.88671875" style="43" bestFit="1" customWidth="1"/>
    <col min="44" max="44" width="11.33203125" style="43" customWidth="1"/>
    <col min="45" max="45" width="10.6640625" style="43" bestFit="1" customWidth="1"/>
    <col min="46" max="46" width="22.44140625" style="41" bestFit="1" customWidth="1"/>
    <col min="47" max="16384" width="26.88671875" style="11"/>
  </cols>
  <sheetData>
    <row r="1" spans="1:84" s="9" customFormat="1" ht="12.75" customHeight="1" x14ac:dyDescent="0.25">
      <c r="A1" s="891" t="s">
        <v>185</v>
      </c>
      <c r="B1" s="895" t="s">
        <v>0</v>
      </c>
      <c r="C1" s="841" t="s">
        <v>40</v>
      </c>
      <c r="D1" s="841" t="s">
        <v>1</v>
      </c>
      <c r="E1" s="841" t="s">
        <v>2</v>
      </c>
      <c r="F1" s="842" t="s">
        <v>3</v>
      </c>
      <c r="G1" s="895" t="s">
        <v>4</v>
      </c>
      <c r="H1" s="841" t="s">
        <v>5</v>
      </c>
      <c r="I1" s="898" t="s">
        <v>42</v>
      </c>
      <c r="J1" s="893" t="s">
        <v>44</v>
      </c>
      <c r="K1" s="831" t="s">
        <v>202</v>
      </c>
      <c r="L1" s="831" t="s">
        <v>147</v>
      </c>
      <c r="M1" s="831" t="s">
        <v>916</v>
      </c>
      <c r="N1" s="831" t="s">
        <v>203</v>
      </c>
      <c r="O1" s="831" t="s">
        <v>146</v>
      </c>
      <c r="P1" s="831" t="s">
        <v>137</v>
      </c>
      <c r="Q1" s="831" t="s">
        <v>204</v>
      </c>
      <c r="R1" s="831" t="s">
        <v>45</v>
      </c>
      <c r="S1" s="831" t="s">
        <v>46</v>
      </c>
      <c r="T1" s="831" t="s">
        <v>148</v>
      </c>
      <c r="U1" s="831" t="s">
        <v>205</v>
      </c>
      <c r="V1" s="831" t="s">
        <v>179</v>
      </c>
      <c r="W1" s="831" t="s">
        <v>150</v>
      </c>
      <c r="X1" s="831" t="s">
        <v>917</v>
      </c>
      <c r="Y1" s="831" t="s">
        <v>48</v>
      </c>
      <c r="Z1" s="831" t="s">
        <v>139</v>
      </c>
      <c r="AA1" s="831" t="s">
        <v>152</v>
      </c>
      <c r="AB1" s="831" t="s">
        <v>51</v>
      </c>
      <c r="AC1" s="831" t="s">
        <v>149</v>
      </c>
      <c r="AD1" s="831" t="s">
        <v>47</v>
      </c>
      <c r="AE1" s="831" t="s">
        <v>1205</v>
      </c>
      <c r="AF1" s="831" t="s">
        <v>151</v>
      </c>
      <c r="AG1" s="831" t="s">
        <v>207</v>
      </c>
      <c r="AH1" s="831" t="s">
        <v>50</v>
      </c>
      <c r="AI1" s="831" t="s">
        <v>49</v>
      </c>
      <c r="AJ1" s="831" t="s">
        <v>53</v>
      </c>
      <c r="AK1" s="831" t="s">
        <v>208</v>
      </c>
      <c r="AL1" s="831" t="s">
        <v>918</v>
      </c>
      <c r="AM1" s="831" t="s">
        <v>210</v>
      </c>
      <c r="AN1" s="831" t="s">
        <v>52</v>
      </c>
      <c r="AO1" s="831" t="s">
        <v>209</v>
      </c>
      <c r="AP1" s="831" t="s">
        <v>176</v>
      </c>
      <c r="AQ1" s="831" t="s">
        <v>1144</v>
      </c>
      <c r="AR1" s="847" t="s">
        <v>1013</v>
      </c>
      <c r="AS1" s="899" t="s">
        <v>1394</v>
      </c>
      <c r="AT1" s="35"/>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4" s="9" customFormat="1" ht="12.75" customHeight="1" x14ac:dyDescent="0.25">
      <c r="A2" s="891"/>
      <c r="B2" s="896"/>
      <c r="C2" s="834"/>
      <c r="D2" s="834"/>
      <c r="E2" s="834"/>
      <c r="F2" s="843"/>
      <c r="G2" s="896"/>
      <c r="H2" s="834"/>
      <c r="I2" s="897"/>
      <c r="J2" s="894"/>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2"/>
      <c r="AO2" s="832"/>
      <c r="AP2" s="832"/>
      <c r="AQ2" s="832"/>
      <c r="AR2" s="848"/>
      <c r="AS2" s="900"/>
      <c r="AT2" s="35"/>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4" s="9" customFormat="1" ht="15.75" customHeight="1" x14ac:dyDescent="0.25">
      <c r="A3" s="891"/>
      <c r="B3" s="896" t="s">
        <v>6</v>
      </c>
      <c r="C3" s="834" t="s">
        <v>7</v>
      </c>
      <c r="D3" s="834" t="s">
        <v>12</v>
      </c>
      <c r="E3" s="834" t="s">
        <v>8</v>
      </c>
      <c r="F3" s="843"/>
      <c r="G3" s="896" t="s">
        <v>9</v>
      </c>
      <c r="H3" s="834" t="s">
        <v>10</v>
      </c>
      <c r="I3" s="897" t="s">
        <v>41</v>
      </c>
      <c r="J3" s="892">
        <v>44870</v>
      </c>
      <c r="K3" s="844">
        <v>44940</v>
      </c>
      <c r="L3" s="844">
        <v>44968</v>
      </c>
      <c r="M3" s="844">
        <v>44976</v>
      </c>
      <c r="N3" s="844">
        <v>44982</v>
      </c>
      <c r="O3" s="844">
        <v>44982</v>
      </c>
      <c r="P3" s="844">
        <v>44990</v>
      </c>
      <c r="Q3" s="845">
        <v>44991</v>
      </c>
      <c r="R3" s="844">
        <v>44997</v>
      </c>
      <c r="S3" s="844">
        <v>44997</v>
      </c>
      <c r="T3" s="844">
        <v>45003</v>
      </c>
      <c r="U3" s="844">
        <v>45004</v>
      </c>
      <c r="V3" s="844">
        <v>45018</v>
      </c>
      <c r="W3" s="844">
        <v>45031</v>
      </c>
      <c r="X3" s="844">
        <v>45039</v>
      </c>
      <c r="Y3" s="844">
        <v>45046</v>
      </c>
      <c r="Z3" s="844">
        <v>45053</v>
      </c>
      <c r="AA3" s="844">
        <v>45059</v>
      </c>
      <c r="AB3" s="844">
        <v>45059</v>
      </c>
      <c r="AC3" s="844">
        <v>45060</v>
      </c>
      <c r="AD3" s="844">
        <v>45073</v>
      </c>
      <c r="AE3" s="844">
        <v>45074</v>
      </c>
      <c r="AF3" s="844">
        <v>45081</v>
      </c>
      <c r="AG3" s="844">
        <v>45081</v>
      </c>
      <c r="AH3" s="844">
        <v>45088</v>
      </c>
      <c r="AI3" s="844">
        <v>45108</v>
      </c>
      <c r="AJ3" s="844">
        <v>45114</v>
      </c>
      <c r="AK3" s="844">
        <v>45129</v>
      </c>
      <c r="AL3" s="844">
        <v>45151</v>
      </c>
      <c r="AM3" s="844">
        <v>45179</v>
      </c>
      <c r="AN3" s="844">
        <v>45130</v>
      </c>
      <c r="AO3" s="844">
        <v>45200</v>
      </c>
      <c r="AP3" s="844">
        <v>45213</v>
      </c>
      <c r="AQ3" s="844">
        <v>45221</v>
      </c>
      <c r="AR3" s="844">
        <v>44990</v>
      </c>
      <c r="AS3" s="844">
        <v>44983</v>
      </c>
      <c r="AT3" s="35"/>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4" s="10" customFormat="1" ht="15.75" customHeight="1" x14ac:dyDescent="0.25">
      <c r="A4" s="891"/>
      <c r="B4" s="896" t="s">
        <v>6</v>
      </c>
      <c r="C4" s="834" t="s">
        <v>7</v>
      </c>
      <c r="D4" s="834" t="s">
        <v>12</v>
      </c>
      <c r="E4" s="834" t="s">
        <v>8</v>
      </c>
      <c r="F4" s="843"/>
      <c r="G4" s="896" t="s">
        <v>9</v>
      </c>
      <c r="H4" s="834" t="s">
        <v>10</v>
      </c>
      <c r="I4" s="897"/>
      <c r="J4" s="892"/>
      <c r="K4" s="844"/>
      <c r="L4" s="844"/>
      <c r="M4" s="844"/>
      <c r="N4" s="844"/>
      <c r="O4" s="844"/>
      <c r="P4" s="844"/>
      <c r="Q4" s="845"/>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36"/>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row>
    <row r="5" spans="1:84" s="10" customFormat="1" ht="14.4" thickBot="1" x14ac:dyDescent="0.3">
      <c r="A5" s="891"/>
      <c r="B5" s="38"/>
      <c r="C5" s="35"/>
      <c r="D5" s="35"/>
      <c r="E5" s="35"/>
      <c r="F5" s="36"/>
      <c r="G5" s="82" t="s">
        <v>9</v>
      </c>
      <c r="H5" s="83" t="s">
        <v>10</v>
      </c>
      <c r="I5" s="84" t="s">
        <v>11</v>
      </c>
      <c r="J5" s="650" t="s">
        <v>24</v>
      </c>
      <c r="K5" s="651" t="s">
        <v>24</v>
      </c>
      <c r="L5" s="651" t="s">
        <v>24</v>
      </c>
      <c r="M5" s="651" t="s">
        <v>24</v>
      </c>
      <c r="N5" s="651" t="s">
        <v>24</v>
      </c>
      <c r="O5" s="651" t="s">
        <v>24</v>
      </c>
      <c r="P5" s="651" t="s">
        <v>24</v>
      </c>
      <c r="Q5" s="651" t="s">
        <v>24</v>
      </c>
      <c r="R5" s="651" t="s">
        <v>24</v>
      </c>
      <c r="S5" s="651" t="s">
        <v>24</v>
      </c>
      <c r="T5" s="372" t="s">
        <v>24</v>
      </c>
      <c r="U5" s="372" t="s">
        <v>24</v>
      </c>
      <c r="V5" s="372" t="s">
        <v>24</v>
      </c>
      <c r="W5" s="651" t="s">
        <v>24</v>
      </c>
      <c r="X5" s="651" t="s">
        <v>24</v>
      </c>
      <c r="Y5" s="372" t="s">
        <v>24</v>
      </c>
      <c r="Z5" s="651" t="s">
        <v>24</v>
      </c>
      <c r="AA5" s="651" t="s">
        <v>24</v>
      </c>
      <c r="AB5" s="651" t="s">
        <v>24</v>
      </c>
      <c r="AC5" s="651" t="s">
        <v>24</v>
      </c>
      <c r="AD5" s="372" t="s">
        <v>24</v>
      </c>
      <c r="AE5" s="651" t="s">
        <v>24</v>
      </c>
      <c r="AF5" s="651" t="s">
        <v>24</v>
      </c>
      <c r="AG5" s="651" t="s">
        <v>24</v>
      </c>
      <c r="AH5" s="651" t="s">
        <v>24</v>
      </c>
      <c r="AI5" s="651" t="s">
        <v>24</v>
      </c>
      <c r="AJ5" s="372" t="s">
        <v>24</v>
      </c>
      <c r="AK5" s="651" t="s">
        <v>24</v>
      </c>
      <c r="AL5" s="651" t="s">
        <v>24</v>
      </c>
      <c r="AM5" s="373" t="s">
        <v>24</v>
      </c>
      <c r="AN5" s="652" t="s">
        <v>24</v>
      </c>
      <c r="AO5" s="652" t="s">
        <v>24</v>
      </c>
      <c r="AP5" s="652" t="s">
        <v>24</v>
      </c>
      <c r="AQ5" s="652" t="s">
        <v>24</v>
      </c>
      <c r="AR5" s="392" t="s">
        <v>24</v>
      </c>
      <c r="AS5" s="750" t="s">
        <v>24</v>
      </c>
      <c r="AT5" s="36"/>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row>
    <row r="6" spans="1:84" s="1" customFormat="1" x14ac:dyDescent="0.3">
      <c r="A6" s="891"/>
      <c r="B6" s="764" t="s">
        <v>343</v>
      </c>
      <c r="C6" s="765" t="s">
        <v>386</v>
      </c>
      <c r="D6" s="765" t="s">
        <v>218</v>
      </c>
      <c r="E6" s="766">
        <v>45029</v>
      </c>
      <c r="F6" s="767">
        <v>15</v>
      </c>
      <c r="G6" s="788">
        <f t="shared" ref="G6:G47" si="0">COUNTIF(J6:AT6,"&gt;0")</f>
        <v>8</v>
      </c>
      <c r="H6" s="789">
        <f t="shared" ref="H6:H47" si="1">SUM(J6:AT6)</f>
        <v>64</v>
      </c>
      <c r="I6" s="790">
        <f t="shared" ref="I6:I47" si="2">RANK(H6,$H$6:$H$65)</f>
        <v>1</v>
      </c>
      <c r="J6" s="647">
        <f>_xlfn.IFNA(VLOOKUP(CONCATENATE($J$5,$B6,$C6),'BUS1'!$A$6:$N$107,14,FALSE),0)</f>
        <v>0</v>
      </c>
      <c r="K6" s="648">
        <f>_xlfn.IFNA(VLOOKUP(CONCATENATE($K$5,$B6,$C6),'ESP1'!$A$6:$N$135,14,FALSE),0)</f>
        <v>0</v>
      </c>
      <c r="L6" s="648">
        <f>_xlfn.IFNA(VLOOKUP(CONCATENATE($L$5,$B6,$C6),'KR1'!$A$6:$N$95,14,FALSE),0)</f>
        <v>0</v>
      </c>
      <c r="M6" s="64">
        <f>_xlfn.IFNA(VLOOKUP(CONCATENATE($M$5,$B6,$C6),'BAL1'!$A$6:$N$110,14,FALSE),0)</f>
        <v>0</v>
      </c>
      <c r="N6" s="648">
        <f>_xlfn.IFNA(VLOOKUP(CONCATENATE($N$5,$B6,$C6),MUR!$A$6:$L$131,14,FALSE),0)</f>
        <v>0</v>
      </c>
      <c r="O6" s="648">
        <f>_xlfn.IFNA(VLOOKUP(CONCATENATE($O$5,$B6,$C6),'SER1'!$A$6:$N$110,14,FALSE),0)</f>
        <v>4</v>
      </c>
      <c r="P6" s="648">
        <f>_xlfn.IFNA(VLOOKUP(CONCATENATE($P$5,$B6,$C6),'MR1'!$A$6:$N$135,14,FALSE),0)</f>
        <v>8</v>
      </c>
      <c r="Q6" s="648">
        <f>_xlfn.IFNA(VLOOKUP(CONCATENATE($Q$5,$B6,$C6),'GOS1'!$A$6:$N$133,14,FALSE),0)</f>
        <v>0</v>
      </c>
      <c r="R6" s="66">
        <f>_xlfn.IFNA(VLOOKUP(CONCATENATE($R$5,$B6,$C6),'BUS2'!$A$6:$N$133,14,FALSE),0)</f>
        <v>8</v>
      </c>
      <c r="S6" s="648">
        <f>_xlfn.IFNA(VLOOKUP(CONCATENATE($S$5,$B6,$C6),'OG1'!$A$6:$N$56,14,FALSE),0)</f>
        <v>0</v>
      </c>
      <c r="T6" s="66">
        <f>_xlfn.IFNA(VLOOKUP(CONCATENATE($T$5,$B6,$C6),'DRY1'!$A$6:$N$135,14,FALSE),0)</f>
        <v>0</v>
      </c>
      <c r="U6" s="66">
        <f>_xlfn.IFNA(VLOOKUP(CONCATENATE($U$5,$B6,$C6),'HO1'!$A$6:$N$131,14,FALSE),0)</f>
        <v>0</v>
      </c>
      <c r="V6" s="66">
        <f>_xlfn.IFNA(VLOOKUP(CONCATENATE($V$5,$B6,$C6),'BUS3'!$A$6:$N$135,14,FALSE),0)</f>
        <v>8</v>
      </c>
      <c r="W6" s="648">
        <f>_xlfn.IFNA(VLOOKUP(CONCATENATE($W$5,$B6,$C6),'DRY2'!$A$6:$M$169,14,FALSE),0)</f>
        <v>0</v>
      </c>
      <c r="X6" s="64">
        <f>_xlfn.IFNA(VLOOKUP(CONCATENATE($X$5,$B6,$C6),'BAL2'!$A$6:$N$133,14,FALSE),0)</f>
        <v>0</v>
      </c>
      <c r="Y6" s="66">
        <f>_xlfn.IFNA(VLOOKUP(CONCATENATE($Y$5,$B6,$C6),'OG2'!$A$6:$N$133,14,FALSE),0)</f>
        <v>0</v>
      </c>
      <c r="Z6" s="648">
        <f>_xlfn.IFNA(VLOOKUP(CONCATENATE($Z$5,$B6,$C6),'MR2'!$A$6:$N$133,14,FALSE),0)</f>
        <v>0</v>
      </c>
      <c r="AA6" s="648">
        <f>_xlfn.IFNA(VLOOKUP(CONCATENATE($AA$5,$B6,$C6),'DRY3'!$A$6:$N$124,14,FALSE),0)</f>
        <v>0</v>
      </c>
      <c r="AB6" s="648">
        <f>_xlfn.IFNA(VLOOKUP(CONCATENATE($AB$5,$B6,$C6),'SER2'!$A$6:$N$135,14,FALSE),0)</f>
        <v>0</v>
      </c>
      <c r="AC6" s="648">
        <f>_xlfn.IFNA(VLOOKUP(CONCATENATE($AC$5,$B6,$C6),'KR2'!$A$6:$O$129,14,FALSE),0)</f>
        <v>0</v>
      </c>
      <c r="AD6" s="66">
        <f>_xlfn.IFNA(VLOOKUP(CONCATENATE($AD$5,$B6,$C6),'BUN1'!$A$6:$O$129,14,FALSE),0)</f>
        <v>8</v>
      </c>
      <c r="AE6" s="648">
        <f>_xlfn.IFNA(VLOOKUP(CONCATENATE($AE$5,$B6,$C6),LOG!$A$6:$N$135,14,FALSE),0)</f>
        <v>0</v>
      </c>
      <c r="AF6" s="648">
        <f>_xlfn.IFNA(VLOOKUP(CONCATENATE($AF$5,$B6,$C6),FEST!$A$6:$N$125,14,FALSE),0)</f>
        <v>0</v>
      </c>
      <c r="AG6" s="648">
        <f>_xlfn.IFNA(VLOOKUP(CONCATENATE($AG$5,$B6,$C6),'ESP2'!$A$6:$N$131,14,FALSE),0)</f>
        <v>0</v>
      </c>
      <c r="AH6" s="648">
        <f>_xlfn.IFNA(VLOOKUP(CONCATENATE($AH$5,$B6,$C6),'OG2'!$A$6:$N$131,14,FALSE),0)</f>
        <v>0</v>
      </c>
      <c r="AI6" s="648">
        <f>_xlfn.IFNA(VLOOKUP(CONCATENATE($AI$5,$B6,$C6),'BUN2'!$A$6:$N$135,14,FALSE),0)</f>
        <v>0</v>
      </c>
      <c r="AJ6" s="66">
        <f>_xlfn.IFNA(VLOOKUP(CONCATENATE($AJ$5,$B6,$C6),SC!$A$6:$N$250,14,FALSE),0)</f>
        <v>12</v>
      </c>
      <c r="AK6" s="648">
        <f>_xlfn.IFNA(VLOOKUP(CONCATENATE($AK$5,$B6,$C6),'ESP3'!$A$6:$N$133,14,FALSE),0)</f>
        <v>0</v>
      </c>
      <c r="AL6" s="64">
        <f>_xlfn.IFNA(VLOOKUP(CONCATENATE($AL$5,$B6,$C6),'BAL3'!$A$6:$N$95,14,FALSE),0)</f>
        <v>0</v>
      </c>
      <c r="AM6" s="67">
        <f>_xlfn.IFNA(VLOOKUP(CONCATENATE($AM$5,$B6,$C6),'BUS4'!$A$6:$N$233,14,FALSE),0)</f>
        <v>8</v>
      </c>
      <c r="AN6" s="649">
        <f>_xlfn.IFNA(VLOOKUP(CONCATENATE($AK$5,$B6,$C6),'BUN3'!$A$6:$N$133,14,FALSE),0)</f>
        <v>8</v>
      </c>
      <c r="AO6" s="649">
        <f>_xlfn.IFNA(VLOOKUP(CONCATENATE($AO$5,$B6,$C6),'ESP4'!$A$6:$N$135,14,FALSE),0)</f>
        <v>0</v>
      </c>
      <c r="AP6" s="649">
        <f>_xlfn.IFNA(VLOOKUP(CONCATENATE($AP$5,$B6,$C6),'MR3'!$A$6:$N$77,14,FALSE),0)</f>
        <v>0</v>
      </c>
      <c r="AQ6" s="415">
        <f>_xlfn.IFNA(VLOOKUP(CONCATENATE($AQ$5,$B6,$C6),'WAL1'!$A$6:$N$233,14,FALSE),0)</f>
        <v>0</v>
      </c>
      <c r="AR6" s="67">
        <f>_xlfn.IFNA(VLOOKUP(CONCATENATE($AR$5,$B6,$C6),'SM1'!$A$6:$N$233,14,FALSE),0)</f>
        <v>0</v>
      </c>
      <c r="AS6" s="67">
        <f>_xlfn.IFNA(VLOOKUP(CONCATENATE($AS$5,$B6,$C6),WP!$A$6:$N$250,14,FALSE),0)</f>
        <v>0</v>
      </c>
      <c r="AT6" s="35"/>
    </row>
    <row r="7" spans="1:84" s="1" customFormat="1" x14ac:dyDescent="0.3">
      <c r="A7" s="891"/>
      <c r="B7" s="778" t="s">
        <v>508</v>
      </c>
      <c r="C7" s="784" t="s">
        <v>398</v>
      </c>
      <c r="D7" s="784" t="s">
        <v>254</v>
      </c>
      <c r="E7" s="785">
        <v>45069</v>
      </c>
      <c r="F7" s="783">
        <v>14</v>
      </c>
      <c r="G7" s="791">
        <f t="shared" si="0"/>
        <v>6</v>
      </c>
      <c r="H7" s="792">
        <f t="shared" si="1"/>
        <v>50</v>
      </c>
      <c r="I7" s="793">
        <f t="shared" si="2"/>
        <v>2</v>
      </c>
      <c r="J7" s="65">
        <f>_xlfn.IFNA(VLOOKUP(CONCATENATE($J$5,$B7,$C7),'BUS1'!$A$6:$N$107,14,FALSE),0)</f>
        <v>0</v>
      </c>
      <c r="K7" s="66">
        <f>_xlfn.IFNA(VLOOKUP(CONCATENATE($K$5,$B7,$C7),'ESP1'!$A$6:$N$135,14,FALSE),0)</f>
        <v>0</v>
      </c>
      <c r="L7" s="66">
        <f>_xlfn.IFNA(VLOOKUP(CONCATENATE($L$5,$B7,$C7),'KR1'!$A$6:$N$95,14,FALSE),0)</f>
        <v>0</v>
      </c>
      <c r="M7" s="66">
        <f>_xlfn.IFNA(VLOOKUP(CONCATENATE($M$5,$B7,$C7),'BAL1'!$A$6:$N$110,14,FALSE),0)</f>
        <v>0</v>
      </c>
      <c r="N7" s="66">
        <f>_xlfn.IFNA(VLOOKUP(CONCATENATE($N$5,$B7,$C7),MUR!$A$6:$L$131,14,FALSE),0)</f>
        <v>0</v>
      </c>
      <c r="O7" s="66">
        <f>_xlfn.IFNA(VLOOKUP(CONCATENATE($O$5,$B7,$C7),'SER1'!$A$6:$N$110,14,FALSE),0)</f>
        <v>7</v>
      </c>
      <c r="P7" s="66">
        <f>_xlfn.IFNA(VLOOKUP(CONCATENATE($P$5,$B7,$C7),'MR1'!$A$6:$N$135,14,FALSE),0)</f>
        <v>0</v>
      </c>
      <c r="Q7" s="66">
        <f>_xlfn.IFNA(VLOOKUP(CONCATENATE($Q$5,$B7,$C7),'GOS1'!$A$6:$N$133,14,FALSE),0)</f>
        <v>0</v>
      </c>
      <c r="R7" s="66">
        <f>_xlfn.IFNA(VLOOKUP(CONCATENATE($R$5,$B7,$C7),'BUS2'!$A$6:$N$133,14,FALSE),0)</f>
        <v>0</v>
      </c>
      <c r="S7" s="66">
        <f>_xlfn.IFNA(VLOOKUP(CONCATENATE($S$5,$B7,$C7),'OG1'!$A$6:$N$56,14,FALSE),0)</f>
        <v>0</v>
      </c>
      <c r="T7" s="66">
        <f>_xlfn.IFNA(VLOOKUP(CONCATENATE($T$5,$B7,$C7),'DRY1'!$A$6:$N$135,14,FALSE),0)</f>
        <v>0</v>
      </c>
      <c r="U7" s="66">
        <f>_xlfn.IFNA(VLOOKUP(CONCATENATE($U$5,$B7,$C7),'HO1'!$A$6:$N$131,14,FALSE),0)</f>
        <v>0</v>
      </c>
      <c r="V7" s="66">
        <f>_xlfn.IFNA(VLOOKUP(CONCATENATE($V$5,$B7,$C7),'BUS3'!$A$6:$N$135,14,FALSE),0)</f>
        <v>0</v>
      </c>
      <c r="W7" s="66">
        <f>_xlfn.IFNA(VLOOKUP(CONCATENATE($W$5,$B7,$C7),'DRY2'!$A$6:$M$169,14,FALSE),0)</f>
        <v>0</v>
      </c>
      <c r="X7" s="66">
        <f>_xlfn.IFNA(VLOOKUP(CONCATENATE($X$5,$B7,$C7),'BAL2'!$A$6:$N$133,14,FALSE),0)</f>
        <v>0</v>
      </c>
      <c r="Y7" s="66">
        <f>_xlfn.IFNA(VLOOKUP(CONCATENATE($Y$5,$B7,$C7),'OG2'!$A$6:$N$133,14,FALSE),0)</f>
        <v>7</v>
      </c>
      <c r="Z7" s="66">
        <f>_xlfn.IFNA(VLOOKUP(CONCATENATE($Z$5,$B7,$C7),'MR2'!$A$6:$N$133,14,FALSE),0)</f>
        <v>0</v>
      </c>
      <c r="AA7" s="66">
        <f>_xlfn.IFNA(VLOOKUP(CONCATENATE($AA$5,$B7,$C7),'DRY3'!$A$6:$N$124,14,FALSE),0)</f>
        <v>0</v>
      </c>
      <c r="AB7" s="66">
        <f>_xlfn.IFNA(VLOOKUP(CONCATENATE($AB$5,$B7,$C7),'SER2'!$A$6:$N$135,14,FALSE),0)</f>
        <v>7</v>
      </c>
      <c r="AC7" s="66">
        <f>_xlfn.IFNA(VLOOKUP(CONCATENATE($AC$5,$B7,$C7),'KR2'!$A$6:$O$129,14,FALSE),0)</f>
        <v>0</v>
      </c>
      <c r="AD7" s="66">
        <f>_xlfn.IFNA(VLOOKUP(CONCATENATE($AD$5,$B7,$C7),'BUN1'!$A$6:$O$129,14,FALSE),0)</f>
        <v>0</v>
      </c>
      <c r="AE7" s="66">
        <f>_xlfn.IFNA(VLOOKUP(CONCATENATE($AE$5,$B7,$C7),LOG!$A$6:$N$135,14,FALSE),0)</f>
        <v>8</v>
      </c>
      <c r="AF7" s="66">
        <f>_xlfn.IFNA(VLOOKUP(CONCATENATE($AF$5,$B7,$C7),FEST!$A$6:$N$125,14,FALSE),0)</f>
        <v>14</v>
      </c>
      <c r="AG7" s="66">
        <f>_xlfn.IFNA(VLOOKUP(CONCATENATE($AG$5,$B7,$C7),'ESP2'!$A$6:$N$131,14,FALSE),0)</f>
        <v>0</v>
      </c>
      <c r="AH7" s="66">
        <f>_xlfn.IFNA(VLOOKUP(CONCATENATE($AH$5,$B7,$C7),'OG2'!$A$6:$N$131,14,FALSE),0)</f>
        <v>7</v>
      </c>
      <c r="AI7" s="66">
        <f>_xlfn.IFNA(VLOOKUP(CONCATENATE($AI$5,$B7,$C7),'BUN2'!$A$6:$N$135,14,FALSE),0)</f>
        <v>0</v>
      </c>
      <c r="AJ7" s="66">
        <f>_xlfn.IFNA(VLOOKUP(CONCATENATE($AJ$5,$B7,$C7),SC!$A$6:$N$250,14,FALSE),0)</f>
        <v>0</v>
      </c>
      <c r="AK7" s="66">
        <f>_xlfn.IFNA(VLOOKUP(CONCATENATE($AK$5,$B7,$C7),'ESP3'!$A$6:$N$133,14,FALSE),0)</f>
        <v>0</v>
      </c>
      <c r="AL7" s="66">
        <f>_xlfn.IFNA(VLOOKUP(CONCATENATE($AP$5,$B7,$C7),'BAL3'!$A$6:$N$95,14,FALSE),0)</f>
        <v>0</v>
      </c>
      <c r="AM7" s="67">
        <f>_xlfn.IFNA(VLOOKUP(CONCATENATE($AM$5,$B7,$C7),'BUS4'!$A$6:$N$233,14,FALSE),0)</f>
        <v>0</v>
      </c>
      <c r="AN7" s="67">
        <f>_xlfn.IFNA(VLOOKUP(CONCATENATE($AK$5,$B7,$C7),'BUN3'!$A$6:$N$133,14,FALSE),0)</f>
        <v>0</v>
      </c>
      <c r="AO7" s="67">
        <f>_xlfn.IFNA(VLOOKUP(CONCATENATE($AO$5,$B7,$C7),'ESP4'!$A$6:$N$135,14,FALSE),0)</f>
        <v>0</v>
      </c>
      <c r="AP7" s="67">
        <f>_xlfn.IFNA(VLOOKUP(CONCATENATE($AP$5,$B7,$C7),'MR3'!$A$6:$N$77,14,FALSE),0)</f>
        <v>0</v>
      </c>
      <c r="AQ7" s="67">
        <f>_xlfn.IFNA(VLOOKUP(CONCATENATE($AQ$5,$B7,$C7),'WAL1'!$A$6:$N$233,14,FALSE),0)</f>
        <v>0</v>
      </c>
      <c r="AR7" s="67">
        <f>_xlfn.IFNA(VLOOKUP(CONCATENATE($AR$5,$B7,$C7),'SM1'!$A$6:$N$233,14,FALSE),0)</f>
        <v>0</v>
      </c>
      <c r="AS7" s="67">
        <f>_xlfn.IFNA(VLOOKUP(CONCATENATE($AS$5,$B7,$C7),WP!$A$6:$N$250,14,FALSE),0)</f>
        <v>0</v>
      </c>
      <c r="AT7" s="35"/>
    </row>
    <row r="8" spans="1:84" s="1" customFormat="1" x14ac:dyDescent="0.3">
      <c r="A8" s="891"/>
      <c r="B8" s="778" t="s">
        <v>340</v>
      </c>
      <c r="C8" s="784" t="s">
        <v>383</v>
      </c>
      <c r="D8" s="784" t="s">
        <v>364</v>
      </c>
      <c r="E8" s="785">
        <v>45028</v>
      </c>
      <c r="F8" s="783">
        <v>15</v>
      </c>
      <c r="G8" s="791">
        <f t="shared" si="0"/>
        <v>5</v>
      </c>
      <c r="H8" s="792">
        <f t="shared" si="1"/>
        <v>35</v>
      </c>
      <c r="I8" s="793">
        <f t="shared" si="2"/>
        <v>3</v>
      </c>
      <c r="J8" s="65">
        <f>_xlfn.IFNA(VLOOKUP(CONCATENATE($J$5,$B8,$C8),'BUS1'!$A$6:$N$107,14,FALSE),0)</f>
        <v>0</v>
      </c>
      <c r="K8" s="66">
        <f>_xlfn.IFNA(VLOOKUP(CONCATENATE($K$5,$B8,$C8),'ESP1'!$A$6:$N$135,14,FALSE),0)</f>
        <v>0</v>
      </c>
      <c r="L8" s="66">
        <f>_xlfn.IFNA(VLOOKUP(CONCATENATE($L$5,$B8,$C8),'KR1'!$A$6:$N$95,14,FALSE),0)</f>
        <v>0</v>
      </c>
      <c r="M8" s="66">
        <f>_xlfn.IFNA(VLOOKUP(CONCATENATE($M$5,$B8,$C8),'BAL1'!$A$6:$N$110,14,FALSE),0)</f>
        <v>0</v>
      </c>
      <c r="N8" s="66">
        <f>_xlfn.IFNA(VLOOKUP(CONCATENATE($N$5,$B8,$C8),MUR!$A$6:$L$131,14,FALSE),0)</f>
        <v>0</v>
      </c>
      <c r="O8" s="66">
        <f>_xlfn.IFNA(VLOOKUP(CONCATENATE($O$5,$B8,$C8),'SER1'!$A$6:$N$110,14,FALSE),0)</f>
        <v>0</v>
      </c>
      <c r="P8" s="66">
        <f>_xlfn.IFNA(VLOOKUP(CONCATENATE($P$5,$B8,$C8),'MR1'!$A$6:$N$135,14,FALSE),0)</f>
        <v>7</v>
      </c>
      <c r="Q8" s="66">
        <f>_xlfn.IFNA(VLOOKUP(CONCATENATE($Q$5,$B8,$C8),'GOS1'!$A$6:$N$133,14,FALSE),0)</f>
        <v>0</v>
      </c>
      <c r="R8" s="66">
        <f>_xlfn.IFNA(VLOOKUP(CONCATENATE($R$5,$B8,$C8),'BUS2'!$A$6:$N$133,14,FALSE),0)</f>
        <v>6</v>
      </c>
      <c r="S8" s="66">
        <f>_xlfn.IFNA(VLOOKUP(CONCATENATE($S$5,$B8,$C8),'OG1'!$A$6:$N$56,14,FALSE),0)</f>
        <v>0</v>
      </c>
      <c r="T8" s="66">
        <f>_xlfn.IFNA(VLOOKUP(CONCATENATE($T$5,$B8,$C8),'DRY1'!$A$6:$N$135,14,FALSE),0)</f>
        <v>0</v>
      </c>
      <c r="U8" s="66">
        <f>_xlfn.IFNA(VLOOKUP(CONCATENATE($U$5,$B8,$C8),'HO1'!$A$6:$N$131,14,FALSE),0)</f>
        <v>0</v>
      </c>
      <c r="V8" s="66">
        <f>_xlfn.IFNA(VLOOKUP(CONCATENATE($V$5,$B8,$C8),'BUS3'!$A$6:$N$135,14,FALSE),0)</f>
        <v>5</v>
      </c>
      <c r="W8" s="66">
        <f>_xlfn.IFNA(VLOOKUP(CONCATENATE($W$5,$B8,$C8),'DRY2'!$A$6:$M$169,14,FALSE),0)</f>
        <v>0</v>
      </c>
      <c r="X8" s="66">
        <f>_xlfn.IFNA(VLOOKUP(CONCATENATE($X$5,$B8,$C8),'BAL2'!$A$6:$N$133,14,FALSE),0)</f>
        <v>0</v>
      </c>
      <c r="Y8" s="66">
        <f>_xlfn.IFNA(VLOOKUP(CONCATENATE($Y$5,$B8,$C8),'OG2'!$A$6:$N$133,14,FALSE),0)</f>
        <v>0</v>
      </c>
      <c r="Z8" s="66">
        <f>_xlfn.IFNA(VLOOKUP(CONCATENATE($Z$5,$B8,$C8),'MR2'!$A$6:$N$133,14,FALSE),0)</f>
        <v>0</v>
      </c>
      <c r="AA8" s="66">
        <f>_xlfn.IFNA(VLOOKUP(CONCATENATE($AA$5,$B8,$C8),'DRY3'!$A$6:$N$124,14,FALSE),0)</f>
        <v>0</v>
      </c>
      <c r="AB8" s="66">
        <f>_xlfn.IFNA(VLOOKUP(CONCATENATE($AB$5,$B8,$C8),'SER2'!$A$6:$N$135,14,FALSE),0)</f>
        <v>0</v>
      </c>
      <c r="AC8" s="66">
        <f>_xlfn.IFNA(VLOOKUP(CONCATENATE($AC$5,$B8,$C8),'KR2'!$A$6:$O$129,14,FALSE),0)</f>
        <v>0</v>
      </c>
      <c r="AD8" s="66">
        <f>_xlfn.IFNA(VLOOKUP(CONCATENATE($AD$5,$B8,$C8),'BUN1'!$A$6:$O$129,14,FALSE),0)</f>
        <v>7</v>
      </c>
      <c r="AE8" s="66">
        <f>_xlfn.IFNA(VLOOKUP(CONCATENATE($AE$5,$B8,$C8),LOG!$A$6:$N$135,14,FALSE),0)</f>
        <v>0</v>
      </c>
      <c r="AF8" s="66">
        <f>_xlfn.IFNA(VLOOKUP(CONCATENATE($AF$5,$B8,$C8),FEST!$A$6:$N$125,14,FALSE),0)</f>
        <v>0</v>
      </c>
      <c r="AG8" s="66">
        <f>_xlfn.IFNA(VLOOKUP(CONCATENATE($AG$5,$B8,$C8),'ESP2'!$A$6:$N$131,14,FALSE),0)</f>
        <v>0</v>
      </c>
      <c r="AH8" s="66">
        <f>_xlfn.IFNA(VLOOKUP(CONCATENATE($AH$5,$B8,$C8),'OG2'!$A$6:$N$131,14,FALSE),0)</f>
        <v>0</v>
      </c>
      <c r="AI8" s="66">
        <f>_xlfn.IFNA(VLOOKUP(CONCATENATE($AI$5,$B8,$C8),'BUN2'!$A$6:$N$135,14,FALSE),0)</f>
        <v>0</v>
      </c>
      <c r="AJ8" s="66">
        <f>_xlfn.IFNA(VLOOKUP(CONCATENATE($AJ$5,$B8,$C8),SC!$A$6:$N$350,14,FALSE),0)</f>
        <v>10</v>
      </c>
      <c r="AK8" s="66">
        <f>_xlfn.IFNA(VLOOKUP(CONCATENATE($AK$5,$B8,$C8),'ESP3'!$A$6:$N$133,14,FALSE),0)</f>
        <v>0</v>
      </c>
      <c r="AL8" s="66">
        <f>_xlfn.IFNA(VLOOKUP(CONCATENATE($AP$5,$B8,$C8),'BAL3'!$A$6:$N$95,14,FALSE),0)</f>
        <v>0</v>
      </c>
      <c r="AM8" s="67">
        <f>_xlfn.IFNA(VLOOKUP(CONCATENATE($AM$5,$B8,$C8),'BUS4'!$A$6:$N$233,14,FALSE),0)</f>
        <v>0</v>
      </c>
      <c r="AN8" s="67">
        <f>_xlfn.IFNA(VLOOKUP(CONCATENATE($AK$5,$B8,$C8),'BUN3'!$A$6:$N$133,14,FALSE),0)</f>
        <v>0</v>
      </c>
      <c r="AO8" s="67">
        <f>_xlfn.IFNA(VLOOKUP(CONCATENATE($AO$5,$B8,$C8),'ESP4'!$A$6:$N$135,14,FALSE),0)</f>
        <v>0</v>
      </c>
      <c r="AP8" s="67">
        <f>_xlfn.IFNA(VLOOKUP(CONCATENATE($AP$5,$B8,$C8),'MR3'!$A$6:$N$77,14,FALSE),0)</f>
        <v>0</v>
      </c>
      <c r="AQ8" s="67">
        <f>_xlfn.IFNA(VLOOKUP(CONCATENATE($AQ$5,$B8,$C8),'WAL1'!$A$6:$N$233,14,FALSE),0)</f>
        <v>0</v>
      </c>
      <c r="AR8" s="67">
        <f>_xlfn.IFNA(VLOOKUP(CONCATENATE($AR$5,$B8,$C8),'SM1'!$A$6:$N$233,14,FALSE),0)</f>
        <v>0</v>
      </c>
      <c r="AS8" s="67">
        <f>_xlfn.IFNA(VLOOKUP(CONCATENATE($AS$5,$B8,$C8),WP!$A$6:$N$250,14,FALSE),0)</f>
        <v>0</v>
      </c>
      <c r="AT8" s="35"/>
    </row>
    <row r="9" spans="1:84" s="1" customFormat="1" x14ac:dyDescent="0.3">
      <c r="A9" s="891"/>
      <c r="B9" s="778" t="s">
        <v>346</v>
      </c>
      <c r="C9" s="784" t="s">
        <v>390</v>
      </c>
      <c r="D9" s="784" t="s">
        <v>369</v>
      </c>
      <c r="E9" s="785">
        <v>45034</v>
      </c>
      <c r="F9" s="783">
        <v>16</v>
      </c>
      <c r="G9" s="791">
        <f t="shared" si="0"/>
        <v>5</v>
      </c>
      <c r="H9" s="792">
        <f t="shared" si="1"/>
        <v>22</v>
      </c>
      <c r="I9" s="793">
        <f t="shared" si="2"/>
        <v>4</v>
      </c>
      <c r="J9" s="65">
        <f>_xlfn.IFNA(VLOOKUP(CONCATENATE($J$5,$B9,$C9),'BUS1'!$A$6:$N$107,14,FALSE),0)</f>
        <v>0</v>
      </c>
      <c r="K9" s="66">
        <f>_xlfn.IFNA(VLOOKUP(CONCATENATE($K$5,$B9,$C9),'ESP1'!$A$6:$N$135,14,FALSE),0)</f>
        <v>0</v>
      </c>
      <c r="L9" s="66">
        <f>_xlfn.IFNA(VLOOKUP(CONCATENATE($L$5,$B9,$C9),'KR1'!$A$6:$N$95,14,FALSE),0)</f>
        <v>0</v>
      </c>
      <c r="M9" s="66">
        <f>_xlfn.IFNA(VLOOKUP(CONCATENATE($M$5,$B9,$C9),'BAL1'!$A$6:$N$110,14,FALSE),0)</f>
        <v>0</v>
      </c>
      <c r="N9" s="66">
        <f>_xlfn.IFNA(VLOOKUP(CONCATENATE($N$5,$B9,$C9),MUR!$A$6:$N$110,14,FALSE),0)</f>
        <v>0</v>
      </c>
      <c r="O9" s="66">
        <f>_xlfn.IFNA(VLOOKUP(CONCATENATE($O$5,$B9,$C9),'SER1'!$A$6:$N$110,14,FALSE),0)</f>
        <v>5</v>
      </c>
      <c r="P9" s="66">
        <f>_xlfn.IFNA(VLOOKUP(CONCATENATE($P$5,$B9,$C9),'MR1'!$A$6:$N$135,14,FALSE),0)</f>
        <v>0</v>
      </c>
      <c r="Q9" s="66">
        <f>_xlfn.IFNA(VLOOKUP(CONCATENATE($Q$5,$B9,$C9),'GOS1'!$A$6:$N$133,14,FALSE),0)</f>
        <v>0</v>
      </c>
      <c r="R9" s="66">
        <f>_xlfn.IFNA(VLOOKUP(CONCATENATE($R$5,$B9,$C9),'BUS2'!$A$6:$N$133,14,FALSE),0)</f>
        <v>0</v>
      </c>
      <c r="S9" s="66">
        <f>_xlfn.IFNA(VLOOKUP(CONCATENATE($S$5,$B9,$C9),'OG1'!$A$6:$N$56,14,FALSE),0)</f>
        <v>0</v>
      </c>
      <c r="T9" s="66">
        <f>_xlfn.IFNA(VLOOKUP(CONCATENATE($T$5,$B9,$C9),'DRY1'!$A$6:$N$135,14,FALSE),0)</f>
        <v>0</v>
      </c>
      <c r="U9" s="66">
        <f>_xlfn.IFNA(VLOOKUP(CONCATENATE($U$5,$B9,$C9),'HO1'!$A$6:$N$131,14,FALSE),0)</f>
        <v>0</v>
      </c>
      <c r="V9" s="66">
        <f>_xlfn.IFNA(VLOOKUP(CONCATENATE($V$5,$B9,$C9),'BUS3'!$A$6:$N$135,14,FALSE),0)</f>
        <v>0</v>
      </c>
      <c r="W9" s="66">
        <f>_xlfn.IFNA(VLOOKUP(CONCATENATE($W$5,$B9,$C9),'DRY2'!$A$6:$M$169,14,FALSE),0)</f>
        <v>0</v>
      </c>
      <c r="X9" s="66">
        <f>_xlfn.IFNA(VLOOKUP(CONCATENATE($X$5,$B9,$C9),'BAL2'!$A$6:$N$133,14,FALSE),0)</f>
        <v>0</v>
      </c>
      <c r="Y9" s="66">
        <f>_xlfn.IFNA(VLOOKUP(CONCATENATE($Y$5,$B9,$C9),'OG2'!$A$6:$N$133,14,FALSE),0)</f>
        <v>4</v>
      </c>
      <c r="Z9" s="66">
        <f>_xlfn.IFNA(VLOOKUP(CONCATENATE($Z$5,$B9,$C9),'MR2'!$A$6:$N$133,14,FALSE),0)</f>
        <v>0</v>
      </c>
      <c r="AA9" s="66">
        <f>_xlfn.IFNA(VLOOKUP(CONCATENATE($AA$5,$B9,$C9),'DRY3'!$A$6:$N$124,14,FALSE),0)</f>
        <v>0</v>
      </c>
      <c r="AB9" s="66">
        <f>_xlfn.IFNA(VLOOKUP(CONCATENATE($AB$5,$B9,$C9),'SER2'!$A$6:$N$135,14,FALSE),0)</f>
        <v>0</v>
      </c>
      <c r="AC9" s="66">
        <f>_xlfn.IFNA(VLOOKUP(CONCATENATE($AC$5,$B9,$C9),'KR2'!$A$6:$O$129,14,FALSE),0)</f>
        <v>0</v>
      </c>
      <c r="AD9" s="66">
        <f>_xlfn.IFNA(VLOOKUP(CONCATENATE($AD$5,$B9,$C9),'BUN1'!$A$6:$O$129,14,FALSE),0)</f>
        <v>0</v>
      </c>
      <c r="AE9" s="66">
        <f>_xlfn.IFNA(VLOOKUP(CONCATENATE($AE$5,$B9,$C9),LOG!$A$6:$N$135,14,FALSE),0)</f>
        <v>0</v>
      </c>
      <c r="AF9" s="66">
        <f>_xlfn.IFNA(VLOOKUP(CONCATENATE($AF$5,$B9,$C9),FEST!$A$6:$N$125,14,FALSE),0)</f>
        <v>0</v>
      </c>
      <c r="AG9" s="66">
        <f>_xlfn.IFNA(VLOOKUP(CONCATENATE($AG$5,$B9,$C9),'ESP2'!$A$6:$N$131,14,FALSE),0)</f>
        <v>0</v>
      </c>
      <c r="AH9" s="66">
        <f>_xlfn.IFNA(VLOOKUP(CONCATENATE($AH$5,$B9,$C9),'OG2'!$A$6:$N$131,14,FALSE),0)</f>
        <v>4</v>
      </c>
      <c r="AI9" s="66">
        <f>_xlfn.IFNA(VLOOKUP(CONCATENATE($AI$5,$B9,$C9),'BUN2'!$A$6:$N$135,14,FALSE),0)</f>
        <v>0</v>
      </c>
      <c r="AJ9" s="66">
        <f>_xlfn.IFNA(VLOOKUP(CONCATENATE($AJ$5,$B9,$C9),SC!$A$6:$N$350,14,FALSE),0)</f>
        <v>2</v>
      </c>
      <c r="AK9" s="66">
        <f>_xlfn.IFNA(VLOOKUP(CONCATENATE($AK$5,$B9,$C9),'ESP3'!$A$6:$N$133,14,FALSE),0)</f>
        <v>0</v>
      </c>
      <c r="AL9" s="66">
        <f>_xlfn.IFNA(VLOOKUP(CONCATENATE($AP$5,$B9,$C9),'BAL3'!$A$6:$N$95,14,FALSE),0)</f>
        <v>0</v>
      </c>
      <c r="AM9" s="67">
        <f>_xlfn.IFNA(VLOOKUP(CONCATENATE($AM$5,$B9,$C9),'BUS4'!$A$6:$N$233,14,FALSE),0)</f>
        <v>0</v>
      </c>
      <c r="AN9" s="67">
        <f>_xlfn.IFNA(VLOOKUP(CONCATENATE($AK$5,$B9,$C9),'BUN3'!$A$6:$N$133,14,FALSE),0)</f>
        <v>0</v>
      </c>
      <c r="AO9" s="67">
        <f>_xlfn.IFNA(VLOOKUP(CONCATENATE($AO$5,$B9,$C9),'ESP4'!$A$6:$N$135,14,FALSE),0)</f>
        <v>0</v>
      </c>
      <c r="AP9" s="67">
        <f>_xlfn.IFNA(VLOOKUP(CONCATENATE($AP$5,$B9,$C9),'MR3'!$A$6:$N$77,14,FALSE),0)</f>
        <v>0</v>
      </c>
      <c r="AQ9" s="67">
        <f>_xlfn.IFNA(VLOOKUP(CONCATENATE($AQ$5,$B9,$C9),'WAL1'!$A$6:$N$233,14,FALSE),0)</f>
        <v>7</v>
      </c>
      <c r="AR9" s="67">
        <f>_xlfn.IFNA(VLOOKUP(CONCATENATE($AR$5,$B9,$C9),'SM1'!$A$6:$N$233,14,FALSE),0)</f>
        <v>0</v>
      </c>
      <c r="AS9" s="67">
        <f>_xlfn.IFNA(VLOOKUP(CONCATENATE($AS$5,$B9,$C9),WP!$A$6:$N$250,14,FALSE),0)</f>
        <v>0</v>
      </c>
      <c r="AT9" s="35"/>
    </row>
    <row r="10" spans="1:84" s="1" customFormat="1" x14ac:dyDescent="0.3">
      <c r="A10" s="891"/>
      <c r="B10" s="778" t="s">
        <v>507</v>
      </c>
      <c r="C10" s="784" t="s">
        <v>393</v>
      </c>
      <c r="D10" s="784" t="s">
        <v>303</v>
      </c>
      <c r="E10" s="785">
        <v>45028</v>
      </c>
      <c r="F10" s="783">
        <v>14</v>
      </c>
      <c r="G10" s="791">
        <f t="shared" si="0"/>
        <v>3</v>
      </c>
      <c r="H10" s="792">
        <f t="shared" si="1"/>
        <v>22</v>
      </c>
      <c r="I10" s="793">
        <f t="shared" si="2"/>
        <v>4</v>
      </c>
      <c r="J10" s="65">
        <f>_xlfn.IFNA(VLOOKUP(CONCATENATE($J$5,$B10,$C10),'BUS1'!$A$6:$N$107,14,FALSE),0)</f>
        <v>0</v>
      </c>
      <c r="K10" s="66">
        <f>_xlfn.IFNA(VLOOKUP(CONCATENATE($K$5,$B10,$C10),'ESP1'!$A$6:$N$135,14,FALSE),0)</f>
        <v>0</v>
      </c>
      <c r="L10" s="66">
        <f>_xlfn.IFNA(VLOOKUP(CONCATENATE($L$5,$B10,$C10),'KR1'!$A$6:$N$95,14,FALSE),0)</f>
        <v>0</v>
      </c>
      <c r="M10" s="66">
        <f>_xlfn.IFNA(VLOOKUP(CONCATENATE($M$5,$B10,$C10),'BAL1'!$A$6:$N$110,14,FALSE),0)</f>
        <v>0</v>
      </c>
      <c r="N10" s="66">
        <f>_xlfn.IFNA(VLOOKUP(CONCATENATE($N$5,$B10,$C10),MUR!$A$6:$N$110,14,FALSE),0)</f>
        <v>0</v>
      </c>
      <c r="O10" s="66">
        <f>_xlfn.IFNA(VLOOKUP(CONCATENATE($O$5,$B10,$C10),'SER1'!$A$6:$N$110,14,FALSE),0)</f>
        <v>0</v>
      </c>
      <c r="P10" s="66">
        <f>_xlfn.IFNA(VLOOKUP(CONCATENATE($P$5,$B10,$C10),'MR1'!$A$6:$N$135,14,FALSE),0)</f>
        <v>0</v>
      </c>
      <c r="Q10" s="66">
        <f>_xlfn.IFNA(VLOOKUP(CONCATENATE($Q$5,$B10,$C10),'GOS1'!$A$6:$N$133,14,FALSE),0)</f>
        <v>0</v>
      </c>
      <c r="R10" s="66">
        <f>_xlfn.IFNA(VLOOKUP(CONCATENATE($R$5,$B10,$C10),'BUS2'!$A$6:$N$133,14,FALSE),0)</f>
        <v>7</v>
      </c>
      <c r="S10" s="66">
        <f>_xlfn.IFNA(VLOOKUP(CONCATENATE($S$5,$B10,$C10),'OG1'!$A$6:$N$56,14,FALSE),0)</f>
        <v>0</v>
      </c>
      <c r="T10" s="66">
        <f>_xlfn.IFNA(VLOOKUP(CONCATENATE($T$5,$B10,$C10),'DRY1'!$A$6:$N$135,14,FALSE),0)</f>
        <v>0</v>
      </c>
      <c r="U10" s="66">
        <f>_xlfn.IFNA(VLOOKUP(CONCATENATE($U$5,$B10,$C10),'HO1'!$A$6:$N$131,14,FALSE),0)</f>
        <v>0</v>
      </c>
      <c r="V10" s="66">
        <f>_xlfn.IFNA(VLOOKUP(CONCATENATE($V$5,$B10,$C10),'BUS3'!$A$6:$N$135,14,FALSE),0)</f>
        <v>7</v>
      </c>
      <c r="W10" s="66">
        <f>_xlfn.IFNA(VLOOKUP(CONCATENATE($W$5,$B10,$C10),'DRY2'!$A$6:$M$169,14,FALSE),0)</f>
        <v>0</v>
      </c>
      <c r="X10" s="66">
        <f>_xlfn.IFNA(VLOOKUP(CONCATENATE($X$5,$B10,$C10),'BAL2'!$A$6:$N$133,14,FALSE),0)</f>
        <v>0</v>
      </c>
      <c r="Y10" s="66">
        <f>_xlfn.IFNA(VLOOKUP(CONCATENATE($Y$5,$B10,$C10),'OG2'!$A$6:$N$133,14,FALSE),0)</f>
        <v>0</v>
      </c>
      <c r="Z10" s="66">
        <f>_xlfn.IFNA(VLOOKUP(CONCATENATE($Z$5,$B10,$C10),'MR2'!$A$6:$N$133,14,FALSE),0)</f>
        <v>8</v>
      </c>
      <c r="AA10" s="66">
        <f>_xlfn.IFNA(VLOOKUP(CONCATENATE($AA$5,$B10,$C10),'DRY3'!$A$6:$N$124,14,FALSE),0)</f>
        <v>0</v>
      </c>
      <c r="AB10" s="66">
        <f>_xlfn.IFNA(VLOOKUP(CONCATENATE($AB$5,$B10,$C10),'SER2'!$A$6:$N$135,14,FALSE),0)</f>
        <v>0</v>
      </c>
      <c r="AC10" s="66">
        <f>_xlfn.IFNA(VLOOKUP(CONCATENATE($AC$5,$B10,$C10),'KR2'!$A$6:$O$129,14,FALSE),0)</f>
        <v>0</v>
      </c>
      <c r="AD10" s="66">
        <f>_xlfn.IFNA(VLOOKUP(CONCATENATE($AD$5,$B10,$C10),'BUN1'!$A$6:$O$129,14,FALSE),0)</f>
        <v>0</v>
      </c>
      <c r="AE10" s="66">
        <f>_xlfn.IFNA(VLOOKUP(CONCATENATE($AE$5,$B10,$C10),LOG!$A$6:$N$135,14,FALSE),0)</f>
        <v>0</v>
      </c>
      <c r="AF10" s="66">
        <f>_xlfn.IFNA(VLOOKUP(CONCATENATE($AF$5,$B10,$C10),FEST!$A$6:$N$125,14,FALSE),0)</f>
        <v>0</v>
      </c>
      <c r="AG10" s="66">
        <f>_xlfn.IFNA(VLOOKUP(CONCATENATE($AG$5,$B10,$C10),'ESP2'!$A$6:$N$131,14,FALSE),0)</f>
        <v>0</v>
      </c>
      <c r="AH10" s="66">
        <f>_xlfn.IFNA(VLOOKUP(CONCATENATE($AH$5,$B10,$C10),'OG2'!$A$6:$N$131,14,FALSE),0)</f>
        <v>0</v>
      </c>
      <c r="AI10" s="66">
        <f>_xlfn.IFNA(VLOOKUP(CONCATENATE($AI$5,$B10,$C10),'BUN2'!$A$6:$N$135,14,FALSE),0)</f>
        <v>0</v>
      </c>
      <c r="AJ10" s="66">
        <f>_xlfn.IFNA(VLOOKUP(CONCATENATE($AJ$5,$B10,$C10),SC!$A$6:$N$350,14,FALSE),0)</f>
        <v>0</v>
      </c>
      <c r="AK10" s="66">
        <f>_xlfn.IFNA(VLOOKUP(CONCATENATE($AK$5,$B10,$C10),'ESP3'!$A$6:$N$133,14,FALSE),0)</f>
        <v>0</v>
      </c>
      <c r="AL10" s="66">
        <f>_xlfn.IFNA(VLOOKUP(CONCATENATE($AP$5,$B10,$C10),'BAL3'!$A$6:$N$95,14,FALSE),0)</f>
        <v>0</v>
      </c>
      <c r="AM10" s="67">
        <f>_xlfn.IFNA(VLOOKUP(CONCATENATE($AM$5,$B10,$C10),'BUS4'!$A$6:$N$233,14,FALSE),0)</f>
        <v>0</v>
      </c>
      <c r="AN10" s="67">
        <f>_xlfn.IFNA(VLOOKUP(CONCATENATE($AK$5,$B10,$C10),'BUN3'!$A$6:$N$133,14,FALSE),0)</f>
        <v>0</v>
      </c>
      <c r="AO10" s="67">
        <f>_xlfn.IFNA(VLOOKUP(CONCATENATE($AO$5,$B10,$C10),'ESP4'!$A$6:$N$135,14,FALSE),0)</f>
        <v>0</v>
      </c>
      <c r="AP10" s="67">
        <f>_xlfn.IFNA(VLOOKUP(CONCATENATE($AP$5,$B10,$C10),'MR3'!$A$6:$N$77,14,FALSE),0)</f>
        <v>0</v>
      </c>
      <c r="AQ10" s="67">
        <f>_xlfn.IFNA(VLOOKUP(CONCATENATE($AQ$5,$B10,$C10),'WAL1'!$A$6:$N$233,14,FALSE),0)</f>
        <v>0</v>
      </c>
      <c r="AR10" s="67">
        <f>_xlfn.IFNA(VLOOKUP(CONCATENATE($AR$5,$B10,$C10),'SM1'!$A$6:$N$233,14,FALSE),0)</f>
        <v>0</v>
      </c>
      <c r="AS10" s="67">
        <f>_xlfn.IFNA(VLOOKUP(CONCATENATE($AS$5,$B10,$C10),WP!$A$6:$N$250,14,FALSE),0)</f>
        <v>0</v>
      </c>
      <c r="AT10" s="35"/>
    </row>
    <row r="11" spans="1:84" s="1" customFormat="1" ht="14.4" thickBot="1" x14ac:dyDescent="0.35">
      <c r="A11" s="891"/>
      <c r="B11" s="771" t="s">
        <v>607</v>
      </c>
      <c r="C11" s="772" t="s">
        <v>640</v>
      </c>
      <c r="D11" s="772" t="s">
        <v>218</v>
      </c>
      <c r="E11" s="773">
        <v>45160</v>
      </c>
      <c r="F11" s="774">
        <v>14</v>
      </c>
      <c r="G11" s="794">
        <f t="shared" si="0"/>
        <v>4</v>
      </c>
      <c r="H11" s="795">
        <f t="shared" si="1"/>
        <v>22</v>
      </c>
      <c r="I11" s="796">
        <f t="shared" si="2"/>
        <v>4</v>
      </c>
      <c r="J11" s="65">
        <f>_xlfn.IFNA(VLOOKUP(CONCATENATE($J$5,$B11,$C11),'BUS1'!$A$6:$N$107,14,FALSE),0)</f>
        <v>0</v>
      </c>
      <c r="K11" s="66">
        <f>_xlfn.IFNA(VLOOKUP(CONCATENATE($K$5,$B11,$C11),'ESP1'!$A$6:$N$135,14,FALSE),0)</f>
        <v>0</v>
      </c>
      <c r="L11" s="66">
        <f>_xlfn.IFNA(VLOOKUP(CONCATENATE($L$5,$B11,$C11),'KR1'!$A$6:$N$95,14,FALSE),0)</f>
        <v>0</v>
      </c>
      <c r="M11" s="66">
        <f>_xlfn.IFNA(VLOOKUP(CONCATENATE($M$5,$B11,$C11),'BAL1'!$A$6:$N$110,14,FALSE),0)</f>
        <v>0</v>
      </c>
      <c r="N11" s="66">
        <f>_xlfn.IFNA(VLOOKUP(CONCATENATE($N$5,$B11,$C11),MUR!$A$6:$N$110,14,FALSE),0)</f>
        <v>3</v>
      </c>
      <c r="O11" s="66">
        <f>_xlfn.IFNA(VLOOKUP(CONCATENATE($O$5,$B11,$C11),'SER1'!$A$6:$N$110,14,FALSE),0)</f>
        <v>0</v>
      </c>
      <c r="P11" s="66">
        <f>_xlfn.IFNA(VLOOKUP(CONCATENATE($P$5,$B11,$C11),'MR1'!$A$6:$N$135,14,FALSE),0)</f>
        <v>0</v>
      </c>
      <c r="Q11" s="66">
        <f>_xlfn.IFNA(VLOOKUP(CONCATENATE($Q$5,$B11,$C11),'GOS1'!$A$6:$N$133,14,FALSE),0)</f>
        <v>0</v>
      </c>
      <c r="R11" s="66">
        <f>_xlfn.IFNA(VLOOKUP(CONCATENATE($R$5,$B11,$C11),'BUS2'!$A$6:$N$133,14,FALSE),0)</f>
        <v>0</v>
      </c>
      <c r="S11" s="66">
        <f>_xlfn.IFNA(VLOOKUP(CONCATENATE($S$5,$B11,$C11),'OG1'!$A$6:$N$56,14,FALSE),0)</f>
        <v>0</v>
      </c>
      <c r="T11" s="66">
        <f>_xlfn.IFNA(VLOOKUP(CONCATENATE($T$5,$B11,$C11),'DRY1'!$A$6:$N$135,14,FALSE),0)</f>
        <v>0</v>
      </c>
      <c r="U11" s="66">
        <f>_xlfn.IFNA(VLOOKUP(CONCATENATE($U$5,$B11,$C11),'HO1'!$A$6:$N$131,14,FALSE),0)</f>
        <v>0</v>
      </c>
      <c r="V11" s="66">
        <f>_xlfn.IFNA(VLOOKUP(CONCATENATE($V$5,$B11,$C11),'BUS3'!$A$6:$N$135,14,FALSE),0)</f>
        <v>0</v>
      </c>
      <c r="W11" s="66">
        <f>_xlfn.IFNA(VLOOKUP(CONCATENATE($W$5,$B11,$C11),'DRY2'!$A$6:$M$169,14,FALSE),0)</f>
        <v>0</v>
      </c>
      <c r="X11" s="66">
        <f>_xlfn.IFNA(VLOOKUP(CONCATENATE($X$5,$B11,$C11),'BAL2'!$A$6:$N$133,14,FALSE),0)</f>
        <v>0</v>
      </c>
      <c r="Y11" s="66">
        <f>_xlfn.IFNA(VLOOKUP(CONCATENATE($Y$5,$B11,$C11),'OG2'!$A$6:$N$133,14,FALSE),0)</f>
        <v>0</v>
      </c>
      <c r="Z11" s="66">
        <f>_xlfn.IFNA(VLOOKUP(CONCATENATE($Z$5,$B11,$C11),'MR2'!$A$6:$N$133,14,FALSE),0)</f>
        <v>0</v>
      </c>
      <c r="AA11" s="66">
        <f>_xlfn.IFNA(VLOOKUP(CONCATENATE($AA$5,$B11,$C11),'DRY3'!$A$6:$N$124,14,FALSE),0)</f>
        <v>0</v>
      </c>
      <c r="AB11" s="66">
        <f>_xlfn.IFNA(VLOOKUP(CONCATENATE($AB$5,$B11,$C11),'SER2'!$A$6:$N$135,14,FALSE),0)</f>
        <v>0</v>
      </c>
      <c r="AC11" s="66">
        <f>_xlfn.IFNA(VLOOKUP(CONCATENATE($AC$5,$B11,$C11),'KR2'!$A$6:$O$129,14,FALSE),0)</f>
        <v>0</v>
      </c>
      <c r="AD11" s="66">
        <f>_xlfn.IFNA(VLOOKUP(CONCATENATE($AD$5,$B11,$C11),'BUN1'!$A$6:$O$129,14,FALSE),0)</f>
        <v>6</v>
      </c>
      <c r="AE11" s="66">
        <f>_xlfn.IFNA(VLOOKUP(CONCATENATE($AE$5,$B11,$C11),LOG!$A$6:$N$135,14,FALSE),0)</f>
        <v>0</v>
      </c>
      <c r="AF11" s="66">
        <f>_xlfn.IFNA(VLOOKUP(CONCATENATE($AF$5,$B11,$C11),FEST!$A$6:$N$125,14,FALSE),0)</f>
        <v>0</v>
      </c>
      <c r="AG11" s="66">
        <f>_xlfn.IFNA(VLOOKUP(CONCATENATE($AG$5,$B11,$C11),'ESP2'!$A$6:$N$131,14,FALSE),0)</f>
        <v>0</v>
      </c>
      <c r="AH11" s="66">
        <f>_xlfn.IFNA(VLOOKUP(CONCATENATE($AH$5,$B11,$C11),'OG2'!$A$6:$N$131,14,FALSE),0)</f>
        <v>0</v>
      </c>
      <c r="AI11" s="66">
        <f>_xlfn.IFNA(VLOOKUP(CONCATENATE($AI$5,$B11,$C11),'BUN2'!$A$6:$N$135,14,FALSE),0)</f>
        <v>0</v>
      </c>
      <c r="AJ11" s="66">
        <f>_xlfn.IFNA(VLOOKUP(CONCATENATE($AJ$5,$B11,$C11),SC!$A$6:$N$350,14,FALSE),0)</f>
        <v>6</v>
      </c>
      <c r="AK11" s="66">
        <f>_xlfn.IFNA(VLOOKUP(CONCATENATE($AK$5,$B11,$C11),'ESP3'!$A$6:$N$133,14,FALSE),0)</f>
        <v>0</v>
      </c>
      <c r="AL11" s="66">
        <f>_xlfn.IFNA(VLOOKUP(CONCATENATE($AP$5,$B11,$C11),'BAL3'!$A$6:$N$95,14,FALSE),0)</f>
        <v>0</v>
      </c>
      <c r="AM11" s="67">
        <f>_xlfn.IFNA(VLOOKUP(CONCATENATE($AM$5,$B11,$C11),'BUS4'!$A$6:$N$233,14,FALSE),0)</f>
        <v>7</v>
      </c>
      <c r="AN11" s="67">
        <f>_xlfn.IFNA(VLOOKUP(CONCATENATE($AK$5,$B11,$C11),'BUN3'!$A$6:$N$133,14,FALSE),0)</f>
        <v>0</v>
      </c>
      <c r="AO11" s="67">
        <f>_xlfn.IFNA(VLOOKUP(CONCATENATE($AO$5,$B11,$C11),'ESP4'!$A$6:$N$135,14,FALSE),0)</f>
        <v>0</v>
      </c>
      <c r="AP11" s="67">
        <f>_xlfn.IFNA(VLOOKUP(CONCATENATE($AP$5,$B11,$C11),'MR3'!$A$6:$N$77,14,FALSE),0)</f>
        <v>0</v>
      </c>
      <c r="AQ11" s="67">
        <f>_xlfn.IFNA(VLOOKUP(CONCATENATE($AQ$5,$B11,$C11),'WAL1'!$A$6:$N$233,14,FALSE),0)</f>
        <v>0</v>
      </c>
      <c r="AR11" s="67">
        <f>_xlfn.IFNA(VLOOKUP(CONCATENATE($AR$5,$B11,$C11),'SM1'!$A$6:$N$233,14,FALSE),0)</f>
        <v>0</v>
      </c>
      <c r="AS11" s="67">
        <f>_xlfn.IFNA(VLOOKUP(CONCATENATE($AS$5,$B11,$C11),WP!$A$6:$N$250,14,FALSE),0)</f>
        <v>0</v>
      </c>
      <c r="AT11" s="63"/>
    </row>
    <row r="12" spans="1:84" s="1" customFormat="1" x14ac:dyDescent="0.3">
      <c r="A12" s="891"/>
      <c r="B12" s="471" t="s">
        <v>347</v>
      </c>
      <c r="C12" s="26" t="s">
        <v>391</v>
      </c>
      <c r="D12" s="26" t="s">
        <v>164</v>
      </c>
      <c r="E12" s="27">
        <v>45035</v>
      </c>
      <c r="F12" s="28">
        <v>16</v>
      </c>
      <c r="G12" s="147">
        <f t="shared" si="0"/>
        <v>3</v>
      </c>
      <c r="H12" s="636">
        <f t="shared" si="1"/>
        <v>19</v>
      </c>
      <c r="I12" s="787">
        <f t="shared" si="2"/>
        <v>7</v>
      </c>
      <c r="J12" s="65">
        <f>_xlfn.IFNA(VLOOKUP(CONCATENATE($J$5,$B12,$C12),'BUS1'!$A$6:$N$107,14,FALSE),0)</f>
        <v>0</v>
      </c>
      <c r="K12" s="66">
        <f>_xlfn.IFNA(VLOOKUP(CONCATENATE($K$5,$B12,$C12),'ESP1'!$A$6:$N$135,14,FALSE),0)</f>
        <v>0</v>
      </c>
      <c r="L12" s="66">
        <f>_xlfn.IFNA(VLOOKUP(CONCATENATE($L$5,$B12,$C12),'KR1'!$A$6:$N$95,14,FALSE),0)</f>
        <v>0</v>
      </c>
      <c r="M12" s="66">
        <f>_xlfn.IFNA(VLOOKUP(CONCATENATE($M$5,$B12,$C12),'BAL1'!$A$6:$N$110,14,FALSE),0)</f>
        <v>0</v>
      </c>
      <c r="N12" s="66">
        <f>_xlfn.IFNA(VLOOKUP(CONCATENATE($N$5,$B12,$C12),MUR!$A$6:$N$110,14,FALSE),0)</f>
        <v>7</v>
      </c>
      <c r="O12" s="66">
        <f>_xlfn.IFNA(VLOOKUP(CONCATENATE($O$5,$B12,$C12),'SER1'!$A$6:$N$110,14,FALSE),0)</f>
        <v>0</v>
      </c>
      <c r="P12" s="66">
        <f>_xlfn.IFNA(VLOOKUP(CONCATENATE($P$5,$B12,$C12),'MR1'!$A$6:$N$135,14,FALSE),0)</f>
        <v>0</v>
      </c>
      <c r="Q12" s="66">
        <f>_xlfn.IFNA(VLOOKUP(CONCATENATE($Q$5,$B12,$C12),'GOS1'!$A$6:$N$133,14,FALSE),0)</f>
        <v>0</v>
      </c>
      <c r="R12" s="66">
        <f>_xlfn.IFNA(VLOOKUP(CONCATENATE($R$5,$B12,$C12),'BUS2'!$A$6:$N$133,14,FALSE),0)</f>
        <v>0</v>
      </c>
      <c r="S12" s="66">
        <f>_xlfn.IFNA(VLOOKUP(CONCATENATE($S$5,$B12,$C12),'OG1'!$A$6:$N$56,14,FALSE),0)</f>
        <v>0</v>
      </c>
      <c r="T12" s="66">
        <f>_xlfn.IFNA(VLOOKUP(CONCATENATE($T$5,$B12,$C12),'DRY1'!$A$6:$N$135,14,FALSE),0)</f>
        <v>0</v>
      </c>
      <c r="U12" s="66">
        <f>_xlfn.IFNA(VLOOKUP(CONCATENATE($U$5,$B12,$C12),'HO1'!$A$6:$N$131,14,FALSE),0)</f>
        <v>0</v>
      </c>
      <c r="V12" s="66">
        <f>_xlfn.IFNA(VLOOKUP(CONCATENATE($V$5,$B12,$C12),'BUS3'!$A$6:$N$135,14,FALSE),0)</f>
        <v>0</v>
      </c>
      <c r="W12" s="66">
        <f>_xlfn.IFNA(VLOOKUP(CONCATENATE($W$5,$B12,$C12),'DRY2'!$A$6:$M$169,14,FALSE),0)</f>
        <v>0</v>
      </c>
      <c r="X12" s="66">
        <f>_xlfn.IFNA(VLOOKUP(CONCATENATE($X$5,$B12,$C12),'BAL2'!$A$6:$N$133,14,FALSE),0)</f>
        <v>0</v>
      </c>
      <c r="Y12" s="66">
        <f>_xlfn.IFNA(VLOOKUP(CONCATENATE($Y$5,$B12,$C12),'OG2'!$A$6:$N$133,14,FALSE),0)</f>
        <v>0</v>
      </c>
      <c r="Z12" s="66">
        <f>_xlfn.IFNA(VLOOKUP(CONCATENATE($Z$5,$B12,$C12),'MR2'!$A$6:$N$133,14,FALSE),0)</f>
        <v>0</v>
      </c>
      <c r="AA12" s="66">
        <f>_xlfn.IFNA(VLOOKUP(CONCATENATE($AA$5,$B12,$C12),'DRY3'!$A$6:$N$124,14,FALSE),0)</f>
        <v>0</v>
      </c>
      <c r="AB12" s="66">
        <f>_xlfn.IFNA(VLOOKUP(CONCATENATE($AB$5,$B12,$C12),'SER2'!$A$6:$N$135,14,FALSE),0)</f>
        <v>0</v>
      </c>
      <c r="AC12" s="66">
        <f>_xlfn.IFNA(VLOOKUP(CONCATENATE($AC$5,$B12,$C12),'KR2'!$A$6:$O$129,14,FALSE),0)</f>
        <v>0</v>
      </c>
      <c r="AD12" s="66">
        <f>_xlfn.IFNA(VLOOKUP(CONCATENATE($AD$5,$B12,$C12),'BUN1'!$A$6:$O$129,14,FALSE),0)</f>
        <v>0</v>
      </c>
      <c r="AE12" s="66">
        <f>_xlfn.IFNA(VLOOKUP(CONCATENATE($AE$5,$B12,$C12),LOG!$A$6:$N$135,14,FALSE),0)</f>
        <v>0</v>
      </c>
      <c r="AF12" s="66">
        <f>_xlfn.IFNA(VLOOKUP(CONCATENATE($AF$5,$B12,$C12),FEST!$A$6:$N$125,14,FALSE),0)</f>
        <v>10</v>
      </c>
      <c r="AG12" s="66">
        <f>_xlfn.IFNA(VLOOKUP(CONCATENATE($AG$5,$B12,$C12),'ESP2'!$A$6:$N$131,14,FALSE),0)</f>
        <v>0</v>
      </c>
      <c r="AH12" s="66">
        <f>_xlfn.IFNA(VLOOKUP(CONCATENATE($AH$5,$B12,$C12),'OG2'!$A$6:$N$131,14,FALSE),0)</f>
        <v>0</v>
      </c>
      <c r="AI12" s="66">
        <f>_xlfn.IFNA(VLOOKUP(CONCATENATE($AI$5,$B12,$C12),'BUN2'!$A$6:$N$135,14,FALSE),0)</f>
        <v>0</v>
      </c>
      <c r="AJ12" s="66">
        <f>_xlfn.IFNA(VLOOKUP(CONCATENATE($AJ$5,$B12,$C12),SC!$A$6:$N$350,14,FALSE),0)</f>
        <v>2</v>
      </c>
      <c r="AK12" s="66">
        <f>_xlfn.IFNA(VLOOKUP(CONCATENATE($AK$5,$B12,$C12),'ESP3'!$A$6:$N$133,14,FALSE),0)</f>
        <v>0</v>
      </c>
      <c r="AL12" s="66">
        <f>_xlfn.IFNA(VLOOKUP(CONCATENATE($AP$5,$B12,$C12),'BAL3'!$A$6:$N$95,14,FALSE),0)</f>
        <v>0</v>
      </c>
      <c r="AM12" s="67">
        <f>_xlfn.IFNA(VLOOKUP(CONCATENATE($AM$5,$B12,$C12),'BUS4'!$A$6:$N$233,14,FALSE),0)</f>
        <v>0</v>
      </c>
      <c r="AN12" s="67">
        <f>_xlfn.IFNA(VLOOKUP(CONCATENATE($AK$5,$B12,$C12),'BUN3'!$A$6:$N$133,14,FALSE),0)</f>
        <v>0</v>
      </c>
      <c r="AO12" s="67">
        <f>_xlfn.IFNA(VLOOKUP(CONCATENATE($AO$5,$B12,$C12),'ESP4'!$A$6:$N$135,14,FALSE),0)</f>
        <v>0</v>
      </c>
      <c r="AP12" s="67">
        <f>_xlfn.IFNA(VLOOKUP(CONCATENATE($AP$5,$B12,$C12),'MR3'!$A$6:$N$77,14,FALSE),0)</f>
        <v>0</v>
      </c>
      <c r="AQ12" s="67">
        <f>_xlfn.IFNA(VLOOKUP(CONCATENATE($AQ$5,$B12,$C12),'WAL1'!$A$6:$N$233,14,FALSE),0)</f>
        <v>0</v>
      </c>
      <c r="AR12" s="67">
        <f>_xlfn.IFNA(VLOOKUP(CONCATENATE($AR$5,$B12,$C12),'SM1'!$A$6:$N$233,14,FALSE),0)</f>
        <v>0</v>
      </c>
      <c r="AS12" s="67">
        <f>_xlfn.IFNA(VLOOKUP(CONCATENATE($AS$5,$B12,$C12),WP!$A$6:$N$250,14,FALSE),0)</f>
        <v>0</v>
      </c>
      <c r="AT12" s="63"/>
    </row>
    <row r="13" spans="1:84" x14ac:dyDescent="0.3">
      <c r="A13" s="891"/>
      <c r="B13" s="85" t="s">
        <v>499</v>
      </c>
      <c r="C13" s="22" t="s">
        <v>511</v>
      </c>
      <c r="D13" s="22" t="s">
        <v>405</v>
      </c>
      <c r="E13" s="23">
        <v>45035</v>
      </c>
      <c r="F13" s="24">
        <v>15</v>
      </c>
      <c r="G13" s="187">
        <f t="shared" si="0"/>
        <v>2</v>
      </c>
      <c r="H13" s="638">
        <f t="shared" si="1"/>
        <v>18</v>
      </c>
      <c r="I13" s="654">
        <f t="shared" si="2"/>
        <v>8</v>
      </c>
      <c r="J13" s="65">
        <f>_xlfn.IFNA(VLOOKUP(CONCATENATE($J$5,$B13,$C13),'BUS1'!$A$6:$N$107,14,FALSE),0)</f>
        <v>0</v>
      </c>
      <c r="K13" s="66">
        <f>_xlfn.IFNA(VLOOKUP(CONCATENATE($K$5,$B13,$C13),'ESP1'!$A$6:$N$135,14,FALSE),0)</f>
        <v>9</v>
      </c>
      <c r="L13" s="66">
        <f>_xlfn.IFNA(VLOOKUP(CONCATENATE($L$5,$B13,$C13),'KR1'!$A$6:$N$95,14,FALSE),0)</f>
        <v>0</v>
      </c>
      <c r="M13" s="66">
        <f>_xlfn.IFNA(VLOOKUP(CONCATENATE($M$5,$B13,$C13),'BAL1'!$A$6:$N$110,14,FALSE),0)</f>
        <v>0</v>
      </c>
      <c r="N13" s="66">
        <f>_xlfn.IFNA(VLOOKUP(CONCATENATE($N$5,$B13,$C13),MUR!$A$6:$N$110,14,FALSE),0)</f>
        <v>0</v>
      </c>
      <c r="O13" s="66">
        <f>_xlfn.IFNA(VLOOKUP(CONCATENATE($O$5,$B13,$C13),'SER1'!$A$6:$N$110,14,FALSE),0)</f>
        <v>0</v>
      </c>
      <c r="P13" s="66">
        <f>_xlfn.IFNA(VLOOKUP(CONCATENATE($P$5,$B13,$C13),'MR1'!$A$6:$N$135,14,FALSE),0)</f>
        <v>0</v>
      </c>
      <c r="Q13" s="66">
        <f>_xlfn.IFNA(VLOOKUP(CONCATENATE($Q$5,$B13,$C13),'GOS1'!$A$6:$N$133,14,FALSE),0)</f>
        <v>0</v>
      </c>
      <c r="R13" s="66">
        <f>_xlfn.IFNA(VLOOKUP(CONCATENATE($R$5,$B13,$C13),'BUS2'!$A$6:$N$133,14,FALSE),0)</f>
        <v>0</v>
      </c>
      <c r="S13" s="66">
        <f>_xlfn.IFNA(VLOOKUP(CONCATENATE($S$5,$B13,$C13),'OG1'!$A$6:$N$56,14,FALSE),0)</f>
        <v>0</v>
      </c>
      <c r="T13" s="66">
        <f>_xlfn.IFNA(VLOOKUP(CONCATENATE($T$5,$B13,$C13),'DRY1'!$A$6:$N$135,14,FALSE),0)</f>
        <v>0</v>
      </c>
      <c r="U13" s="66">
        <f>_xlfn.IFNA(VLOOKUP(CONCATENATE($U$5,$B13,$C13),'HO1'!$A$6:$N$131,14,FALSE),0)</f>
        <v>0</v>
      </c>
      <c r="V13" s="66">
        <f>_xlfn.IFNA(VLOOKUP(CONCATENATE($V$5,$B13,$C13),'BUS3'!$A$6:$N$135,14,FALSE),0)</f>
        <v>0</v>
      </c>
      <c r="W13" s="66">
        <f>_xlfn.IFNA(VLOOKUP(CONCATENATE($W$5,$B13,$C13),'DRY2'!$A$6:$M$169,14,FALSE),0)</f>
        <v>0</v>
      </c>
      <c r="X13" s="66">
        <f>_xlfn.IFNA(VLOOKUP(CONCATENATE($X$5,$B13,$C13),'BAL2'!$A$6:$N$133,14,FALSE),0)</f>
        <v>0</v>
      </c>
      <c r="Y13" s="66">
        <f>_xlfn.IFNA(VLOOKUP(CONCATENATE($Y$5,$B13,$C13),'OG2'!$A$6:$N$133,14,FALSE),0)</f>
        <v>0</v>
      </c>
      <c r="Z13" s="66">
        <f>_xlfn.IFNA(VLOOKUP(CONCATENATE($Z$5,$B13,$C13),'MR2'!$A$6:$N$133,14,FALSE),0)</f>
        <v>0</v>
      </c>
      <c r="AA13" s="66">
        <f>_xlfn.IFNA(VLOOKUP(CONCATENATE($AA$5,$B13,$C13),'DRY3'!$A$6:$N$124,14,FALSE),0)</f>
        <v>0</v>
      </c>
      <c r="AB13" s="66">
        <f>_xlfn.IFNA(VLOOKUP(CONCATENATE($AB$5,$B13,$C13),'SER2'!$A$6:$N$135,14,FALSE),0)</f>
        <v>0</v>
      </c>
      <c r="AC13" s="66">
        <f>_xlfn.IFNA(VLOOKUP(CONCATENATE($AC$5,$B13,$C13),'KR2'!$A$6:$O$129,14,FALSE),0)</f>
        <v>0</v>
      </c>
      <c r="AD13" s="66">
        <f>_xlfn.IFNA(VLOOKUP(CONCATENATE($AD$5,$B13,$C13),'BUN1'!$A$6:$O$129,14,FALSE),0)</f>
        <v>0</v>
      </c>
      <c r="AE13" s="66">
        <f>_xlfn.IFNA(VLOOKUP(CONCATENATE($AE$5,$B13,$C13),LOG!$A$6:$N$135,14,FALSE),0)</f>
        <v>0</v>
      </c>
      <c r="AF13" s="66">
        <f>_xlfn.IFNA(VLOOKUP(CONCATENATE($AF$5,$B13,$C13),FEST!$A$6:$N$125,14,FALSE),0)</f>
        <v>0</v>
      </c>
      <c r="AG13" s="66">
        <f>_xlfn.IFNA(VLOOKUP(CONCATENATE($AG$5,$B13,$C13),'ESP2'!$A$6:$N$131,14,FALSE),0)</f>
        <v>9</v>
      </c>
      <c r="AH13" s="66">
        <f>_xlfn.IFNA(VLOOKUP(CONCATENATE($AH$5,$B13,$C13),'OG2'!$A$6:$N$131,14,FALSE),0)</f>
        <v>0</v>
      </c>
      <c r="AI13" s="66">
        <f>_xlfn.IFNA(VLOOKUP(CONCATENATE($AI$5,$B13,$C13),'BUN2'!$A$6:$N$135,14,FALSE),0)</f>
        <v>0</v>
      </c>
      <c r="AJ13" s="66">
        <f>_xlfn.IFNA(VLOOKUP(CONCATENATE($AJ$5,$B13,$C13),SC!$A$6:$N$350,14,FALSE),0)</f>
        <v>0</v>
      </c>
      <c r="AK13" s="66">
        <f>_xlfn.IFNA(VLOOKUP(CONCATENATE($AK$5,$B13,$C13),'ESP3'!$A$6:$N$133,14,FALSE),0)</f>
        <v>0</v>
      </c>
      <c r="AL13" s="66">
        <f>_xlfn.IFNA(VLOOKUP(CONCATENATE($AP$5,$B13,$C13),'BAL3'!$A$6:$N$95,14,FALSE),0)</f>
        <v>0</v>
      </c>
      <c r="AM13" s="67">
        <f>_xlfn.IFNA(VLOOKUP(CONCATENATE($AM$5,$B13,$C13),'BUS4'!$A$6:$N$233,14,FALSE),0)</f>
        <v>0</v>
      </c>
      <c r="AN13" s="67">
        <f>_xlfn.IFNA(VLOOKUP(CONCATENATE($AK$5,$B13,$C13),'BUN3'!$A$6:$N$133,14,FALSE),0)</f>
        <v>0</v>
      </c>
      <c r="AO13" s="67">
        <f>_xlfn.IFNA(VLOOKUP(CONCATENATE($AO$5,$B13,$C13),'ESP4'!$A$6:$N$135,14,FALSE),0)</f>
        <v>0</v>
      </c>
      <c r="AP13" s="67">
        <f>_xlfn.IFNA(VLOOKUP(CONCATENATE($AP$5,$B13,$C13),'MR3'!$A$6:$N$77,14,FALSE),0)</f>
        <v>0</v>
      </c>
      <c r="AQ13" s="67">
        <f>_xlfn.IFNA(VLOOKUP(CONCATENATE($AQ$5,$B13,$C13),'WAL1'!$A$6:$N$233,14,FALSE),0)</f>
        <v>0</v>
      </c>
      <c r="AR13" s="67">
        <f>_xlfn.IFNA(VLOOKUP(CONCATENATE($AR$5,$B13,$C13),'SM1'!$A$6:$N$233,14,FALSE),0)</f>
        <v>0</v>
      </c>
      <c r="AS13" s="67">
        <f>_xlfn.IFNA(VLOOKUP(CONCATENATE($AS$5,$B13,$C13),WP!$A$6:$N$250,14,FALSE),0)</f>
        <v>0</v>
      </c>
      <c r="AT13" s="63"/>
    </row>
    <row r="14" spans="1:84" x14ac:dyDescent="0.3">
      <c r="A14" s="891"/>
      <c r="B14" s="85" t="s">
        <v>481</v>
      </c>
      <c r="C14" s="22" t="s">
        <v>544</v>
      </c>
      <c r="D14" s="22" t="s">
        <v>362</v>
      </c>
      <c r="E14" s="23">
        <v>45031</v>
      </c>
      <c r="F14" s="24">
        <v>15</v>
      </c>
      <c r="G14" s="187">
        <f t="shared" si="0"/>
        <v>4</v>
      </c>
      <c r="H14" s="638">
        <f t="shared" si="1"/>
        <v>17</v>
      </c>
      <c r="I14" s="654">
        <f t="shared" si="2"/>
        <v>9</v>
      </c>
      <c r="J14" s="65">
        <f>_xlfn.IFNA(VLOOKUP(CONCATENATE($J$5,$B14,$C14),'BUS1'!$A$6:$N$107,14,FALSE),0)</f>
        <v>0</v>
      </c>
      <c r="K14" s="66">
        <f>_xlfn.IFNA(VLOOKUP(CONCATENATE($K$5,$B14,$C14),'ESP1'!$A$6:$N$135,14,FALSE),0)</f>
        <v>0</v>
      </c>
      <c r="L14" s="66">
        <f>_xlfn.IFNA(VLOOKUP(CONCATENATE($L$5,$B14,$C14),'KR1'!$A$6:$N$95,14,FALSE),0)</f>
        <v>0</v>
      </c>
      <c r="M14" s="66">
        <f>_xlfn.IFNA(VLOOKUP(CONCATENATE($M$5,$B14,$C14),'BAL1'!$A$6:$N$110,14,FALSE),0)</f>
        <v>0</v>
      </c>
      <c r="N14" s="66">
        <f>_xlfn.IFNA(VLOOKUP(CONCATENATE($N$5,$B14,$C14),MUR!$A$6:$N$110,14,FALSE),0)</f>
        <v>0</v>
      </c>
      <c r="O14" s="66">
        <f>_xlfn.IFNA(VLOOKUP(CONCATENATE($O$5,$B14,$C14),'SER1'!$A$6:$N$110,14,FALSE),0)</f>
        <v>0</v>
      </c>
      <c r="P14" s="66">
        <f>_xlfn.IFNA(VLOOKUP(CONCATENATE($P$5,$B14,$C14),'MR1'!$A$6:$N$135,14,FALSE),0)</f>
        <v>0</v>
      </c>
      <c r="Q14" s="66">
        <f>_xlfn.IFNA(VLOOKUP(CONCATENATE($Q$5,$B14,$C14),'GOS1'!$A$6:$N$133,14,FALSE),0)</f>
        <v>0</v>
      </c>
      <c r="R14" s="66">
        <f>_xlfn.IFNA(VLOOKUP(CONCATENATE($R$5,$B14,$C14),'BUS2'!$A$6:$N$133,14,FALSE),0)</f>
        <v>0</v>
      </c>
      <c r="S14" s="66">
        <f>_xlfn.IFNA(VLOOKUP(CONCATENATE($S$5,$B14,$C14),'OG1'!$A$6:$N$56,14,FALSE),0)</f>
        <v>5</v>
      </c>
      <c r="T14" s="66">
        <f>_xlfn.IFNA(VLOOKUP(CONCATENATE($T$5,$B14,$C14),'DRY1'!$A$6:$N$135,14,FALSE),0)</f>
        <v>0</v>
      </c>
      <c r="U14" s="66">
        <f>_xlfn.IFNA(VLOOKUP(CONCATENATE($U$5,$B14,$C14),'HO1'!$A$6:$N$131,14,FALSE),0)</f>
        <v>0</v>
      </c>
      <c r="V14" s="66">
        <f>_xlfn.IFNA(VLOOKUP(CONCATENATE($V$5,$B14,$C14),'BUS3'!$A$6:$N$135,14,FALSE),0)</f>
        <v>0</v>
      </c>
      <c r="W14" s="66">
        <f>_xlfn.IFNA(VLOOKUP(CONCATENATE($W$5,$B14,$C14),'DRY2'!$A$6:$M$169,14,FALSE),0)</f>
        <v>0</v>
      </c>
      <c r="X14" s="66">
        <f>_xlfn.IFNA(VLOOKUP(CONCATENATE($X$5,$B14,$C14),'BAL2'!$A$6:$N$133,14,FALSE),0)</f>
        <v>0</v>
      </c>
      <c r="Y14" s="66">
        <f>_xlfn.IFNA(VLOOKUP(CONCATENATE($Y$5,$B14,$C14),'OG2'!$A$6:$N$133,14,FALSE),0)</f>
        <v>5</v>
      </c>
      <c r="Z14" s="66">
        <f>_xlfn.IFNA(VLOOKUP(CONCATENATE($Z$5,$B14,$C14),'MR2'!$A$6:$N$133,14,FALSE),0)</f>
        <v>0</v>
      </c>
      <c r="AA14" s="66">
        <f>_xlfn.IFNA(VLOOKUP(CONCATENATE($AA$5,$B14,$C14),'DRY3'!$A$6:$N$124,14,FALSE),0)</f>
        <v>0</v>
      </c>
      <c r="AB14" s="66">
        <f>_xlfn.IFNA(VLOOKUP(CONCATENATE($AB$5,$B14,$C14),'SER2'!$A$6:$N$135,14,FALSE),0)</f>
        <v>0</v>
      </c>
      <c r="AC14" s="66">
        <f>_xlfn.IFNA(VLOOKUP(CONCATENATE($AC$5,$B14,$C14),'KR2'!$A$6:$O$129,14,FALSE),0)</f>
        <v>0</v>
      </c>
      <c r="AD14" s="66">
        <f>_xlfn.IFNA(VLOOKUP(CONCATENATE($AD$5,$B14,$C14),'BUN1'!$A$6:$O$129,14,FALSE),0)</f>
        <v>0</v>
      </c>
      <c r="AE14" s="66">
        <f>_xlfn.IFNA(VLOOKUP(CONCATENATE($AE$5,$B14,$C14),LOG!$A$6:$N$135,14,FALSE),0)</f>
        <v>0</v>
      </c>
      <c r="AF14" s="66">
        <f>_xlfn.IFNA(VLOOKUP(CONCATENATE($AF$5,$B14,$C14),FEST!$A$6:$N$125,14,FALSE),0)</f>
        <v>0</v>
      </c>
      <c r="AG14" s="66">
        <f>_xlfn.IFNA(VLOOKUP(CONCATENATE($AG$5,$B14,$C14),'ESP2'!$A$6:$N$131,14,FALSE),0)</f>
        <v>0</v>
      </c>
      <c r="AH14" s="66">
        <f>_xlfn.IFNA(VLOOKUP(CONCATENATE($AH$5,$B14,$C14),'OG2'!$A$6:$N$131,14,FALSE),0)</f>
        <v>5</v>
      </c>
      <c r="AI14" s="66">
        <f>_xlfn.IFNA(VLOOKUP(CONCATENATE($AI$5,$B14,$C14),'BUN2'!$A$6:$N$135,14,FALSE),0)</f>
        <v>0</v>
      </c>
      <c r="AJ14" s="66">
        <f>_xlfn.IFNA(VLOOKUP(CONCATENATE($AJ$5,$B14,$C14),SC!$A$6:$N$350,14,FALSE),0)</f>
        <v>2</v>
      </c>
      <c r="AK14" s="66">
        <f>_xlfn.IFNA(VLOOKUP(CONCATENATE($AK$5,$B14,$C14),'ESP3'!$A$6:$N$133,14,FALSE),0)</f>
        <v>0</v>
      </c>
      <c r="AL14" s="66">
        <f>_xlfn.IFNA(VLOOKUP(CONCATENATE($AP$5,$B14,$C14),'BAL3'!$A$6:$N$95,14,FALSE),0)</f>
        <v>0</v>
      </c>
      <c r="AM14" s="67">
        <f>_xlfn.IFNA(VLOOKUP(CONCATENATE($AM$5,$B14,$C14),'BUS4'!$A$6:$N$233,14,FALSE),0)</f>
        <v>0</v>
      </c>
      <c r="AN14" s="67">
        <f>_xlfn.IFNA(VLOOKUP(CONCATENATE($AK$5,$B14,$C14),'BUN3'!$A$6:$N$133,14,FALSE),0)</f>
        <v>0</v>
      </c>
      <c r="AO14" s="67">
        <f>_xlfn.IFNA(VLOOKUP(CONCATENATE($AO$5,$B14,$C14),'ESP4'!$A$6:$N$135,14,FALSE),0)</f>
        <v>0</v>
      </c>
      <c r="AP14" s="67">
        <f>_xlfn.IFNA(VLOOKUP(CONCATENATE($AP$5,$B14,$C14),'MR3'!$A$6:$N$77,14,FALSE),0)</f>
        <v>0</v>
      </c>
      <c r="AQ14" s="67">
        <f>_xlfn.IFNA(VLOOKUP(CONCATENATE($AQ$5,$B14,$C14),'WAL1'!$A$6:$N$233,14,FALSE),0)</f>
        <v>0</v>
      </c>
      <c r="AR14" s="67">
        <f>_xlfn.IFNA(VLOOKUP(CONCATENATE($AR$5,$B14,$C14),'SM1'!$A$6:$N$233,14,FALSE),0)</f>
        <v>0</v>
      </c>
      <c r="AS14" s="67">
        <f>_xlfn.IFNA(VLOOKUP(CONCATENATE($AS$5,$B14,$C14),WP!$A$6:$N$250,14,FALSE),0)</f>
        <v>0</v>
      </c>
      <c r="AT14" s="35"/>
    </row>
    <row r="15" spans="1:84" x14ac:dyDescent="0.3">
      <c r="A15" s="891"/>
      <c r="B15" s="85" t="s">
        <v>354</v>
      </c>
      <c r="C15" s="22" t="s">
        <v>397</v>
      </c>
      <c r="D15" s="22" t="s">
        <v>374</v>
      </c>
      <c r="E15" s="23">
        <v>45055</v>
      </c>
      <c r="F15" s="24">
        <v>15</v>
      </c>
      <c r="G15" s="187">
        <f t="shared" si="0"/>
        <v>2</v>
      </c>
      <c r="H15" s="638">
        <f t="shared" si="1"/>
        <v>16</v>
      </c>
      <c r="I15" s="654">
        <f t="shared" si="2"/>
        <v>10</v>
      </c>
      <c r="J15" s="65">
        <f>_xlfn.IFNA(VLOOKUP(CONCATENATE($J$5,$B15,$C15),'BUS1'!$A$6:$N$107,14,FALSE),0)</f>
        <v>0</v>
      </c>
      <c r="K15" s="66">
        <f>_xlfn.IFNA(VLOOKUP(CONCATENATE($K$5,$B15,$C15),'ESP1'!$A$6:$N$135,14,FALSE),0)</f>
        <v>0</v>
      </c>
      <c r="L15" s="66">
        <f>_xlfn.IFNA(VLOOKUP(CONCATENATE($L$5,$B15,$C15),'KR1'!$A$6:$N$95,14,FALSE),0)</f>
        <v>0</v>
      </c>
      <c r="M15" s="66">
        <f>_xlfn.IFNA(VLOOKUP(CONCATENATE($M$5,$B15,$C15),'BAL1'!$A$6:$N$110,14,FALSE),0)</f>
        <v>0</v>
      </c>
      <c r="N15" s="66">
        <f>_xlfn.IFNA(VLOOKUP(CONCATENATE($N$5,$B15,$C15),MUR!$A$6:$N$110,14,FALSE),0)</f>
        <v>0</v>
      </c>
      <c r="O15" s="66">
        <f>_xlfn.IFNA(VLOOKUP(CONCATENATE($O$5,$B15,$C15),'SER1'!$A$6:$N$110,14,FALSE),0)</f>
        <v>0</v>
      </c>
      <c r="P15" s="66">
        <f>_xlfn.IFNA(VLOOKUP(CONCATENATE($P$5,$B15,$C15),'MR1'!$A$6:$N$135,14,FALSE),0)</f>
        <v>0</v>
      </c>
      <c r="Q15" s="66">
        <f>_xlfn.IFNA(VLOOKUP(CONCATENATE($Q$5,$B15,$C15),'GOS1'!$A$6:$N$133,14,FALSE),0)</f>
        <v>0</v>
      </c>
      <c r="R15" s="66">
        <f>_xlfn.IFNA(VLOOKUP(CONCATENATE($R$5,$B15,$C15),'BUS2'!$A$6:$N$133,14,FALSE),0)</f>
        <v>0</v>
      </c>
      <c r="S15" s="66">
        <f>_xlfn.IFNA(VLOOKUP(CONCATENATE($S$5,$B15,$C15),'OG1'!$A$6:$N$56,14,FALSE),0)</f>
        <v>0</v>
      </c>
      <c r="T15" s="66">
        <f>_xlfn.IFNA(VLOOKUP(CONCATENATE($T$5,$B15,$C15),'DRY1'!$A$6:$N$135,14,FALSE),0)</f>
        <v>8</v>
      </c>
      <c r="U15" s="66">
        <f>_xlfn.IFNA(VLOOKUP(CONCATENATE($U$5,$B15,$C15),'HO1'!$A$6:$N$131,14,FALSE),0)</f>
        <v>0</v>
      </c>
      <c r="V15" s="66">
        <f>_xlfn.IFNA(VLOOKUP(CONCATENATE($V$5,$B15,$C15),'BUS3'!$A$6:$N$135,14,FALSE),0)</f>
        <v>0</v>
      </c>
      <c r="W15" s="66">
        <f>_xlfn.IFNA(VLOOKUP(CONCATENATE($W$5,$B15,$C15),'DRY2'!$A$6:$M$169,14,FALSE),0)</f>
        <v>0</v>
      </c>
      <c r="X15" s="66">
        <f>_xlfn.IFNA(VLOOKUP(CONCATENATE($X$5,$B15,$C15),'BAL2'!$A$6:$N$133,14,FALSE),0)</f>
        <v>0</v>
      </c>
      <c r="Y15" s="66">
        <f>_xlfn.IFNA(VLOOKUP(CONCATENATE($Y$5,$B15,$C15),'OG2'!$A$6:$N$133,14,FALSE),0)</f>
        <v>0</v>
      </c>
      <c r="Z15" s="66">
        <f>_xlfn.IFNA(VLOOKUP(CONCATENATE($Z$5,$B15,$C15),'MR2'!$A$6:$N$133,14,FALSE),0)</f>
        <v>0</v>
      </c>
      <c r="AA15" s="66">
        <f>_xlfn.IFNA(VLOOKUP(CONCATENATE($AA$5,$B15,$C15),'DRY3'!$A$6:$N$124,14,FALSE),0)</f>
        <v>8</v>
      </c>
      <c r="AB15" s="66">
        <f>_xlfn.IFNA(VLOOKUP(CONCATENATE($AB$5,$B15,$C15),'SER2'!$A$6:$N$135,14,FALSE),0)</f>
        <v>0</v>
      </c>
      <c r="AC15" s="66">
        <f>_xlfn.IFNA(VLOOKUP(CONCATENATE($AC$5,$B15,$C15),'KR2'!$A$6:$O$129,14,FALSE),0)</f>
        <v>0</v>
      </c>
      <c r="AD15" s="66">
        <f>_xlfn.IFNA(VLOOKUP(CONCATENATE($AD$5,$B15,$C15),'BUN1'!$A$6:$O$129,14,FALSE),0)</f>
        <v>0</v>
      </c>
      <c r="AE15" s="66">
        <f>_xlfn.IFNA(VLOOKUP(CONCATENATE($AE$5,$B15,$C15),LOG!$A$6:$N$135,14,FALSE),0)</f>
        <v>0</v>
      </c>
      <c r="AF15" s="66">
        <f>_xlfn.IFNA(VLOOKUP(CONCATENATE($AF$5,$B15,$C15),FEST!$A$6:$N$125,14,FALSE),0)</f>
        <v>0</v>
      </c>
      <c r="AG15" s="66">
        <f>_xlfn.IFNA(VLOOKUP(CONCATENATE($AG$5,$B15,$C15),'ESP2'!$A$6:$N$131,14,FALSE),0)</f>
        <v>0</v>
      </c>
      <c r="AH15" s="66">
        <f>_xlfn.IFNA(VLOOKUP(CONCATENATE($AH$5,$B15,$C15),'OG2'!$A$6:$N$131,14,FALSE),0)</f>
        <v>0</v>
      </c>
      <c r="AI15" s="66">
        <f>_xlfn.IFNA(VLOOKUP(CONCATENATE($AI$5,$B15,$C15),'BUN2'!$A$6:$N$135,14,FALSE),0)</f>
        <v>0</v>
      </c>
      <c r="AJ15" s="66">
        <f>_xlfn.IFNA(VLOOKUP(CONCATENATE($AJ$5,$B15,$C15),SC!$A$6:$N$350,14,FALSE),0)</f>
        <v>0</v>
      </c>
      <c r="AK15" s="66">
        <f>_xlfn.IFNA(VLOOKUP(CONCATENATE($AK$5,$B15,$C15),'ESP3'!$A$6:$N$133,14,FALSE),0)</f>
        <v>0</v>
      </c>
      <c r="AL15" s="66">
        <f>_xlfn.IFNA(VLOOKUP(CONCATENATE($AP$5,$B15,$C15),'BAL3'!$A$6:$N$95,14,FALSE),0)</f>
        <v>0</v>
      </c>
      <c r="AM15" s="67">
        <f>_xlfn.IFNA(VLOOKUP(CONCATENATE($AM$5,$B15,$C15),'BUS4'!$A$6:$N$233,14,FALSE),0)</f>
        <v>0</v>
      </c>
      <c r="AN15" s="67">
        <f>_xlfn.IFNA(VLOOKUP(CONCATENATE($AK$5,$B15,$C15),'BUN3'!$A$6:$N$133,14,FALSE),0)</f>
        <v>0</v>
      </c>
      <c r="AO15" s="67">
        <f>_xlfn.IFNA(VLOOKUP(CONCATENATE($AO$5,$B15,$C15),'ESP4'!$A$6:$N$135,14,FALSE),0)</f>
        <v>0</v>
      </c>
      <c r="AP15" s="67">
        <f>_xlfn.IFNA(VLOOKUP(CONCATENATE($AP$5,$B15,$C15),'MR3'!$A$6:$N$77,14,FALSE),0)</f>
        <v>0</v>
      </c>
      <c r="AQ15" s="67">
        <f>_xlfn.IFNA(VLOOKUP(CONCATENATE($AQ$5,$B15,$C15),'WAL1'!$A$6:$N$233,14,FALSE),0)</f>
        <v>0</v>
      </c>
      <c r="AR15" s="67">
        <f>_xlfn.IFNA(VLOOKUP(CONCATENATE($AR$5,$B15,$C15),'SM1'!$A$6:$N$233,14,FALSE),0)</f>
        <v>0</v>
      </c>
      <c r="AS15" s="67">
        <f>_xlfn.IFNA(VLOOKUP(CONCATENATE($AS$5,$B15,$C15),WP!$A$6:$N$250,14,FALSE),0)</f>
        <v>0</v>
      </c>
      <c r="AT15" s="35"/>
    </row>
    <row r="16" spans="1:84" x14ac:dyDescent="0.3">
      <c r="A16" s="891"/>
      <c r="B16" s="85" t="s">
        <v>341</v>
      </c>
      <c r="C16" s="22" t="s">
        <v>516</v>
      </c>
      <c r="D16" s="22" t="s">
        <v>367</v>
      </c>
      <c r="E16" s="23">
        <v>45034</v>
      </c>
      <c r="F16" s="24">
        <v>16</v>
      </c>
      <c r="G16" s="187">
        <f t="shared" si="0"/>
        <v>4</v>
      </c>
      <c r="H16" s="638">
        <f t="shared" si="1"/>
        <v>14</v>
      </c>
      <c r="I16" s="654">
        <f t="shared" si="2"/>
        <v>11</v>
      </c>
      <c r="J16" s="65">
        <f>_xlfn.IFNA(VLOOKUP(CONCATENATE($J$5,$B16,$C16),'BUS1'!$A$6:$N$107,14,FALSE),0)</f>
        <v>0</v>
      </c>
      <c r="K16" s="66">
        <f>_xlfn.IFNA(VLOOKUP(CONCATENATE($K$5,$B16,$C16),'ESP1'!$A$6:$N$135,14,FALSE),0)</f>
        <v>0</v>
      </c>
      <c r="L16" s="66">
        <f>_xlfn.IFNA(VLOOKUP(CONCATENATE($L$5,$B16,$C16),'KR1'!$A$6:$N$95,14,FALSE),0)</f>
        <v>0</v>
      </c>
      <c r="M16" s="66">
        <f>_xlfn.IFNA(VLOOKUP(CONCATENATE($M$5,$B16,$C16),'BAL1'!$A$6:$N$110,14,FALSE),0)</f>
        <v>0</v>
      </c>
      <c r="N16" s="66">
        <f>_xlfn.IFNA(VLOOKUP(CONCATENATE($N$5,$B16,$C16),MUR!$A$6:$N$110,14,FALSE),0)</f>
        <v>0</v>
      </c>
      <c r="O16" s="66">
        <f>_xlfn.IFNA(VLOOKUP(CONCATENATE($O$5,$B16,$C16),'SER1'!$A$6:$N$110,14,FALSE),0)</f>
        <v>0</v>
      </c>
      <c r="P16" s="66">
        <f>_xlfn.IFNA(VLOOKUP(CONCATENATE($P$5,$B16,$C16),'MR1'!$A$6:$N$135,14,FALSE),0)</f>
        <v>0</v>
      </c>
      <c r="Q16" s="66">
        <f>_xlfn.IFNA(VLOOKUP(CONCATENATE($Q$5,$B16,$C16),'GOS1'!$A$6:$N$133,14,FALSE),0)</f>
        <v>0</v>
      </c>
      <c r="R16" s="66">
        <f>_xlfn.IFNA(VLOOKUP(CONCATENATE($R$5,$B16,$C16),'BUS2'!$A$6:$N$133,14,FALSE),0)</f>
        <v>0</v>
      </c>
      <c r="S16" s="66">
        <f>_xlfn.IFNA(VLOOKUP(CONCATENATE($S$5,$B16,$C16),'OG1'!$A$6:$N$56,14,FALSE),0)</f>
        <v>6</v>
      </c>
      <c r="T16" s="66">
        <f>_xlfn.IFNA(VLOOKUP(CONCATENATE($T$5,$B16,$C16),'DRY1'!$A$6:$N$135,14,FALSE),0)</f>
        <v>0</v>
      </c>
      <c r="U16" s="66">
        <f>_xlfn.IFNA(VLOOKUP(CONCATENATE($U$5,$B16,$C16),'HO1'!$A$6:$N$131,14,FALSE),0)</f>
        <v>0</v>
      </c>
      <c r="V16" s="66">
        <f>_xlfn.IFNA(VLOOKUP(CONCATENATE($V$5,$B16,$C16),'BUS3'!$A$6:$N$135,14,FALSE),0)</f>
        <v>0</v>
      </c>
      <c r="W16" s="66">
        <f>_xlfn.IFNA(VLOOKUP(CONCATENATE($W$5,$B16,$C16),'DRY2'!$A$6:$M$169,14,FALSE),0)</f>
        <v>0</v>
      </c>
      <c r="X16" s="66">
        <f>_xlfn.IFNA(VLOOKUP(CONCATENATE($X$5,$B16,$C16),'BAL2'!$A$6:$N$133,14,FALSE),0)</f>
        <v>0</v>
      </c>
      <c r="Y16" s="66">
        <f>_xlfn.IFNA(VLOOKUP(CONCATENATE($Y$5,$B16,$C16),'OG2'!$A$6:$N$133,14,FALSE),0)</f>
        <v>3</v>
      </c>
      <c r="Z16" s="66">
        <f>_xlfn.IFNA(VLOOKUP(CONCATENATE($Z$5,$B16,$C16),'MR2'!$A$6:$N$133,14,FALSE),0)</f>
        <v>0</v>
      </c>
      <c r="AA16" s="66">
        <f>_xlfn.IFNA(VLOOKUP(CONCATENATE($AA$5,$B16,$C16),'DRY3'!$A$6:$N$124,14,FALSE),0)</f>
        <v>0</v>
      </c>
      <c r="AB16" s="66">
        <f>_xlfn.IFNA(VLOOKUP(CONCATENATE($AB$5,$B16,$C16),'SER2'!$A$6:$N$135,14,FALSE),0)</f>
        <v>0</v>
      </c>
      <c r="AC16" s="66">
        <f>_xlfn.IFNA(VLOOKUP(CONCATENATE($AC$5,$B16,$C16),'KR2'!$A$6:$O$129,14,FALSE),0)</f>
        <v>0</v>
      </c>
      <c r="AD16" s="66">
        <f>_xlfn.IFNA(VLOOKUP(CONCATENATE($AD$5,$B16,$C16),'BUN1'!$A$6:$O$129,14,FALSE),0)</f>
        <v>0</v>
      </c>
      <c r="AE16" s="66">
        <f>_xlfn.IFNA(VLOOKUP(CONCATENATE($AE$5,$B16,$C16),LOG!$A$6:$N$135,14,FALSE),0)</f>
        <v>0</v>
      </c>
      <c r="AF16" s="66">
        <f>_xlfn.IFNA(VLOOKUP(CONCATENATE($AF$5,$B16,$C16),FEST!$A$6:$N$125,14,FALSE),0)</f>
        <v>0</v>
      </c>
      <c r="AG16" s="66">
        <f>_xlfn.IFNA(VLOOKUP(CONCATENATE($AG$5,$B16,$C16),'ESP2'!$A$6:$N$131,14,FALSE),0)</f>
        <v>0</v>
      </c>
      <c r="AH16" s="66">
        <f>_xlfn.IFNA(VLOOKUP(CONCATENATE($AH$5,$B16,$C16),'OG2'!$A$6:$N$131,14,FALSE),0)</f>
        <v>3</v>
      </c>
      <c r="AI16" s="66">
        <f>_xlfn.IFNA(VLOOKUP(CONCATENATE($AI$5,$B16,$C16),'BUN2'!$A$6:$N$135,14,FALSE),0)</f>
        <v>0</v>
      </c>
      <c r="AJ16" s="66">
        <f>_xlfn.IFNA(VLOOKUP(CONCATENATE($AJ$5,$B16,$C16),SC!$A$6:$N$350,14,FALSE),0)</f>
        <v>2</v>
      </c>
      <c r="AK16" s="66">
        <f>_xlfn.IFNA(VLOOKUP(CONCATENATE($AK$5,$B16,$C16),'ESP3'!$A$6:$N$133,14,FALSE),0)</f>
        <v>0</v>
      </c>
      <c r="AL16" s="66">
        <f>_xlfn.IFNA(VLOOKUP(CONCATENATE($AP$5,$B16,$C16),'BAL3'!$A$6:$N$95,14,FALSE),0)</f>
        <v>0</v>
      </c>
      <c r="AM16" s="67">
        <f>_xlfn.IFNA(VLOOKUP(CONCATENATE($AM$5,$B16,$C16),'BUS4'!$A$6:$N$233,14,FALSE),0)</f>
        <v>0</v>
      </c>
      <c r="AN16" s="67">
        <f>_xlfn.IFNA(VLOOKUP(CONCATENATE($AK$5,$B16,$C16),'BUN3'!$A$6:$N$133,14,FALSE),0)</f>
        <v>0</v>
      </c>
      <c r="AO16" s="67">
        <f>_xlfn.IFNA(VLOOKUP(CONCATENATE($AO$5,$B16,$C16),'ESP4'!$A$6:$N$135,14,FALSE),0)</f>
        <v>0</v>
      </c>
      <c r="AP16" s="67">
        <f>_xlfn.IFNA(VLOOKUP(CONCATENATE($AP$5,$B16,$C16),'MR3'!$A$6:$N$77,14,FALSE),0)</f>
        <v>0</v>
      </c>
      <c r="AQ16" s="67">
        <f>_xlfn.IFNA(VLOOKUP(CONCATENATE($AQ$5,$B16,$C16),'WAL1'!$A$6:$N$233,14,FALSE),0)</f>
        <v>0</v>
      </c>
      <c r="AR16" s="67">
        <f>_xlfn.IFNA(VLOOKUP(CONCATENATE($AR$5,$B16,$C16),'SM1'!$A$6:$N$233,14,FALSE),0)</f>
        <v>0</v>
      </c>
      <c r="AS16" s="67">
        <f>_xlfn.IFNA(VLOOKUP(CONCATENATE($AS$5,$B16,$C16),WP!$A$6:$N$250,14,FALSE),0)</f>
        <v>0</v>
      </c>
      <c r="AT16" s="35"/>
    </row>
    <row r="17" spans="1:46" x14ac:dyDescent="0.3">
      <c r="A17" s="891"/>
      <c r="B17" s="85" t="s">
        <v>357</v>
      </c>
      <c r="C17" s="22" t="s">
        <v>399</v>
      </c>
      <c r="D17" s="22" t="s">
        <v>377</v>
      </c>
      <c r="E17" s="23">
        <v>45121</v>
      </c>
      <c r="F17" s="24">
        <v>14</v>
      </c>
      <c r="G17" s="187">
        <f t="shared" si="0"/>
        <v>3</v>
      </c>
      <c r="H17" s="638">
        <f t="shared" si="1"/>
        <v>14</v>
      </c>
      <c r="I17" s="654">
        <f t="shared" si="2"/>
        <v>11</v>
      </c>
      <c r="J17" s="65">
        <f>_xlfn.IFNA(VLOOKUP(CONCATENATE($J$5,$B17,$C17),'BUS1'!$A$6:$N$107,14,FALSE),0)</f>
        <v>0</v>
      </c>
      <c r="K17" s="66">
        <f>_xlfn.IFNA(VLOOKUP(CONCATENATE($K$5,$B17,$C17),'ESP1'!$A$6:$N$135,14,FALSE),0)</f>
        <v>0</v>
      </c>
      <c r="L17" s="66">
        <f>_xlfn.IFNA(VLOOKUP(CONCATENATE($L$5,$B17,$C17),'KR1'!$A$6:$N$95,14,FALSE),0)</f>
        <v>0</v>
      </c>
      <c r="M17" s="66">
        <f>_xlfn.IFNA(VLOOKUP(CONCATENATE($M$5,$B17,$C17),'BAL1'!$A$6:$N$110,14,FALSE),0)</f>
        <v>0</v>
      </c>
      <c r="N17" s="66">
        <f>_xlfn.IFNA(VLOOKUP(CONCATENATE($N$5,$B17,$C17),MUR!$A$6:$N$110,14,FALSE),0)</f>
        <v>0</v>
      </c>
      <c r="O17" s="66">
        <f>_xlfn.IFNA(VLOOKUP(CONCATENATE($O$5,$B17,$C17),'SER1'!$A$6:$N$110,14,FALSE),0)</f>
        <v>0</v>
      </c>
      <c r="P17" s="66">
        <f>_xlfn.IFNA(VLOOKUP(CONCATENATE($P$5,$B17,$C17),'MR1'!$A$6:$N$135,14,FALSE),0)</f>
        <v>0</v>
      </c>
      <c r="Q17" s="66">
        <f>_xlfn.IFNA(VLOOKUP(CONCATENATE($Q$5,$B17,$C17),'GOS1'!$A$6:$N$133,14,FALSE),0)</f>
        <v>0</v>
      </c>
      <c r="R17" s="66">
        <f>_xlfn.IFNA(VLOOKUP(CONCATENATE($R$5,$B17,$C17),'BUS2'!$A$6:$N$133,14,FALSE),0)</f>
        <v>0</v>
      </c>
      <c r="S17" s="66">
        <f>_xlfn.IFNA(VLOOKUP(CONCATENATE($S$5,$B17,$C17),'OG1'!$A$6:$N$56,14,FALSE),0)</f>
        <v>0</v>
      </c>
      <c r="T17" s="66">
        <f>_xlfn.IFNA(VLOOKUP(CONCATENATE($T$5,$B17,$C17),'DRY1'!$A$6:$N$135,14,FALSE),0)</f>
        <v>0</v>
      </c>
      <c r="U17" s="66">
        <f>_xlfn.IFNA(VLOOKUP(CONCATENATE($U$5,$B17,$C17),'HO1'!$A$6:$N$131,14,FALSE),0)</f>
        <v>7</v>
      </c>
      <c r="V17" s="66">
        <f>_xlfn.IFNA(VLOOKUP(CONCATENATE($V$5,$B17,$C17),'BUS3'!$A$6:$N$135,14,FALSE),0)</f>
        <v>0</v>
      </c>
      <c r="W17" s="66">
        <f>_xlfn.IFNA(VLOOKUP(CONCATENATE($W$5,$B17,$C17),'DRY2'!$A$6:$M$169,14,FALSE),0)</f>
        <v>0</v>
      </c>
      <c r="X17" s="66">
        <f>_xlfn.IFNA(VLOOKUP(CONCATENATE($X$5,$B17,$C17),'BAL2'!$A$6:$N$133,14,FALSE),0)</f>
        <v>0</v>
      </c>
      <c r="Y17" s="66">
        <f>_xlfn.IFNA(VLOOKUP(CONCATENATE($Y$5,$B17,$C17),'OG2'!$A$6:$N$133,14,FALSE),0)</f>
        <v>0</v>
      </c>
      <c r="Z17" s="66">
        <f>_xlfn.IFNA(VLOOKUP(CONCATENATE($Z$5,$B17,$C17),'MR2'!$A$6:$N$133,14,FALSE),0)</f>
        <v>0</v>
      </c>
      <c r="AA17" s="66">
        <f>_xlfn.IFNA(VLOOKUP(CONCATENATE($AA$5,$B17,$C17),'DRY3'!$A$6:$N$124,14,FALSE),0)</f>
        <v>0</v>
      </c>
      <c r="AB17" s="66">
        <f>_xlfn.IFNA(VLOOKUP(CONCATENATE($AB$5,$B17,$C17),'SER2'!$A$6:$N$135,14,FALSE),0)</f>
        <v>0</v>
      </c>
      <c r="AC17" s="66">
        <f>_xlfn.IFNA(VLOOKUP(CONCATENATE($AC$5,$B17,$C17),'KR2'!$A$6:$O$129,14,FALSE),0)</f>
        <v>0</v>
      </c>
      <c r="AD17" s="66">
        <f>_xlfn.IFNA(VLOOKUP(CONCATENATE($AD$5,$B17,$C17),'BUN1'!$A$6:$O$129,14,FALSE),0)</f>
        <v>0</v>
      </c>
      <c r="AE17" s="66">
        <f>_xlfn.IFNA(VLOOKUP(CONCATENATE($AE$5,$B17,$C17),LOG!$A$6:$N$135,14,FALSE),0)</f>
        <v>0</v>
      </c>
      <c r="AF17" s="66">
        <f>_xlfn.IFNA(VLOOKUP(CONCATENATE($AF$5,$B17,$C17),FEST!$A$6:$N$125,14,FALSE),0)</f>
        <v>0</v>
      </c>
      <c r="AG17" s="66">
        <f>_xlfn.IFNA(VLOOKUP(CONCATENATE($AG$5,$B17,$C17),'ESP2'!$A$6:$N$131,14,FALSE),0)</f>
        <v>0</v>
      </c>
      <c r="AH17" s="66">
        <f>_xlfn.IFNA(VLOOKUP(CONCATENATE($AH$5,$B17,$C17),'OG2'!$A$6:$N$131,14,FALSE),0)</f>
        <v>0</v>
      </c>
      <c r="AI17" s="66">
        <f>_xlfn.IFNA(VLOOKUP(CONCATENATE($AI$5,$B17,$C17),'BUN2'!$A$6:$N$135,14,FALSE),0)</f>
        <v>0</v>
      </c>
      <c r="AJ17" s="66">
        <f>_xlfn.IFNA(VLOOKUP(CONCATENATE($AJ$5,$B17,$C17),SC!$A$6:$N$350,14,FALSE),0)</f>
        <v>2</v>
      </c>
      <c r="AK17" s="66">
        <f>_xlfn.IFNA(VLOOKUP(CONCATENATE($AK$5,$B17,$C17),'ESP3'!$A$6:$N$133,14,FALSE),0)</f>
        <v>0</v>
      </c>
      <c r="AL17" s="66">
        <f>_xlfn.IFNA(VLOOKUP(CONCATENATE($AP$5,$B17,$C17),'BAL3'!$A$6:$N$95,14,FALSE),0)</f>
        <v>0</v>
      </c>
      <c r="AM17" s="67">
        <f>_xlfn.IFNA(VLOOKUP(CONCATENATE($AM$5,$B17,$C17),'BUS4'!$A$6:$N$233,14,FALSE),0)</f>
        <v>0</v>
      </c>
      <c r="AN17" s="67">
        <f>_xlfn.IFNA(VLOOKUP(CONCATENATE($AK$5,$B17,$C17),'BUN3'!$A$6:$N$133,14,FALSE),0)</f>
        <v>0</v>
      </c>
      <c r="AO17" s="67">
        <f>_xlfn.IFNA(VLOOKUP(CONCATENATE($AO$5,$B17,$C17),'ESP4'!$A$6:$N$135,14,FALSE),0)</f>
        <v>0</v>
      </c>
      <c r="AP17" s="67">
        <f>_xlfn.IFNA(VLOOKUP(CONCATENATE($AP$5,$B17,$C17),'MR3'!$A$6:$N$77,14,FALSE),0)</f>
        <v>0</v>
      </c>
      <c r="AQ17" s="67">
        <f>_xlfn.IFNA(VLOOKUP(CONCATENATE($AQ$5,$B17,$C17),'WAL1'!$A$6:$N$233,14,FALSE),0)</f>
        <v>0</v>
      </c>
      <c r="AR17" s="67">
        <f>_xlfn.IFNA(VLOOKUP(CONCATENATE($AR$5,$B17,$C17),'SM1'!$A$6:$N$233,14,FALSE),0)</f>
        <v>5</v>
      </c>
      <c r="AS17" s="67">
        <f>_xlfn.IFNA(VLOOKUP(CONCATENATE($AS$5,$B17,$C17),WP!$A$6:$N$250,14,FALSE),0)</f>
        <v>0</v>
      </c>
      <c r="AT17" s="63"/>
    </row>
    <row r="18" spans="1:46" x14ac:dyDescent="0.3">
      <c r="A18" s="891"/>
      <c r="B18" s="85" t="s">
        <v>339</v>
      </c>
      <c r="C18" s="22" t="s">
        <v>382</v>
      </c>
      <c r="D18" s="22" t="s">
        <v>361</v>
      </c>
      <c r="E18" s="23">
        <v>45030</v>
      </c>
      <c r="F18" s="24">
        <v>14</v>
      </c>
      <c r="G18" s="187">
        <f>COUNTIF(J18:AT18,"&gt;0")</f>
        <v>2</v>
      </c>
      <c r="H18" s="638">
        <f>SUM(J18:AT18)</f>
        <v>12</v>
      </c>
      <c r="I18" s="654">
        <f>RANK(H18,$H$6:$H$65)</f>
        <v>13</v>
      </c>
      <c r="J18" s="65">
        <f>_xlfn.IFNA(VLOOKUP(CONCATENATE($J$5,$B18,$C18),'BUS1'!$A$6:$N$107,14,FALSE),0)</f>
        <v>0</v>
      </c>
      <c r="K18" s="66">
        <f>_xlfn.IFNA(VLOOKUP(CONCATENATE($K$5,$B18,$C18),'ESP1'!$A$6:$N$135,14,FALSE),0)</f>
        <v>0</v>
      </c>
      <c r="L18" s="66">
        <f>_xlfn.IFNA(VLOOKUP(CONCATENATE($L$5,$B18,$C18),'KR1'!$A$6:$N$95,14,FALSE),0)</f>
        <v>0</v>
      </c>
      <c r="M18" s="66">
        <f>_xlfn.IFNA(VLOOKUP(CONCATENATE($M$5,$B18,$C18),'BAL1'!$A$6:$N$110,14,FALSE),0)</f>
        <v>0</v>
      </c>
      <c r="N18" s="66">
        <f>_xlfn.IFNA(VLOOKUP(CONCATENATE($N$5,$B18,$C18),MUR!$A$6:$N$110,14,FALSE),0)</f>
        <v>0</v>
      </c>
      <c r="O18" s="66">
        <f>_xlfn.IFNA(VLOOKUP(CONCATENATE($O$5,$B18,$C18),'SER1'!$A$6:$N$110,14,FALSE),0)</f>
        <v>0</v>
      </c>
      <c r="P18" s="66">
        <f>_xlfn.IFNA(VLOOKUP(CONCATENATE($P$5,$B18,$C18),'MR1'!$A$6:$N$135,14,FALSE),0)</f>
        <v>0</v>
      </c>
      <c r="Q18" s="66">
        <f>_xlfn.IFNA(VLOOKUP(CONCATENATE($Q$5,$B18,$C18),'GOS1'!$A$6:$N$133,14,FALSE),0)</f>
        <v>0</v>
      </c>
      <c r="R18" s="66">
        <f>_xlfn.IFNA(VLOOKUP(CONCATENATE($R$5,$B18,$C18),'BUS2'!$A$6:$N$133,14,FALSE),0)</f>
        <v>0</v>
      </c>
      <c r="S18" s="66">
        <f>_xlfn.IFNA(VLOOKUP(CONCATENATE($S$5,$B18,$C18),'OG1'!$A$6:$N$56,14,FALSE),0)</f>
        <v>0</v>
      </c>
      <c r="T18" s="66">
        <f>_xlfn.IFNA(VLOOKUP(CONCATENATE($T$5,$B18,$C18),'DRY1'!$A$6:$N$135,14,FALSE),0)</f>
        <v>0</v>
      </c>
      <c r="U18" s="66">
        <f>_xlfn.IFNA(VLOOKUP(CONCATENATE($U$5,$B18,$C18),'HO1'!$A$6:$N$131,14,FALSE),0)</f>
        <v>0</v>
      </c>
      <c r="V18" s="66">
        <f>_xlfn.IFNA(VLOOKUP(CONCATENATE($V$5,$B18,$C18),'BUS3'!$A$6:$N$135,14,FALSE),0)</f>
        <v>0</v>
      </c>
      <c r="W18" s="66">
        <f>_xlfn.IFNA(VLOOKUP(CONCATENATE($W$5,$B18,$C18),'DRY2'!$A$6:$M$169,14,FALSE),0)</f>
        <v>0</v>
      </c>
      <c r="X18" s="66">
        <f>_xlfn.IFNA(VLOOKUP(CONCATENATE($X$5,$B18,$C18),'BAL2'!$A$6:$N$133,14,FALSE),0)</f>
        <v>0</v>
      </c>
      <c r="Y18" s="66">
        <f>_xlfn.IFNA(VLOOKUP(CONCATENATE($Y$5,$B18,$C18),'OG2'!$A$6:$N$133,14,FALSE),0)</f>
        <v>0</v>
      </c>
      <c r="Z18" s="66">
        <f>_xlfn.IFNA(VLOOKUP(CONCATENATE($Z$5,$B18,$C18),'MR2'!$A$6:$N$133,14,FALSE),0)</f>
        <v>0</v>
      </c>
      <c r="AA18" s="66">
        <f>_xlfn.IFNA(VLOOKUP(CONCATENATE($AA$5,$B18,$C18),'DRY3'!$A$6:$N$124,14,FALSE),0)</f>
        <v>0</v>
      </c>
      <c r="AB18" s="66">
        <f>_xlfn.IFNA(VLOOKUP(CONCATENATE($AB$5,$B18,$C18),'SER2'!$A$6:$N$135,14,FALSE),0)</f>
        <v>0</v>
      </c>
      <c r="AC18" s="66">
        <f>_xlfn.IFNA(VLOOKUP(CONCATENATE($AC$5,$B18,$C18),'KR2'!$A$6:$O$129,14,FALSE),0)</f>
        <v>0</v>
      </c>
      <c r="AD18" s="66">
        <f>_xlfn.IFNA(VLOOKUP(CONCATENATE($AD$5,$B18,$C18),'BUN1'!$A$6:$O$129,14,FALSE),0)</f>
        <v>0</v>
      </c>
      <c r="AE18" s="66">
        <f>_xlfn.IFNA(VLOOKUP(CONCATENATE($AE$5,$B18,$C18),LOG!$A$6:$N$135,14,FALSE),0)</f>
        <v>0</v>
      </c>
      <c r="AF18" s="66">
        <f>_xlfn.IFNA(VLOOKUP(CONCATENATE($AF$5,$B18,$C18),FEST!$A$6:$N$125,14,FALSE),0)</f>
        <v>10</v>
      </c>
      <c r="AG18" s="66">
        <f>_xlfn.IFNA(VLOOKUP(CONCATENATE($AG$5,$B18,$C18),'ESP2'!$A$6:$N$131,14,FALSE),0)</f>
        <v>0</v>
      </c>
      <c r="AH18" s="66">
        <f>_xlfn.IFNA(VLOOKUP(CONCATENATE($AH$5,$B18,$C18),'OG2'!$A$6:$N$131,14,FALSE),0)</f>
        <v>0</v>
      </c>
      <c r="AI18" s="66">
        <f>_xlfn.IFNA(VLOOKUP(CONCATENATE($AI$5,$B18,$C18),'BUN2'!$A$6:$N$135,14,FALSE),0)</f>
        <v>0</v>
      </c>
      <c r="AJ18" s="66">
        <f>_xlfn.IFNA(VLOOKUP(CONCATENATE($AJ$5,$B18,$C18),SC!$A$6:$N$350,14,FALSE),0)</f>
        <v>2</v>
      </c>
      <c r="AK18" s="66">
        <f>_xlfn.IFNA(VLOOKUP(CONCATENATE($AK$5,$B18,$C18),'ESP3'!$A$6:$N$133,14,FALSE),0)</f>
        <v>0</v>
      </c>
      <c r="AL18" s="66">
        <f>_xlfn.IFNA(VLOOKUP(CONCATENATE($AP$5,$B18,$C18),'BAL3'!$A$6:$N$95,14,FALSE),0)</f>
        <v>0</v>
      </c>
      <c r="AM18" s="67">
        <f>_xlfn.IFNA(VLOOKUP(CONCATENATE($AM$5,$B18,$C18),'BUS4'!$A$6:$N$233,14,FALSE),0)</f>
        <v>0</v>
      </c>
      <c r="AN18" s="67">
        <f>_xlfn.IFNA(VLOOKUP(CONCATENATE($AK$5,$B18,$C18),'BUN3'!$A$6:$N$133,14,FALSE),0)</f>
        <v>0</v>
      </c>
      <c r="AO18" s="67">
        <f>_xlfn.IFNA(VLOOKUP(CONCATENATE($AO$5,$B18,$C18),'ESP4'!$A$6:$N$135,14,FALSE),0)</f>
        <v>0</v>
      </c>
      <c r="AP18" s="67">
        <f>_xlfn.IFNA(VLOOKUP(CONCATENATE($AP$5,$B18,$C18),'MR3'!$A$6:$N$77,14,FALSE),0)</f>
        <v>0</v>
      </c>
      <c r="AQ18" s="67">
        <f>_xlfn.IFNA(VLOOKUP(CONCATENATE($AQ$5,$B18,$C18),'WAL1'!$A$6:$N$233,14,FALSE),0)</f>
        <v>0</v>
      </c>
      <c r="AR18" s="67">
        <f>_xlfn.IFNA(VLOOKUP(CONCATENATE($AR$5,$B18,$C18),'SM1'!$A$6:$N$233,14,FALSE),0)</f>
        <v>0</v>
      </c>
      <c r="AS18" s="67">
        <f>_xlfn.IFNA(VLOOKUP(CONCATENATE($AS$5,$B18,$C18),WP!$A$6:$N$250,14,FALSE),0)</f>
        <v>0</v>
      </c>
      <c r="AT18" s="35"/>
    </row>
    <row r="19" spans="1:46" x14ac:dyDescent="0.3">
      <c r="A19" s="891"/>
      <c r="B19" s="85" t="s">
        <v>506</v>
      </c>
      <c r="C19" s="22" t="s">
        <v>517</v>
      </c>
      <c r="D19" s="22" t="s">
        <v>368</v>
      </c>
      <c r="E19" s="23">
        <v>45028</v>
      </c>
      <c r="F19" s="24">
        <v>16</v>
      </c>
      <c r="G19" s="187">
        <f>COUNTIF(J19:AT19,"&gt;0")</f>
        <v>3</v>
      </c>
      <c r="H19" s="638">
        <f>SUM(J19:AT19)</f>
        <v>8</v>
      </c>
      <c r="I19" s="654">
        <f>RANK(H19,$H$6:$H$65)</f>
        <v>15</v>
      </c>
      <c r="J19" s="65">
        <f>_xlfn.IFNA(VLOOKUP(CONCATENATE($J$5,$B19,$C19),'BUS1'!$A$6:$N$107,14,FALSE),0)</f>
        <v>0</v>
      </c>
      <c r="K19" s="66">
        <f>_xlfn.IFNA(VLOOKUP(CONCATENATE($K$5,$B19,$C19),'ESP1'!$A$6:$N$135,14,FALSE),0)</f>
        <v>0</v>
      </c>
      <c r="L19" s="66">
        <f>_xlfn.IFNA(VLOOKUP(CONCATENATE($L$5,$B19,$C19),'KR1'!$A$6:$N$95,14,FALSE),0)</f>
        <v>0</v>
      </c>
      <c r="M19" s="66">
        <f>_xlfn.IFNA(VLOOKUP(CONCATENATE($M$5,$B19,$C19),'BAL1'!$A$6:$N$110,14,FALSE),0)</f>
        <v>0</v>
      </c>
      <c r="N19" s="66">
        <f>_xlfn.IFNA(VLOOKUP(CONCATENATE($N$5,$B19,$C19),MUR!$A$6:$N$110,14,FALSE),0)</f>
        <v>0</v>
      </c>
      <c r="O19" s="66">
        <f>_xlfn.IFNA(VLOOKUP(CONCATENATE($O$5,$B19,$C19),'SER1'!$A$6:$N$110,14,FALSE),0)</f>
        <v>0</v>
      </c>
      <c r="P19" s="66">
        <f>_xlfn.IFNA(VLOOKUP(CONCATENATE($P$5,$B19,$C19),'MR1'!$A$6:$N$135,14,FALSE),0)</f>
        <v>0</v>
      </c>
      <c r="Q19" s="66">
        <f>_xlfn.IFNA(VLOOKUP(CONCATENATE($Q$5,$B19,$C19),'GOS1'!$A$6:$N$133,14,FALSE),0)</f>
        <v>0</v>
      </c>
      <c r="R19" s="66">
        <f>_xlfn.IFNA(VLOOKUP(CONCATENATE($R$5,$B19,$C19),'BUS2'!$A$6:$N$133,14,FALSE),0)</f>
        <v>0</v>
      </c>
      <c r="S19" s="66">
        <f>_xlfn.IFNA(VLOOKUP(CONCATENATE($S$5,$B19,$C19),'OG1'!$A$6:$N$56,14,FALSE),0)</f>
        <v>4</v>
      </c>
      <c r="T19" s="66">
        <f>_xlfn.IFNA(VLOOKUP(CONCATENATE($T$5,$B19,$C19),'DRY1'!$A$6:$N$135,14,FALSE),0)</f>
        <v>0</v>
      </c>
      <c r="U19" s="66">
        <f>_xlfn.IFNA(VLOOKUP(CONCATENATE($U$5,$B19,$C19),'HO1'!$A$6:$N$131,14,FALSE),0)</f>
        <v>0</v>
      </c>
      <c r="V19" s="66">
        <f>_xlfn.IFNA(VLOOKUP(CONCATENATE($V$5,$B19,$C19),'BUS3'!$A$6:$N$135,14,FALSE),0)</f>
        <v>0</v>
      </c>
      <c r="W19" s="66">
        <f>_xlfn.IFNA(VLOOKUP(CONCATENATE($W$5,$B19,$C19),'DRY2'!$A$6:$M$169,14,FALSE),0)</f>
        <v>0</v>
      </c>
      <c r="X19" s="66">
        <f>_xlfn.IFNA(VLOOKUP(CONCATENATE($X$5,$B19,$C19),'BAL2'!$A$6:$N$133,14,FALSE),0)</f>
        <v>0</v>
      </c>
      <c r="Y19" s="66">
        <f>_xlfn.IFNA(VLOOKUP(CONCATENATE($Y$5,$B19,$C19),'OG2'!$A$6:$N$133,14,FALSE),0)</f>
        <v>2</v>
      </c>
      <c r="Z19" s="66">
        <f>_xlfn.IFNA(VLOOKUP(CONCATENATE($Z$5,$B19,$C19),'MR2'!$A$6:$N$133,14,FALSE),0)</f>
        <v>0</v>
      </c>
      <c r="AA19" s="66">
        <f>_xlfn.IFNA(VLOOKUP(CONCATENATE($AA$5,$B19,$C19),'DRY3'!$A$6:$N$124,14,FALSE),0)</f>
        <v>0</v>
      </c>
      <c r="AB19" s="66">
        <f>_xlfn.IFNA(VLOOKUP(CONCATENATE($AB$5,$B19,$C19),'SER2'!$A$6:$N$135,14,FALSE),0)</f>
        <v>0</v>
      </c>
      <c r="AC19" s="66">
        <f>_xlfn.IFNA(VLOOKUP(CONCATENATE($AC$5,$B19,$C19),'KR2'!$A$6:$O$129,14,FALSE),0)</f>
        <v>0</v>
      </c>
      <c r="AD19" s="66">
        <f>_xlfn.IFNA(VLOOKUP(CONCATENATE($AD$5,$B19,$C19),'BUN1'!$A$6:$O$129,14,FALSE),0)</f>
        <v>0</v>
      </c>
      <c r="AE19" s="66">
        <f>_xlfn.IFNA(VLOOKUP(CONCATENATE($AE$5,$B19,$C19),LOG!$A$6:$N$135,14,FALSE),0)</f>
        <v>0</v>
      </c>
      <c r="AF19" s="66">
        <f>_xlfn.IFNA(VLOOKUP(CONCATENATE($AF$5,$B19,$C19),FEST!$A$6:$N$125,14,FALSE),0)</f>
        <v>0</v>
      </c>
      <c r="AG19" s="66">
        <f>_xlfn.IFNA(VLOOKUP(CONCATENATE($AG$5,$B19,$C19),'ESP2'!$A$6:$N$131,14,FALSE),0)</f>
        <v>0</v>
      </c>
      <c r="AH19" s="66">
        <f>_xlfn.IFNA(VLOOKUP(CONCATENATE($AH$5,$B19,$C19),'OG2'!$A$6:$N$131,14,FALSE),0)</f>
        <v>2</v>
      </c>
      <c r="AI19" s="66">
        <f>_xlfn.IFNA(VLOOKUP(CONCATENATE($AI$5,$B19,$C19),'BUN2'!$A$6:$N$135,14,FALSE),0)</f>
        <v>0</v>
      </c>
      <c r="AJ19" s="66">
        <f>_xlfn.IFNA(VLOOKUP(CONCATENATE($AJ$5,$B19,$C19),SC!$A$6:$N$350,14,FALSE),0)</f>
        <v>0</v>
      </c>
      <c r="AK19" s="66">
        <f>_xlfn.IFNA(VLOOKUP(CONCATENATE($AK$5,$B19,$C19),'ESP3'!$A$6:$N$133,14,FALSE),0)</f>
        <v>0</v>
      </c>
      <c r="AL19" s="66">
        <f>_xlfn.IFNA(VLOOKUP(CONCATENATE($AP$5,$B19,$C19),'BAL3'!$A$6:$N$95,14,FALSE),0)</f>
        <v>0</v>
      </c>
      <c r="AM19" s="67">
        <f>_xlfn.IFNA(VLOOKUP(CONCATENATE($AM$5,$B19,$C19),'BUS4'!$A$6:$N$233,14,FALSE),0)</f>
        <v>0</v>
      </c>
      <c r="AN19" s="67">
        <f>_xlfn.IFNA(VLOOKUP(CONCATENATE($AK$5,$B19,$C19),'BUN3'!$A$6:$N$133,14,FALSE),0)</f>
        <v>0</v>
      </c>
      <c r="AO19" s="67">
        <f>_xlfn.IFNA(VLOOKUP(CONCATENATE($AO$5,$B19,$C19),'ESP4'!$A$6:$N$135,14,FALSE),0)</f>
        <v>0</v>
      </c>
      <c r="AP19" s="67">
        <f>_xlfn.IFNA(VLOOKUP(CONCATENATE($AP$5,$B19,$C19),'MR3'!$A$6:$N$77,14,FALSE),0)</f>
        <v>0</v>
      </c>
      <c r="AQ19" s="67">
        <f>_xlfn.IFNA(VLOOKUP(CONCATENATE($AQ$5,$B19,$C19),'WAL1'!$A$6:$N$233,14,FALSE),0)</f>
        <v>0</v>
      </c>
      <c r="AR19" s="67">
        <f>_xlfn.IFNA(VLOOKUP(CONCATENATE($AR$5,$B19,$C19),'SM1'!$A$6:$N$233,14,FALSE),0)</f>
        <v>0</v>
      </c>
      <c r="AS19" s="67">
        <f>_xlfn.IFNA(VLOOKUP(CONCATENATE($AS$5,$B19,$C19),WP!$A$6:$N$250,14,FALSE),0)</f>
        <v>0</v>
      </c>
      <c r="AT19" s="35"/>
    </row>
    <row r="20" spans="1:46" x14ac:dyDescent="0.3">
      <c r="A20" s="891"/>
      <c r="B20" s="85" t="s">
        <v>346</v>
      </c>
      <c r="C20" s="22" t="s">
        <v>400</v>
      </c>
      <c r="D20" s="22" t="s">
        <v>369</v>
      </c>
      <c r="E20" s="23">
        <v>45121</v>
      </c>
      <c r="F20" s="24">
        <v>16</v>
      </c>
      <c r="G20" s="187">
        <f t="shared" si="0"/>
        <v>1</v>
      </c>
      <c r="H20" s="638">
        <f t="shared" si="1"/>
        <v>10</v>
      </c>
      <c r="I20" s="654">
        <f t="shared" si="2"/>
        <v>14</v>
      </c>
      <c r="J20" s="65">
        <f>_xlfn.IFNA(VLOOKUP(CONCATENATE($J$5,$B20,$C20),'BUS1'!$A$6:$N$107,14,FALSE),0)</f>
        <v>0</v>
      </c>
      <c r="K20" s="66">
        <f>_xlfn.IFNA(VLOOKUP(CONCATENATE($K$5,$B20,$C20),'ESP1'!$A$6:$N$135,14,FALSE),0)</f>
        <v>0</v>
      </c>
      <c r="L20" s="66">
        <f>_xlfn.IFNA(VLOOKUP(CONCATENATE($L$5,$B20,$C20),'KR1'!$A$6:$N$95,14,FALSE),0)</f>
        <v>0</v>
      </c>
      <c r="M20" s="66">
        <f>_xlfn.IFNA(VLOOKUP(CONCATENATE($M$5,$B20,$C20),'BAL1'!$A$6:$N$110,14,FALSE),0)</f>
        <v>0</v>
      </c>
      <c r="N20" s="66">
        <f>_xlfn.IFNA(VLOOKUP(CONCATENATE($N$5,$B20,$C20),MUR!$A$6:$N$110,14,FALSE),0)</f>
        <v>0</v>
      </c>
      <c r="O20" s="66">
        <f>_xlfn.IFNA(VLOOKUP(CONCATENATE($O$5,$B20,$C20),'SER1'!$A$6:$N$110,14,FALSE),0)</f>
        <v>0</v>
      </c>
      <c r="P20" s="66">
        <f>_xlfn.IFNA(VLOOKUP(CONCATENATE($P$5,$B20,$C20),'MR1'!$A$6:$N$135,14,FALSE),0)</f>
        <v>0</v>
      </c>
      <c r="Q20" s="66">
        <f>_xlfn.IFNA(VLOOKUP(CONCATENATE($Q$5,$B20,$C20),'GOS1'!$A$6:$N$133,14,FALSE),0)</f>
        <v>0</v>
      </c>
      <c r="R20" s="66">
        <f>_xlfn.IFNA(VLOOKUP(CONCATENATE($R$5,$B20,$C20),'BUS2'!$A$6:$N$133,14,FALSE),0)</f>
        <v>0</v>
      </c>
      <c r="S20" s="66">
        <f>_xlfn.IFNA(VLOOKUP(CONCATENATE($S$5,$B20,$C20),'OG1'!$A$6:$N$56,14,FALSE),0)</f>
        <v>0</v>
      </c>
      <c r="T20" s="66">
        <f>_xlfn.IFNA(VLOOKUP(CONCATENATE($T$5,$B20,$C20),'DRY1'!$A$6:$N$135,14,FALSE),0)</f>
        <v>0</v>
      </c>
      <c r="U20" s="66">
        <f>_xlfn.IFNA(VLOOKUP(CONCATENATE($U$5,$B20,$C20),'HO1'!$A$6:$N$131,14,FALSE),0)</f>
        <v>0</v>
      </c>
      <c r="V20" s="66">
        <f>_xlfn.IFNA(VLOOKUP(CONCATENATE($V$5,$B20,$C20),'BUS3'!$A$6:$N$135,14,FALSE),0)</f>
        <v>0</v>
      </c>
      <c r="W20" s="66">
        <f>_xlfn.IFNA(VLOOKUP(CONCATENATE($W$5,$B20,$C20),'DRY2'!$A$6:$M$169,14,FALSE),0)</f>
        <v>0</v>
      </c>
      <c r="X20" s="66">
        <f>_xlfn.IFNA(VLOOKUP(CONCATENATE($X$5,$B20,$C20),'BAL2'!$A$6:$N$133,14,FALSE),0)</f>
        <v>0</v>
      </c>
      <c r="Y20" s="66">
        <f>_xlfn.IFNA(VLOOKUP(CONCATENATE($Y$5,$B20,$C20),'OG2'!$A$6:$N$133,14,FALSE),0)</f>
        <v>0</v>
      </c>
      <c r="Z20" s="66">
        <f>_xlfn.IFNA(VLOOKUP(CONCATENATE($Z$5,$B20,$C20),'MR2'!$A$6:$N$133,14,FALSE),0)</f>
        <v>0</v>
      </c>
      <c r="AA20" s="66">
        <f>_xlfn.IFNA(VLOOKUP(CONCATENATE($AA$5,$B20,$C20),'DRY3'!$A$6:$N$124,14,FALSE),0)</f>
        <v>0</v>
      </c>
      <c r="AB20" s="66">
        <f>_xlfn.IFNA(VLOOKUP(CONCATENATE($AB$5,$B20,$C20),'SER2'!$A$6:$N$135,14,FALSE),0)</f>
        <v>0</v>
      </c>
      <c r="AC20" s="66">
        <f>_xlfn.IFNA(VLOOKUP(CONCATENATE($AC$5,$B20,$C20),'KR2'!$A$6:$O$129,14,FALSE),0)</f>
        <v>0</v>
      </c>
      <c r="AD20" s="66">
        <f>_xlfn.IFNA(VLOOKUP(CONCATENATE($AD$5,$B20,$C20),'BUN1'!$A$6:$O$129,14,FALSE),0)</f>
        <v>0</v>
      </c>
      <c r="AE20" s="66">
        <f>_xlfn.IFNA(VLOOKUP(CONCATENATE($AE$5,$B20,$C20),LOG!$A$6:$N$135,14,FALSE),0)</f>
        <v>0</v>
      </c>
      <c r="AF20" s="66">
        <f>_xlfn.IFNA(VLOOKUP(CONCATENATE($AF$5,$B20,$C20),FEST!$A$6:$N$125,14,FALSE),0)</f>
        <v>0</v>
      </c>
      <c r="AG20" s="66">
        <f>_xlfn.IFNA(VLOOKUP(CONCATENATE($AG$5,$B20,$C20),'ESP2'!$A$6:$N$131,14,FALSE),0)</f>
        <v>0</v>
      </c>
      <c r="AH20" s="66">
        <f>_xlfn.IFNA(VLOOKUP(CONCATENATE($AH$5,$B20,$C20),'OG2'!$A$6:$N$131,14,FALSE),0)</f>
        <v>0</v>
      </c>
      <c r="AI20" s="66">
        <f>_xlfn.IFNA(VLOOKUP(CONCATENATE($AI$5,$B20,$C20),'BUN2'!$A$6:$N$135,14,FALSE),0)</f>
        <v>0</v>
      </c>
      <c r="AJ20" s="66">
        <f>_xlfn.IFNA(VLOOKUP(CONCATENATE($AJ$5,$B20,$C20),SC!$A$6:$N$350,14,FALSE),0)</f>
        <v>10</v>
      </c>
      <c r="AK20" s="66">
        <f>_xlfn.IFNA(VLOOKUP(CONCATENATE($AK$5,$B20,$C20),'ESP3'!$A$6:$N$133,14,FALSE),0)</f>
        <v>0</v>
      </c>
      <c r="AL20" s="66">
        <f>_xlfn.IFNA(VLOOKUP(CONCATENATE($AP$5,$B20,$C20),'BAL3'!$A$6:$N$95,14,FALSE),0)</f>
        <v>0</v>
      </c>
      <c r="AM20" s="67">
        <f>_xlfn.IFNA(VLOOKUP(CONCATENATE($AM$5,$B20,$C20),'BUS4'!$A$6:$N$233,14,FALSE),0)</f>
        <v>0</v>
      </c>
      <c r="AN20" s="67">
        <f>_xlfn.IFNA(VLOOKUP(CONCATENATE($AK$5,$B20,$C20),'BUN3'!$A$6:$N$133,14,FALSE),0)</f>
        <v>0</v>
      </c>
      <c r="AO20" s="67">
        <f>_xlfn.IFNA(VLOOKUP(CONCATENATE($AO$5,$B20,$C20),'ESP4'!$A$6:$N$135,14,FALSE),0)</f>
        <v>0</v>
      </c>
      <c r="AP20" s="67">
        <f>_xlfn.IFNA(VLOOKUP(CONCATENATE($AP$5,$B20,$C20),'MR3'!$A$6:$N$77,14,FALSE),0)</f>
        <v>0</v>
      </c>
      <c r="AQ20" s="67">
        <f>_xlfn.IFNA(VLOOKUP(CONCATENATE($AQ$5,$B20,$C20),'WAL1'!$A$6:$N$233,14,FALSE),0)</f>
        <v>0</v>
      </c>
      <c r="AR20" s="67">
        <f>_xlfn.IFNA(VLOOKUP(CONCATENATE($AR$5,$B20,$C20),'SM1'!$A$6:$N$233,14,FALSE),0)</f>
        <v>0</v>
      </c>
      <c r="AS20" s="67">
        <f>_xlfn.IFNA(VLOOKUP(CONCATENATE($AS$5,$B20,$C20),WP!$A$6:$N$250,14,FALSE),0)</f>
        <v>0</v>
      </c>
      <c r="AT20" s="35"/>
    </row>
    <row r="21" spans="1:46" x14ac:dyDescent="0.3">
      <c r="A21" s="891"/>
      <c r="B21" s="85" t="s">
        <v>349</v>
      </c>
      <c r="C21" s="22" t="s">
        <v>270</v>
      </c>
      <c r="D21" s="22" t="s">
        <v>99</v>
      </c>
      <c r="E21" s="23">
        <v>45040</v>
      </c>
      <c r="F21" s="24">
        <v>15</v>
      </c>
      <c r="G21" s="187">
        <f t="shared" si="0"/>
        <v>1</v>
      </c>
      <c r="H21" s="638">
        <f t="shared" si="1"/>
        <v>8</v>
      </c>
      <c r="I21" s="654">
        <f t="shared" si="2"/>
        <v>15</v>
      </c>
      <c r="J21" s="65">
        <f>_xlfn.IFNA(VLOOKUP(CONCATENATE($J$5,$B21,$C21),'BUS1'!$A$6:$N$107,14,FALSE),0)</f>
        <v>0</v>
      </c>
      <c r="K21" s="66">
        <f>_xlfn.IFNA(VLOOKUP(CONCATENATE($K$5,$B21,$C21),'ESP1'!$A$6:$N$135,14,FALSE),0)</f>
        <v>8</v>
      </c>
      <c r="L21" s="66">
        <f>_xlfn.IFNA(VLOOKUP(CONCATENATE($L$5,$B21,$C21),'KR1'!$A$6:$N$95,14,FALSE),0)</f>
        <v>0</v>
      </c>
      <c r="M21" s="66">
        <f>_xlfn.IFNA(VLOOKUP(CONCATENATE($M$5,$B21,$C21),'BAL1'!$A$6:$N$110,14,FALSE),0)</f>
        <v>0</v>
      </c>
      <c r="N21" s="66">
        <f>_xlfn.IFNA(VLOOKUP(CONCATENATE($N$5,$B21,$C21),MUR!$A$6:$N$110,14,FALSE),0)</f>
        <v>0</v>
      </c>
      <c r="O21" s="66">
        <f>_xlfn.IFNA(VLOOKUP(CONCATENATE($O$5,$B21,$C21),'SER1'!$A$6:$N$110,14,FALSE),0)</f>
        <v>0</v>
      </c>
      <c r="P21" s="66">
        <f>_xlfn.IFNA(VLOOKUP(CONCATENATE($P$5,$B21,$C21),'MR1'!$A$6:$N$135,14,FALSE),0)</f>
        <v>0</v>
      </c>
      <c r="Q21" s="66">
        <f>_xlfn.IFNA(VLOOKUP(CONCATENATE($Q$5,$B21,$C21),'GOS1'!$A$6:$N$133,14,FALSE),0)</f>
        <v>0</v>
      </c>
      <c r="R21" s="66">
        <f>_xlfn.IFNA(VLOOKUP(CONCATENATE($R$5,$B21,$C21),'BUS2'!$A$6:$N$133,14,FALSE),0)</f>
        <v>0</v>
      </c>
      <c r="S21" s="66">
        <f>_xlfn.IFNA(VLOOKUP(CONCATENATE($S$5,$B21,$C21),'OG1'!$A$6:$N$56,14,FALSE),0)</f>
        <v>0</v>
      </c>
      <c r="T21" s="66">
        <f>_xlfn.IFNA(VLOOKUP(CONCATENATE($T$5,$B21,$C21),'DRY1'!$A$6:$N$135,14,FALSE),0)</f>
        <v>0</v>
      </c>
      <c r="U21" s="66">
        <f>_xlfn.IFNA(VLOOKUP(CONCATENATE($U$5,$B21,$C21),'HO1'!$A$6:$N$131,14,FALSE),0)</f>
        <v>0</v>
      </c>
      <c r="V21" s="66">
        <f>_xlfn.IFNA(VLOOKUP(CONCATENATE($V$5,$B21,$C21),'BUS3'!$A$6:$N$135,14,FALSE),0)</f>
        <v>0</v>
      </c>
      <c r="W21" s="66">
        <f>_xlfn.IFNA(VLOOKUP(CONCATENATE($W$5,$B21,$C21),'DRY2'!$A$6:$M$169,14,FALSE),0)</f>
        <v>0</v>
      </c>
      <c r="X21" s="66">
        <f>_xlfn.IFNA(VLOOKUP(CONCATENATE($X$5,$B21,$C21),'BAL2'!$A$6:$N$133,14,FALSE),0)</f>
        <v>0</v>
      </c>
      <c r="Y21" s="66">
        <f>_xlfn.IFNA(VLOOKUP(CONCATENATE($Y$5,$B21,$C21),'OG2'!$A$6:$N$133,14,FALSE),0)</f>
        <v>0</v>
      </c>
      <c r="Z21" s="66">
        <f>_xlfn.IFNA(VLOOKUP(CONCATENATE($Z$5,$B21,$C21),'MR2'!$A$6:$N$133,14,FALSE),0)</f>
        <v>0</v>
      </c>
      <c r="AA21" s="66">
        <f>_xlfn.IFNA(VLOOKUP(CONCATENATE($AA$5,$B21,$C21),'DRY3'!$A$6:$N$124,14,FALSE),0)</f>
        <v>0</v>
      </c>
      <c r="AB21" s="66">
        <f>_xlfn.IFNA(VLOOKUP(CONCATENATE($AB$5,$B21,$C21),'SER2'!$A$6:$N$135,14,FALSE),0)</f>
        <v>0</v>
      </c>
      <c r="AC21" s="66">
        <f>_xlfn.IFNA(VLOOKUP(CONCATENATE($AC$5,$B21,$C21),'KR2'!$A$6:$O$129,14,FALSE),0)</f>
        <v>0</v>
      </c>
      <c r="AD21" s="66">
        <f>_xlfn.IFNA(VLOOKUP(CONCATENATE($AD$5,$B21,$C21),'BUN1'!$A$6:$O$129,14,FALSE),0)</f>
        <v>0</v>
      </c>
      <c r="AE21" s="66">
        <f>_xlfn.IFNA(VLOOKUP(CONCATENATE($AE$5,$B21,$C21),LOG!$A$6:$N$135,14,FALSE),0)</f>
        <v>0</v>
      </c>
      <c r="AF21" s="66">
        <f>_xlfn.IFNA(VLOOKUP(CONCATENATE($AF$5,$B21,$C21),FEST!$A$6:$N$125,14,FALSE),0)</f>
        <v>0</v>
      </c>
      <c r="AG21" s="66">
        <f>_xlfn.IFNA(VLOOKUP(CONCATENATE($AG$5,$B21,$C21),'ESP2'!$A$6:$N$131,14,FALSE),0)</f>
        <v>0</v>
      </c>
      <c r="AH21" s="66">
        <f>_xlfn.IFNA(VLOOKUP(CONCATENATE($AH$5,$B21,$C21),'OG2'!$A$6:$N$131,14,FALSE),0)</f>
        <v>0</v>
      </c>
      <c r="AI21" s="66">
        <f>_xlfn.IFNA(VLOOKUP(CONCATENATE($AI$5,$B21,$C21),'BUN2'!$A$6:$N$135,14,FALSE),0)</f>
        <v>0</v>
      </c>
      <c r="AJ21" s="66">
        <f>_xlfn.IFNA(VLOOKUP(CONCATENATE($AJ$5,$B21,$C21),SC!$A$6:$N$350,14,FALSE),0)</f>
        <v>0</v>
      </c>
      <c r="AK21" s="66">
        <f>_xlfn.IFNA(VLOOKUP(CONCATENATE($AK$5,$B21,$C21),'ESP3'!$A$6:$N$133,14,FALSE),0)</f>
        <v>0</v>
      </c>
      <c r="AL21" s="66">
        <f>_xlfn.IFNA(VLOOKUP(CONCATENATE($AP$5,$B21,$C21),'BAL3'!$A$6:$N$95,14,FALSE),0)</f>
        <v>0</v>
      </c>
      <c r="AM21" s="67">
        <f>_xlfn.IFNA(VLOOKUP(CONCATENATE($AM$5,$B21,$C21),'BUS4'!$A$6:$N$233,14,FALSE),0)</f>
        <v>0</v>
      </c>
      <c r="AN21" s="67">
        <f>_xlfn.IFNA(VLOOKUP(CONCATENATE($AK$5,$B21,$C21),'BUN3'!$A$6:$N$133,14,FALSE),0)</f>
        <v>0</v>
      </c>
      <c r="AO21" s="67">
        <f>_xlfn.IFNA(VLOOKUP(CONCATENATE($AO$5,$B21,$C21),'ESP4'!$A$6:$N$135,14,FALSE),0)</f>
        <v>0</v>
      </c>
      <c r="AP21" s="67">
        <f>_xlfn.IFNA(VLOOKUP(CONCATENATE($AP$5,$B21,$C21),'MR3'!$A$6:$N$77,14,FALSE),0)</f>
        <v>0</v>
      </c>
      <c r="AQ21" s="67">
        <f>_xlfn.IFNA(VLOOKUP(CONCATENATE($AQ$5,$B21,$C21),'WAL1'!$A$6:$N$233,14,FALSE),0)</f>
        <v>0</v>
      </c>
      <c r="AR21" s="67">
        <f>_xlfn.IFNA(VLOOKUP(CONCATENATE($AR$5,$B21,$C21),'SM1'!$A$6:$N$233,14,FALSE),0)</f>
        <v>0</v>
      </c>
      <c r="AS21" s="67">
        <f>_xlfn.IFNA(VLOOKUP(CONCATENATE($AS$5,$B21,$C21),WP!$A$6:$N$250,14,FALSE),0)</f>
        <v>0</v>
      </c>
      <c r="AT21" s="35"/>
    </row>
    <row r="22" spans="1:46" x14ac:dyDescent="0.3">
      <c r="A22" s="891"/>
      <c r="B22" s="85" t="s">
        <v>504</v>
      </c>
      <c r="C22" s="22" t="s">
        <v>384</v>
      </c>
      <c r="D22" s="22" t="s">
        <v>365</v>
      </c>
      <c r="E22" s="23">
        <v>45028</v>
      </c>
      <c r="F22" s="24">
        <v>14</v>
      </c>
      <c r="G22" s="187">
        <f t="shared" si="0"/>
        <v>1</v>
      </c>
      <c r="H22" s="638">
        <f t="shared" si="1"/>
        <v>7</v>
      </c>
      <c r="I22" s="654">
        <f t="shared" si="2"/>
        <v>17</v>
      </c>
      <c r="J22" s="65">
        <f>_xlfn.IFNA(VLOOKUP(CONCATENATE($J$5,$B22,$C22),'BUS1'!$A$6:$N$107,14,FALSE),0)</f>
        <v>7</v>
      </c>
      <c r="K22" s="66">
        <f>_xlfn.IFNA(VLOOKUP(CONCATENATE($K$5,$B22,$C22),'ESP1'!$A$6:$N$135,14,FALSE),0)</f>
        <v>0</v>
      </c>
      <c r="L22" s="66">
        <f>_xlfn.IFNA(VLOOKUP(CONCATENATE($L$5,$B22,$C22),'KR1'!$A$6:$N$95,14,FALSE),0)</f>
        <v>0</v>
      </c>
      <c r="M22" s="66">
        <f>_xlfn.IFNA(VLOOKUP(CONCATENATE($M$5,$B22,$C22),'BAL1'!$A$6:$N$110,14,FALSE),0)</f>
        <v>0</v>
      </c>
      <c r="N22" s="66">
        <f>_xlfn.IFNA(VLOOKUP(CONCATENATE($N$5,$B22,$C22),MUR!$A$6:$N$110,14,FALSE),0)</f>
        <v>0</v>
      </c>
      <c r="O22" s="66">
        <f>_xlfn.IFNA(VLOOKUP(CONCATENATE($O$5,$B22,$C22),'SER1'!$A$6:$N$110,14,FALSE),0)</f>
        <v>0</v>
      </c>
      <c r="P22" s="66">
        <f>_xlfn.IFNA(VLOOKUP(CONCATENATE($P$5,$B22,$C22),'MR1'!$A$6:$N$135,14,FALSE),0)</f>
        <v>0</v>
      </c>
      <c r="Q22" s="66">
        <f>_xlfn.IFNA(VLOOKUP(CONCATENATE($Q$5,$B22,$C22),'GOS1'!$A$6:$N$133,14,FALSE),0)</f>
        <v>0</v>
      </c>
      <c r="R22" s="66">
        <f>_xlfn.IFNA(VLOOKUP(CONCATENATE($R$5,$B22,$C22),'BUS2'!$A$6:$N$133,14,FALSE),0)</f>
        <v>0</v>
      </c>
      <c r="S22" s="66">
        <f>_xlfn.IFNA(VLOOKUP(CONCATENATE($S$5,$B22,$C22),'OG1'!$A$6:$N$56,14,FALSE),0)</f>
        <v>0</v>
      </c>
      <c r="T22" s="66">
        <f>_xlfn.IFNA(VLOOKUP(CONCATENATE($T$5,$B22,$C22),'DRY1'!$A$6:$N$135,14,FALSE),0)</f>
        <v>0</v>
      </c>
      <c r="U22" s="66">
        <f>_xlfn.IFNA(VLOOKUP(CONCATENATE($U$5,$B22,$C22),'HO1'!$A$6:$N$131,14,FALSE),0)</f>
        <v>0</v>
      </c>
      <c r="V22" s="66">
        <f>_xlfn.IFNA(VLOOKUP(CONCATENATE($V$5,$B22,$C22),'BUS3'!$A$6:$N$135,14,FALSE),0)</f>
        <v>0</v>
      </c>
      <c r="W22" s="66">
        <f>_xlfn.IFNA(VLOOKUP(CONCATENATE($W$5,$B22,$C22),'DRY2'!$A$6:$M$169,14,FALSE),0)</f>
        <v>0</v>
      </c>
      <c r="X22" s="66">
        <f>_xlfn.IFNA(VLOOKUP(CONCATENATE($X$5,$B22,$C22),'BAL2'!$A$6:$N$133,14,FALSE),0)</f>
        <v>0</v>
      </c>
      <c r="Y22" s="66">
        <f>_xlfn.IFNA(VLOOKUP(CONCATENATE($Y$5,$B22,$C22),'OG2'!$A$6:$N$133,14,FALSE),0)</f>
        <v>0</v>
      </c>
      <c r="Z22" s="66">
        <f>_xlfn.IFNA(VLOOKUP(CONCATENATE($Z$5,$B22,$C22),'MR2'!$A$6:$N$133,14,FALSE),0)</f>
        <v>0</v>
      </c>
      <c r="AA22" s="66">
        <f>_xlfn.IFNA(VLOOKUP(CONCATENATE($AA$5,$B22,$C22),'DRY3'!$A$6:$N$124,14,FALSE),0)</f>
        <v>0</v>
      </c>
      <c r="AB22" s="66">
        <f>_xlfn.IFNA(VLOOKUP(CONCATENATE($AB$5,$B22,$C22),'SER2'!$A$6:$N$135,14,FALSE),0)</f>
        <v>0</v>
      </c>
      <c r="AC22" s="66">
        <f>_xlfn.IFNA(VLOOKUP(CONCATENATE($AC$5,$B22,$C22),'KR2'!$A$6:$O$129,14,FALSE),0)</f>
        <v>0</v>
      </c>
      <c r="AD22" s="66">
        <f>_xlfn.IFNA(VLOOKUP(CONCATENATE($AD$5,$B22,$C22),'BUN1'!$A$6:$O$129,14,FALSE),0)</f>
        <v>0</v>
      </c>
      <c r="AE22" s="66">
        <f>_xlfn.IFNA(VLOOKUP(CONCATENATE($AE$5,$B22,$C22),LOG!$A$6:$N$135,14,FALSE),0)</f>
        <v>0</v>
      </c>
      <c r="AF22" s="66">
        <f>_xlfn.IFNA(VLOOKUP(CONCATENATE($AF$5,$B22,$C22),FEST!$A$6:$N$125,14,FALSE),0)</f>
        <v>0</v>
      </c>
      <c r="AG22" s="66">
        <f>_xlfn.IFNA(VLOOKUP(CONCATENATE($AG$5,$B22,$C22),'ESP2'!$A$6:$N$131,14,FALSE),0)</f>
        <v>0</v>
      </c>
      <c r="AH22" s="66">
        <f>_xlfn.IFNA(VLOOKUP(CONCATENATE($AH$5,$B22,$C22),'OG2'!$A$6:$N$131,14,FALSE),0)</f>
        <v>0</v>
      </c>
      <c r="AI22" s="66">
        <f>_xlfn.IFNA(VLOOKUP(CONCATENATE($AI$5,$B22,$C22),'BUN2'!$A$6:$N$135,14,FALSE),0)</f>
        <v>0</v>
      </c>
      <c r="AJ22" s="66">
        <f>_xlfn.IFNA(VLOOKUP(CONCATENATE($AJ$5,$B22,$C22),SC!$A$6:$N$350,14,FALSE),0)</f>
        <v>0</v>
      </c>
      <c r="AK22" s="66">
        <f>_xlfn.IFNA(VLOOKUP(CONCATENATE($AK$5,$B22,$C22),'ESP3'!$A$6:$N$133,14,FALSE),0)</f>
        <v>0</v>
      </c>
      <c r="AL22" s="66">
        <f>_xlfn.IFNA(VLOOKUP(CONCATENATE($AP$5,$B22,$C22),'BAL3'!$A$6:$N$95,14,FALSE),0)</f>
        <v>0</v>
      </c>
      <c r="AM22" s="67">
        <f>_xlfn.IFNA(VLOOKUP(CONCATENATE($AM$5,$B22,$C22),'BUS4'!$A$6:$N$233,14,FALSE),0)</f>
        <v>0</v>
      </c>
      <c r="AN22" s="67">
        <f>_xlfn.IFNA(VLOOKUP(CONCATENATE($AK$5,$B22,$C22),'BUN3'!$A$6:$N$133,14,FALSE),0)</f>
        <v>0</v>
      </c>
      <c r="AO22" s="67">
        <f>_xlfn.IFNA(VLOOKUP(CONCATENATE($AO$5,$B22,$C22),'ESP4'!$A$6:$N$135,14,FALSE),0)</f>
        <v>0</v>
      </c>
      <c r="AP22" s="67">
        <f>_xlfn.IFNA(VLOOKUP(CONCATENATE($AP$5,$B22,$C22),'MR3'!$A$6:$N$77,14,FALSE),0)</f>
        <v>0</v>
      </c>
      <c r="AQ22" s="67">
        <f>_xlfn.IFNA(VLOOKUP(CONCATENATE($AQ$5,$B22,$C22),'WAL1'!$A$6:$N$233,14,FALSE),0)</f>
        <v>0</v>
      </c>
      <c r="AR22" s="67">
        <f>_xlfn.IFNA(VLOOKUP(CONCATENATE($AR$5,$B22,$C22),'SM1'!$A$6:$N$233,14,FALSE),0)</f>
        <v>0</v>
      </c>
      <c r="AS22" s="67">
        <f>_xlfn.IFNA(VLOOKUP(CONCATENATE($AS$5,$B22,$C22),WP!$A$6:$N$250,14,FALSE),0)</f>
        <v>0</v>
      </c>
      <c r="AT22" s="63"/>
    </row>
    <row r="23" spans="1:46" x14ac:dyDescent="0.3">
      <c r="A23" s="891"/>
      <c r="B23" s="85" t="s">
        <v>352</v>
      </c>
      <c r="C23" s="22" t="s">
        <v>396</v>
      </c>
      <c r="D23" s="22" t="s">
        <v>372</v>
      </c>
      <c r="E23" s="23">
        <v>45030</v>
      </c>
      <c r="F23" s="24">
        <v>14</v>
      </c>
      <c r="G23" s="187">
        <f t="shared" si="0"/>
        <v>1</v>
      </c>
      <c r="H23" s="638">
        <f t="shared" si="1"/>
        <v>6</v>
      </c>
      <c r="I23" s="654">
        <f t="shared" si="2"/>
        <v>18</v>
      </c>
      <c r="J23" s="65">
        <f>_xlfn.IFNA(VLOOKUP(CONCATENATE($J$5,$B23,$C23),'BUS1'!$A$6:$N$107,14,FALSE),0)</f>
        <v>0</v>
      </c>
      <c r="K23" s="66">
        <f>_xlfn.IFNA(VLOOKUP(CONCATENATE($K$5,$B23,$C23),'ESP1'!$A$6:$N$135,14,FALSE),0)</f>
        <v>0</v>
      </c>
      <c r="L23" s="66">
        <f>_xlfn.IFNA(VLOOKUP(CONCATENATE($L$5,$B23,$C23),'KR1'!$A$6:$N$95,14,FALSE),0)</f>
        <v>0</v>
      </c>
      <c r="M23" s="66">
        <f>_xlfn.IFNA(VLOOKUP(CONCATENATE($M$5,$B23,$C23),'BAL1'!$A$6:$N$110,14,FALSE),0)</f>
        <v>0</v>
      </c>
      <c r="N23" s="66">
        <f>_xlfn.IFNA(VLOOKUP(CONCATENATE($N$5,$B23,$C23),MUR!$A$6:$N$110,14,FALSE),0)</f>
        <v>0</v>
      </c>
      <c r="O23" s="66">
        <f>_xlfn.IFNA(VLOOKUP(CONCATENATE($O$5,$B23,$C23),'SER1'!$A$6:$N$110,14,FALSE),0)</f>
        <v>0</v>
      </c>
      <c r="P23" s="66">
        <f>_xlfn.IFNA(VLOOKUP(CONCATENATE($P$5,$B23,$C23),'MR1'!$A$6:$N$135,14,FALSE),0)</f>
        <v>0</v>
      </c>
      <c r="Q23" s="66">
        <f>_xlfn.IFNA(VLOOKUP(CONCATENATE($Q$5,$B23,$C23),'GOS1'!$A$6:$N$133,14,FALSE),0)</f>
        <v>0</v>
      </c>
      <c r="R23" s="66">
        <f>_xlfn.IFNA(VLOOKUP(CONCATENATE($R$5,$B23,$C23),'BUS2'!$A$6:$N$133,14,FALSE),0)</f>
        <v>0</v>
      </c>
      <c r="S23" s="66">
        <f>_xlfn.IFNA(VLOOKUP(CONCATENATE($S$5,$B23,$C23),'OG1'!$A$6:$N$56,14,FALSE),0)</f>
        <v>0</v>
      </c>
      <c r="T23" s="66">
        <f>_xlfn.IFNA(VLOOKUP(CONCATENATE($T$5,$B23,$C23),'DRY1'!$A$6:$N$135,14,FALSE),0)</f>
        <v>0</v>
      </c>
      <c r="U23" s="66">
        <f>_xlfn.IFNA(VLOOKUP(CONCATENATE($U$5,$B23,$C23),'HO1'!$A$6:$N$131,14,FALSE),0)</f>
        <v>0</v>
      </c>
      <c r="V23" s="66">
        <f>_xlfn.IFNA(VLOOKUP(CONCATENATE($V$5,$B23,$C23),'BUS3'!$A$6:$N$135,14,FALSE),0)</f>
        <v>0</v>
      </c>
      <c r="W23" s="66">
        <f>_xlfn.IFNA(VLOOKUP(CONCATENATE($W$5,$B23,$C23),'DRY2'!$A$6:$M$169,14,FALSE),0)</f>
        <v>0</v>
      </c>
      <c r="X23" s="66">
        <f>_xlfn.IFNA(VLOOKUP(CONCATENATE($X$5,$B23,$C23),'BAL2'!$A$6:$N$133,14,FALSE),0)</f>
        <v>0</v>
      </c>
      <c r="Y23" s="66">
        <f>_xlfn.IFNA(VLOOKUP(CONCATENATE($Y$5,$B23,$C23),'OG2'!$A$6:$N$133,14,FALSE),0)</f>
        <v>0</v>
      </c>
      <c r="Z23" s="66">
        <f>_xlfn.IFNA(VLOOKUP(CONCATENATE($Z$5,$B23,$C23),'MR2'!$A$6:$N$133,14,FALSE),0)</f>
        <v>0</v>
      </c>
      <c r="AA23" s="66">
        <f>_xlfn.IFNA(VLOOKUP(CONCATENATE($AA$5,$B23,$C23),'DRY3'!$A$6:$N$124,14,FALSE),0)</f>
        <v>0</v>
      </c>
      <c r="AB23" s="66">
        <f>_xlfn.IFNA(VLOOKUP(CONCATENATE($AB$5,$B23,$C23),'SER2'!$A$6:$N$135,14,FALSE),0)</f>
        <v>0</v>
      </c>
      <c r="AC23" s="66">
        <f>_xlfn.IFNA(VLOOKUP(CONCATENATE($AC$5,$B23,$C23),'KR2'!$A$6:$O$129,14,FALSE),0)</f>
        <v>0</v>
      </c>
      <c r="AD23" s="66">
        <f>_xlfn.IFNA(VLOOKUP(CONCATENATE($AD$5,$B23,$C23),'BUN1'!$A$6:$O$129,14,FALSE),0)</f>
        <v>0</v>
      </c>
      <c r="AE23" s="66">
        <f>_xlfn.IFNA(VLOOKUP(CONCATENATE($AE$5,$B23,$C23),LOG!$A$6:$N$135,14,FALSE),0)</f>
        <v>0</v>
      </c>
      <c r="AF23" s="66">
        <f>_xlfn.IFNA(VLOOKUP(CONCATENATE($AF$5,$B23,$C23),FEST!$A$6:$N$125,14,FALSE),0)</f>
        <v>0</v>
      </c>
      <c r="AG23" s="66">
        <f>_xlfn.IFNA(VLOOKUP(CONCATENATE($AG$5,$B23,$C23),'ESP2'!$A$6:$N$131,14,FALSE),0)</f>
        <v>0</v>
      </c>
      <c r="AH23" s="66">
        <f>_xlfn.IFNA(VLOOKUP(CONCATENATE($AH$5,$B23,$C23),'OG2'!$A$6:$N$131,14,FALSE),0)</f>
        <v>0</v>
      </c>
      <c r="AI23" s="66">
        <f>_xlfn.IFNA(VLOOKUP(CONCATENATE($AI$5,$B23,$C23),'BUN2'!$A$6:$N$135,14,FALSE),0)</f>
        <v>0</v>
      </c>
      <c r="AJ23" s="66">
        <f>_xlfn.IFNA(VLOOKUP(CONCATENATE($AJ$5,$B23,$C23),SC!$A$6:$N$350,14,FALSE),0)</f>
        <v>0</v>
      </c>
      <c r="AK23" s="66">
        <f>_xlfn.IFNA(VLOOKUP(CONCATENATE($AK$5,$B23,$C23),'ESP3'!$A$6:$N$133,14,FALSE),0)</f>
        <v>0</v>
      </c>
      <c r="AL23" s="66">
        <f>_xlfn.IFNA(VLOOKUP(CONCATENATE($AP$5,$B23,$C23),'BAL3'!$A$6:$N$95,14,FALSE),0)</f>
        <v>0</v>
      </c>
      <c r="AM23" s="67">
        <f>_xlfn.IFNA(VLOOKUP(CONCATENATE($AM$5,$B23,$C23),'BUS4'!$A$6:$N$233,14,FALSE),0)</f>
        <v>0</v>
      </c>
      <c r="AN23" s="67">
        <f>_xlfn.IFNA(VLOOKUP(CONCATENATE($AK$5,$B23,$C23),'BUN3'!$A$6:$N$133,14,FALSE),0)</f>
        <v>0</v>
      </c>
      <c r="AO23" s="67">
        <f>_xlfn.IFNA(VLOOKUP(CONCATENATE($AO$5,$B23,$C23),'ESP4'!$A$6:$N$135,14,FALSE),0)</f>
        <v>0</v>
      </c>
      <c r="AP23" s="67">
        <f>_xlfn.IFNA(VLOOKUP(CONCATENATE($AP$5,$B23,$C23),'MR3'!$A$6:$N$77,14,FALSE),0)</f>
        <v>0</v>
      </c>
      <c r="AQ23" s="67">
        <f>_xlfn.IFNA(VLOOKUP(CONCATENATE($AQ$5,$B23,$C23),'WAL1'!$A$6:$N$233,14,FALSE),0)</f>
        <v>0</v>
      </c>
      <c r="AR23" s="67">
        <f>_xlfn.IFNA(VLOOKUP(CONCATENATE($AR$5,$B23,$C23),'SM1'!$A$6:$N$233,14,FALSE),0)</f>
        <v>6</v>
      </c>
      <c r="AS23" s="67">
        <f>_xlfn.IFNA(VLOOKUP(CONCATENATE($AS$5,$B23,$C23),WP!$A$6:$N$250,14,FALSE),0)</f>
        <v>0</v>
      </c>
      <c r="AT23" s="63"/>
    </row>
    <row r="24" spans="1:46" x14ac:dyDescent="0.3">
      <c r="A24" s="891"/>
      <c r="B24" s="85" t="s">
        <v>501</v>
      </c>
      <c r="C24" s="22" t="s">
        <v>888</v>
      </c>
      <c r="D24" s="22" t="s">
        <v>406</v>
      </c>
      <c r="E24" s="23">
        <v>45121</v>
      </c>
      <c r="F24" s="24">
        <v>15</v>
      </c>
      <c r="G24" s="187">
        <f t="shared" si="0"/>
        <v>1</v>
      </c>
      <c r="H24" s="638">
        <f t="shared" si="1"/>
        <v>6</v>
      </c>
      <c r="I24" s="654">
        <f t="shared" si="2"/>
        <v>18</v>
      </c>
      <c r="J24" s="65">
        <f>_xlfn.IFNA(VLOOKUP(CONCATENATE($J$5,$B24,$C24),'BUS1'!$A$6:$N$107,14,FALSE),0)</f>
        <v>0</v>
      </c>
      <c r="K24" s="66">
        <f>_xlfn.IFNA(VLOOKUP(CONCATENATE($K$5,$B24,$C24),'ESP1'!$A$6:$N$135,14,FALSE),0)</f>
        <v>0</v>
      </c>
      <c r="L24" s="66">
        <f>_xlfn.IFNA(VLOOKUP(CONCATENATE($L$5,$B24,$C24),'KR1'!$A$6:$N$95,14,FALSE),0)</f>
        <v>0</v>
      </c>
      <c r="M24" s="66">
        <f>_xlfn.IFNA(VLOOKUP(CONCATENATE($M$5,$B24,$C24),'BAL1'!$A$6:$N$110,14,FALSE),0)</f>
        <v>0</v>
      </c>
      <c r="N24" s="66">
        <f>_xlfn.IFNA(VLOOKUP(CONCATENATE($N$5,$B24,$C24),MUR!$A$6:$N$110,14,FALSE),0)</f>
        <v>0</v>
      </c>
      <c r="O24" s="66">
        <f>_xlfn.IFNA(VLOOKUP(CONCATENATE($O$5,$B24,$C24),'SER1'!$A$6:$N$110,14,FALSE),0)</f>
        <v>0</v>
      </c>
      <c r="P24" s="66">
        <f>_xlfn.IFNA(VLOOKUP(CONCATENATE($P$5,$B24,$C24),'MR1'!$A$6:$N$135,14,FALSE),0)</f>
        <v>0</v>
      </c>
      <c r="Q24" s="66">
        <f>_xlfn.IFNA(VLOOKUP(CONCATENATE($Q$5,$B24,$C24),'GOS1'!$A$6:$N$133,14,FALSE),0)</f>
        <v>0</v>
      </c>
      <c r="R24" s="66">
        <f>_xlfn.IFNA(VLOOKUP(CONCATENATE($R$5,$B24,$C24),'BUS2'!$A$6:$N$133,14,FALSE),0)</f>
        <v>0</v>
      </c>
      <c r="S24" s="66">
        <f>_xlfn.IFNA(VLOOKUP(CONCATENATE($S$5,$B24,$C24),'OG1'!$A$6:$N$56,14,FALSE),0)</f>
        <v>0</v>
      </c>
      <c r="T24" s="66">
        <f>_xlfn.IFNA(VLOOKUP(CONCATENATE($T$5,$B24,$C24),'DRY1'!$A$6:$N$135,14,FALSE),0)</f>
        <v>0</v>
      </c>
      <c r="U24" s="66">
        <f>_xlfn.IFNA(VLOOKUP(CONCATENATE($U$5,$B24,$C24),'HO1'!$A$6:$N$131,14,FALSE),0)</f>
        <v>0</v>
      </c>
      <c r="V24" s="66">
        <f>_xlfn.IFNA(VLOOKUP(CONCATENATE($V$5,$B24,$C24),'BUS3'!$A$6:$N$135,14,FALSE),0)</f>
        <v>0</v>
      </c>
      <c r="W24" s="66">
        <f>_xlfn.IFNA(VLOOKUP(CONCATENATE($W$5,$B24,$C24),'DRY2'!$A$6:$M$169,14,FALSE),0)</f>
        <v>0</v>
      </c>
      <c r="X24" s="66">
        <f>_xlfn.IFNA(VLOOKUP(CONCATENATE($X$5,$B24,$C24),'BAL2'!$A$6:$N$133,14,FALSE),0)</f>
        <v>0</v>
      </c>
      <c r="Y24" s="66">
        <f>_xlfn.IFNA(VLOOKUP(CONCATENATE($Y$5,$B24,$C24),'OG2'!$A$6:$N$133,14,FALSE),0)</f>
        <v>0</v>
      </c>
      <c r="Z24" s="66">
        <f>_xlfn.IFNA(VLOOKUP(CONCATENATE($Z$5,$B24,$C24),'MR2'!$A$6:$N$133,14,FALSE),0)</f>
        <v>0</v>
      </c>
      <c r="AA24" s="66">
        <f>_xlfn.IFNA(VLOOKUP(CONCATENATE($AA$5,$B24,$C24),'DRY3'!$A$6:$N$124,14,FALSE),0)</f>
        <v>0</v>
      </c>
      <c r="AB24" s="66">
        <f>_xlfn.IFNA(VLOOKUP(CONCATENATE($AB$5,$B24,$C24),'SER2'!$A$6:$N$135,14,FALSE),0)</f>
        <v>0</v>
      </c>
      <c r="AC24" s="66">
        <f>_xlfn.IFNA(VLOOKUP(CONCATENATE($AC$5,$B24,$C24),'KR2'!$A$6:$O$129,14,FALSE),0)</f>
        <v>0</v>
      </c>
      <c r="AD24" s="66">
        <f>_xlfn.IFNA(VLOOKUP(CONCATENATE($AD$5,$B24,$C24),'BUN1'!$A$6:$O$129,14,FALSE),0)</f>
        <v>0</v>
      </c>
      <c r="AE24" s="66">
        <f>_xlfn.IFNA(VLOOKUP(CONCATENATE($AE$5,$B24,$C24),LOG!$A$6:$N$135,14,FALSE),0)</f>
        <v>0</v>
      </c>
      <c r="AF24" s="66">
        <f>_xlfn.IFNA(VLOOKUP(CONCATENATE($AF$5,$B24,$C24),FEST!$A$6:$N$125,14,FALSE),0)</f>
        <v>0</v>
      </c>
      <c r="AG24" s="66">
        <f>_xlfn.IFNA(VLOOKUP(CONCATENATE($AG$5,$B24,$C24),'ESP2'!$A$6:$N$131,14,FALSE),0)</f>
        <v>0</v>
      </c>
      <c r="AH24" s="66">
        <f>_xlfn.IFNA(VLOOKUP(CONCATENATE($AH$5,$B24,$C24),'OG2'!$A$6:$N$131,14,FALSE),0)</f>
        <v>0</v>
      </c>
      <c r="AI24" s="66">
        <f>_xlfn.IFNA(VLOOKUP(CONCATENATE($AI$5,$B24,$C24),'BUN2'!$A$6:$N$135,14,FALSE),0)</f>
        <v>0</v>
      </c>
      <c r="AJ24" s="66">
        <f>_xlfn.IFNA(VLOOKUP(CONCATENATE($AJ$5,$B24,$C24),SC!$A$6:$N$350,14,FALSE),0)</f>
        <v>6</v>
      </c>
      <c r="AK24" s="66">
        <f>_xlfn.IFNA(VLOOKUP(CONCATENATE($AK$5,$B24,$C24),'ESP3'!$A$6:$N$133,14,FALSE),0)</f>
        <v>0</v>
      </c>
      <c r="AL24" s="66">
        <f>_xlfn.IFNA(VLOOKUP(CONCATENATE($AP$5,$B24,$C24),'BAL3'!$A$6:$N$95,14,FALSE),0)</f>
        <v>0</v>
      </c>
      <c r="AM24" s="67">
        <f>_xlfn.IFNA(VLOOKUP(CONCATENATE($AM$5,$B24,$C24),'BUS4'!$A$6:$N$233,14,FALSE),0)</f>
        <v>0</v>
      </c>
      <c r="AN24" s="67">
        <f>_xlfn.IFNA(VLOOKUP(CONCATENATE($AK$5,$B24,$C24),'BUN3'!$A$6:$N$133,14,FALSE),0)</f>
        <v>0</v>
      </c>
      <c r="AO24" s="67">
        <f>_xlfn.IFNA(VLOOKUP(CONCATENATE($AO$5,$B24,$C24),'ESP4'!$A$6:$N$135,14,FALSE),0)</f>
        <v>0</v>
      </c>
      <c r="AP24" s="67">
        <f>_xlfn.IFNA(VLOOKUP(CONCATENATE($AP$5,$B24,$C24),'MR3'!$A$6:$N$77,14,FALSE),0)</f>
        <v>0</v>
      </c>
      <c r="AQ24" s="67">
        <f>_xlfn.IFNA(VLOOKUP(CONCATENATE($AQ$5,$B24,$C24),'WAL1'!$A$6:$N$233,14,FALSE),0)</f>
        <v>0</v>
      </c>
      <c r="AR24" s="67">
        <f>_xlfn.IFNA(VLOOKUP(CONCATENATE($AR$5,$B24,$C24),'SM1'!$A$6:$N$233,14,FALSE),0)</f>
        <v>0</v>
      </c>
      <c r="AS24" s="67">
        <f>_xlfn.IFNA(VLOOKUP(CONCATENATE($AS$5,$B24,$C24),WP!$A$6:$N$250,14,FALSE),0)</f>
        <v>0</v>
      </c>
      <c r="AT24" s="35"/>
    </row>
    <row r="25" spans="1:46" x14ac:dyDescent="0.3">
      <c r="A25" s="891"/>
      <c r="B25" s="85" t="s">
        <v>781</v>
      </c>
      <c r="C25" s="22" t="s">
        <v>782</v>
      </c>
      <c r="D25" s="22" t="s">
        <v>254</v>
      </c>
      <c r="E25" s="23">
        <v>45153</v>
      </c>
      <c r="F25" s="24">
        <v>16</v>
      </c>
      <c r="G25" s="187">
        <f t="shared" si="0"/>
        <v>1</v>
      </c>
      <c r="H25" s="638">
        <f t="shared" si="1"/>
        <v>5</v>
      </c>
      <c r="I25" s="654">
        <f t="shared" si="2"/>
        <v>20</v>
      </c>
      <c r="J25" s="65">
        <f>_xlfn.IFNA(VLOOKUP(CONCATENATE($J$5,$B25,$C25),'BUS1'!$A$6:$N$107,14,FALSE),0)</f>
        <v>0</v>
      </c>
      <c r="K25" s="66">
        <f>_xlfn.IFNA(VLOOKUP(CONCATENATE($K$5,$B25,$C25),'ESP1'!$A$6:$N$135,14,FALSE),0)</f>
        <v>0</v>
      </c>
      <c r="L25" s="66">
        <f>_xlfn.IFNA(VLOOKUP(CONCATENATE($L$5,$B25,$C25),'KR1'!$A$6:$N$95,14,FALSE),0)</f>
        <v>0</v>
      </c>
      <c r="M25" s="66">
        <f>_xlfn.IFNA(VLOOKUP(CONCATENATE($M$5,$B25,$C25),'BAL1'!$A$6:$N$110,14,FALSE),0)</f>
        <v>0</v>
      </c>
      <c r="N25" s="66">
        <f>_xlfn.IFNA(VLOOKUP(CONCATENATE($N$5,$B25,$C25),MUR!$A$6:$N$110,14,FALSE),0)</f>
        <v>0</v>
      </c>
      <c r="O25" s="66">
        <f>_xlfn.IFNA(VLOOKUP(CONCATENATE($O$5,$B25,$C25),'SER1'!$A$6:$N$110,14,FALSE),0)</f>
        <v>0</v>
      </c>
      <c r="P25" s="66">
        <f>_xlfn.IFNA(VLOOKUP(CONCATENATE($P$5,$B25,$C25),'MR1'!$A$6:$N$135,14,FALSE),0)</f>
        <v>0</v>
      </c>
      <c r="Q25" s="66">
        <f>_xlfn.IFNA(VLOOKUP(CONCATENATE($Q$5,$B25,$C25),'GOS1'!$A$6:$N$133,14,FALSE),0)</f>
        <v>0</v>
      </c>
      <c r="R25" s="66">
        <f>_xlfn.IFNA(VLOOKUP(CONCATENATE($R$5,$B25,$C25),'BUS2'!$A$6:$N$133,14,FALSE),0)</f>
        <v>0</v>
      </c>
      <c r="S25" s="66">
        <f>_xlfn.IFNA(VLOOKUP(CONCATENATE($S$5,$B25,$C25),'OG1'!$A$6:$N$56,14,FALSE),0)</f>
        <v>0</v>
      </c>
      <c r="T25" s="66">
        <f>_xlfn.IFNA(VLOOKUP(CONCATENATE($T$5,$B25,$C25),'DRY1'!$A$6:$N$135,14,FALSE),0)</f>
        <v>0</v>
      </c>
      <c r="U25" s="66">
        <f>_xlfn.IFNA(VLOOKUP(CONCATENATE($U$5,$B25,$C25),'HO1'!$A$6:$N$131,14,FALSE),0)</f>
        <v>0</v>
      </c>
      <c r="V25" s="66">
        <f>_xlfn.IFNA(VLOOKUP(CONCATENATE($V$5,$B25,$C25),'BUS3'!$A$6:$N$135,14,FALSE),0)</f>
        <v>0</v>
      </c>
      <c r="W25" s="66">
        <f>_xlfn.IFNA(VLOOKUP(CONCATENATE($W$5,$B25,$C25),'DRY2'!$A$6:$M$169,14,FALSE),0)</f>
        <v>0</v>
      </c>
      <c r="X25" s="66">
        <f>_xlfn.IFNA(VLOOKUP(CONCATENATE($X$5,$B25,$C25),'BAL2'!$A$6:$N$133,14,FALSE),0)</f>
        <v>0</v>
      </c>
      <c r="Y25" s="66">
        <f>_xlfn.IFNA(VLOOKUP(CONCATENATE($Y$5,$B25,$C25),'OG2'!$A$6:$N$133,14,FALSE),0)</f>
        <v>0</v>
      </c>
      <c r="Z25" s="66">
        <f>_xlfn.IFNA(VLOOKUP(CONCATENATE($Z$5,$B25,$C25),'MR2'!$A$6:$N$133,14,FALSE),0)</f>
        <v>0</v>
      </c>
      <c r="AA25" s="66">
        <f>_xlfn.IFNA(VLOOKUP(CONCATENATE($AA$5,$B25,$C25),'DRY3'!$A$6:$N$124,14,FALSE),0)</f>
        <v>0</v>
      </c>
      <c r="AB25" s="66">
        <f>_xlfn.IFNA(VLOOKUP(CONCATENATE($AB$5,$B25,$C25),'SER2'!$A$6:$N$135,14,FALSE),0)</f>
        <v>5</v>
      </c>
      <c r="AC25" s="66">
        <f>_xlfn.IFNA(VLOOKUP(CONCATENATE($AC$5,$B25,$C25),'KR2'!$A$6:$O$129,14,FALSE),0)</f>
        <v>0</v>
      </c>
      <c r="AD25" s="66">
        <f>_xlfn.IFNA(VLOOKUP(CONCATENATE($AD$5,$B25,$C25),'BUN1'!$A$6:$O$129,14,FALSE),0)</f>
        <v>0</v>
      </c>
      <c r="AE25" s="66">
        <f>_xlfn.IFNA(VLOOKUP(CONCATENATE($AE$5,$B25,$C25),LOG!$A$6:$N$135,14,FALSE),0)</f>
        <v>0</v>
      </c>
      <c r="AF25" s="66">
        <f>_xlfn.IFNA(VLOOKUP(CONCATENATE($AF$5,$B25,$C25),FEST!$A$6:$N$125,14,FALSE),0)</f>
        <v>0</v>
      </c>
      <c r="AG25" s="66">
        <f>_xlfn.IFNA(VLOOKUP(CONCATENATE($AG$5,$B25,$C25),'ESP2'!$A$6:$N$131,14,FALSE),0)</f>
        <v>0</v>
      </c>
      <c r="AH25" s="66">
        <f>_xlfn.IFNA(VLOOKUP(CONCATENATE($AH$5,$B25,$C25),'OG2'!$A$6:$N$131,14,FALSE),0)</f>
        <v>0</v>
      </c>
      <c r="AI25" s="66">
        <f>_xlfn.IFNA(VLOOKUP(CONCATENATE($AI$5,$B25,$C25),'BUN2'!$A$6:$N$135,14,FALSE),0)</f>
        <v>0</v>
      </c>
      <c r="AJ25" s="66">
        <f>_xlfn.IFNA(VLOOKUP(CONCATENATE($AJ$5,$B25,$C25),SC!$A$6:$N$350,14,FALSE),0)</f>
        <v>0</v>
      </c>
      <c r="AK25" s="66">
        <f>_xlfn.IFNA(VLOOKUP(CONCATENATE($AK$5,$B25,$C25),'ESP3'!$A$6:$N$133,14,FALSE),0)</f>
        <v>0</v>
      </c>
      <c r="AL25" s="66">
        <f>_xlfn.IFNA(VLOOKUP(CONCATENATE($AP$5,$B25,$C25),'BAL3'!$A$6:$N$95,14,FALSE),0)</f>
        <v>0</v>
      </c>
      <c r="AM25" s="67">
        <f>_xlfn.IFNA(VLOOKUP(CONCATENATE($AM$5,$B25,$C25),'BUS4'!$A$6:$N$233,14,FALSE),0)</f>
        <v>0</v>
      </c>
      <c r="AN25" s="67">
        <f>_xlfn.IFNA(VLOOKUP(CONCATENATE($AK$5,$B25,$C25),'BUN3'!$A$6:$N$133,14,FALSE),0)</f>
        <v>0</v>
      </c>
      <c r="AO25" s="67">
        <f>_xlfn.IFNA(VLOOKUP(CONCATENATE($AO$5,$B25,$C25),'ESP4'!$A$6:$N$135,14,FALSE),0)</f>
        <v>0</v>
      </c>
      <c r="AP25" s="67">
        <f>_xlfn.IFNA(VLOOKUP(CONCATENATE($AP$5,$B25,$C25),'MR3'!$A$6:$N$77,14,FALSE),0)</f>
        <v>0</v>
      </c>
      <c r="AQ25" s="67">
        <f>_xlfn.IFNA(VLOOKUP(CONCATENATE($AQ$5,$B25,$C25),'WAL1'!$A$6:$N$233,14,FALSE),0)</f>
        <v>0</v>
      </c>
      <c r="AR25" s="67">
        <f>_xlfn.IFNA(VLOOKUP(CONCATENATE($AR$5,$B25,$C25),'SM1'!$A$6:$N$233,14,FALSE),0)</f>
        <v>0</v>
      </c>
      <c r="AS25" s="67">
        <f>_xlfn.IFNA(VLOOKUP(CONCATENATE($AS$5,$B25,$C25),WP!$A$6:$N$250,14,FALSE),0)</f>
        <v>0</v>
      </c>
      <c r="AT25" s="35"/>
    </row>
    <row r="26" spans="1:46" x14ac:dyDescent="0.3">
      <c r="A26" s="891"/>
      <c r="B26" s="85" t="s">
        <v>342</v>
      </c>
      <c r="C26" s="22" t="s">
        <v>542</v>
      </c>
      <c r="D26" s="22" t="s">
        <v>360</v>
      </c>
      <c r="E26" s="23">
        <v>45028</v>
      </c>
      <c r="F26" s="24">
        <v>14</v>
      </c>
      <c r="G26" s="187">
        <f t="shared" si="0"/>
        <v>1</v>
      </c>
      <c r="H26" s="638">
        <f t="shared" si="1"/>
        <v>4</v>
      </c>
      <c r="I26" s="654">
        <f t="shared" si="2"/>
        <v>21</v>
      </c>
      <c r="J26" s="65">
        <f>_xlfn.IFNA(VLOOKUP(CONCATENATE($J$5,$B26,$C26),'BUS1'!$A$6:$N$107,14,FALSE),0)</f>
        <v>0</v>
      </c>
      <c r="K26" s="66">
        <f>_xlfn.IFNA(VLOOKUP(CONCATENATE($K$5,$B26,$C26),'ESP1'!$A$6:$N$135,14,FALSE),0)</f>
        <v>0</v>
      </c>
      <c r="L26" s="66">
        <f>_xlfn.IFNA(VLOOKUP(CONCATENATE($L$5,$B26,$C26),'KR1'!$A$6:$N$95,14,FALSE),0)</f>
        <v>0</v>
      </c>
      <c r="M26" s="66">
        <f>_xlfn.IFNA(VLOOKUP(CONCATENATE($M$5,$B26,$C26),'BAL1'!$A$6:$N$110,14,FALSE),0)</f>
        <v>0</v>
      </c>
      <c r="N26" s="66">
        <f>_xlfn.IFNA(VLOOKUP(CONCATENATE($N$5,$B26,$C26),MUR!$A$6:$N$110,14,FALSE),0)</f>
        <v>4</v>
      </c>
      <c r="O26" s="66">
        <f>_xlfn.IFNA(VLOOKUP(CONCATENATE($O$5,$B26,$C26),'SER1'!$A$6:$N$110,14,FALSE),0)</f>
        <v>0</v>
      </c>
      <c r="P26" s="66">
        <f>_xlfn.IFNA(VLOOKUP(CONCATENATE($P$5,$B26,$C26),'MR1'!$A$6:$N$135,14,FALSE),0)</f>
        <v>0</v>
      </c>
      <c r="Q26" s="66">
        <f>_xlfn.IFNA(VLOOKUP(CONCATENATE($Q$5,$B26,$C26),'GOS1'!$A$6:$N$133,14,FALSE),0)</f>
        <v>0</v>
      </c>
      <c r="R26" s="66">
        <f>_xlfn.IFNA(VLOOKUP(CONCATENATE($R$5,$B26,$C26),'BUS2'!$A$6:$N$133,14,FALSE),0)</f>
        <v>0</v>
      </c>
      <c r="S26" s="66">
        <f>_xlfn.IFNA(VLOOKUP(CONCATENATE($S$5,$B26,$C26),'OG1'!$A$6:$N$56,14,FALSE),0)</f>
        <v>0</v>
      </c>
      <c r="T26" s="66">
        <f>_xlfn.IFNA(VLOOKUP(CONCATENATE($T$5,$B26,$C26),'DRY1'!$A$6:$N$135,14,FALSE),0)</f>
        <v>0</v>
      </c>
      <c r="U26" s="66">
        <f>_xlfn.IFNA(VLOOKUP(CONCATENATE($U$5,$B26,$C26),'HO1'!$A$6:$N$131,14,FALSE),0)</f>
        <v>0</v>
      </c>
      <c r="V26" s="66">
        <f>_xlfn.IFNA(VLOOKUP(CONCATENATE($V$5,$B26,$C26),'BUS3'!$A$6:$N$135,14,FALSE),0)</f>
        <v>0</v>
      </c>
      <c r="W26" s="66">
        <f>_xlfn.IFNA(VLOOKUP(CONCATENATE($W$5,$B26,$C26),'DRY2'!$A$6:$M$169,14,FALSE),0)</f>
        <v>0</v>
      </c>
      <c r="X26" s="66">
        <f>_xlfn.IFNA(VLOOKUP(CONCATENATE($X$5,$B26,$C26),'BAL2'!$A$6:$N$133,14,FALSE),0)</f>
        <v>0</v>
      </c>
      <c r="Y26" s="66">
        <f>_xlfn.IFNA(VLOOKUP(CONCATENATE($Y$5,$B26,$C26),'OG2'!$A$6:$N$133,14,FALSE),0)</f>
        <v>0</v>
      </c>
      <c r="Z26" s="66">
        <f>_xlfn.IFNA(VLOOKUP(CONCATENATE($Z$5,$B26,$C26),'MR2'!$A$6:$N$133,14,FALSE),0)</f>
        <v>0</v>
      </c>
      <c r="AA26" s="66">
        <f>_xlfn.IFNA(VLOOKUP(CONCATENATE($AA$5,$B26,$C26),'DRY3'!$A$6:$N$124,14,FALSE),0)</f>
        <v>0</v>
      </c>
      <c r="AB26" s="66">
        <f>_xlfn.IFNA(VLOOKUP(CONCATENATE($AB$5,$B26,$C26),'SER2'!$A$6:$N$135,14,FALSE),0)</f>
        <v>0</v>
      </c>
      <c r="AC26" s="66">
        <f>_xlfn.IFNA(VLOOKUP(CONCATENATE($AC$5,$B26,$C26),'KR2'!$A$6:$O$129,14,FALSE),0)</f>
        <v>0</v>
      </c>
      <c r="AD26" s="66">
        <f>_xlfn.IFNA(VLOOKUP(CONCATENATE($AD$5,$B26,$C26),'BUN1'!$A$6:$O$129,14,FALSE),0)</f>
        <v>0</v>
      </c>
      <c r="AE26" s="66">
        <f>_xlfn.IFNA(VLOOKUP(CONCATENATE($AE$5,$B26,$C26),LOG!$A$6:$N$135,14,FALSE),0)</f>
        <v>0</v>
      </c>
      <c r="AF26" s="66">
        <f>_xlfn.IFNA(VLOOKUP(CONCATENATE($AF$5,$B26,$C26),FEST!$A$6:$N$125,14,FALSE),0)</f>
        <v>0</v>
      </c>
      <c r="AG26" s="66">
        <f>_xlfn.IFNA(VLOOKUP(CONCATENATE($AG$5,$B26,$C26),'ESP2'!$A$6:$N$131,14,FALSE),0)</f>
        <v>0</v>
      </c>
      <c r="AH26" s="66">
        <f>_xlfn.IFNA(VLOOKUP(CONCATENATE($AH$5,$B26,$C26),'OG2'!$A$6:$N$131,14,FALSE),0)</f>
        <v>0</v>
      </c>
      <c r="AI26" s="66">
        <f>_xlfn.IFNA(VLOOKUP(CONCATENATE($AI$5,$B26,$C26),'BUN2'!$A$6:$N$135,14,FALSE),0)</f>
        <v>0</v>
      </c>
      <c r="AJ26" s="66">
        <f>_xlfn.IFNA(VLOOKUP(CONCATENATE($AJ$5,$B26,$C26),SC!$A$6:$N$350,14,FALSE),0)</f>
        <v>0</v>
      </c>
      <c r="AK26" s="66">
        <f>_xlfn.IFNA(VLOOKUP(CONCATENATE($AK$5,$B26,$C26),'ESP3'!$A$6:$N$133,14,FALSE),0)</f>
        <v>0</v>
      </c>
      <c r="AL26" s="66">
        <f>_xlfn.IFNA(VLOOKUP(CONCATENATE($AP$5,$B26,$C26),'BAL3'!$A$6:$N$95,14,FALSE),0)</f>
        <v>0</v>
      </c>
      <c r="AM26" s="67">
        <f>_xlfn.IFNA(VLOOKUP(CONCATENATE($AM$5,$B26,$C26),'BUS4'!$A$6:$N$233,14,FALSE),0)</f>
        <v>0</v>
      </c>
      <c r="AN26" s="67">
        <f>_xlfn.IFNA(VLOOKUP(CONCATENATE($AK$5,$B26,$C26),'BUN3'!$A$6:$N$133,14,FALSE),0)</f>
        <v>0</v>
      </c>
      <c r="AO26" s="67">
        <f>_xlfn.IFNA(VLOOKUP(CONCATENATE($AO$5,$B26,$C26),'ESP4'!$A$6:$N$135,14,FALSE),0)</f>
        <v>0</v>
      </c>
      <c r="AP26" s="67">
        <f>_xlfn.IFNA(VLOOKUP(CONCATENATE($AP$5,$B26,$C26),'MR3'!$A$6:$N$77,14,FALSE),0)</f>
        <v>0</v>
      </c>
      <c r="AQ26" s="67">
        <f>_xlfn.IFNA(VLOOKUP(CONCATENATE($AQ$5,$B26,$C26),'WAL1'!$A$6:$N$233,14,FALSE),0)</f>
        <v>0</v>
      </c>
      <c r="AR26" s="67">
        <f>_xlfn.IFNA(VLOOKUP(CONCATENATE($AR$5,$B26,$C26),'SM1'!$A$6:$N$233,14,FALSE),0)</f>
        <v>0</v>
      </c>
      <c r="AS26" s="67">
        <f>_xlfn.IFNA(VLOOKUP(CONCATENATE($AS$5,$B26,$C26),WP!$A$6:$N$250,14,FALSE),0)</f>
        <v>0</v>
      </c>
      <c r="AT26" s="63"/>
    </row>
    <row r="27" spans="1:46" x14ac:dyDescent="0.3">
      <c r="A27" s="891"/>
      <c r="B27" s="85" t="s">
        <v>355</v>
      </c>
      <c r="C27" s="22" t="s">
        <v>519</v>
      </c>
      <c r="D27" s="22" t="s">
        <v>887</v>
      </c>
      <c r="E27" s="23">
        <v>45049</v>
      </c>
      <c r="F27" s="24">
        <v>15</v>
      </c>
      <c r="G27" s="187">
        <f t="shared" si="0"/>
        <v>1</v>
      </c>
      <c r="H27" s="638">
        <f t="shared" si="1"/>
        <v>4</v>
      </c>
      <c r="I27" s="654">
        <f t="shared" si="2"/>
        <v>21</v>
      </c>
      <c r="J27" s="65">
        <f>_xlfn.IFNA(VLOOKUP(CONCATENATE($J$5,$B27,$C27),'BUS1'!$A$6:$N$107,14,FALSE),0)</f>
        <v>0</v>
      </c>
      <c r="K27" s="66">
        <f>_xlfn.IFNA(VLOOKUP(CONCATENATE($K$5,$B27,$C27),'ESP1'!$A$6:$N$135,14,FALSE),0)</f>
        <v>0</v>
      </c>
      <c r="L27" s="66">
        <f>_xlfn.IFNA(VLOOKUP(CONCATENATE($L$5,$B27,$C27),'KR1'!$A$6:$N$95,14,FALSE),0)</f>
        <v>0</v>
      </c>
      <c r="M27" s="66">
        <f>_xlfn.IFNA(VLOOKUP(CONCATENATE($M$5,$B27,$C27),'BAL1'!$A$6:$N$110,14,FALSE),0)</f>
        <v>0</v>
      </c>
      <c r="N27" s="66">
        <f>_xlfn.IFNA(VLOOKUP(CONCATENATE($N$5,$B27,$C27),MUR!$A$6:$N$110,14,FALSE),0)</f>
        <v>0</v>
      </c>
      <c r="O27" s="66">
        <f>_xlfn.IFNA(VLOOKUP(CONCATENATE($O$5,$B27,$C27),'SER1'!$A$6:$N$110,14,FALSE),0)</f>
        <v>0</v>
      </c>
      <c r="P27" s="66">
        <f>_xlfn.IFNA(VLOOKUP(CONCATENATE($P$5,$B27,$C27),'MR1'!$A$6:$N$135,14,FALSE),0)</f>
        <v>0</v>
      </c>
      <c r="Q27" s="66">
        <f>_xlfn.IFNA(VLOOKUP(CONCATENATE($Q$5,$B27,$C27),'GOS1'!$A$6:$N$133,14,FALSE),0)</f>
        <v>0</v>
      </c>
      <c r="R27" s="66">
        <f>_xlfn.IFNA(VLOOKUP(CONCATENATE($R$5,$B27,$C27),'BUS2'!$A$6:$N$133,14,FALSE),0)</f>
        <v>0</v>
      </c>
      <c r="S27" s="66">
        <f>_xlfn.IFNA(VLOOKUP(CONCATENATE($S$5,$B27,$C27),'OG1'!$A$6:$N$56,14,FALSE),0)</f>
        <v>0</v>
      </c>
      <c r="T27" s="66">
        <f>_xlfn.IFNA(VLOOKUP(CONCATENATE($T$5,$B27,$C27),'DRY1'!$A$6:$N$135,14,FALSE),0)</f>
        <v>0</v>
      </c>
      <c r="U27" s="66">
        <f>_xlfn.IFNA(VLOOKUP(CONCATENATE($U$5,$B27,$C27),'HO1'!$A$6:$N$131,14,FALSE),0)</f>
        <v>0</v>
      </c>
      <c r="V27" s="66">
        <f>_xlfn.IFNA(VLOOKUP(CONCATENATE($V$5,$B27,$C27),'BUS3'!$A$6:$N$135,14,FALSE),0)</f>
        <v>0</v>
      </c>
      <c r="W27" s="66">
        <f>_xlfn.IFNA(VLOOKUP(CONCATENATE($W$5,$B27,$C27),'DRY2'!$A$6:$M$169,14,FALSE),0)</f>
        <v>0</v>
      </c>
      <c r="X27" s="66">
        <f>_xlfn.IFNA(VLOOKUP(CONCATENATE($X$5,$B27,$C27),'BAL2'!$A$6:$N$133,14,FALSE),0)</f>
        <v>0</v>
      </c>
      <c r="Y27" s="66">
        <f>_xlfn.IFNA(VLOOKUP(CONCATENATE($Y$5,$B27,$C27),'OG2'!$A$6:$N$133,14,FALSE),0)</f>
        <v>0</v>
      </c>
      <c r="Z27" s="66">
        <f>_xlfn.IFNA(VLOOKUP(CONCATENATE($Z$5,$B27,$C27),'MR2'!$A$6:$N$133,14,FALSE),0)</f>
        <v>0</v>
      </c>
      <c r="AA27" s="66">
        <f>_xlfn.IFNA(VLOOKUP(CONCATENATE($AA$5,$B27,$C27),'DRY3'!$A$6:$N$124,14,FALSE),0)</f>
        <v>0</v>
      </c>
      <c r="AB27" s="66">
        <f>_xlfn.IFNA(VLOOKUP(CONCATENATE($AB$5,$B27,$C27),'SER2'!$A$6:$N$135,14,FALSE),0)</f>
        <v>0</v>
      </c>
      <c r="AC27" s="66">
        <f>_xlfn.IFNA(VLOOKUP(CONCATENATE($AC$5,$B27,$C27),'KR2'!$A$6:$O$129,14,FALSE),0)</f>
        <v>0</v>
      </c>
      <c r="AD27" s="66">
        <f>_xlfn.IFNA(VLOOKUP(CONCATENATE($AD$5,$B27,$C27),'BUN1'!$A$6:$O$129,14,FALSE),0)</f>
        <v>0</v>
      </c>
      <c r="AE27" s="66">
        <f>_xlfn.IFNA(VLOOKUP(CONCATENATE($AE$5,$B27,$C27),LOG!$A$6:$N$135,14,FALSE),0)</f>
        <v>0</v>
      </c>
      <c r="AF27" s="66">
        <f>_xlfn.IFNA(VLOOKUP(CONCATENATE($AF$5,$B27,$C27),FEST!$A$6:$N$125,14,FALSE),0)</f>
        <v>0</v>
      </c>
      <c r="AG27" s="66">
        <f>_xlfn.IFNA(VLOOKUP(CONCATENATE($AG$5,$B27,$C27),'ESP2'!$A$6:$N$131,14,FALSE),0)</f>
        <v>0</v>
      </c>
      <c r="AH27" s="66">
        <f>_xlfn.IFNA(VLOOKUP(CONCATENATE($AH$5,$B27,$C27),'OG2'!$A$6:$N$131,14,FALSE),0)</f>
        <v>0</v>
      </c>
      <c r="AI27" s="66">
        <f>_xlfn.IFNA(VLOOKUP(CONCATENATE($AI$5,$B27,$C27),'BUN2'!$A$6:$N$135,14,FALSE),0)</f>
        <v>0</v>
      </c>
      <c r="AJ27" s="66">
        <f>_xlfn.IFNA(VLOOKUP(CONCATENATE($AJ$5,$B27,$C27),SC!$A$6:$N$350,14,FALSE),0)</f>
        <v>0</v>
      </c>
      <c r="AK27" s="66">
        <f>_xlfn.IFNA(VLOOKUP(CONCATENATE($AK$5,$B27,$C27),'ESP3'!$A$6:$N$133,14,FALSE),0)</f>
        <v>0</v>
      </c>
      <c r="AL27" s="66">
        <f>_xlfn.IFNA(VLOOKUP(CONCATENATE($AP$5,$B27,$C27),'BAL3'!$A$6:$N$95,14,FALSE),0)</f>
        <v>0</v>
      </c>
      <c r="AM27" s="67">
        <f>_xlfn.IFNA(VLOOKUP(CONCATENATE($AM$5,$B27,$C27),'BUS4'!$A$6:$N$233,14,FALSE),0)</f>
        <v>4</v>
      </c>
      <c r="AN27" s="67">
        <f>_xlfn.IFNA(VLOOKUP(CONCATENATE($AK$5,$B27,$C27),'BUN3'!$A$6:$N$133,14,FALSE),0)</f>
        <v>0</v>
      </c>
      <c r="AO27" s="67">
        <f>_xlfn.IFNA(VLOOKUP(CONCATENATE($AO$5,$B27,$C27),'ESP4'!$A$6:$N$135,14,FALSE),0)</f>
        <v>0</v>
      </c>
      <c r="AP27" s="67">
        <f>_xlfn.IFNA(VLOOKUP(CONCATENATE($AP$5,$B27,$C27),'MR3'!$A$6:$N$77,14,FALSE),0)</f>
        <v>0</v>
      </c>
      <c r="AQ27" s="67">
        <f>_xlfn.IFNA(VLOOKUP(CONCATENATE($AQ$5,$B27,$C27),'WAL1'!$A$6:$N$233,14,FALSE),0)</f>
        <v>0</v>
      </c>
      <c r="AR27" s="67">
        <f>_xlfn.IFNA(VLOOKUP(CONCATENATE($AR$5,$B27,$C27),'SM1'!$A$6:$N$233,14,FALSE),0)</f>
        <v>0</v>
      </c>
      <c r="AS27" s="67">
        <f>_xlfn.IFNA(VLOOKUP(CONCATENATE($AS$5,$B27,$C27),WP!$A$6:$N$250,14,FALSE),0)</f>
        <v>0</v>
      </c>
      <c r="AT27" s="63"/>
    </row>
    <row r="28" spans="1:46" x14ac:dyDescent="0.3">
      <c r="A28" s="891"/>
      <c r="B28" s="85" t="s">
        <v>22</v>
      </c>
      <c r="C28" s="22" t="s">
        <v>394</v>
      </c>
      <c r="D28" s="22" t="s">
        <v>360</v>
      </c>
      <c r="E28" s="23">
        <v>45029</v>
      </c>
      <c r="F28" s="24">
        <v>14</v>
      </c>
      <c r="G28" s="187">
        <f t="shared" si="0"/>
        <v>1</v>
      </c>
      <c r="H28" s="638">
        <f t="shared" si="1"/>
        <v>2</v>
      </c>
      <c r="I28" s="654">
        <f t="shared" si="2"/>
        <v>23</v>
      </c>
      <c r="J28" s="65">
        <f>_xlfn.IFNA(VLOOKUP(CONCATENATE($J$5,$B28,$C28),'BUS1'!$A$6:$N$107,14,FALSE),0)</f>
        <v>0</v>
      </c>
      <c r="K28" s="66">
        <f>_xlfn.IFNA(VLOOKUP(CONCATENATE($K$5,$B28,$C28),'ESP1'!$A$6:$N$135,14,FALSE),0)</f>
        <v>0</v>
      </c>
      <c r="L28" s="66">
        <f>_xlfn.IFNA(VLOOKUP(CONCATENATE($L$5,$B28,$C28),'KR1'!$A$6:$N$95,14,FALSE),0)</f>
        <v>0</v>
      </c>
      <c r="M28" s="66">
        <f>_xlfn.IFNA(VLOOKUP(CONCATENATE($M$5,$B28,$C28),'BAL1'!$A$6:$N$110,14,FALSE),0)</f>
        <v>0</v>
      </c>
      <c r="N28" s="66">
        <f>_xlfn.IFNA(VLOOKUP(CONCATENATE($N$5,$B28,$C28),MUR!$A$6:$N$110,14,FALSE),0)</f>
        <v>2</v>
      </c>
      <c r="O28" s="66">
        <f>_xlfn.IFNA(VLOOKUP(CONCATENATE($O$5,$B28,$C28),'SER1'!$A$6:$N$110,14,FALSE),0)</f>
        <v>0</v>
      </c>
      <c r="P28" s="66">
        <f>_xlfn.IFNA(VLOOKUP(CONCATENATE($P$5,$B28,$C28),'MR1'!$A$6:$N$135,14,FALSE),0)</f>
        <v>0</v>
      </c>
      <c r="Q28" s="66">
        <f>_xlfn.IFNA(VLOOKUP(CONCATENATE($Q$5,$B28,$C28),'GOS1'!$A$6:$N$133,14,FALSE),0)</f>
        <v>0</v>
      </c>
      <c r="R28" s="66">
        <f>_xlfn.IFNA(VLOOKUP(CONCATENATE($R$5,$B28,$C28),'BUS2'!$A$6:$N$133,14,FALSE),0)</f>
        <v>0</v>
      </c>
      <c r="S28" s="66">
        <f>_xlfn.IFNA(VLOOKUP(CONCATENATE($S$5,$B28,$C28),'OG1'!$A$6:$N$56,14,FALSE),0)</f>
        <v>0</v>
      </c>
      <c r="T28" s="66">
        <f>_xlfn.IFNA(VLOOKUP(CONCATENATE($T$5,$B28,$C28),'DRY1'!$A$6:$N$135,14,FALSE),0)</f>
        <v>0</v>
      </c>
      <c r="U28" s="66">
        <f>_xlfn.IFNA(VLOOKUP(CONCATENATE($U$5,$B28,$C28),'HO1'!$A$6:$N$131,14,FALSE),0)</f>
        <v>0</v>
      </c>
      <c r="V28" s="66">
        <f>_xlfn.IFNA(VLOOKUP(CONCATENATE($V$5,$B28,$C28),'BUS3'!$A$6:$N$135,14,FALSE),0)</f>
        <v>0</v>
      </c>
      <c r="W28" s="66">
        <f>_xlfn.IFNA(VLOOKUP(CONCATENATE($W$5,$B28,$C28),'DRY2'!$A$6:$M$169,14,FALSE),0)</f>
        <v>0</v>
      </c>
      <c r="X28" s="66">
        <f>_xlfn.IFNA(VLOOKUP(CONCATENATE($X$5,$B28,$C28),'BAL2'!$A$6:$N$133,14,FALSE),0)</f>
        <v>0</v>
      </c>
      <c r="Y28" s="66">
        <f>_xlfn.IFNA(VLOOKUP(CONCATENATE($Y$5,$B28,$C28),'OG2'!$A$6:$N$133,14,FALSE),0)</f>
        <v>0</v>
      </c>
      <c r="Z28" s="66">
        <f>_xlfn.IFNA(VLOOKUP(CONCATENATE($Z$5,$B28,$C28),'MR2'!$A$6:$N$133,14,FALSE),0)</f>
        <v>0</v>
      </c>
      <c r="AA28" s="66">
        <f>_xlfn.IFNA(VLOOKUP(CONCATENATE($AA$5,$B28,$C28),'DRY3'!$A$6:$N$124,14,FALSE),0)</f>
        <v>0</v>
      </c>
      <c r="AB28" s="66">
        <f>_xlfn.IFNA(VLOOKUP(CONCATENATE($AB$5,$B28,$C28),'SER2'!$A$6:$N$135,14,FALSE),0)</f>
        <v>0</v>
      </c>
      <c r="AC28" s="66">
        <f>_xlfn.IFNA(VLOOKUP(CONCATENATE($AC$5,$B28,$C28),'KR2'!$A$6:$O$129,14,FALSE),0)</f>
        <v>0</v>
      </c>
      <c r="AD28" s="66">
        <f>_xlfn.IFNA(VLOOKUP(CONCATENATE($AD$5,$B28,$C28),'BUN1'!$A$6:$O$129,14,FALSE),0)</f>
        <v>0</v>
      </c>
      <c r="AE28" s="66">
        <f>_xlfn.IFNA(VLOOKUP(CONCATENATE($AE$5,$B28,$C28),LOG!$A$6:$N$135,14,FALSE),0)</f>
        <v>0</v>
      </c>
      <c r="AF28" s="66">
        <f>_xlfn.IFNA(VLOOKUP(CONCATENATE($AF$5,$B28,$C28),FEST!$A$6:$N$125,14,FALSE),0)</f>
        <v>0</v>
      </c>
      <c r="AG28" s="66">
        <f>_xlfn.IFNA(VLOOKUP(CONCATENATE($AG$5,$B28,$C28),'ESP2'!$A$6:$N$131,14,FALSE),0)</f>
        <v>0</v>
      </c>
      <c r="AH28" s="66">
        <f>_xlfn.IFNA(VLOOKUP(CONCATENATE($AH$5,$B28,$C28),'OG2'!$A$6:$N$131,14,FALSE),0)</f>
        <v>0</v>
      </c>
      <c r="AI28" s="66">
        <f>_xlfn.IFNA(VLOOKUP(CONCATENATE($AI$5,$B28,$C28),'BUN2'!$A$6:$N$135,14,FALSE),0)</f>
        <v>0</v>
      </c>
      <c r="AJ28" s="66">
        <f>_xlfn.IFNA(VLOOKUP(CONCATENATE($AJ$5,$B28,$C28),SC!$A$6:$N$350,14,FALSE),0)</f>
        <v>0</v>
      </c>
      <c r="AK28" s="66">
        <f>_xlfn.IFNA(VLOOKUP(CONCATENATE($AK$5,$B28,$C28),'ESP3'!$A$6:$N$133,14,FALSE),0)</f>
        <v>0</v>
      </c>
      <c r="AL28" s="66">
        <f>_xlfn.IFNA(VLOOKUP(CONCATENATE($AP$5,$B28,$C28),'BAL3'!$A$6:$N$95,14,FALSE),0)</f>
        <v>0</v>
      </c>
      <c r="AM28" s="67">
        <f>_xlfn.IFNA(VLOOKUP(CONCATENATE($AM$5,$B28,$C28),'BUS4'!$A$6:$N$233,14,FALSE),0)</f>
        <v>0</v>
      </c>
      <c r="AN28" s="67">
        <f>_xlfn.IFNA(VLOOKUP(CONCATENATE($AK$5,$B28,$C28),'BUN3'!$A$6:$N$133,14,FALSE),0)</f>
        <v>0</v>
      </c>
      <c r="AO28" s="67">
        <f>_xlfn.IFNA(VLOOKUP(CONCATENATE($AO$5,$B28,$C28),'ESP4'!$A$6:$N$135,14,FALSE),0)</f>
        <v>0</v>
      </c>
      <c r="AP28" s="67">
        <f>_xlfn.IFNA(VLOOKUP(CONCATENATE($AP$5,$B28,$C28),'MR3'!$A$6:$N$77,14,FALSE),0)</f>
        <v>0</v>
      </c>
      <c r="AQ28" s="67">
        <f>_xlfn.IFNA(VLOOKUP(CONCATENATE($AQ$5,$B28,$C28),'WAL1'!$A$6:$N$233,14,FALSE),0)</f>
        <v>0</v>
      </c>
      <c r="AR28" s="67">
        <f>_xlfn.IFNA(VLOOKUP(CONCATENATE($AR$5,$B28,$C28),'SM1'!$A$6:$N$233,14,FALSE),0)</f>
        <v>0</v>
      </c>
      <c r="AS28" s="67">
        <f>_xlfn.IFNA(VLOOKUP(CONCATENATE($AS$5,$B28,$C28),WP!$A$6:$N$250,14,FALSE),0)</f>
        <v>0</v>
      </c>
      <c r="AT28" s="63"/>
    </row>
    <row r="29" spans="1:46" x14ac:dyDescent="0.3">
      <c r="A29" s="891"/>
      <c r="B29" s="85" t="s">
        <v>482</v>
      </c>
      <c r="C29" s="22" t="s">
        <v>520</v>
      </c>
      <c r="D29" s="22" t="s">
        <v>687</v>
      </c>
      <c r="E29" s="23">
        <v>45121</v>
      </c>
      <c r="F29" s="24">
        <v>15</v>
      </c>
      <c r="G29" s="187">
        <f t="shared" si="0"/>
        <v>1</v>
      </c>
      <c r="H29" s="638">
        <f t="shared" si="1"/>
        <v>2</v>
      </c>
      <c r="I29" s="654">
        <f t="shared" si="2"/>
        <v>23</v>
      </c>
      <c r="J29" s="65">
        <f>_xlfn.IFNA(VLOOKUP(CONCATENATE($J$5,$B29,$C29),'BUS1'!$A$6:$N$107,14,FALSE),0)</f>
        <v>0</v>
      </c>
      <c r="K29" s="66">
        <f>_xlfn.IFNA(VLOOKUP(CONCATENATE($K$5,$B29,$C29),'ESP1'!$A$6:$N$135,14,FALSE),0)</f>
        <v>0</v>
      </c>
      <c r="L29" s="66">
        <f>_xlfn.IFNA(VLOOKUP(CONCATENATE($L$5,$B29,$C29),'KR1'!$A$6:$N$95,14,FALSE),0)</f>
        <v>0</v>
      </c>
      <c r="M29" s="66">
        <f>_xlfn.IFNA(VLOOKUP(CONCATENATE($M$5,$B29,$C29),'BAL1'!$A$6:$N$110,14,FALSE),0)</f>
        <v>0</v>
      </c>
      <c r="N29" s="66">
        <f>_xlfn.IFNA(VLOOKUP(CONCATENATE($N$5,$B29,$C29),MUR!$A$6:$N$110,14,FALSE),0)</f>
        <v>0</v>
      </c>
      <c r="O29" s="66">
        <f>_xlfn.IFNA(VLOOKUP(CONCATENATE($O$5,$B29,$C29),'SER1'!$A$6:$N$110,14,FALSE),0)</f>
        <v>0</v>
      </c>
      <c r="P29" s="66">
        <f>_xlfn.IFNA(VLOOKUP(CONCATENATE($P$5,$B29,$C29),'MR1'!$A$6:$N$135,14,FALSE),0)</f>
        <v>0</v>
      </c>
      <c r="Q29" s="66">
        <f>_xlfn.IFNA(VLOOKUP(CONCATENATE($Q$5,$B29,$C29),'GOS1'!$A$6:$N$133,14,FALSE),0)</f>
        <v>0</v>
      </c>
      <c r="R29" s="66">
        <f>_xlfn.IFNA(VLOOKUP(CONCATENATE($R$5,$B29,$C29),'BUS2'!$A$6:$N$133,14,FALSE),0)</f>
        <v>0</v>
      </c>
      <c r="S29" s="66">
        <f>_xlfn.IFNA(VLOOKUP(CONCATENATE($S$5,$B29,$C29),'OG1'!$A$6:$N$56,14,FALSE),0)</f>
        <v>0</v>
      </c>
      <c r="T29" s="66">
        <f>_xlfn.IFNA(VLOOKUP(CONCATENATE($T$5,$B29,$C29),'DRY1'!$A$6:$N$135,14,FALSE),0)</f>
        <v>0</v>
      </c>
      <c r="U29" s="66">
        <f>_xlfn.IFNA(VLOOKUP(CONCATENATE($U$5,$B29,$C29),'HO1'!$A$6:$N$131,14,FALSE),0)</f>
        <v>0</v>
      </c>
      <c r="V29" s="66">
        <f>_xlfn.IFNA(VLOOKUP(CONCATENATE($V$5,$B29,$C29),'BUS3'!$A$6:$N$135,14,FALSE),0)</f>
        <v>0</v>
      </c>
      <c r="W29" s="66">
        <f>_xlfn.IFNA(VLOOKUP(CONCATENATE($W$5,$B29,$C29),'DRY2'!$A$6:$M$169,14,FALSE),0)</f>
        <v>0</v>
      </c>
      <c r="X29" s="66">
        <f>_xlfn.IFNA(VLOOKUP(CONCATENATE($X$5,$B29,$C29),'BAL2'!$A$6:$N$133,14,FALSE),0)</f>
        <v>0</v>
      </c>
      <c r="Y29" s="66">
        <f>_xlfn.IFNA(VLOOKUP(CONCATENATE($Y$5,$B29,$C29),'OG2'!$A$6:$N$133,14,FALSE),0)</f>
        <v>0</v>
      </c>
      <c r="Z29" s="66">
        <f>_xlfn.IFNA(VLOOKUP(CONCATENATE($Z$5,$B29,$C29),'MR2'!$A$6:$N$133,14,FALSE),0)</f>
        <v>0</v>
      </c>
      <c r="AA29" s="66">
        <f>_xlfn.IFNA(VLOOKUP(CONCATENATE($AA$5,$B29,$C29),'DRY3'!$A$6:$N$124,14,FALSE),0)</f>
        <v>0</v>
      </c>
      <c r="AB29" s="66">
        <f>_xlfn.IFNA(VLOOKUP(CONCATENATE($AB$5,$B29,$C29),'SER2'!$A$6:$N$135,14,FALSE),0)</f>
        <v>0</v>
      </c>
      <c r="AC29" s="66">
        <f>_xlfn.IFNA(VLOOKUP(CONCATENATE($AC$5,$B29,$C29),'KR2'!$A$6:$O$129,14,FALSE),0)</f>
        <v>0</v>
      </c>
      <c r="AD29" s="66">
        <f>_xlfn.IFNA(VLOOKUP(CONCATENATE($AD$5,$B29,$C29),'BUN1'!$A$6:$O$129,14,FALSE),0)</f>
        <v>0</v>
      </c>
      <c r="AE29" s="66">
        <f>_xlfn.IFNA(VLOOKUP(CONCATENATE($AE$5,$B29,$C29),LOG!$A$6:$N$135,14,FALSE),0)</f>
        <v>0</v>
      </c>
      <c r="AF29" s="66">
        <f>_xlfn.IFNA(VLOOKUP(CONCATENATE($AF$5,$B29,$C29),FEST!$A$6:$N$125,14,FALSE),0)</f>
        <v>0</v>
      </c>
      <c r="AG29" s="66">
        <f>_xlfn.IFNA(VLOOKUP(CONCATENATE($AG$5,$B29,$C29),'ESP2'!$A$6:$N$131,14,FALSE),0)</f>
        <v>0</v>
      </c>
      <c r="AH29" s="66">
        <f>_xlfn.IFNA(VLOOKUP(CONCATENATE($AH$5,$B29,$C29),'OG2'!$A$6:$N$131,14,FALSE),0)</f>
        <v>0</v>
      </c>
      <c r="AI29" s="66">
        <f>_xlfn.IFNA(VLOOKUP(CONCATENATE($AI$5,$B29,$C29),'BUN2'!$A$6:$N$135,14,FALSE),0)</f>
        <v>0</v>
      </c>
      <c r="AJ29" s="66">
        <f>_xlfn.IFNA(VLOOKUP(CONCATENATE($AJ$5,$B29,$C29),SC!$A$6:$N$350,14,FALSE),0)</f>
        <v>2</v>
      </c>
      <c r="AK29" s="66">
        <f>_xlfn.IFNA(VLOOKUP(CONCATENATE($AK$5,$B29,$C29),'ESP3'!$A$6:$N$133,14,FALSE),0)</f>
        <v>0</v>
      </c>
      <c r="AL29" s="66">
        <f>_xlfn.IFNA(VLOOKUP(CONCATENATE($AP$5,$B29,$C29),'BAL3'!$A$6:$N$95,14,FALSE),0)</f>
        <v>0</v>
      </c>
      <c r="AM29" s="67">
        <f>_xlfn.IFNA(VLOOKUP(CONCATENATE($AM$5,$B29,$C29),'BUS4'!$A$6:$N$233,14,FALSE),0)</f>
        <v>0</v>
      </c>
      <c r="AN29" s="67">
        <f>_xlfn.IFNA(VLOOKUP(CONCATENATE($AK$5,$B29,$C29),'BUN3'!$A$6:$N$133,14,FALSE),0)</f>
        <v>0</v>
      </c>
      <c r="AO29" s="67">
        <f>_xlfn.IFNA(VLOOKUP(CONCATENATE($AO$5,$B29,$C29),'ESP4'!$A$6:$N$135,14,FALSE),0)</f>
        <v>0</v>
      </c>
      <c r="AP29" s="67">
        <f>_xlfn.IFNA(VLOOKUP(CONCATENATE($AP$5,$B29,$C29),'MR3'!$A$6:$N$77,14,FALSE),0)</f>
        <v>0</v>
      </c>
      <c r="AQ29" s="67">
        <f>_xlfn.IFNA(VLOOKUP(CONCATENATE($AQ$5,$B29,$C29),'WAL1'!$A$6:$N$233,14,FALSE),0)</f>
        <v>0</v>
      </c>
      <c r="AR29" s="67">
        <f>_xlfn.IFNA(VLOOKUP(CONCATENATE($AR$5,$B29,$C29),'SM1'!$A$6:$N$233,14,FALSE),0)</f>
        <v>0</v>
      </c>
      <c r="AS29" s="67">
        <f>_xlfn.IFNA(VLOOKUP(CONCATENATE($AS$5,$B29,$C29),WP!$A$6:$N$250,14,FALSE),0)</f>
        <v>0</v>
      </c>
      <c r="AT29" s="63"/>
    </row>
    <row r="30" spans="1:46" x14ac:dyDescent="0.3">
      <c r="A30" s="891"/>
      <c r="B30" s="85" t="s">
        <v>161</v>
      </c>
      <c r="C30" s="22" t="s">
        <v>380</v>
      </c>
      <c r="D30" s="22" t="s">
        <v>358</v>
      </c>
      <c r="E30" s="23">
        <v>45045</v>
      </c>
      <c r="F30" s="24">
        <v>14</v>
      </c>
      <c r="G30" s="187">
        <f t="shared" si="0"/>
        <v>0</v>
      </c>
      <c r="H30" s="638">
        <f t="shared" si="1"/>
        <v>0</v>
      </c>
      <c r="I30" s="654">
        <f t="shared" si="2"/>
        <v>25</v>
      </c>
      <c r="J30" s="65">
        <f>_xlfn.IFNA(VLOOKUP(CONCATENATE($J$5,$B30,$C30),'BUS1'!$A$6:$N$107,14,FALSE),0)</f>
        <v>0</v>
      </c>
      <c r="K30" s="66">
        <f>_xlfn.IFNA(VLOOKUP(CONCATENATE($K$5,$B30,$C30),'ESP1'!$A$6:$N$135,14,FALSE),0)</f>
        <v>0</v>
      </c>
      <c r="L30" s="66">
        <f>_xlfn.IFNA(VLOOKUP(CONCATENATE($L$5,$B30,$C30),'KR1'!$A$6:$N$95,14,FALSE),0)</f>
        <v>0</v>
      </c>
      <c r="M30" s="66">
        <f>_xlfn.IFNA(VLOOKUP(CONCATENATE($M$5,$B30,$C30),'BAL1'!$A$6:$N$110,14,FALSE),0)</f>
        <v>0</v>
      </c>
      <c r="N30" s="66">
        <f>_xlfn.IFNA(VLOOKUP(CONCATENATE($N$5,$B30,$C30),MUR!$A$6:$N$110,14,FALSE),0)</f>
        <v>0</v>
      </c>
      <c r="O30" s="66">
        <f>_xlfn.IFNA(VLOOKUP(CONCATENATE($O$5,$B30,$C30),'SER1'!$A$6:$N$110,14,FALSE),0)</f>
        <v>0</v>
      </c>
      <c r="P30" s="66">
        <f>_xlfn.IFNA(VLOOKUP(CONCATENATE($P$5,$B30,$C30),'MR1'!$A$6:$N$135,14,FALSE),0)</f>
        <v>0</v>
      </c>
      <c r="Q30" s="66">
        <f>_xlfn.IFNA(VLOOKUP(CONCATENATE($Q$5,$B30,$C30),'GOS1'!$A$6:$N$133,14,FALSE),0)</f>
        <v>0</v>
      </c>
      <c r="R30" s="66">
        <f>_xlfn.IFNA(VLOOKUP(CONCATENATE($R$5,$B30,$C30),'BUS2'!$A$6:$N$133,14,FALSE),0)</f>
        <v>0</v>
      </c>
      <c r="S30" s="66">
        <f>_xlfn.IFNA(VLOOKUP(CONCATENATE($S$5,$B30,$C30),'OG1'!$A$6:$N$56,14,FALSE),0)</f>
        <v>0</v>
      </c>
      <c r="T30" s="66">
        <f>_xlfn.IFNA(VLOOKUP(CONCATENATE($T$5,$B30,$C30),'DRY1'!$A$6:$N$135,14,FALSE),0)</f>
        <v>0</v>
      </c>
      <c r="U30" s="66">
        <f>_xlfn.IFNA(VLOOKUP(CONCATENATE($U$5,$B30,$C30),'HO1'!$A$6:$N$131,14,FALSE),0)</f>
        <v>0</v>
      </c>
      <c r="V30" s="66">
        <f>_xlfn.IFNA(VLOOKUP(CONCATENATE($V$5,$B30,$C30),'BUS3'!$A$6:$N$135,14,FALSE),0)</f>
        <v>0</v>
      </c>
      <c r="W30" s="66">
        <f>_xlfn.IFNA(VLOOKUP(CONCATENATE($W$5,$B30,$C30),'DRY2'!$A$6:$M$169,14,FALSE),0)</f>
        <v>0</v>
      </c>
      <c r="X30" s="66">
        <f>_xlfn.IFNA(VLOOKUP(CONCATENATE($X$5,$B30,$C30),'BAL2'!$A$6:$N$133,14,FALSE),0)</f>
        <v>0</v>
      </c>
      <c r="Y30" s="66">
        <f>_xlfn.IFNA(VLOOKUP(CONCATENATE($Y$5,$B30,$C30),'OG2'!$A$6:$N$133,14,FALSE),0)</f>
        <v>0</v>
      </c>
      <c r="Z30" s="66">
        <f>_xlfn.IFNA(VLOOKUP(CONCATENATE($Z$5,$B30,$C30),'MR2'!$A$6:$N$133,14,FALSE),0)</f>
        <v>0</v>
      </c>
      <c r="AA30" s="66">
        <f>_xlfn.IFNA(VLOOKUP(CONCATENATE($AA$5,$B30,$C30),'DRY3'!$A$6:$N$124,14,FALSE),0)</f>
        <v>0</v>
      </c>
      <c r="AB30" s="66">
        <f>_xlfn.IFNA(VLOOKUP(CONCATENATE($AB$5,$B30,$C30),'SER2'!$A$6:$N$135,14,FALSE),0)</f>
        <v>0</v>
      </c>
      <c r="AC30" s="66">
        <f>_xlfn.IFNA(VLOOKUP(CONCATENATE($AC$5,$B30,$C30),'KR2'!$A$6:$O$129,14,FALSE),0)</f>
        <v>0</v>
      </c>
      <c r="AD30" s="66">
        <f>_xlfn.IFNA(VLOOKUP(CONCATENATE($AD$5,$B30,$C30),'BUN1'!$A$6:$O$129,14,FALSE),0)</f>
        <v>0</v>
      </c>
      <c r="AE30" s="66">
        <f>_xlfn.IFNA(VLOOKUP(CONCATENATE($AE$5,$B30,$C30),LOG!$A$6:$N$135,14,FALSE),0)</f>
        <v>0</v>
      </c>
      <c r="AF30" s="66">
        <f>_xlfn.IFNA(VLOOKUP(CONCATENATE($AF$5,$B30,$C30),FEST!$A$6:$N$125,14,FALSE),0)</f>
        <v>0</v>
      </c>
      <c r="AG30" s="66">
        <f>_xlfn.IFNA(VLOOKUP(CONCATENATE($AG$5,$B30,$C30),'ESP2'!$A$6:$N$131,14,FALSE),0)</f>
        <v>0</v>
      </c>
      <c r="AH30" s="66">
        <f>_xlfn.IFNA(VLOOKUP(CONCATENATE($AH$5,$B30,$C30),'OG2'!$A$6:$N$131,14,FALSE),0)</f>
        <v>0</v>
      </c>
      <c r="AI30" s="66">
        <f>_xlfn.IFNA(VLOOKUP(CONCATENATE($AI$5,$B30,$C30),'BUN2'!$A$6:$N$135,14,FALSE),0)</f>
        <v>0</v>
      </c>
      <c r="AJ30" s="66">
        <f>_xlfn.IFNA(VLOOKUP(CONCATENATE($AJ$5,$B30,$C30),SC!$A$6:$N$350,14,FALSE),0)</f>
        <v>0</v>
      </c>
      <c r="AK30" s="66">
        <f>_xlfn.IFNA(VLOOKUP(CONCATENATE($AK$5,$B30,$C30),'ESP3'!$A$6:$N$133,14,FALSE),0)</f>
        <v>0</v>
      </c>
      <c r="AL30" s="66">
        <f>_xlfn.IFNA(VLOOKUP(CONCATENATE($AP$5,$B30,$C30),'BAL3'!$A$6:$N$95,14,FALSE),0)</f>
        <v>0</v>
      </c>
      <c r="AM30" s="67">
        <f>_xlfn.IFNA(VLOOKUP(CONCATENATE($AM$5,$B30,$C30),'BUS4'!$A$6:$N$233,14,FALSE),0)</f>
        <v>0</v>
      </c>
      <c r="AN30" s="67">
        <f>_xlfn.IFNA(VLOOKUP(CONCATENATE($AK$5,$B30,$C30),'BUN3'!$A$6:$N$133,14,FALSE),0)</f>
        <v>0</v>
      </c>
      <c r="AO30" s="67">
        <f>_xlfn.IFNA(VLOOKUP(CONCATENATE($AO$5,$B30,$C30),'ESP4'!$A$6:$N$135,14,FALSE),0)</f>
        <v>0</v>
      </c>
      <c r="AP30" s="67">
        <f>_xlfn.IFNA(VLOOKUP(CONCATENATE($AP$5,$B30,$C30),'MR3'!$A$6:$N$77,14,FALSE),0)</f>
        <v>0</v>
      </c>
      <c r="AQ30" s="67">
        <f>_xlfn.IFNA(VLOOKUP(CONCATENATE($AQ$5,$B30,$C30),'WAL1'!$A$6:$N$233,14,FALSE),0)</f>
        <v>0</v>
      </c>
      <c r="AR30" s="67">
        <f>_xlfn.IFNA(VLOOKUP(CONCATENATE($AR$5,$B30,$C30),'SM1'!$A$6:$N$233,14,FALSE),0)</f>
        <v>0</v>
      </c>
      <c r="AS30" s="67">
        <f>_xlfn.IFNA(VLOOKUP(CONCATENATE($AS$5,$B30,$C30),WP!$A$6:$N$250,14,FALSE),0)</f>
        <v>0</v>
      </c>
      <c r="AT30" s="63"/>
    </row>
    <row r="31" spans="1:46" x14ac:dyDescent="0.3">
      <c r="A31" s="891"/>
      <c r="B31" s="85" t="s">
        <v>502</v>
      </c>
      <c r="C31" s="22" t="s">
        <v>381</v>
      </c>
      <c r="D31" s="22" t="s">
        <v>359</v>
      </c>
      <c r="E31" s="23">
        <v>45044</v>
      </c>
      <c r="F31" s="24">
        <v>14</v>
      </c>
      <c r="G31" s="187">
        <f t="shared" si="0"/>
        <v>0</v>
      </c>
      <c r="H31" s="638">
        <f t="shared" si="1"/>
        <v>0</v>
      </c>
      <c r="I31" s="654">
        <f t="shared" si="2"/>
        <v>25</v>
      </c>
      <c r="J31" s="65">
        <f>_xlfn.IFNA(VLOOKUP(CONCATENATE($J$5,$B31,$C31),'BUS1'!$A$6:$N$107,14,FALSE),0)</f>
        <v>0</v>
      </c>
      <c r="K31" s="66">
        <f>_xlfn.IFNA(VLOOKUP(CONCATENATE($K$5,$B31,$C31),'ESP1'!$A$6:$N$135,14,FALSE),0)</f>
        <v>0</v>
      </c>
      <c r="L31" s="66">
        <f>_xlfn.IFNA(VLOOKUP(CONCATENATE($L$5,$B31,$C31),'KR1'!$A$6:$N$95,14,FALSE),0)</f>
        <v>0</v>
      </c>
      <c r="M31" s="66">
        <f>_xlfn.IFNA(VLOOKUP(CONCATENATE($M$5,$B31,$C31),'BAL1'!$A$6:$N$110,14,FALSE),0)</f>
        <v>0</v>
      </c>
      <c r="N31" s="66">
        <f>_xlfn.IFNA(VLOOKUP(CONCATENATE($N$5,$B31,$C31),MUR!$A$6:$N$110,14,FALSE),0)</f>
        <v>0</v>
      </c>
      <c r="O31" s="66">
        <f>_xlfn.IFNA(VLOOKUP(CONCATENATE($O$5,$B31,$C31),'SER1'!$A$6:$N$110,14,FALSE),0)</f>
        <v>0</v>
      </c>
      <c r="P31" s="66">
        <f>_xlfn.IFNA(VLOOKUP(CONCATENATE($P$5,$B31,$C31),'MR1'!$A$6:$N$135,14,FALSE),0)</f>
        <v>0</v>
      </c>
      <c r="Q31" s="66">
        <f>_xlfn.IFNA(VLOOKUP(CONCATENATE($Q$5,$B31,$C31),'GOS1'!$A$6:$N$133,14,FALSE),0)</f>
        <v>0</v>
      </c>
      <c r="R31" s="66">
        <f>_xlfn.IFNA(VLOOKUP(CONCATENATE($R$5,$B31,$C31),'BUS2'!$A$6:$N$133,14,FALSE),0)</f>
        <v>0</v>
      </c>
      <c r="S31" s="66">
        <f>_xlfn.IFNA(VLOOKUP(CONCATENATE($S$5,$B31,$C31),'OG1'!$A$6:$N$56,14,FALSE),0)</f>
        <v>0</v>
      </c>
      <c r="T31" s="66">
        <f>_xlfn.IFNA(VLOOKUP(CONCATENATE($T$5,$B31,$C31),'DRY1'!$A$6:$N$135,14,FALSE),0)</f>
        <v>0</v>
      </c>
      <c r="U31" s="66">
        <f>_xlfn.IFNA(VLOOKUP(CONCATENATE($U$5,$B31,$C31),'HO1'!$A$6:$N$131,14,FALSE),0)</f>
        <v>0</v>
      </c>
      <c r="V31" s="66">
        <f>_xlfn.IFNA(VLOOKUP(CONCATENATE($V$5,$B31,$C31),'BUS3'!$A$6:$N$135,14,FALSE),0)</f>
        <v>0</v>
      </c>
      <c r="W31" s="66">
        <f>_xlfn.IFNA(VLOOKUP(CONCATENATE($W$5,$B31,$C31),'DRY2'!$A$6:$M$169,14,FALSE),0)</f>
        <v>0</v>
      </c>
      <c r="X31" s="66">
        <f>_xlfn.IFNA(VLOOKUP(CONCATENATE($X$5,$B31,$C31),'BAL2'!$A$6:$N$133,14,FALSE),0)</f>
        <v>0</v>
      </c>
      <c r="Y31" s="66">
        <f>_xlfn.IFNA(VLOOKUP(CONCATENATE($Y$5,$B31,$C31),'OG2'!$A$6:$N$133,14,FALSE),0)</f>
        <v>0</v>
      </c>
      <c r="Z31" s="66">
        <f>_xlfn.IFNA(VLOOKUP(CONCATENATE($Z$5,$B31,$C31),'MR2'!$A$6:$N$133,14,FALSE),0)</f>
        <v>0</v>
      </c>
      <c r="AA31" s="66">
        <f>_xlfn.IFNA(VLOOKUP(CONCATENATE($AA$5,$B31,$C31),'DRY3'!$A$6:$N$124,14,FALSE),0)</f>
        <v>0</v>
      </c>
      <c r="AB31" s="66">
        <f>_xlfn.IFNA(VLOOKUP(CONCATENATE($AB$5,$B31,$C31),'SER2'!$A$6:$N$135,14,FALSE),0)</f>
        <v>0</v>
      </c>
      <c r="AC31" s="66">
        <f>_xlfn.IFNA(VLOOKUP(CONCATENATE($AC$5,$B31,$C31),'KR2'!$A$6:$O$129,14,FALSE),0)</f>
        <v>0</v>
      </c>
      <c r="AD31" s="66">
        <f>_xlfn.IFNA(VLOOKUP(CONCATENATE($AD$5,$B31,$C31),'BUN1'!$A$6:$O$129,14,FALSE),0)</f>
        <v>0</v>
      </c>
      <c r="AE31" s="66">
        <f>_xlfn.IFNA(VLOOKUP(CONCATENATE($AE$5,$B31,$C31),LOG!$A$6:$N$135,14,FALSE),0)</f>
        <v>0</v>
      </c>
      <c r="AF31" s="66">
        <f>_xlfn.IFNA(VLOOKUP(CONCATENATE($AF$5,$B31,$C31),FEST!$A$6:$N$125,14,FALSE),0)</f>
        <v>0</v>
      </c>
      <c r="AG31" s="66">
        <f>_xlfn.IFNA(VLOOKUP(CONCATENATE($AG$5,$B31,$C31),'ESP2'!$A$6:$N$131,14,FALSE),0)</f>
        <v>0</v>
      </c>
      <c r="AH31" s="66">
        <f>_xlfn.IFNA(VLOOKUP(CONCATENATE($AH$5,$B31,$C31),'OG2'!$A$6:$N$131,14,FALSE),0)</f>
        <v>0</v>
      </c>
      <c r="AI31" s="66">
        <f>_xlfn.IFNA(VLOOKUP(CONCATENATE($AI$5,$B31,$C31),'BUN2'!$A$6:$N$135,14,FALSE),0)</f>
        <v>0</v>
      </c>
      <c r="AJ31" s="66">
        <f>_xlfn.IFNA(VLOOKUP(CONCATENATE($AJ$5,$B31,$C31),SC!$A$6:$N$350,14,FALSE),0)</f>
        <v>0</v>
      </c>
      <c r="AK31" s="66">
        <f>_xlfn.IFNA(VLOOKUP(CONCATENATE($AK$5,$B31,$C31),'ESP3'!$A$6:$N$133,14,FALSE),0)</f>
        <v>0</v>
      </c>
      <c r="AL31" s="66">
        <f>_xlfn.IFNA(VLOOKUP(CONCATENATE($AP$5,$B31,$C31),'BAL3'!$A$6:$N$95,14,FALSE),0)</f>
        <v>0</v>
      </c>
      <c r="AM31" s="67">
        <f>_xlfn.IFNA(VLOOKUP(CONCATENATE($AM$5,$B31,$C31),'BUS4'!$A$6:$N$233,14,FALSE),0)</f>
        <v>0</v>
      </c>
      <c r="AN31" s="67">
        <f>_xlfn.IFNA(VLOOKUP(CONCATENATE($AK$5,$B31,$C31),'BUN3'!$A$6:$N$133,14,FALSE),0)</f>
        <v>0</v>
      </c>
      <c r="AO31" s="67">
        <f>_xlfn.IFNA(VLOOKUP(CONCATENATE($AO$5,$B31,$C31),'ESP4'!$A$6:$N$135,14,FALSE),0)</f>
        <v>0</v>
      </c>
      <c r="AP31" s="67">
        <f>_xlfn.IFNA(VLOOKUP(CONCATENATE($AP$5,$B31,$C31),'MR3'!$A$6:$N$77,14,FALSE),0)</f>
        <v>0</v>
      </c>
      <c r="AQ31" s="67">
        <f>_xlfn.IFNA(VLOOKUP(CONCATENATE($AQ$5,$B31,$C31),'WAL1'!$A$6:$N$233,14,FALSE),0)</f>
        <v>0</v>
      </c>
      <c r="AR31" s="67">
        <f>_xlfn.IFNA(VLOOKUP(CONCATENATE($AR$5,$B31,$C31),'SM1'!$A$6:$N$233,14,FALSE),0)</f>
        <v>0</v>
      </c>
      <c r="AS31" s="67">
        <f>_xlfn.IFNA(VLOOKUP(CONCATENATE($AS$5,$B31,$C31),WP!$A$6:$N$250,14,FALSE),0)</f>
        <v>0</v>
      </c>
      <c r="AT31" s="63"/>
    </row>
    <row r="32" spans="1:46" x14ac:dyDescent="0.3">
      <c r="A32" s="891"/>
      <c r="B32" s="85" t="s">
        <v>22</v>
      </c>
      <c r="C32" s="22" t="s">
        <v>168</v>
      </c>
      <c r="D32" s="22" t="s">
        <v>360</v>
      </c>
      <c r="E32" s="23">
        <v>45029</v>
      </c>
      <c r="F32" s="24">
        <v>14</v>
      </c>
      <c r="G32" s="187">
        <f t="shared" si="0"/>
        <v>0</v>
      </c>
      <c r="H32" s="638">
        <f t="shared" si="1"/>
        <v>0</v>
      </c>
      <c r="I32" s="654">
        <f t="shared" si="2"/>
        <v>25</v>
      </c>
      <c r="J32" s="65">
        <f>_xlfn.IFNA(VLOOKUP(CONCATENATE($J$5,$B32,$C32),'BUS1'!$A$6:$N$107,14,FALSE),0)</f>
        <v>0</v>
      </c>
      <c r="K32" s="66">
        <f>_xlfn.IFNA(VLOOKUP(CONCATENATE($K$5,$B32,$C32),'ESP1'!$A$6:$N$135,14,FALSE),0)</f>
        <v>0</v>
      </c>
      <c r="L32" s="66">
        <f>_xlfn.IFNA(VLOOKUP(CONCATENATE($L$5,$B32,$C32),'KR1'!$A$6:$N$95,14,FALSE),0)</f>
        <v>0</v>
      </c>
      <c r="M32" s="66">
        <f>_xlfn.IFNA(VLOOKUP(CONCATENATE($M$5,$B32,$C32),'BAL1'!$A$6:$N$110,14,FALSE),0)</f>
        <v>0</v>
      </c>
      <c r="N32" s="66">
        <f>_xlfn.IFNA(VLOOKUP(CONCATENATE($N$5,$B32,$C32),MUR!$A$6:$N$110,14,FALSE),0)</f>
        <v>0</v>
      </c>
      <c r="O32" s="66">
        <f>_xlfn.IFNA(VLOOKUP(CONCATENATE($O$5,$B32,$C32),'SER1'!$A$6:$N$110,14,FALSE),0)</f>
        <v>0</v>
      </c>
      <c r="P32" s="66">
        <f>_xlfn.IFNA(VLOOKUP(CONCATENATE($P$5,$B32,$C32),'MR1'!$A$6:$N$135,14,FALSE),0)</f>
        <v>0</v>
      </c>
      <c r="Q32" s="66">
        <f>_xlfn.IFNA(VLOOKUP(CONCATENATE($Q$5,$B32,$C32),'GOS1'!$A$6:$N$133,14,FALSE),0)</f>
        <v>0</v>
      </c>
      <c r="R32" s="66">
        <f>_xlfn.IFNA(VLOOKUP(CONCATENATE($R$5,$B32,$C32),'BUS2'!$A$6:$N$133,14,FALSE),0)</f>
        <v>0</v>
      </c>
      <c r="S32" s="66">
        <f>_xlfn.IFNA(VLOOKUP(CONCATENATE($S$5,$B32,$C32),'OG1'!$A$6:$N$56,14,FALSE),0)</f>
        <v>0</v>
      </c>
      <c r="T32" s="66">
        <f>_xlfn.IFNA(VLOOKUP(CONCATENATE($T$5,$B32,$C32),'DRY1'!$A$6:$N$135,14,FALSE),0)</f>
        <v>0</v>
      </c>
      <c r="U32" s="66">
        <f>_xlfn.IFNA(VLOOKUP(CONCATENATE($U$5,$B32,$C32),'HO1'!$A$6:$N$131,14,FALSE),0)</f>
        <v>0</v>
      </c>
      <c r="V32" s="66">
        <f>_xlfn.IFNA(VLOOKUP(CONCATENATE($V$5,$B32,$C32),'BUS3'!$A$6:$N$135,14,FALSE),0)</f>
        <v>0</v>
      </c>
      <c r="W32" s="66">
        <f>_xlfn.IFNA(VLOOKUP(CONCATENATE($W$5,$B32,$C32),'DRY2'!$A$6:$M$169,14,FALSE),0)</f>
        <v>0</v>
      </c>
      <c r="X32" s="66">
        <f>_xlfn.IFNA(VLOOKUP(CONCATENATE($X$5,$B32,$C32),'BAL2'!$A$6:$N$133,14,FALSE),0)</f>
        <v>0</v>
      </c>
      <c r="Y32" s="66">
        <f>_xlfn.IFNA(VLOOKUP(CONCATENATE($Y$5,$B32,$C32),'OG2'!$A$6:$N$133,14,FALSE),0)</f>
        <v>0</v>
      </c>
      <c r="Z32" s="66">
        <f>_xlfn.IFNA(VLOOKUP(CONCATENATE($Z$5,$B32,$C32),'MR2'!$A$6:$N$133,14,FALSE),0)</f>
        <v>0</v>
      </c>
      <c r="AA32" s="66">
        <f>_xlfn.IFNA(VLOOKUP(CONCATENATE($AA$5,$B32,$C32),'DRY3'!$A$6:$N$124,14,FALSE),0)</f>
        <v>0</v>
      </c>
      <c r="AB32" s="66">
        <f>_xlfn.IFNA(VLOOKUP(CONCATENATE($AB$5,$B32,$C32),'SER2'!$A$6:$N$135,14,FALSE),0)</f>
        <v>0</v>
      </c>
      <c r="AC32" s="66">
        <f>_xlfn.IFNA(VLOOKUP(CONCATENATE($AC$5,$B32,$C32),'KR2'!$A$6:$O$129,14,FALSE),0)</f>
        <v>0</v>
      </c>
      <c r="AD32" s="66">
        <f>_xlfn.IFNA(VLOOKUP(CONCATENATE($AD$5,$B32,$C32),'BUN1'!$A$6:$O$129,14,FALSE),0)</f>
        <v>0</v>
      </c>
      <c r="AE32" s="66">
        <f>_xlfn.IFNA(VLOOKUP(CONCATENATE($AE$5,$B32,$C32),LOG!$A$6:$N$135,14,FALSE),0)</f>
        <v>0</v>
      </c>
      <c r="AF32" s="66">
        <f>_xlfn.IFNA(VLOOKUP(CONCATENATE($AF$5,$B32,$C32),FEST!$A$6:$N$125,14,FALSE),0)</f>
        <v>0</v>
      </c>
      <c r="AG32" s="66">
        <f>_xlfn.IFNA(VLOOKUP(CONCATENATE($AG$5,$B32,$C32),'ESP2'!$A$6:$N$131,14,FALSE),0)</f>
        <v>0</v>
      </c>
      <c r="AH32" s="66">
        <f>_xlfn.IFNA(VLOOKUP(CONCATENATE($AH$5,$B32,$C32),'OG2'!$A$6:$N$131,14,FALSE),0)</f>
        <v>0</v>
      </c>
      <c r="AI32" s="66">
        <f>_xlfn.IFNA(VLOOKUP(CONCATENATE($AI$5,$B32,$C32),'BUN2'!$A$6:$N$135,14,FALSE),0)</f>
        <v>0</v>
      </c>
      <c r="AJ32" s="66">
        <f>_xlfn.IFNA(VLOOKUP(CONCATENATE($AJ$5,$B32,$C32),SC!$A$6:$N$350,14,FALSE),0)</f>
        <v>0</v>
      </c>
      <c r="AK32" s="66">
        <f>_xlfn.IFNA(VLOOKUP(CONCATENATE($AK$5,$B32,$C32),'ESP3'!$A$6:$N$133,14,FALSE),0)</f>
        <v>0</v>
      </c>
      <c r="AL32" s="66">
        <f>_xlfn.IFNA(VLOOKUP(CONCATENATE($AP$5,$B32,$C32),'BAL3'!$A$6:$N$95,14,FALSE),0)</f>
        <v>0</v>
      </c>
      <c r="AM32" s="67">
        <f>_xlfn.IFNA(VLOOKUP(CONCATENATE($AM$5,$B32,$C32),'BUS4'!$A$6:$N$233,14,FALSE),0)</f>
        <v>0</v>
      </c>
      <c r="AN32" s="67">
        <f>_xlfn.IFNA(VLOOKUP(CONCATENATE($AK$5,$B32,$C32),'BUN3'!$A$6:$N$133,14,FALSE),0)</f>
        <v>0</v>
      </c>
      <c r="AO32" s="67">
        <f>_xlfn.IFNA(VLOOKUP(CONCATENATE($AO$5,$B32,$C32),'ESP4'!$A$6:$N$135,14,FALSE),0)</f>
        <v>0</v>
      </c>
      <c r="AP32" s="67">
        <f>_xlfn.IFNA(VLOOKUP(CONCATENATE($AP$5,$B32,$C32),'MR3'!$A$6:$N$77,14,FALSE),0)</f>
        <v>0</v>
      </c>
      <c r="AQ32" s="67">
        <f>_xlfn.IFNA(VLOOKUP(CONCATENATE($AQ$5,$B32,$C32),'WAL1'!$A$6:$N$233,14,FALSE),0)</f>
        <v>0</v>
      </c>
      <c r="AR32" s="67">
        <f>_xlfn.IFNA(VLOOKUP(CONCATENATE($AR$5,$B32,$C32),'SM1'!$A$6:$N$233,14,FALSE),0)</f>
        <v>0</v>
      </c>
      <c r="AS32" s="67">
        <f>_xlfn.IFNA(VLOOKUP(CONCATENATE($AS$5,$B32,$C32),WP!$A$6:$N$250,14,FALSE),0)</f>
        <v>0</v>
      </c>
      <c r="AT32" s="63"/>
    </row>
    <row r="33" spans="1:46" x14ac:dyDescent="0.3">
      <c r="A33" s="891"/>
      <c r="B33" s="85" t="s">
        <v>503</v>
      </c>
      <c r="C33" s="22" t="s">
        <v>543</v>
      </c>
      <c r="D33" s="22" t="s">
        <v>363</v>
      </c>
      <c r="E33" s="23">
        <v>45044</v>
      </c>
      <c r="F33" s="24">
        <v>15</v>
      </c>
      <c r="G33" s="187">
        <f t="shared" si="0"/>
        <v>0</v>
      </c>
      <c r="H33" s="638">
        <f t="shared" si="1"/>
        <v>0</v>
      </c>
      <c r="I33" s="654">
        <f t="shared" si="2"/>
        <v>25</v>
      </c>
      <c r="J33" s="65">
        <f>_xlfn.IFNA(VLOOKUP(CONCATENATE($J$5,$B33,$C33),'BUS1'!$A$6:$N$107,14,FALSE),0)</f>
        <v>0</v>
      </c>
      <c r="K33" s="66">
        <f>_xlfn.IFNA(VLOOKUP(CONCATENATE($K$5,$B33,$C33),'ESP1'!$A$6:$N$135,14,FALSE),0)</f>
        <v>0</v>
      </c>
      <c r="L33" s="66">
        <f>_xlfn.IFNA(VLOOKUP(CONCATENATE($L$5,$B33,$C33),'KR1'!$A$6:$N$95,14,FALSE),0)</f>
        <v>0</v>
      </c>
      <c r="M33" s="66">
        <f>_xlfn.IFNA(VLOOKUP(CONCATENATE($M$5,$B33,$C33),'BAL1'!$A$6:$N$110,14,FALSE),0)</f>
        <v>0</v>
      </c>
      <c r="N33" s="66">
        <f>_xlfn.IFNA(VLOOKUP(CONCATENATE($N$5,$B33,$C33),MUR!$A$6:$N$110,14,FALSE),0)</f>
        <v>0</v>
      </c>
      <c r="O33" s="66">
        <f>_xlfn.IFNA(VLOOKUP(CONCATENATE($O$5,$B33,$C33),'SER1'!$A$6:$N$110,14,FALSE),0)</f>
        <v>0</v>
      </c>
      <c r="P33" s="66">
        <f>_xlfn.IFNA(VLOOKUP(CONCATENATE($P$5,$B33,$C33),'MR1'!$A$6:$N$135,14,FALSE),0)</f>
        <v>0</v>
      </c>
      <c r="Q33" s="66">
        <f>_xlfn.IFNA(VLOOKUP(CONCATENATE($Q$5,$B33,$C33),'GOS1'!$A$6:$N$133,14,FALSE),0)</f>
        <v>0</v>
      </c>
      <c r="R33" s="66">
        <f>_xlfn.IFNA(VLOOKUP(CONCATENATE($R$5,$B33,$C33),'BUS2'!$A$6:$N$133,14,FALSE),0)</f>
        <v>0</v>
      </c>
      <c r="S33" s="66">
        <f>_xlfn.IFNA(VLOOKUP(CONCATENATE($S$5,$B33,$C33),'OG1'!$A$6:$N$56,14,FALSE),0)</f>
        <v>0</v>
      </c>
      <c r="T33" s="66">
        <f>_xlfn.IFNA(VLOOKUP(CONCATENATE($T$5,$B33,$C33),'DRY1'!$A$6:$N$135,14,FALSE),0)</f>
        <v>0</v>
      </c>
      <c r="U33" s="66">
        <f>_xlfn.IFNA(VLOOKUP(CONCATENATE($U$5,$B33,$C33),'HO1'!$A$6:$N$131,14,FALSE),0)</f>
        <v>0</v>
      </c>
      <c r="V33" s="66">
        <f>_xlfn.IFNA(VLOOKUP(CONCATENATE($V$5,$B33,$C33),'BUS3'!$A$6:$N$135,14,FALSE),0)</f>
        <v>0</v>
      </c>
      <c r="W33" s="66">
        <f>_xlfn.IFNA(VLOOKUP(CONCATENATE($W$5,$B33,$C33),'DRY2'!$A$6:$M$169,14,FALSE),0)</f>
        <v>0</v>
      </c>
      <c r="X33" s="66">
        <f>_xlfn.IFNA(VLOOKUP(CONCATENATE($X$5,$B33,$C33),'BAL2'!$A$6:$N$133,14,FALSE),0)</f>
        <v>0</v>
      </c>
      <c r="Y33" s="66">
        <f>_xlfn.IFNA(VLOOKUP(CONCATENATE($Y$5,$B33,$C33),'OG2'!$A$6:$N$133,14,FALSE),0)</f>
        <v>0</v>
      </c>
      <c r="Z33" s="66">
        <f>_xlfn.IFNA(VLOOKUP(CONCATENATE($Z$5,$B33,$C33),'MR2'!$A$6:$N$133,14,FALSE),0)</f>
        <v>0</v>
      </c>
      <c r="AA33" s="66">
        <f>_xlfn.IFNA(VLOOKUP(CONCATENATE($AA$5,$B33,$C33),'DRY3'!$A$6:$N$124,14,FALSE),0)</f>
        <v>0</v>
      </c>
      <c r="AB33" s="66">
        <f>_xlfn.IFNA(VLOOKUP(CONCATENATE($AB$5,$B33,$C33),'SER2'!$A$6:$N$135,14,FALSE),0)</f>
        <v>0</v>
      </c>
      <c r="AC33" s="66">
        <f>_xlfn.IFNA(VLOOKUP(CONCATENATE($AC$5,$B33,$C33),'KR2'!$A$6:$O$129,14,FALSE),0)</f>
        <v>0</v>
      </c>
      <c r="AD33" s="66">
        <f>_xlfn.IFNA(VLOOKUP(CONCATENATE($AD$5,$B33,$C33),'BUN1'!$A$6:$O$129,14,FALSE),0)</f>
        <v>0</v>
      </c>
      <c r="AE33" s="66">
        <f>_xlfn.IFNA(VLOOKUP(CONCATENATE($AE$5,$B33,$C33),LOG!$A$6:$N$135,14,FALSE),0)</f>
        <v>0</v>
      </c>
      <c r="AF33" s="66">
        <f>_xlfn.IFNA(VLOOKUP(CONCATENATE($AF$5,$B33,$C33),FEST!$A$6:$N$125,14,FALSE),0)</f>
        <v>0</v>
      </c>
      <c r="AG33" s="66">
        <f>_xlfn.IFNA(VLOOKUP(CONCATENATE($AG$5,$B33,$C33),'ESP2'!$A$6:$N$131,14,FALSE),0)</f>
        <v>0</v>
      </c>
      <c r="AH33" s="66">
        <f>_xlfn.IFNA(VLOOKUP(CONCATENATE($AH$5,$B33,$C33),'OG2'!$A$6:$N$131,14,FALSE),0)</f>
        <v>0</v>
      </c>
      <c r="AI33" s="66">
        <f>_xlfn.IFNA(VLOOKUP(CONCATENATE($AI$5,$B33,$C33),'BUN2'!$A$6:$N$135,14,FALSE),0)</f>
        <v>0</v>
      </c>
      <c r="AJ33" s="66">
        <f>_xlfn.IFNA(VLOOKUP(CONCATENATE($AJ$5,$B33,$C33),SC!$A$6:$N$350,14,FALSE),0)</f>
        <v>0</v>
      </c>
      <c r="AK33" s="66">
        <f>_xlfn.IFNA(VLOOKUP(CONCATENATE($AK$5,$B33,$C33),'ESP3'!$A$6:$N$133,14,FALSE),0)</f>
        <v>0</v>
      </c>
      <c r="AL33" s="66">
        <f>_xlfn.IFNA(VLOOKUP(CONCATENATE($AP$5,$B33,$C33),'BAL3'!$A$6:$N$95,14,FALSE),0)</f>
        <v>0</v>
      </c>
      <c r="AM33" s="67">
        <f>_xlfn.IFNA(VLOOKUP(CONCATENATE($AM$5,$B33,$C33),'BUS4'!$A$6:$N$233,14,FALSE),0)</f>
        <v>0</v>
      </c>
      <c r="AN33" s="67">
        <f>_xlfn.IFNA(VLOOKUP(CONCATENATE($AK$5,$B33,$C33),'BUN3'!$A$6:$N$133,14,FALSE),0)</f>
        <v>0</v>
      </c>
      <c r="AO33" s="67">
        <f>_xlfn.IFNA(VLOOKUP(CONCATENATE($AO$5,$B33,$C33),'ESP4'!$A$6:$N$135,14,FALSE),0)</f>
        <v>0</v>
      </c>
      <c r="AP33" s="67">
        <f>_xlfn.IFNA(VLOOKUP(CONCATENATE($AP$5,$B33,$C33),'MR3'!$A$6:$N$77,14,FALSE),0)</f>
        <v>0</v>
      </c>
      <c r="AQ33" s="67">
        <f>_xlfn.IFNA(VLOOKUP(CONCATENATE($AQ$5,$B33,$C33),'WAL1'!$A$6:$N$233,14,FALSE),0)</f>
        <v>0</v>
      </c>
      <c r="AR33" s="67">
        <f>_xlfn.IFNA(VLOOKUP(CONCATENATE($AR$5,$B33,$C33),'SM1'!$A$6:$N$233,14,FALSE),0)</f>
        <v>0</v>
      </c>
      <c r="AS33" s="67">
        <f>_xlfn.IFNA(VLOOKUP(CONCATENATE($AS$5,$B33,$C33),WP!$A$6:$N$250,14,FALSE),0)</f>
        <v>0</v>
      </c>
      <c r="AT33" s="63"/>
    </row>
    <row r="34" spans="1:46" x14ac:dyDescent="0.3">
      <c r="A34" s="891"/>
      <c r="B34" s="85" t="s">
        <v>355</v>
      </c>
      <c r="C34" s="22" t="s">
        <v>385</v>
      </c>
      <c r="D34" s="22" t="s">
        <v>170</v>
      </c>
      <c r="E34" s="23">
        <v>45029</v>
      </c>
      <c r="F34" s="24">
        <v>15</v>
      </c>
      <c r="G34" s="187">
        <f t="shared" si="0"/>
        <v>0</v>
      </c>
      <c r="H34" s="638">
        <f t="shared" si="1"/>
        <v>0</v>
      </c>
      <c r="I34" s="654">
        <f t="shared" si="2"/>
        <v>25</v>
      </c>
      <c r="J34" s="65">
        <f>_xlfn.IFNA(VLOOKUP(CONCATENATE($J$5,$B34,$C34),'BUS1'!$A$6:$N$107,14,FALSE),0)</f>
        <v>0</v>
      </c>
      <c r="K34" s="66">
        <f>_xlfn.IFNA(VLOOKUP(CONCATENATE($K$5,$B34,$C34),'ESP1'!$A$6:$N$135,14,FALSE),0)</f>
        <v>0</v>
      </c>
      <c r="L34" s="66">
        <f>_xlfn.IFNA(VLOOKUP(CONCATENATE($L$5,$B34,$C34),'KR1'!$A$6:$N$95,14,FALSE),0)</f>
        <v>0</v>
      </c>
      <c r="M34" s="66">
        <f>_xlfn.IFNA(VLOOKUP(CONCATENATE($M$5,$B34,$C34),'BAL1'!$A$6:$N$110,14,FALSE),0)</f>
        <v>0</v>
      </c>
      <c r="N34" s="66">
        <f>_xlfn.IFNA(VLOOKUP(CONCATENATE($N$5,$B34,$C34),MUR!$A$6:$N$110,14,FALSE),0)</f>
        <v>0</v>
      </c>
      <c r="O34" s="66">
        <f>_xlfn.IFNA(VLOOKUP(CONCATENATE($O$5,$B34,$C34),'SER1'!$A$6:$N$110,14,FALSE),0)</f>
        <v>0</v>
      </c>
      <c r="P34" s="66">
        <f>_xlfn.IFNA(VLOOKUP(CONCATENATE($P$5,$B34,$C34),'MR1'!$A$6:$N$135,14,FALSE),0)</f>
        <v>0</v>
      </c>
      <c r="Q34" s="66">
        <f>_xlfn.IFNA(VLOOKUP(CONCATENATE($Q$5,$B34,$C34),'GOS1'!$A$6:$N$133,14,FALSE),0)</f>
        <v>0</v>
      </c>
      <c r="R34" s="66">
        <f>_xlfn.IFNA(VLOOKUP(CONCATENATE($R$5,$B34,$C34),'BUS2'!$A$6:$N$133,14,FALSE),0)</f>
        <v>0</v>
      </c>
      <c r="S34" s="66">
        <f>_xlfn.IFNA(VLOOKUP(CONCATENATE($S$5,$B34,$C34),'OG1'!$A$6:$N$56,14,FALSE),0)</f>
        <v>0</v>
      </c>
      <c r="T34" s="66">
        <f>_xlfn.IFNA(VLOOKUP(CONCATENATE($T$5,$B34,$C34),'DRY1'!$A$6:$N$135,14,FALSE),0)</f>
        <v>0</v>
      </c>
      <c r="U34" s="66">
        <f>_xlfn.IFNA(VLOOKUP(CONCATENATE($U$5,$B34,$C34),'HO1'!$A$6:$N$131,14,FALSE),0)</f>
        <v>0</v>
      </c>
      <c r="V34" s="66">
        <f>_xlfn.IFNA(VLOOKUP(CONCATENATE($V$5,$B34,$C34),'BUS3'!$A$6:$N$135,14,FALSE),0)</f>
        <v>0</v>
      </c>
      <c r="W34" s="66">
        <f>_xlfn.IFNA(VLOOKUP(CONCATENATE($W$5,$B34,$C34),'DRY2'!$A$6:$M$169,14,FALSE),0)</f>
        <v>0</v>
      </c>
      <c r="X34" s="66">
        <f>_xlfn.IFNA(VLOOKUP(CONCATENATE($X$5,$B34,$C34),'BAL2'!$A$6:$N$133,14,FALSE),0)</f>
        <v>0</v>
      </c>
      <c r="Y34" s="66">
        <f>_xlfn.IFNA(VLOOKUP(CONCATENATE($Y$5,$B34,$C34),'OG2'!$A$6:$N$133,14,FALSE),0)</f>
        <v>0</v>
      </c>
      <c r="Z34" s="66">
        <f>_xlfn.IFNA(VLOOKUP(CONCATENATE($Z$5,$B34,$C34),'MR2'!$A$6:$N$133,14,FALSE),0)</f>
        <v>0</v>
      </c>
      <c r="AA34" s="66">
        <f>_xlfn.IFNA(VLOOKUP(CONCATENATE($AA$5,$B34,$C34),'DRY3'!$A$6:$N$124,14,FALSE),0)</f>
        <v>0</v>
      </c>
      <c r="AB34" s="66">
        <f>_xlfn.IFNA(VLOOKUP(CONCATENATE($AB$5,$B34,$C34),'SER2'!$A$6:$N$135,14,FALSE),0)</f>
        <v>0</v>
      </c>
      <c r="AC34" s="66">
        <f>_xlfn.IFNA(VLOOKUP(CONCATENATE($AC$5,$B34,$C34),'KR2'!$A$6:$O$129,14,FALSE),0)</f>
        <v>0</v>
      </c>
      <c r="AD34" s="66">
        <f>_xlfn.IFNA(VLOOKUP(CONCATENATE($AD$5,$B34,$C34),'BUN1'!$A$6:$O$129,14,FALSE),0)</f>
        <v>0</v>
      </c>
      <c r="AE34" s="66">
        <f>_xlfn.IFNA(VLOOKUP(CONCATENATE($AE$5,$B34,$C34),LOG!$A$6:$N$135,14,FALSE),0)</f>
        <v>0</v>
      </c>
      <c r="AF34" s="66">
        <f>_xlfn.IFNA(VLOOKUP(CONCATENATE($AF$5,$B34,$C34),FEST!$A$6:$N$125,14,FALSE),0)</f>
        <v>0</v>
      </c>
      <c r="AG34" s="66">
        <f>_xlfn.IFNA(VLOOKUP(CONCATENATE($AG$5,$B34,$C34),'ESP2'!$A$6:$N$131,14,FALSE),0)</f>
        <v>0</v>
      </c>
      <c r="AH34" s="66">
        <f>_xlfn.IFNA(VLOOKUP(CONCATENATE($AH$5,$B34,$C34),'OG2'!$A$6:$N$131,14,FALSE),0)</f>
        <v>0</v>
      </c>
      <c r="AI34" s="66">
        <f>_xlfn.IFNA(VLOOKUP(CONCATENATE($AI$5,$B34,$C34),'BUN2'!$A$6:$N$135,14,FALSE),0)</f>
        <v>0</v>
      </c>
      <c r="AJ34" s="66">
        <f>_xlfn.IFNA(VLOOKUP(CONCATENATE($AJ$5,$B34,$C34),SC!$A$6:$N$350,14,FALSE),0)</f>
        <v>0</v>
      </c>
      <c r="AK34" s="66">
        <f>_xlfn.IFNA(VLOOKUP(CONCATENATE($AK$5,$B34,$C34),'ESP3'!$A$6:$N$133,14,FALSE),0)</f>
        <v>0</v>
      </c>
      <c r="AL34" s="66">
        <f>_xlfn.IFNA(VLOOKUP(CONCATENATE($AP$5,$B34,$C34),'BAL3'!$A$6:$N$95,14,FALSE),0)</f>
        <v>0</v>
      </c>
      <c r="AM34" s="67">
        <f>_xlfn.IFNA(VLOOKUP(CONCATENATE($AM$5,$B34,$C34),'BUS4'!$A$6:$N$233,14,FALSE),0)</f>
        <v>0</v>
      </c>
      <c r="AN34" s="67">
        <f>_xlfn.IFNA(VLOOKUP(CONCATENATE($AK$5,$B34,$C34),'BUN3'!$A$6:$N$133,14,FALSE),0)</f>
        <v>0</v>
      </c>
      <c r="AO34" s="67">
        <f>_xlfn.IFNA(VLOOKUP(CONCATENATE($AO$5,$B34,$C34),'ESP4'!$A$6:$N$135,14,FALSE),0)</f>
        <v>0</v>
      </c>
      <c r="AP34" s="67">
        <f>_xlfn.IFNA(VLOOKUP(CONCATENATE($AP$5,$B34,$C34),'MR3'!$A$6:$N$77,14,FALSE),0)</f>
        <v>0</v>
      </c>
      <c r="AQ34" s="67">
        <f>_xlfn.IFNA(VLOOKUP(CONCATENATE($AQ$5,$B34,$C34),'WAL1'!$A$6:$N$233,14,FALSE),0)</f>
        <v>0</v>
      </c>
      <c r="AR34" s="67">
        <f>_xlfn.IFNA(VLOOKUP(CONCATENATE($AR$5,$B34,$C34),'SM1'!$A$6:$N$233,14,FALSE),0)</f>
        <v>0</v>
      </c>
      <c r="AS34" s="67">
        <f>_xlfn.IFNA(VLOOKUP(CONCATENATE($AS$5,$B34,$C34),WP!$A$6:$N$250,14,FALSE),0)</f>
        <v>0</v>
      </c>
      <c r="AT34" s="63"/>
    </row>
    <row r="35" spans="1:46" x14ac:dyDescent="0.3">
      <c r="A35" s="891"/>
      <c r="B35" s="85" t="s">
        <v>505</v>
      </c>
      <c r="C35" s="22" t="s">
        <v>410</v>
      </c>
      <c r="D35" s="22" t="s">
        <v>366</v>
      </c>
      <c r="E35" s="23">
        <v>45028</v>
      </c>
      <c r="F35" s="24">
        <v>16</v>
      </c>
      <c r="G35" s="187">
        <f t="shared" si="0"/>
        <v>0</v>
      </c>
      <c r="H35" s="638">
        <f t="shared" si="1"/>
        <v>0</v>
      </c>
      <c r="I35" s="654">
        <f t="shared" si="2"/>
        <v>25</v>
      </c>
      <c r="J35" s="65">
        <f>_xlfn.IFNA(VLOOKUP(CONCATENATE($J$5,$B35,$C35),'BUS1'!$A$6:$N$107,14,FALSE),0)</f>
        <v>0</v>
      </c>
      <c r="K35" s="66">
        <f>_xlfn.IFNA(VLOOKUP(CONCATENATE($K$5,$B35,$C35),'ESP1'!$A$6:$N$135,14,FALSE),0)</f>
        <v>0</v>
      </c>
      <c r="L35" s="66">
        <f>_xlfn.IFNA(VLOOKUP(CONCATENATE($L$5,$B35,$C35),'KR1'!$A$6:$N$95,14,FALSE),0)</f>
        <v>0</v>
      </c>
      <c r="M35" s="66">
        <f>_xlfn.IFNA(VLOOKUP(CONCATENATE($M$5,$B35,$C35),'BAL1'!$A$6:$N$110,14,FALSE),0)</f>
        <v>0</v>
      </c>
      <c r="N35" s="66">
        <f>_xlfn.IFNA(VLOOKUP(CONCATENATE($N$5,$B35,$C35),MUR!$A$6:$N$110,14,FALSE),0)</f>
        <v>0</v>
      </c>
      <c r="O35" s="66">
        <f>_xlfn.IFNA(VLOOKUP(CONCATENATE($O$5,$B35,$C35),'SER1'!$A$6:$N$110,14,FALSE),0)</f>
        <v>0</v>
      </c>
      <c r="P35" s="66">
        <f>_xlfn.IFNA(VLOOKUP(CONCATENATE($P$5,$B35,$C35),'MR1'!$A$6:$N$135,14,FALSE),0)</f>
        <v>0</v>
      </c>
      <c r="Q35" s="66">
        <f>_xlfn.IFNA(VLOOKUP(CONCATENATE($Q$5,$B35,$C35),'GOS1'!$A$6:$N$133,14,FALSE),0)</f>
        <v>0</v>
      </c>
      <c r="R35" s="66">
        <f>_xlfn.IFNA(VLOOKUP(CONCATENATE($R$5,$B35,$C35),'BUS2'!$A$6:$N$133,14,FALSE),0)</f>
        <v>0</v>
      </c>
      <c r="S35" s="66">
        <f>_xlfn.IFNA(VLOOKUP(CONCATENATE($S$5,$B35,$C35),'OG1'!$A$6:$N$56,14,FALSE),0)</f>
        <v>0</v>
      </c>
      <c r="T35" s="66">
        <f>_xlfn.IFNA(VLOOKUP(CONCATENATE($T$5,$B35,$C35),'DRY1'!$A$6:$N$135,14,FALSE),0)</f>
        <v>0</v>
      </c>
      <c r="U35" s="66">
        <f>_xlfn.IFNA(VLOOKUP(CONCATENATE($U$5,$B35,$C35),'HO1'!$A$6:$N$131,14,FALSE),0)</f>
        <v>0</v>
      </c>
      <c r="V35" s="66">
        <f>_xlfn.IFNA(VLOOKUP(CONCATENATE($V$5,$B35,$C35),'BUS3'!$A$6:$N$135,14,FALSE),0)</f>
        <v>0</v>
      </c>
      <c r="W35" s="66">
        <f>_xlfn.IFNA(VLOOKUP(CONCATENATE($W$5,$B35,$C35),'DRY2'!$A$6:$M$169,14,FALSE),0)</f>
        <v>0</v>
      </c>
      <c r="X35" s="66">
        <f>_xlfn.IFNA(VLOOKUP(CONCATENATE($X$5,$B35,$C35),'BAL2'!$A$6:$N$133,14,FALSE),0)</f>
        <v>0</v>
      </c>
      <c r="Y35" s="66">
        <f>_xlfn.IFNA(VLOOKUP(CONCATENATE($Y$5,$B35,$C35),'OG2'!$A$6:$N$133,14,FALSE),0)</f>
        <v>0</v>
      </c>
      <c r="Z35" s="66">
        <f>_xlfn.IFNA(VLOOKUP(CONCATENATE($Z$5,$B35,$C35),'MR2'!$A$6:$N$133,14,FALSE),0)</f>
        <v>0</v>
      </c>
      <c r="AA35" s="66">
        <f>_xlfn.IFNA(VLOOKUP(CONCATENATE($AA$5,$B35,$C35),'DRY3'!$A$6:$N$124,14,FALSE),0)</f>
        <v>0</v>
      </c>
      <c r="AB35" s="66">
        <f>_xlfn.IFNA(VLOOKUP(CONCATENATE($AB$5,$B35,$C35),'SER2'!$A$6:$N$135,14,FALSE),0)</f>
        <v>0</v>
      </c>
      <c r="AC35" s="66">
        <f>_xlfn.IFNA(VLOOKUP(CONCATENATE($AC$5,$B35,$C35),'KR2'!$A$6:$O$129,14,FALSE),0)</f>
        <v>0</v>
      </c>
      <c r="AD35" s="66">
        <f>_xlfn.IFNA(VLOOKUP(CONCATENATE($AD$5,$B35,$C35),'BUN1'!$A$6:$O$129,14,FALSE),0)</f>
        <v>0</v>
      </c>
      <c r="AE35" s="66">
        <f>_xlfn.IFNA(VLOOKUP(CONCATENATE($AE$5,$B35,$C35),LOG!$A$6:$N$135,14,FALSE),0)</f>
        <v>0</v>
      </c>
      <c r="AF35" s="66">
        <f>_xlfn.IFNA(VLOOKUP(CONCATENATE($AF$5,$B35,$C35),FEST!$A$6:$N$125,14,FALSE),0)</f>
        <v>0</v>
      </c>
      <c r="AG35" s="66">
        <f>_xlfn.IFNA(VLOOKUP(CONCATENATE($AG$5,$B35,$C35),'ESP2'!$A$6:$N$131,14,FALSE),0)</f>
        <v>0</v>
      </c>
      <c r="AH35" s="66">
        <f>_xlfn.IFNA(VLOOKUP(CONCATENATE($AH$5,$B35,$C35),'OG2'!$A$6:$N$131,14,FALSE),0)</f>
        <v>0</v>
      </c>
      <c r="AI35" s="66">
        <f>_xlfn.IFNA(VLOOKUP(CONCATENATE($AI$5,$B35,$C35),'BUN2'!$A$6:$N$135,14,FALSE),0)</f>
        <v>0</v>
      </c>
      <c r="AJ35" s="66">
        <f>_xlfn.IFNA(VLOOKUP(CONCATENATE($AJ$5,$B35,$C35),SC!$A$6:$N$350,14,FALSE),0)</f>
        <v>0</v>
      </c>
      <c r="AK35" s="66">
        <f>_xlfn.IFNA(VLOOKUP(CONCATENATE($AK$5,$B35,$C35),'ESP3'!$A$6:$N$133,14,FALSE),0)</f>
        <v>0</v>
      </c>
      <c r="AL35" s="66">
        <f>_xlfn.IFNA(VLOOKUP(CONCATENATE($AP$5,$B35,$C35),'BAL3'!$A$6:$N$95,14,FALSE),0)</f>
        <v>0</v>
      </c>
      <c r="AM35" s="67">
        <f>_xlfn.IFNA(VLOOKUP(CONCATENATE($AM$5,$B35,$C35),'BUS4'!$A$6:$N$233,14,FALSE),0)</f>
        <v>0</v>
      </c>
      <c r="AN35" s="67">
        <f>_xlfn.IFNA(VLOOKUP(CONCATENATE($AK$5,$B35,$C35),'BUN3'!$A$6:$N$133,14,FALSE),0)</f>
        <v>0</v>
      </c>
      <c r="AO35" s="67">
        <f>_xlfn.IFNA(VLOOKUP(CONCATENATE($AO$5,$B35,$C35),'ESP4'!$A$6:$N$135,14,FALSE),0)</f>
        <v>0</v>
      </c>
      <c r="AP35" s="67">
        <f>_xlfn.IFNA(VLOOKUP(CONCATENATE($AP$5,$B35,$C35),'MR3'!$A$6:$N$77,14,FALSE),0)</f>
        <v>0</v>
      </c>
      <c r="AQ35" s="67">
        <f>_xlfn.IFNA(VLOOKUP(CONCATENATE($AQ$5,$B35,$C35),'WAL1'!$A$6:$N$233,14,FALSE),0)</f>
        <v>0</v>
      </c>
      <c r="AR35" s="67">
        <f>_xlfn.IFNA(VLOOKUP(CONCATENATE($AR$5,$B35,$C35),'SM1'!$A$6:$N$233,14,FALSE),0)</f>
        <v>0</v>
      </c>
      <c r="AS35" s="67">
        <f>_xlfn.IFNA(VLOOKUP(CONCATENATE($AS$5,$B35,$C35),WP!$A$6:$N$250,14,FALSE),0)</f>
        <v>0</v>
      </c>
      <c r="AT35" s="63"/>
    </row>
    <row r="36" spans="1:46" x14ac:dyDescent="0.3">
      <c r="A36" s="891"/>
      <c r="B36" s="85" t="s">
        <v>344</v>
      </c>
      <c r="C36" s="22" t="s">
        <v>387</v>
      </c>
      <c r="D36" s="22" t="s">
        <v>255</v>
      </c>
      <c r="E36" s="23">
        <v>45061</v>
      </c>
      <c r="F36" s="24">
        <v>15</v>
      </c>
      <c r="G36" s="187">
        <f t="shared" si="0"/>
        <v>0</v>
      </c>
      <c r="H36" s="638">
        <f t="shared" si="1"/>
        <v>0</v>
      </c>
      <c r="I36" s="654">
        <f t="shared" si="2"/>
        <v>25</v>
      </c>
      <c r="J36" s="65">
        <f>_xlfn.IFNA(VLOOKUP(CONCATENATE($J$5,$B36,$C36),'BUS1'!$A$6:$N$107,14,FALSE),0)</f>
        <v>0</v>
      </c>
      <c r="K36" s="66">
        <f>_xlfn.IFNA(VLOOKUP(CONCATENATE($K$5,$B36,$C36),'ESP1'!$A$6:$N$135,14,FALSE),0)</f>
        <v>0</v>
      </c>
      <c r="L36" s="66">
        <f>_xlfn.IFNA(VLOOKUP(CONCATENATE($L$5,$B36,$C36),'KR1'!$A$6:$N$95,14,FALSE),0)</f>
        <v>0</v>
      </c>
      <c r="M36" s="66">
        <f>_xlfn.IFNA(VLOOKUP(CONCATENATE($M$5,$B36,$C36),'BAL1'!$A$6:$N$110,14,FALSE),0)</f>
        <v>0</v>
      </c>
      <c r="N36" s="66">
        <f>_xlfn.IFNA(VLOOKUP(CONCATENATE($N$5,$B36,$C36),MUR!$A$6:$N$110,14,FALSE),0)</f>
        <v>0</v>
      </c>
      <c r="O36" s="66">
        <f>_xlfn.IFNA(VLOOKUP(CONCATENATE($O$5,$B36,$C36),'SER1'!$A$6:$N$110,14,FALSE),0)</f>
        <v>0</v>
      </c>
      <c r="P36" s="66">
        <f>_xlfn.IFNA(VLOOKUP(CONCATENATE($P$5,$B36,$C36),'MR1'!$A$6:$N$135,14,FALSE),0)</f>
        <v>0</v>
      </c>
      <c r="Q36" s="66">
        <f>_xlfn.IFNA(VLOOKUP(CONCATENATE($Q$5,$B36,$C36),'GOS1'!$A$6:$N$133,14,FALSE),0)</f>
        <v>0</v>
      </c>
      <c r="R36" s="66">
        <f>_xlfn.IFNA(VLOOKUP(CONCATENATE($R$5,$B36,$C36),'BUS2'!$A$6:$N$133,14,FALSE),0)</f>
        <v>0</v>
      </c>
      <c r="S36" s="66">
        <f>_xlfn.IFNA(VLOOKUP(CONCATENATE($S$5,$B36,$C36),'OG1'!$A$6:$N$56,14,FALSE),0)</f>
        <v>0</v>
      </c>
      <c r="T36" s="66">
        <f>_xlfn.IFNA(VLOOKUP(CONCATENATE($T$5,$B36,$C36),'DRY1'!$A$6:$N$135,14,FALSE),0)</f>
        <v>0</v>
      </c>
      <c r="U36" s="66">
        <f>_xlfn.IFNA(VLOOKUP(CONCATENATE($U$5,$B36,$C36),'HO1'!$A$6:$N$131,14,FALSE),0)</f>
        <v>0</v>
      </c>
      <c r="V36" s="66">
        <f>_xlfn.IFNA(VLOOKUP(CONCATENATE($V$5,$B36,$C36),'BUS3'!$A$6:$N$135,14,FALSE),0)</f>
        <v>0</v>
      </c>
      <c r="W36" s="66">
        <f>_xlfn.IFNA(VLOOKUP(CONCATENATE($W$5,$B36,$C36),'DRY2'!$A$6:$M$169,14,FALSE),0)</f>
        <v>0</v>
      </c>
      <c r="X36" s="66">
        <f>_xlfn.IFNA(VLOOKUP(CONCATENATE($X$5,$B36,$C36),'BAL2'!$A$6:$N$133,14,FALSE),0)</f>
        <v>0</v>
      </c>
      <c r="Y36" s="66">
        <f>_xlfn.IFNA(VLOOKUP(CONCATENATE($Y$5,$B36,$C36),'OG2'!$A$6:$N$133,14,FALSE),0)</f>
        <v>0</v>
      </c>
      <c r="Z36" s="66">
        <f>_xlfn.IFNA(VLOOKUP(CONCATENATE($Z$5,$B36,$C36),'MR2'!$A$6:$N$133,14,FALSE),0)</f>
        <v>0</v>
      </c>
      <c r="AA36" s="66">
        <f>_xlfn.IFNA(VLOOKUP(CONCATENATE($AA$5,$B36,$C36),'DRY3'!$A$6:$N$124,14,FALSE),0)</f>
        <v>0</v>
      </c>
      <c r="AB36" s="66">
        <f>_xlfn.IFNA(VLOOKUP(CONCATENATE($AB$5,$B36,$C36),'SER2'!$A$6:$N$135,14,FALSE),0)</f>
        <v>0</v>
      </c>
      <c r="AC36" s="66">
        <f>_xlfn.IFNA(VLOOKUP(CONCATENATE($AC$5,$B36,$C36),'KR2'!$A$6:$O$129,14,FALSE),0)</f>
        <v>0</v>
      </c>
      <c r="AD36" s="66">
        <f>_xlfn.IFNA(VLOOKUP(CONCATENATE($AD$5,$B36,$C36),'BUN1'!$A$6:$O$129,14,FALSE),0)</f>
        <v>0</v>
      </c>
      <c r="AE36" s="66">
        <f>_xlfn.IFNA(VLOOKUP(CONCATENATE($AE$5,$B36,$C36),LOG!$A$6:$N$135,14,FALSE),0)</f>
        <v>0</v>
      </c>
      <c r="AF36" s="66">
        <f>_xlfn.IFNA(VLOOKUP(CONCATENATE($AF$5,$B36,$C36),FEST!$A$6:$N$125,14,FALSE),0)</f>
        <v>0</v>
      </c>
      <c r="AG36" s="66">
        <f>_xlfn.IFNA(VLOOKUP(CONCATENATE($AG$5,$B36,$C36),'ESP2'!$A$6:$N$131,14,FALSE),0)</f>
        <v>0</v>
      </c>
      <c r="AH36" s="66">
        <f>_xlfn.IFNA(VLOOKUP(CONCATENATE($AH$5,$B36,$C36),'OG2'!$A$6:$N$131,14,FALSE),0)</f>
        <v>0</v>
      </c>
      <c r="AI36" s="66">
        <f>_xlfn.IFNA(VLOOKUP(CONCATENATE($AI$5,$B36,$C36),'BUN2'!$A$6:$N$135,14,FALSE),0)</f>
        <v>0</v>
      </c>
      <c r="AJ36" s="66">
        <f>_xlfn.IFNA(VLOOKUP(CONCATENATE($AJ$5,$B36,$C36),SC!$A$6:$N$350,14,FALSE),0)</f>
        <v>0</v>
      </c>
      <c r="AK36" s="66">
        <f>_xlfn.IFNA(VLOOKUP(CONCATENATE($AK$5,$B36,$C36),'ESP3'!$A$6:$N$133,14,FALSE),0)</f>
        <v>0</v>
      </c>
      <c r="AL36" s="66">
        <f>_xlfn.IFNA(VLOOKUP(CONCATENATE($AP$5,$B36,$C36),'BAL3'!$A$6:$N$95,14,FALSE),0)</f>
        <v>0</v>
      </c>
      <c r="AM36" s="67">
        <f>_xlfn.IFNA(VLOOKUP(CONCATENATE($AM$5,$B36,$C36),'BUS4'!$A$6:$N$233,14,FALSE),0)</f>
        <v>0</v>
      </c>
      <c r="AN36" s="67">
        <f>_xlfn.IFNA(VLOOKUP(CONCATENATE($AK$5,$B36,$C36),'BUN3'!$A$6:$N$133,14,FALSE),0)</f>
        <v>0</v>
      </c>
      <c r="AO36" s="67">
        <f>_xlfn.IFNA(VLOOKUP(CONCATENATE($AO$5,$B36,$C36),'ESP4'!$A$6:$N$135,14,FALSE),0)</f>
        <v>0</v>
      </c>
      <c r="AP36" s="67">
        <f>_xlfn.IFNA(VLOOKUP(CONCATENATE($AP$5,$B36,$C36),'MR3'!$A$6:$N$77,14,FALSE),0)</f>
        <v>0</v>
      </c>
      <c r="AQ36" s="67">
        <f>_xlfn.IFNA(VLOOKUP(CONCATENATE($AQ$5,$B36,$C36),'WAL1'!$A$6:$N$233,14,FALSE),0)</f>
        <v>0</v>
      </c>
      <c r="AR36" s="67">
        <f>_xlfn.IFNA(VLOOKUP(CONCATENATE($AR$5,$B36,$C36),'SM1'!$A$6:$N$233,14,FALSE),0)</f>
        <v>0</v>
      </c>
      <c r="AS36" s="67">
        <f>_xlfn.IFNA(VLOOKUP(CONCATENATE($AS$5,$B36,$C36),WP!$A$6:$N$250,14,FALSE),0)</f>
        <v>0</v>
      </c>
      <c r="AT36" s="63"/>
    </row>
    <row r="37" spans="1:46" x14ac:dyDescent="0.3">
      <c r="A37" s="891"/>
      <c r="B37" s="85" t="s">
        <v>345</v>
      </c>
      <c r="C37" s="22" t="s">
        <v>388</v>
      </c>
      <c r="D37" s="22" t="s">
        <v>153</v>
      </c>
      <c r="E37" s="23">
        <v>45029</v>
      </c>
      <c r="F37" s="24">
        <v>15</v>
      </c>
      <c r="G37" s="187">
        <f t="shared" si="0"/>
        <v>0</v>
      </c>
      <c r="H37" s="638">
        <f t="shared" si="1"/>
        <v>0</v>
      </c>
      <c r="I37" s="654">
        <f t="shared" si="2"/>
        <v>25</v>
      </c>
      <c r="J37" s="65">
        <f>_xlfn.IFNA(VLOOKUP(CONCATENATE($J$5,$B37,$C37),'BUS1'!$A$6:$N$107,14,FALSE),0)</f>
        <v>0</v>
      </c>
      <c r="K37" s="66">
        <f>_xlfn.IFNA(VLOOKUP(CONCATENATE($K$5,$B37,$C37),'ESP1'!$A$6:$N$135,14,FALSE),0)</f>
        <v>0</v>
      </c>
      <c r="L37" s="66">
        <f>_xlfn.IFNA(VLOOKUP(CONCATENATE($L$5,$B37,$C37),'KR1'!$A$6:$N$95,14,FALSE),0)</f>
        <v>0</v>
      </c>
      <c r="M37" s="66">
        <f>_xlfn.IFNA(VLOOKUP(CONCATENATE($M$5,$B37,$C37),'BAL1'!$A$6:$N$110,14,FALSE),0)</f>
        <v>0</v>
      </c>
      <c r="N37" s="66">
        <f>_xlfn.IFNA(VLOOKUP(CONCATENATE($N$5,$B37,$C37),MUR!$A$6:$N$110,14,FALSE),0)</f>
        <v>0</v>
      </c>
      <c r="O37" s="66">
        <f>_xlfn.IFNA(VLOOKUP(CONCATENATE($O$5,$B37,$C37),'SER1'!$A$6:$N$110,14,FALSE),0)</f>
        <v>0</v>
      </c>
      <c r="P37" s="66">
        <f>_xlfn.IFNA(VLOOKUP(CONCATENATE($P$5,$B37,$C37),'MR1'!$A$6:$N$135,14,FALSE),0)</f>
        <v>0</v>
      </c>
      <c r="Q37" s="66">
        <f>_xlfn.IFNA(VLOOKUP(CONCATENATE($Q$5,$B37,$C37),'GOS1'!$A$6:$N$133,14,FALSE),0)</f>
        <v>0</v>
      </c>
      <c r="R37" s="66">
        <f>_xlfn.IFNA(VLOOKUP(CONCATENATE($R$5,$B37,$C37),'BUS2'!$A$6:$N$133,14,FALSE),0)</f>
        <v>0</v>
      </c>
      <c r="S37" s="66">
        <f>_xlfn.IFNA(VLOOKUP(CONCATENATE($S$5,$B37,$C37),'OG1'!$A$6:$N$56,14,FALSE),0)</f>
        <v>0</v>
      </c>
      <c r="T37" s="66">
        <f>_xlfn.IFNA(VLOOKUP(CONCATENATE($T$5,$B37,$C37),'DRY1'!$A$6:$N$135,14,FALSE),0)</f>
        <v>0</v>
      </c>
      <c r="U37" s="66">
        <f>_xlfn.IFNA(VLOOKUP(CONCATENATE($U$5,$B37,$C37),'HO1'!$A$6:$N$131,14,FALSE),0)</f>
        <v>0</v>
      </c>
      <c r="V37" s="66">
        <f>_xlfn.IFNA(VLOOKUP(CONCATENATE($V$5,$B37,$C37),'BUS3'!$A$6:$N$135,14,FALSE),0)</f>
        <v>0</v>
      </c>
      <c r="W37" s="66">
        <f>_xlfn.IFNA(VLOOKUP(CONCATENATE($W$5,$B37,$C37),'DRY2'!$A$6:$M$169,14,FALSE),0)</f>
        <v>0</v>
      </c>
      <c r="X37" s="66">
        <f>_xlfn.IFNA(VLOOKUP(CONCATENATE($X$5,$B37,$C37),'BAL2'!$A$6:$N$133,14,FALSE),0)</f>
        <v>0</v>
      </c>
      <c r="Y37" s="66">
        <f>_xlfn.IFNA(VLOOKUP(CONCATENATE($Y$5,$B37,$C37),'OG2'!$A$6:$N$133,14,FALSE),0)</f>
        <v>0</v>
      </c>
      <c r="Z37" s="66">
        <f>_xlfn.IFNA(VLOOKUP(CONCATENATE($Z$5,$B37,$C37),'MR2'!$A$6:$N$133,14,FALSE),0)</f>
        <v>0</v>
      </c>
      <c r="AA37" s="66">
        <f>_xlfn.IFNA(VLOOKUP(CONCATENATE($AA$5,$B37,$C37),'DRY3'!$A$6:$N$124,14,FALSE),0)</f>
        <v>0</v>
      </c>
      <c r="AB37" s="66">
        <f>_xlfn.IFNA(VLOOKUP(CONCATENATE($AB$5,$B37,$C37),'SER2'!$A$6:$N$135,14,FALSE),0)</f>
        <v>0</v>
      </c>
      <c r="AC37" s="66">
        <f>_xlfn.IFNA(VLOOKUP(CONCATENATE($AC$5,$B37,$C37),'KR2'!$A$6:$O$129,14,FALSE),0)</f>
        <v>0</v>
      </c>
      <c r="AD37" s="66">
        <f>_xlfn.IFNA(VLOOKUP(CONCATENATE($AD$5,$B37,$C37),'BUN1'!$A$6:$O$129,14,FALSE),0)</f>
        <v>0</v>
      </c>
      <c r="AE37" s="66">
        <f>_xlfn.IFNA(VLOOKUP(CONCATENATE($AE$5,$B37,$C37),LOG!$A$6:$N$135,14,FALSE),0)</f>
        <v>0</v>
      </c>
      <c r="AF37" s="66">
        <f>_xlfn.IFNA(VLOOKUP(CONCATENATE($AF$5,$B37,$C37),FEST!$A$6:$N$125,14,FALSE),0)</f>
        <v>0</v>
      </c>
      <c r="AG37" s="66">
        <f>_xlfn.IFNA(VLOOKUP(CONCATENATE($AG$5,$B37,$C37),'ESP2'!$A$6:$N$131,14,FALSE),0)</f>
        <v>0</v>
      </c>
      <c r="AH37" s="66">
        <f>_xlfn.IFNA(VLOOKUP(CONCATENATE($AH$5,$B37,$C37),'OG2'!$A$6:$N$131,14,FALSE),0)</f>
        <v>0</v>
      </c>
      <c r="AI37" s="66">
        <f>_xlfn.IFNA(VLOOKUP(CONCATENATE($AI$5,$B37,$C37),'BUN2'!$A$6:$N$135,14,FALSE),0)</f>
        <v>0</v>
      </c>
      <c r="AJ37" s="66">
        <f>_xlfn.IFNA(VLOOKUP(CONCATENATE($AJ$5,$B37,$C37),SC!$A$6:$N$350,14,FALSE),0)</f>
        <v>0</v>
      </c>
      <c r="AK37" s="66">
        <f>_xlfn.IFNA(VLOOKUP(CONCATENATE($AK$5,$B37,$C37),'ESP3'!$A$6:$N$133,14,FALSE),0)</f>
        <v>0</v>
      </c>
      <c r="AL37" s="66">
        <f>_xlfn.IFNA(VLOOKUP(CONCATENATE($AP$5,$B37,$C37),'BAL3'!$A$6:$N$95,14,FALSE),0)</f>
        <v>0</v>
      </c>
      <c r="AM37" s="67">
        <f>_xlfn.IFNA(VLOOKUP(CONCATENATE($AM$5,$B37,$C37),'BUS4'!$A$6:$N$233,14,FALSE),0)</f>
        <v>0</v>
      </c>
      <c r="AN37" s="67">
        <f>_xlfn.IFNA(VLOOKUP(CONCATENATE($AK$5,$B37,$C37),'BUN3'!$A$6:$N$133,14,FALSE),0)</f>
        <v>0</v>
      </c>
      <c r="AO37" s="67">
        <f>_xlfn.IFNA(VLOOKUP(CONCATENATE($AO$5,$B37,$C37),'ESP4'!$A$6:$N$135,14,FALSE),0)</f>
        <v>0</v>
      </c>
      <c r="AP37" s="67">
        <f>_xlfn.IFNA(VLOOKUP(CONCATENATE($AP$5,$B37,$C37),'MR3'!$A$6:$N$77,14,FALSE),0)</f>
        <v>0</v>
      </c>
      <c r="AQ37" s="67">
        <f>_xlfn.IFNA(VLOOKUP(CONCATENATE($AQ$5,$B37,$C37),'WAL1'!$A$6:$N$233,14,FALSE),0)</f>
        <v>0</v>
      </c>
      <c r="AR37" s="67">
        <f>_xlfn.IFNA(VLOOKUP(CONCATENATE($AR$5,$B37,$C37),'SM1'!$A$6:$N$233,14,FALSE),0)</f>
        <v>0</v>
      </c>
      <c r="AS37" s="67">
        <f>_xlfn.IFNA(VLOOKUP(CONCATENATE($AS$5,$B37,$C37),WP!$A$6:$N$250,14,FALSE),0)</f>
        <v>0</v>
      </c>
      <c r="AT37" s="63"/>
    </row>
    <row r="38" spans="1:46" x14ac:dyDescent="0.3">
      <c r="A38" s="891"/>
      <c r="B38" s="85" t="s">
        <v>498</v>
      </c>
      <c r="C38" s="22" t="s">
        <v>389</v>
      </c>
      <c r="D38" s="22" t="s">
        <v>234</v>
      </c>
      <c r="E38" s="23">
        <v>45030</v>
      </c>
      <c r="F38" s="24">
        <v>15</v>
      </c>
      <c r="G38" s="187">
        <f t="shared" si="0"/>
        <v>0</v>
      </c>
      <c r="H38" s="638">
        <f t="shared" si="1"/>
        <v>0</v>
      </c>
      <c r="I38" s="654">
        <f t="shared" si="2"/>
        <v>25</v>
      </c>
      <c r="J38" s="65">
        <f>_xlfn.IFNA(VLOOKUP(CONCATENATE($J$5,$B38,$C38),'BUS1'!$A$6:$N$107,14,FALSE),0)</f>
        <v>0</v>
      </c>
      <c r="K38" s="66">
        <f>_xlfn.IFNA(VLOOKUP(CONCATENATE($K$5,$B38,$C38),'ESP1'!$A$6:$N$135,14,FALSE),0)</f>
        <v>0</v>
      </c>
      <c r="L38" s="66">
        <f>_xlfn.IFNA(VLOOKUP(CONCATENATE($L$5,$B38,$C38),'KR1'!$A$6:$N$95,14,FALSE),0)</f>
        <v>0</v>
      </c>
      <c r="M38" s="66">
        <f>_xlfn.IFNA(VLOOKUP(CONCATENATE($M$5,$B38,$C38),'BAL1'!$A$6:$N$110,14,FALSE),0)</f>
        <v>0</v>
      </c>
      <c r="N38" s="66">
        <f>_xlfn.IFNA(VLOOKUP(CONCATENATE($N$5,$B38,$C38),MUR!$A$6:$N$110,14,FALSE),0)</f>
        <v>0</v>
      </c>
      <c r="O38" s="66">
        <f>_xlfn.IFNA(VLOOKUP(CONCATENATE($O$5,$B38,$C38),'SER1'!$A$6:$N$110,14,FALSE),0)</f>
        <v>0</v>
      </c>
      <c r="P38" s="66">
        <f>_xlfn.IFNA(VLOOKUP(CONCATENATE($P$5,$B38,$C38),'MR1'!$A$6:$N$135,14,FALSE),0)</f>
        <v>0</v>
      </c>
      <c r="Q38" s="66">
        <f>_xlfn.IFNA(VLOOKUP(CONCATENATE($Q$5,$B38,$C38),'GOS1'!$A$6:$N$133,14,FALSE),0)</f>
        <v>0</v>
      </c>
      <c r="R38" s="66">
        <f>_xlfn.IFNA(VLOOKUP(CONCATENATE($R$5,$B38,$C38),'BUS2'!$A$6:$N$133,14,FALSE),0)</f>
        <v>0</v>
      </c>
      <c r="S38" s="66">
        <f>_xlfn.IFNA(VLOOKUP(CONCATENATE($S$5,$B38,$C38),'OG1'!$A$6:$N$56,14,FALSE),0)</f>
        <v>0</v>
      </c>
      <c r="T38" s="66">
        <f>_xlfn.IFNA(VLOOKUP(CONCATENATE($T$5,$B38,$C38),'DRY1'!$A$6:$N$135,14,FALSE),0)</f>
        <v>0</v>
      </c>
      <c r="U38" s="66">
        <f>_xlfn.IFNA(VLOOKUP(CONCATENATE($U$5,$B38,$C38),'HO1'!$A$6:$N$131,14,FALSE),0)</f>
        <v>0</v>
      </c>
      <c r="V38" s="66">
        <f>_xlfn.IFNA(VLOOKUP(CONCATENATE($V$5,$B38,$C38),'BUS3'!$A$6:$N$135,14,FALSE),0)</f>
        <v>0</v>
      </c>
      <c r="W38" s="66">
        <f>_xlfn.IFNA(VLOOKUP(CONCATENATE($W$5,$B38,$C38),'DRY2'!$A$6:$M$169,14,FALSE),0)</f>
        <v>0</v>
      </c>
      <c r="X38" s="66">
        <f>_xlfn.IFNA(VLOOKUP(CONCATENATE($X$5,$B38,$C38),'BAL2'!$A$6:$N$133,14,FALSE),0)</f>
        <v>0</v>
      </c>
      <c r="Y38" s="66">
        <f>_xlfn.IFNA(VLOOKUP(CONCATENATE($Y$5,$B38,$C38),'OG2'!$A$6:$N$133,14,FALSE),0)</f>
        <v>0</v>
      </c>
      <c r="Z38" s="66">
        <f>_xlfn.IFNA(VLOOKUP(CONCATENATE($Z$5,$B38,$C38),'MR2'!$A$6:$N$133,14,FALSE),0)</f>
        <v>0</v>
      </c>
      <c r="AA38" s="66">
        <f>_xlfn.IFNA(VLOOKUP(CONCATENATE($AA$5,$B38,$C38),'DRY3'!$A$6:$N$124,14,FALSE),0)</f>
        <v>0</v>
      </c>
      <c r="AB38" s="66">
        <f>_xlfn.IFNA(VLOOKUP(CONCATENATE($AB$5,$B38,$C38),'SER2'!$A$6:$N$135,14,FALSE),0)</f>
        <v>0</v>
      </c>
      <c r="AC38" s="66">
        <f>_xlfn.IFNA(VLOOKUP(CONCATENATE($AC$5,$B38,$C38),'KR2'!$A$6:$O$129,14,FALSE),0)</f>
        <v>0</v>
      </c>
      <c r="AD38" s="66">
        <f>_xlfn.IFNA(VLOOKUP(CONCATENATE($AD$5,$B38,$C38),'BUN1'!$A$6:$O$129,14,FALSE),0)</f>
        <v>0</v>
      </c>
      <c r="AE38" s="66">
        <f>_xlfn.IFNA(VLOOKUP(CONCATENATE($AE$5,$B38,$C38),LOG!$A$6:$N$135,14,FALSE),0)</f>
        <v>0</v>
      </c>
      <c r="AF38" s="66">
        <f>_xlfn.IFNA(VLOOKUP(CONCATENATE($AF$5,$B38,$C38),FEST!$A$6:$N$125,14,FALSE),0)</f>
        <v>0</v>
      </c>
      <c r="AG38" s="66">
        <f>_xlfn.IFNA(VLOOKUP(CONCATENATE($AG$5,$B38,$C38),'ESP2'!$A$6:$N$131,14,FALSE),0)</f>
        <v>0</v>
      </c>
      <c r="AH38" s="66">
        <f>_xlfn.IFNA(VLOOKUP(CONCATENATE($AH$5,$B38,$C38),'OG2'!$A$6:$N$131,14,FALSE),0)</f>
        <v>0</v>
      </c>
      <c r="AI38" s="66">
        <f>_xlfn.IFNA(VLOOKUP(CONCATENATE($AI$5,$B38,$C38),'BUN2'!$A$6:$N$135,14,FALSE),0)</f>
        <v>0</v>
      </c>
      <c r="AJ38" s="66">
        <f>_xlfn.IFNA(VLOOKUP(CONCATENATE($AJ$5,$B38,$C38),SC!$A$6:$N$350,14,FALSE),0)</f>
        <v>0</v>
      </c>
      <c r="AK38" s="66">
        <f>_xlfn.IFNA(VLOOKUP(CONCATENATE($AK$5,$B38,$C38),'ESP3'!$A$6:$N$133,14,FALSE),0)</f>
        <v>0</v>
      </c>
      <c r="AL38" s="66">
        <f>_xlfn.IFNA(VLOOKUP(CONCATENATE($AP$5,$B38,$C38),'BAL3'!$A$6:$N$95,14,FALSE),0)</f>
        <v>0</v>
      </c>
      <c r="AM38" s="67">
        <f>_xlfn.IFNA(VLOOKUP(CONCATENATE($AM$5,$B38,$C38),'BUS4'!$A$6:$N$233,14,FALSE),0)</f>
        <v>0</v>
      </c>
      <c r="AN38" s="67">
        <f>_xlfn.IFNA(VLOOKUP(CONCATENATE($AK$5,$B38,$C38),'BUN3'!$A$6:$N$133,14,FALSE),0)</f>
        <v>0</v>
      </c>
      <c r="AO38" s="67">
        <f>_xlfn.IFNA(VLOOKUP(CONCATENATE($AO$5,$B38,$C38),'ESP4'!$A$6:$N$135,14,FALSE),0)</f>
        <v>0</v>
      </c>
      <c r="AP38" s="67">
        <f>_xlfn.IFNA(VLOOKUP(CONCATENATE($AP$5,$B38,$C38),'MR3'!$A$6:$N$77,14,FALSE),0)</f>
        <v>0</v>
      </c>
      <c r="AQ38" s="67">
        <f>_xlfn.IFNA(VLOOKUP(CONCATENATE($AQ$5,$B38,$C38),'WAL1'!$A$6:$N$233,14,FALSE),0)</f>
        <v>0</v>
      </c>
      <c r="AR38" s="67">
        <f>_xlfn.IFNA(VLOOKUP(CONCATENATE($AR$5,$B38,$C38),'SM1'!$A$6:$N$233,14,FALSE),0)</f>
        <v>0</v>
      </c>
      <c r="AS38" s="67">
        <f>_xlfn.IFNA(VLOOKUP(CONCATENATE($AS$5,$B38,$C38),WP!$A$6:$N$250,14,FALSE),0)</f>
        <v>0</v>
      </c>
      <c r="AT38" s="63"/>
    </row>
    <row r="39" spans="1:46" x14ac:dyDescent="0.3">
      <c r="A39" s="891"/>
      <c r="B39" s="85" t="s">
        <v>348</v>
      </c>
      <c r="C39" s="22" t="s">
        <v>392</v>
      </c>
      <c r="D39" s="22" t="s">
        <v>296</v>
      </c>
      <c r="E39" s="23">
        <v>45038</v>
      </c>
      <c r="F39" s="24">
        <v>14</v>
      </c>
      <c r="G39" s="187">
        <f t="shared" si="0"/>
        <v>0</v>
      </c>
      <c r="H39" s="638">
        <f t="shared" si="1"/>
        <v>0</v>
      </c>
      <c r="I39" s="654">
        <f t="shared" si="2"/>
        <v>25</v>
      </c>
      <c r="J39" s="65">
        <f>_xlfn.IFNA(VLOOKUP(CONCATENATE($J$5,$B39,$C39),'BUS1'!$A$6:$N$107,14,FALSE),0)</f>
        <v>0</v>
      </c>
      <c r="K39" s="66">
        <f>_xlfn.IFNA(VLOOKUP(CONCATENATE($K$5,$B39,$C39),'ESP1'!$A$6:$N$135,14,FALSE),0)</f>
        <v>0</v>
      </c>
      <c r="L39" s="66">
        <f>_xlfn.IFNA(VLOOKUP(CONCATENATE($L$5,$B39,$C39),'KR1'!$A$6:$N$95,14,FALSE),0)</f>
        <v>0</v>
      </c>
      <c r="M39" s="66">
        <f>_xlfn.IFNA(VLOOKUP(CONCATENATE($M$5,$B39,$C39),'BAL1'!$A$6:$N$110,14,FALSE),0)</f>
        <v>0</v>
      </c>
      <c r="N39" s="66">
        <f>_xlfn.IFNA(VLOOKUP(CONCATENATE($N$5,$B39,$C39),MUR!$A$6:$N$110,14,FALSE),0)</f>
        <v>0</v>
      </c>
      <c r="O39" s="66">
        <f>_xlfn.IFNA(VLOOKUP(CONCATENATE($O$5,$B39,$C39),'SER1'!$A$6:$N$110,14,FALSE),0)</f>
        <v>0</v>
      </c>
      <c r="P39" s="66">
        <f>_xlfn.IFNA(VLOOKUP(CONCATENATE($P$5,$B39,$C39),'MR1'!$A$6:$N$135,14,FALSE),0)</f>
        <v>0</v>
      </c>
      <c r="Q39" s="66">
        <f>_xlfn.IFNA(VLOOKUP(CONCATENATE($Q$5,$B39,$C39),'GOS1'!$A$6:$N$133,14,FALSE),0)</f>
        <v>0</v>
      </c>
      <c r="R39" s="66">
        <f>_xlfn.IFNA(VLOOKUP(CONCATENATE($R$5,$B39,$C39),'BUS2'!$A$6:$N$133,14,FALSE),0)</f>
        <v>0</v>
      </c>
      <c r="S39" s="66">
        <f>_xlfn.IFNA(VLOOKUP(CONCATENATE($S$5,$B39,$C39),'OG1'!$A$6:$N$56,14,FALSE),0)</f>
        <v>0</v>
      </c>
      <c r="T39" s="66">
        <f>_xlfn.IFNA(VLOOKUP(CONCATENATE($T$5,$B39,$C39),'DRY1'!$A$6:$N$135,14,FALSE),0)</f>
        <v>0</v>
      </c>
      <c r="U39" s="66">
        <f>_xlfn.IFNA(VLOOKUP(CONCATENATE($U$5,$B39,$C39),'HO1'!$A$6:$N$131,14,FALSE),0)</f>
        <v>0</v>
      </c>
      <c r="V39" s="66">
        <f>_xlfn.IFNA(VLOOKUP(CONCATENATE($V$5,$B39,$C39),'BUS3'!$A$6:$N$135,14,FALSE),0)</f>
        <v>0</v>
      </c>
      <c r="W39" s="66">
        <f>_xlfn.IFNA(VLOOKUP(CONCATENATE($W$5,$B39,$C39),'DRY2'!$A$6:$M$169,14,FALSE),0)</f>
        <v>0</v>
      </c>
      <c r="X39" s="66">
        <f>_xlfn.IFNA(VLOOKUP(CONCATENATE($X$5,$B39,$C39),'BAL2'!$A$6:$N$133,14,FALSE),0)</f>
        <v>0</v>
      </c>
      <c r="Y39" s="66">
        <f>_xlfn.IFNA(VLOOKUP(CONCATENATE($Y$5,$B39,$C39),'OG2'!$A$6:$N$133,14,FALSE),0)</f>
        <v>0</v>
      </c>
      <c r="Z39" s="66">
        <f>_xlfn.IFNA(VLOOKUP(CONCATENATE($Z$5,$B39,$C39),'MR2'!$A$6:$N$133,14,FALSE),0)</f>
        <v>0</v>
      </c>
      <c r="AA39" s="66">
        <f>_xlfn.IFNA(VLOOKUP(CONCATENATE($AA$5,$B39,$C39),'DRY3'!$A$6:$N$124,14,FALSE),0)</f>
        <v>0</v>
      </c>
      <c r="AB39" s="66">
        <f>_xlfn.IFNA(VLOOKUP(CONCATENATE($AB$5,$B39,$C39),'SER2'!$A$6:$N$135,14,FALSE),0)</f>
        <v>0</v>
      </c>
      <c r="AC39" s="66">
        <f>_xlfn.IFNA(VLOOKUP(CONCATENATE($AC$5,$B39,$C39),'KR2'!$A$6:$O$129,14,FALSE),0)</f>
        <v>0</v>
      </c>
      <c r="AD39" s="66">
        <f>_xlfn.IFNA(VLOOKUP(CONCATENATE($AD$5,$B39,$C39),'BUN1'!$A$6:$O$129,14,FALSE),0)</f>
        <v>0</v>
      </c>
      <c r="AE39" s="66">
        <f>_xlfn.IFNA(VLOOKUP(CONCATENATE($AE$5,$B39,$C39),LOG!$A$6:$N$135,14,FALSE),0)</f>
        <v>0</v>
      </c>
      <c r="AF39" s="66">
        <f>_xlfn.IFNA(VLOOKUP(CONCATENATE($AF$5,$B39,$C39),FEST!$A$6:$N$125,14,FALSE),0)</f>
        <v>0</v>
      </c>
      <c r="AG39" s="66">
        <f>_xlfn.IFNA(VLOOKUP(CONCATENATE($AG$5,$B39,$C39),'ESP2'!$A$6:$N$131,14,FALSE),0)</f>
        <v>0</v>
      </c>
      <c r="AH39" s="66">
        <f>_xlfn.IFNA(VLOOKUP(CONCATENATE($AH$5,$B39,$C39),'OG2'!$A$6:$N$131,14,FALSE),0)</f>
        <v>0</v>
      </c>
      <c r="AI39" s="66">
        <f>_xlfn.IFNA(VLOOKUP(CONCATENATE($AI$5,$B39,$C39),'BUN2'!$A$6:$N$135,14,FALSE),0)</f>
        <v>0</v>
      </c>
      <c r="AJ39" s="66">
        <f>_xlfn.IFNA(VLOOKUP(CONCATENATE($AJ$5,$B39,$C39),SC!$A$6:$N$350,14,FALSE),0)</f>
        <v>0</v>
      </c>
      <c r="AK39" s="66">
        <f>_xlfn.IFNA(VLOOKUP(CONCATENATE($AK$5,$B39,$C39),'ESP3'!$A$6:$N$133,14,FALSE),0)</f>
        <v>0</v>
      </c>
      <c r="AL39" s="66">
        <f>_xlfn.IFNA(VLOOKUP(CONCATENATE($AP$5,$B39,$C39),'BAL3'!$A$6:$N$95,14,FALSE),0)</f>
        <v>0</v>
      </c>
      <c r="AM39" s="67">
        <f>_xlfn.IFNA(VLOOKUP(CONCATENATE($AM$5,$B39,$C39),'BUS4'!$A$6:$N$233,14,FALSE),0)</f>
        <v>0</v>
      </c>
      <c r="AN39" s="67">
        <f>_xlfn.IFNA(VLOOKUP(CONCATENATE($AK$5,$B39,$C39),'BUN3'!$A$6:$N$133,14,FALSE),0)</f>
        <v>0</v>
      </c>
      <c r="AO39" s="67">
        <f>_xlfn.IFNA(VLOOKUP(CONCATENATE($AO$5,$B39,$C39),'ESP4'!$A$6:$N$135,14,FALSE),0)</f>
        <v>0</v>
      </c>
      <c r="AP39" s="67">
        <f>_xlfn.IFNA(VLOOKUP(CONCATENATE($AP$5,$B39,$C39),'MR3'!$A$6:$N$77,14,FALSE),0)</f>
        <v>0</v>
      </c>
      <c r="AQ39" s="67">
        <f>_xlfn.IFNA(VLOOKUP(CONCATENATE($AQ$5,$B39,$C39),'WAL1'!$A$6:$N$233,14,FALSE),0)</f>
        <v>0</v>
      </c>
      <c r="AR39" s="67">
        <f>_xlfn.IFNA(VLOOKUP(CONCATENATE($AR$5,$B39,$C39),'SM1'!$A$6:$N$233,14,FALSE),0)</f>
        <v>0</v>
      </c>
      <c r="AS39" s="67">
        <f>_xlfn.IFNA(VLOOKUP(CONCATENATE($AS$5,$B39,$C39),WP!$A$6:$N$250,14,FALSE),0)</f>
        <v>0</v>
      </c>
      <c r="AT39" s="63"/>
    </row>
    <row r="40" spans="1:46" x14ac:dyDescent="0.3">
      <c r="A40" s="891"/>
      <c r="B40" s="85" t="s">
        <v>350</v>
      </c>
      <c r="C40" s="22" t="s">
        <v>395</v>
      </c>
      <c r="D40" s="22" t="s">
        <v>370</v>
      </c>
      <c r="E40" s="23">
        <v>45029</v>
      </c>
      <c r="F40" s="24">
        <v>16</v>
      </c>
      <c r="G40" s="187">
        <f t="shared" si="0"/>
        <v>0</v>
      </c>
      <c r="H40" s="638">
        <f t="shared" si="1"/>
        <v>0</v>
      </c>
      <c r="I40" s="654">
        <f t="shared" si="2"/>
        <v>25</v>
      </c>
      <c r="J40" s="65">
        <f>_xlfn.IFNA(VLOOKUP(CONCATENATE($J$5,$B40,$C40),'BUS1'!$A$6:$N$107,14,FALSE),0)</f>
        <v>0</v>
      </c>
      <c r="K40" s="66">
        <f>_xlfn.IFNA(VLOOKUP(CONCATENATE($K$5,$B40,$C40),'ESP1'!$A$6:$N$135,14,FALSE),0)</f>
        <v>0</v>
      </c>
      <c r="L40" s="66">
        <f>_xlfn.IFNA(VLOOKUP(CONCATENATE($L$5,$B40,$C40),'KR1'!$A$6:$N$95,14,FALSE),0)</f>
        <v>0</v>
      </c>
      <c r="M40" s="66">
        <f>_xlfn.IFNA(VLOOKUP(CONCATENATE($M$5,$B40,$C40),'BAL1'!$A$6:$N$110,14,FALSE),0)</f>
        <v>0</v>
      </c>
      <c r="N40" s="66">
        <f>_xlfn.IFNA(VLOOKUP(CONCATENATE($N$5,$B40,$C40),MUR!$A$6:$N$110,14,FALSE),0)</f>
        <v>0</v>
      </c>
      <c r="O40" s="66">
        <f>_xlfn.IFNA(VLOOKUP(CONCATENATE($O$5,$B40,$C40),'SER1'!$A$6:$N$110,14,FALSE),0)</f>
        <v>0</v>
      </c>
      <c r="P40" s="66">
        <f>_xlfn.IFNA(VLOOKUP(CONCATENATE($P$5,$B40,$C40),'MR1'!$A$6:$N$135,14,FALSE),0)</f>
        <v>0</v>
      </c>
      <c r="Q40" s="66">
        <f>_xlfn.IFNA(VLOOKUP(CONCATENATE($Q$5,$B40,$C40),'GOS1'!$A$6:$N$133,14,FALSE),0)</f>
        <v>0</v>
      </c>
      <c r="R40" s="66">
        <f>_xlfn.IFNA(VLOOKUP(CONCATENATE($R$5,$B40,$C40),'BUS2'!$A$6:$N$133,14,FALSE),0)</f>
        <v>0</v>
      </c>
      <c r="S40" s="66">
        <f>_xlfn.IFNA(VLOOKUP(CONCATENATE($S$5,$B40,$C40),'OG1'!$A$6:$N$56,14,FALSE),0)</f>
        <v>0</v>
      </c>
      <c r="T40" s="66">
        <f>_xlfn.IFNA(VLOOKUP(CONCATENATE($T$5,$B40,$C40),'DRY1'!$A$6:$N$135,14,FALSE),0)</f>
        <v>0</v>
      </c>
      <c r="U40" s="66">
        <f>_xlfn.IFNA(VLOOKUP(CONCATENATE($U$5,$B40,$C40),'HO1'!$A$6:$N$131,14,FALSE),0)</f>
        <v>0</v>
      </c>
      <c r="V40" s="66">
        <f>_xlfn.IFNA(VLOOKUP(CONCATENATE($V$5,$B40,$C40),'BUS3'!$A$6:$N$135,14,FALSE),0)</f>
        <v>0</v>
      </c>
      <c r="W40" s="66">
        <f>_xlfn.IFNA(VLOOKUP(CONCATENATE($W$5,$B40,$C40),'DRY2'!$A$6:$M$169,14,FALSE),0)</f>
        <v>0</v>
      </c>
      <c r="X40" s="66">
        <f>_xlfn.IFNA(VLOOKUP(CONCATENATE($X$5,$B40,$C40),'BAL2'!$A$6:$N$133,14,FALSE),0)</f>
        <v>0</v>
      </c>
      <c r="Y40" s="66">
        <f>_xlfn.IFNA(VLOOKUP(CONCATENATE($Y$5,$B40,$C40),'OG2'!$A$6:$N$133,14,FALSE),0)</f>
        <v>0</v>
      </c>
      <c r="Z40" s="66">
        <f>_xlfn.IFNA(VLOOKUP(CONCATENATE($Z$5,$B40,$C40),'MR2'!$A$6:$N$133,14,FALSE),0)</f>
        <v>0</v>
      </c>
      <c r="AA40" s="66">
        <f>_xlfn.IFNA(VLOOKUP(CONCATENATE($AA$5,$B40,$C40),'DRY3'!$A$6:$N$124,14,FALSE),0)</f>
        <v>0</v>
      </c>
      <c r="AB40" s="66">
        <f>_xlfn.IFNA(VLOOKUP(CONCATENATE($AB$5,$B40,$C40),'SER2'!$A$6:$N$135,14,FALSE),0)</f>
        <v>0</v>
      </c>
      <c r="AC40" s="66">
        <f>_xlfn.IFNA(VLOOKUP(CONCATENATE($AC$5,$B40,$C40),'KR2'!$A$6:$O$129,14,FALSE),0)</f>
        <v>0</v>
      </c>
      <c r="AD40" s="66">
        <f>_xlfn.IFNA(VLOOKUP(CONCATENATE($AD$5,$B40,$C40),'BUN1'!$A$6:$O$129,14,FALSE),0)</f>
        <v>0</v>
      </c>
      <c r="AE40" s="66">
        <f>_xlfn.IFNA(VLOOKUP(CONCATENATE($AE$5,$B40,$C40),LOG!$A$6:$N$135,14,FALSE),0)</f>
        <v>0</v>
      </c>
      <c r="AF40" s="66">
        <f>_xlfn.IFNA(VLOOKUP(CONCATENATE($AF$5,$B40,$C40),FEST!$A$6:$N$125,14,FALSE),0)</f>
        <v>0</v>
      </c>
      <c r="AG40" s="66">
        <f>_xlfn.IFNA(VLOOKUP(CONCATENATE($AG$5,$B40,$C40),'ESP2'!$A$6:$N$131,14,FALSE),0)</f>
        <v>0</v>
      </c>
      <c r="AH40" s="66">
        <f>_xlfn.IFNA(VLOOKUP(CONCATENATE($AH$5,$B40,$C40),'OG2'!$A$6:$N$131,14,FALSE),0)</f>
        <v>0</v>
      </c>
      <c r="AI40" s="66">
        <f>_xlfn.IFNA(VLOOKUP(CONCATENATE($AI$5,$B40,$C40),'BUN2'!$A$6:$N$135,14,FALSE),0)</f>
        <v>0</v>
      </c>
      <c r="AJ40" s="66">
        <f>_xlfn.IFNA(VLOOKUP(CONCATENATE($AJ$5,$B40,$C40),SC!$A$6:$N$350,14,FALSE),0)</f>
        <v>0</v>
      </c>
      <c r="AK40" s="66">
        <f>_xlfn.IFNA(VLOOKUP(CONCATENATE($AK$5,$B40,$C40),'ESP3'!$A$6:$N$133,14,FALSE),0)</f>
        <v>0</v>
      </c>
      <c r="AL40" s="66">
        <f>_xlfn.IFNA(VLOOKUP(CONCATENATE($AP$5,$B40,$C40),'BAL3'!$A$6:$N$95,14,FALSE),0)</f>
        <v>0</v>
      </c>
      <c r="AM40" s="67">
        <f>_xlfn.IFNA(VLOOKUP(CONCATENATE($AM$5,$B40,$C40),'BUS4'!$A$6:$N$233,14,FALSE),0)</f>
        <v>0</v>
      </c>
      <c r="AN40" s="67">
        <f>_xlfn.IFNA(VLOOKUP(CONCATENATE($AK$5,$B40,$C40),'BUN3'!$A$6:$N$133,14,FALSE),0)</f>
        <v>0</v>
      </c>
      <c r="AO40" s="67">
        <f>_xlfn.IFNA(VLOOKUP(CONCATENATE($AO$5,$B40,$C40),'ESP4'!$A$6:$N$135,14,FALSE),0)</f>
        <v>0</v>
      </c>
      <c r="AP40" s="67">
        <f>_xlfn.IFNA(VLOOKUP(CONCATENATE($AP$5,$B40,$C40),'MR3'!$A$6:$N$77,14,FALSE),0)</f>
        <v>0</v>
      </c>
      <c r="AQ40" s="67">
        <f>_xlfn.IFNA(VLOOKUP(CONCATENATE($AQ$5,$B40,$C40),'WAL1'!$A$6:$N$233,14,FALSE),0)</f>
        <v>0</v>
      </c>
      <c r="AR40" s="67">
        <f>_xlfn.IFNA(VLOOKUP(CONCATENATE($AR$5,$B40,$C40),'SM1'!$A$6:$N$233,14,FALSE),0)</f>
        <v>0</v>
      </c>
      <c r="AS40" s="67">
        <f>_xlfn.IFNA(VLOOKUP(CONCATENATE($AS$5,$B40,$C40),WP!$A$6:$N$250,14,FALSE),0)</f>
        <v>0</v>
      </c>
      <c r="AT40" s="63"/>
    </row>
    <row r="41" spans="1:46" x14ac:dyDescent="0.3">
      <c r="A41" s="891"/>
      <c r="B41" s="85" t="s">
        <v>351</v>
      </c>
      <c r="C41" s="22" t="s">
        <v>518</v>
      </c>
      <c r="D41" s="22" t="s">
        <v>371</v>
      </c>
      <c r="E41" s="23">
        <v>45044</v>
      </c>
      <c r="F41" s="24">
        <v>14</v>
      </c>
      <c r="G41" s="187">
        <f t="shared" si="0"/>
        <v>0</v>
      </c>
      <c r="H41" s="638">
        <f t="shared" si="1"/>
        <v>0</v>
      </c>
      <c r="I41" s="654">
        <f t="shared" si="2"/>
        <v>25</v>
      </c>
      <c r="J41" s="65">
        <f>_xlfn.IFNA(VLOOKUP(CONCATENATE($J$5,$B41,$C41),'BUS1'!$A$6:$N$107,14,FALSE),0)</f>
        <v>0</v>
      </c>
      <c r="K41" s="66">
        <f>_xlfn.IFNA(VLOOKUP(CONCATENATE($K$5,$B41,$C41),'ESP1'!$A$6:$N$135,14,FALSE),0)</f>
        <v>0</v>
      </c>
      <c r="L41" s="66">
        <f>_xlfn.IFNA(VLOOKUP(CONCATENATE($L$5,$B41,$C41),'KR1'!$A$6:$N$95,14,FALSE),0)</f>
        <v>0</v>
      </c>
      <c r="M41" s="66">
        <f>_xlfn.IFNA(VLOOKUP(CONCATENATE($M$5,$B41,$C41),'BAL1'!$A$6:$N$110,14,FALSE),0)</f>
        <v>0</v>
      </c>
      <c r="N41" s="66">
        <f>_xlfn.IFNA(VLOOKUP(CONCATENATE($N$5,$B41,$C41),MUR!$A$6:$N$110,14,FALSE),0)</f>
        <v>0</v>
      </c>
      <c r="O41" s="66">
        <f>_xlfn.IFNA(VLOOKUP(CONCATENATE($O$5,$B41,$C41),'SER1'!$A$6:$N$110,14,FALSE),0)</f>
        <v>0</v>
      </c>
      <c r="P41" s="66">
        <f>_xlfn.IFNA(VLOOKUP(CONCATENATE($P$5,$B41,$C41),'MR1'!$A$6:$N$135,14,FALSE),0)</f>
        <v>0</v>
      </c>
      <c r="Q41" s="66">
        <f>_xlfn.IFNA(VLOOKUP(CONCATENATE($Q$5,$B41,$C41),'GOS1'!$A$6:$N$133,14,FALSE),0)</f>
        <v>0</v>
      </c>
      <c r="R41" s="66">
        <f>_xlfn.IFNA(VLOOKUP(CONCATENATE($R$5,$B41,$C41),'BUS2'!$A$6:$N$133,14,FALSE),0)</f>
        <v>0</v>
      </c>
      <c r="S41" s="66">
        <f>_xlfn.IFNA(VLOOKUP(CONCATENATE($S$5,$B41,$C41),'OG1'!$A$6:$N$56,14,FALSE),0)</f>
        <v>0</v>
      </c>
      <c r="T41" s="66">
        <f>_xlfn.IFNA(VLOOKUP(CONCATENATE($T$5,$B41,$C41),'DRY1'!$A$6:$N$135,14,FALSE),0)</f>
        <v>0</v>
      </c>
      <c r="U41" s="66">
        <f>_xlfn.IFNA(VLOOKUP(CONCATENATE($U$5,$B41,$C41),'HO1'!$A$6:$N$131,14,FALSE),0)</f>
        <v>0</v>
      </c>
      <c r="V41" s="66">
        <f>_xlfn.IFNA(VLOOKUP(CONCATENATE($V$5,$B41,$C41),'BUS3'!$A$6:$N$135,14,FALSE),0)</f>
        <v>0</v>
      </c>
      <c r="W41" s="66">
        <f>_xlfn.IFNA(VLOOKUP(CONCATENATE($W$5,$B41,$C41),'DRY2'!$A$6:$M$169,14,FALSE),0)</f>
        <v>0</v>
      </c>
      <c r="X41" s="66">
        <f>_xlfn.IFNA(VLOOKUP(CONCATENATE($X$5,$B41,$C41),'BAL2'!$A$6:$N$133,14,FALSE),0)</f>
        <v>0</v>
      </c>
      <c r="Y41" s="66">
        <f>_xlfn.IFNA(VLOOKUP(CONCATENATE($Y$5,$B41,$C41),'OG2'!$A$6:$N$133,14,FALSE),0)</f>
        <v>0</v>
      </c>
      <c r="Z41" s="66">
        <f>_xlfn.IFNA(VLOOKUP(CONCATENATE($Z$5,$B41,$C41),'MR2'!$A$6:$N$133,14,FALSE),0)</f>
        <v>0</v>
      </c>
      <c r="AA41" s="66">
        <f>_xlfn.IFNA(VLOOKUP(CONCATENATE($AA$5,$B41,$C41),'DRY3'!$A$6:$N$124,14,FALSE),0)</f>
        <v>0</v>
      </c>
      <c r="AB41" s="66">
        <f>_xlfn.IFNA(VLOOKUP(CONCATENATE($AB$5,$B41,$C41),'SER2'!$A$6:$N$135,14,FALSE),0)</f>
        <v>0</v>
      </c>
      <c r="AC41" s="66">
        <f>_xlfn.IFNA(VLOOKUP(CONCATENATE($AC$5,$B41,$C41),'KR2'!$A$6:$O$129,14,FALSE),0)</f>
        <v>0</v>
      </c>
      <c r="AD41" s="66">
        <f>_xlfn.IFNA(VLOOKUP(CONCATENATE($AD$5,$B41,$C41),'BUN1'!$A$6:$O$129,14,FALSE),0)</f>
        <v>0</v>
      </c>
      <c r="AE41" s="66">
        <f>_xlfn.IFNA(VLOOKUP(CONCATENATE($AE$5,$B41,$C41),LOG!$A$6:$N$135,14,FALSE),0)</f>
        <v>0</v>
      </c>
      <c r="AF41" s="66">
        <f>_xlfn.IFNA(VLOOKUP(CONCATENATE($AF$5,$B41,$C41),FEST!$A$6:$N$125,14,FALSE),0)</f>
        <v>0</v>
      </c>
      <c r="AG41" s="66">
        <f>_xlfn.IFNA(VLOOKUP(CONCATENATE($AG$5,$B41,$C41),'ESP2'!$A$6:$N$131,14,FALSE),0)</f>
        <v>0</v>
      </c>
      <c r="AH41" s="66">
        <f>_xlfn.IFNA(VLOOKUP(CONCATENATE($AH$5,$B41,$C41),'OG2'!$A$6:$N$131,14,FALSE),0)</f>
        <v>0</v>
      </c>
      <c r="AI41" s="66">
        <f>_xlfn.IFNA(VLOOKUP(CONCATENATE($AI$5,$B41,$C41),'BUN2'!$A$6:$N$135,14,FALSE),0)</f>
        <v>0</v>
      </c>
      <c r="AJ41" s="66">
        <f>_xlfn.IFNA(VLOOKUP(CONCATENATE($AJ$5,$B41,$C41),SC!$A$6:$N$350,14,FALSE),0)</f>
        <v>0</v>
      </c>
      <c r="AK41" s="66">
        <f>_xlfn.IFNA(VLOOKUP(CONCATENATE($AK$5,$B41,$C41),'ESP3'!$A$6:$N$133,14,FALSE),0)</f>
        <v>0</v>
      </c>
      <c r="AL41" s="66">
        <f>_xlfn.IFNA(VLOOKUP(CONCATENATE($AP$5,$B41,$C41),'BAL3'!$A$6:$N$95,14,FALSE),0)</f>
        <v>0</v>
      </c>
      <c r="AM41" s="67">
        <f>_xlfn.IFNA(VLOOKUP(CONCATENATE($AM$5,$B41,$C41),'BUS4'!$A$6:$N$233,14,FALSE),0)</f>
        <v>0</v>
      </c>
      <c r="AN41" s="67">
        <f>_xlfn.IFNA(VLOOKUP(CONCATENATE($AK$5,$B41,$C41),'BUN3'!$A$6:$N$133,14,FALSE),0)</f>
        <v>0</v>
      </c>
      <c r="AO41" s="67">
        <f>_xlfn.IFNA(VLOOKUP(CONCATENATE($AO$5,$B41,$C41),'ESP4'!$A$6:$N$135,14,FALSE),0)</f>
        <v>0</v>
      </c>
      <c r="AP41" s="67">
        <f>_xlfn.IFNA(VLOOKUP(CONCATENATE($AP$5,$B41,$C41),'MR3'!$A$6:$N$77,14,FALSE),0)</f>
        <v>0</v>
      </c>
      <c r="AQ41" s="67">
        <f>_xlfn.IFNA(VLOOKUP(CONCATENATE($AQ$5,$B41,$C41),'WAL1'!$A$6:$N$233,14,FALSE),0)</f>
        <v>0</v>
      </c>
      <c r="AR41" s="67">
        <f>_xlfn.IFNA(VLOOKUP(CONCATENATE($AR$5,$B41,$C41),'SM1'!$A$6:$N$233,14,FALSE),0)</f>
        <v>0</v>
      </c>
      <c r="AS41" s="67">
        <f>_xlfn.IFNA(VLOOKUP(CONCATENATE($AS$5,$B41,$C41),WP!$A$6:$N$250,14,FALSE),0)</f>
        <v>0</v>
      </c>
      <c r="AT41" s="63"/>
    </row>
    <row r="42" spans="1:46" x14ac:dyDescent="0.3">
      <c r="A42" s="891"/>
      <c r="B42" s="85" t="s">
        <v>353</v>
      </c>
      <c r="C42" s="22" t="s">
        <v>353</v>
      </c>
      <c r="D42" s="22" t="s">
        <v>373</v>
      </c>
      <c r="E42" s="23">
        <v>45043</v>
      </c>
      <c r="F42" s="24">
        <v>13</v>
      </c>
      <c r="G42" s="187">
        <f t="shared" si="0"/>
        <v>0</v>
      </c>
      <c r="H42" s="638">
        <f t="shared" si="1"/>
        <v>0</v>
      </c>
      <c r="I42" s="654">
        <f t="shared" si="2"/>
        <v>25</v>
      </c>
      <c r="J42" s="65">
        <f>_xlfn.IFNA(VLOOKUP(CONCATENATE($J$5,$B42,$C42),'BUS1'!$A$6:$N$107,14,FALSE),0)</f>
        <v>0</v>
      </c>
      <c r="K42" s="66">
        <f>_xlfn.IFNA(VLOOKUP(CONCATENATE($K$5,$B42,$C42),'ESP1'!$A$6:$N$135,14,FALSE),0)</f>
        <v>0</v>
      </c>
      <c r="L42" s="66">
        <f>_xlfn.IFNA(VLOOKUP(CONCATENATE($L$5,$B42,$C42),'KR1'!$A$6:$N$95,14,FALSE),0)</f>
        <v>0</v>
      </c>
      <c r="M42" s="66">
        <f>_xlfn.IFNA(VLOOKUP(CONCATENATE($M$5,$B42,$C42),'BAL1'!$A$6:$N$110,14,FALSE),0)</f>
        <v>0</v>
      </c>
      <c r="N42" s="66">
        <f>_xlfn.IFNA(VLOOKUP(CONCATENATE($N$5,$B42,$C42),MUR!$A$6:$N$110,14,FALSE),0)</f>
        <v>0</v>
      </c>
      <c r="O42" s="66">
        <f>_xlfn.IFNA(VLOOKUP(CONCATENATE($O$5,$B42,$C42),'SER1'!$A$6:$N$110,14,FALSE),0)</f>
        <v>0</v>
      </c>
      <c r="P42" s="66">
        <f>_xlfn.IFNA(VLOOKUP(CONCATENATE($P$5,$B42,$C42),'MR1'!$A$6:$N$135,14,FALSE),0)</f>
        <v>0</v>
      </c>
      <c r="Q42" s="66">
        <f>_xlfn.IFNA(VLOOKUP(CONCATENATE($Q$5,$B42,$C42),'GOS1'!$A$6:$N$133,14,FALSE),0)</f>
        <v>0</v>
      </c>
      <c r="R42" s="66">
        <f>_xlfn.IFNA(VLOOKUP(CONCATENATE($R$5,$B42,$C42),'BUS2'!$A$6:$N$133,14,FALSE),0)</f>
        <v>0</v>
      </c>
      <c r="S42" s="66">
        <f>_xlfn.IFNA(VLOOKUP(CONCATENATE($S$5,$B42,$C42),'OG1'!$A$6:$N$56,14,FALSE),0)</f>
        <v>0</v>
      </c>
      <c r="T42" s="66">
        <f>_xlfn.IFNA(VLOOKUP(CONCATENATE($T$5,$B42,$C42),'DRY1'!$A$6:$N$135,14,FALSE),0)</f>
        <v>0</v>
      </c>
      <c r="U42" s="66">
        <f>_xlfn.IFNA(VLOOKUP(CONCATENATE($U$5,$B42,$C42),'HO1'!$A$6:$N$131,14,FALSE),0)</f>
        <v>0</v>
      </c>
      <c r="V42" s="66">
        <f>_xlfn.IFNA(VLOOKUP(CONCATENATE($V$5,$B42,$C42),'BUS3'!$A$6:$N$135,14,FALSE),0)</f>
        <v>0</v>
      </c>
      <c r="W42" s="66">
        <f>_xlfn.IFNA(VLOOKUP(CONCATENATE($W$5,$B42,$C42),'DRY2'!$A$6:$M$169,14,FALSE),0)</f>
        <v>0</v>
      </c>
      <c r="X42" s="66">
        <f>_xlfn.IFNA(VLOOKUP(CONCATENATE($X$5,$B42,$C42),'BAL2'!$A$6:$N$133,14,FALSE),0)</f>
        <v>0</v>
      </c>
      <c r="Y42" s="66">
        <f>_xlfn.IFNA(VLOOKUP(CONCATENATE($Y$5,$B42,$C42),'OG2'!$A$6:$N$133,14,FALSE),0)</f>
        <v>0</v>
      </c>
      <c r="Z42" s="66">
        <f>_xlfn.IFNA(VLOOKUP(CONCATENATE($Z$5,$B42,$C42),'MR2'!$A$6:$N$133,14,FALSE),0)</f>
        <v>0</v>
      </c>
      <c r="AA42" s="66">
        <f>_xlfn.IFNA(VLOOKUP(CONCATENATE($AA$5,$B42,$C42),'DRY3'!$A$6:$N$124,14,FALSE),0)</f>
        <v>0</v>
      </c>
      <c r="AB42" s="66">
        <f>_xlfn.IFNA(VLOOKUP(CONCATENATE($AB$5,$B42,$C42),'SER2'!$A$6:$N$135,14,FALSE),0)</f>
        <v>0</v>
      </c>
      <c r="AC42" s="66">
        <f>_xlfn.IFNA(VLOOKUP(CONCATENATE($AC$5,$B42,$C42),'KR2'!$A$6:$O$129,14,FALSE),0)</f>
        <v>0</v>
      </c>
      <c r="AD42" s="66">
        <f>_xlfn.IFNA(VLOOKUP(CONCATENATE($AD$5,$B42,$C42),'BUN1'!$A$6:$O$129,14,FALSE),0)</f>
        <v>0</v>
      </c>
      <c r="AE42" s="66">
        <f>_xlfn.IFNA(VLOOKUP(CONCATENATE($AE$5,$B42,$C42),LOG!$A$6:$N$135,14,FALSE),0)</f>
        <v>0</v>
      </c>
      <c r="AF42" s="66">
        <f>_xlfn.IFNA(VLOOKUP(CONCATENATE($AF$5,$B42,$C42),FEST!$A$6:$N$125,14,FALSE),0)</f>
        <v>0</v>
      </c>
      <c r="AG42" s="66">
        <f>_xlfn.IFNA(VLOOKUP(CONCATENATE($AG$5,$B42,$C42),'ESP2'!$A$6:$N$131,14,FALSE),0)</f>
        <v>0</v>
      </c>
      <c r="AH42" s="66">
        <f>_xlfn.IFNA(VLOOKUP(CONCATENATE($AH$5,$B42,$C42),'OG2'!$A$6:$N$131,14,FALSE),0)</f>
        <v>0</v>
      </c>
      <c r="AI42" s="66">
        <f>_xlfn.IFNA(VLOOKUP(CONCATENATE($AI$5,$B42,$C42),'BUN2'!$A$6:$N$135,14,FALSE),0)</f>
        <v>0</v>
      </c>
      <c r="AJ42" s="66">
        <f>_xlfn.IFNA(VLOOKUP(CONCATENATE($AJ$5,$B42,$C42),SC!$A$6:$N$350,14,FALSE),0)</f>
        <v>0</v>
      </c>
      <c r="AK42" s="66">
        <f>_xlfn.IFNA(VLOOKUP(CONCATENATE($AK$5,$B42,$C42),'ESP3'!$A$6:$N$133,14,FALSE),0)</f>
        <v>0</v>
      </c>
      <c r="AL42" s="66">
        <f>_xlfn.IFNA(VLOOKUP(CONCATENATE($AP$5,$B42,$C42),'BAL3'!$A$6:$N$95,14,FALSE),0)</f>
        <v>0</v>
      </c>
      <c r="AM42" s="67">
        <f>_xlfn.IFNA(VLOOKUP(CONCATENATE($AM$5,$B42,$C42),'BUS4'!$A$6:$N$233,14,FALSE),0)</f>
        <v>0</v>
      </c>
      <c r="AN42" s="67">
        <f>_xlfn.IFNA(VLOOKUP(CONCATENATE($AK$5,$B42,$C42),'BUN3'!$A$6:$N$133,14,FALSE),0)</f>
        <v>0</v>
      </c>
      <c r="AO42" s="67">
        <f>_xlfn.IFNA(VLOOKUP(CONCATENATE($AO$5,$B42,$C42),'ESP4'!$A$6:$N$135,14,FALSE),0)</f>
        <v>0</v>
      </c>
      <c r="AP42" s="67">
        <f>_xlfn.IFNA(VLOOKUP(CONCATENATE($AP$5,$B42,$C42),'MR3'!$A$6:$N$77,14,FALSE),0)</f>
        <v>0</v>
      </c>
      <c r="AQ42" s="67">
        <f>_xlfn.IFNA(VLOOKUP(CONCATENATE($AQ$5,$B42,$C42),'WAL1'!$A$6:$N$233,14,FALSE),0)</f>
        <v>0</v>
      </c>
      <c r="AR42" s="67">
        <f>_xlfn.IFNA(VLOOKUP(CONCATENATE($AR$5,$B42,$C42),'SM1'!$A$6:$N$233,14,FALSE),0)</f>
        <v>0</v>
      </c>
      <c r="AS42" s="67"/>
      <c r="AT42" s="63"/>
    </row>
    <row r="43" spans="1:46" x14ac:dyDescent="0.3">
      <c r="A43" s="891"/>
      <c r="B43" s="85" t="s">
        <v>356</v>
      </c>
      <c r="C43" s="22" t="s">
        <v>1353</v>
      </c>
      <c r="D43" s="22" t="s">
        <v>375</v>
      </c>
      <c r="E43" s="23">
        <v>45062</v>
      </c>
      <c r="F43" s="24">
        <v>16</v>
      </c>
      <c r="G43" s="187">
        <f t="shared" si="0"/>
        <v>0</v>
      </c>
      <c r="H43" s="638">
        <f t="shared" si="1"/>
        <v>0</v>
      </c>
      <c r="I43" s="654">
        <f t="shared" si="2"/>
        <v>25</v>
      </c>
      <c r="J43" s="65">
        <f>_xlfn.IFNA(VLOOKUP(CONCATENATE($J$5,$B43,$C43),'BUS1'!$A$6:$N$107,14,FALSE),0)</f>
        <v>0</v>
      </c>
      <c r="K43" s="66">
        <f>_xlfn.IFNA(VLOOKUP(CONCATENATE($K$5,$B43,$C43),'ESP1'!$A$6:$N$135,14,FALSE),0)</f>
        <v>0</v>
      </c>
      <c r="L43" s="66">
        <f>_xlfn.IFNA(VLOOKUP(CONCATENATE($L$5,$B43,$C43),'KR1'!$A$6:$N$95,14,FALSE),0)</f>
        <v>0</v>
      </c>
      <c r="M43" s="66">
        <f>_xlfn.IFNA(VLOOKUP(CONCATENATE($M$5,$B43,$C43),'BAL1'!$A$6:$N$110,14,FALSE),0)</f>
        <v>0</v>
      </c>
      <c r="N43" s="66">
        <f>_xlfn.IFNA(VLOOKUP(CONCATENATE($N$5,$B43,$C43),MUR!$A$6:$N$110,14,FALSE),0)</f>
        <v>0</v>
      </c>
      <c r="O43" s="66">
        <f>_xlfn.IFNA(VLOOKUP(CONCATENATE($O$5,$B43,$C43),'SER1'!$A$6:$N$110,14,FALSE),0)</f>
        <v>0</v>
      </c>
      <c r="P43" s="66">
        <f>_xlfn.IFNA(VLOOKUP(CONCATENATE($P$5,$B43,$C43),'MR1'!$A$6:$N$135,14,FALSE),0)</f>
        <v>0</v>
      </c>
      <c r="Q43" s="66">
        <f>_xlfn.IFNA(VLOOKUP(CONCATENATE($Q$5,$B43,$C43),'GOS1'!$A$6:$N$133,14,FALSE),0)</f>
        <v>0</v>
      </c>
      <c r="R43" s="66">
        <f>_xlfn.IFNA(VLOOKUP(CONCATENATE($R$5,$B43,$C43),'BUS2'!$A$6:$N$133,14,FALSE),0)</f>
        <v>0</v>
      </c>
      <c r="S43" s="66">
        <f>_xlfn.IFNA(VLOOKUP(CONCATENATE($S$5,$B43,$C43),'OG1'!$A$6:$N$56,14,FALSE),0)</f>
        <v>0</v>
      </c>
      <c r="T43" s="66">
        <f>_xlfn.IFNA(VLOOKUP(CONCATENATE($T$5,$B43,$C43),'DRY1'!$A$6:$N$135,14,FALSE),0)</f>
        <v>0</v>
      </c>
      <c r="U43" s="66">
        <f>_xlfn.IFNA(VLOOKUP(CONCATENATE($U$5,$B43,$C43),'HO1'!$A$6:$N$131,14,FALSE),0)</f>
        <v>0</v>
      </c>
      <c r="V43" s="66">
        <f>_xlfn.IFNA(VLOOKUP(CONCATENATE($V$5,$B43,$C43),'BUS3'!$A$6:$N$135,14,FALSE),0)</f>
        <v>0</v>
      </c>
      <c r="W43" s="66">
        <f>_xlfn.IFNA(VLOOKUP(CONCATENATE($W$5,$B43,$C43),'DRY2'!$A$6:$M$169,14,FALSE),0)</f>
        <v>0</v>
      </c>
      <c r="X43" s="66">
        <f>_xlfn.IFNA(VLOOKUP(CONCATENATE($X$5,$B43,$C43),'BAL2'!$A$6:$N$133,14,FALSE),0)</f>
        <v>0</v>
      </c>
      <c r="Y43" s="66">
        <f>_xlfn.IFNA(VLOOKUP(CONCATENATE($Y$5,$B43,$C43),'OG2'!$A$6:$N$133,14,FALSE),0)</f>
        <v>0</v>
      </c>
      <c r="Z43" s="66">
        <f>_xlfn.IFNA(VLOOKUP(CONCATENATE($Z$5,$B43,$C43),'MR2'!$A$6:$N$133,14,FALSE),0)</f>
        <v>0</v>
      </c>
      <c r="AA43" s="66">
        <f>_xlfn.IFNA(VLOOKUP(CONCATENATE($AA$5,$B43,$C43),'DRY3'!$A$6:$N$124,14,FALSE),0)</f>
        <v>0</v>
      </c>
      <c r="AB43" s="66">
        <f>_xlfn.IFNA(VLOOKUP(CONCATENATE($AB$5,$B43,$C43),'SER2'!$A$6:$N$135,14,FALSE),0)</f>
        <v>0</v>
      </c>
      <c r="AC43" s="66">
        <f>_xlfn.IFNA(VLOOKUP(CONCATENATE($AC$5,$B43,$C43),'KR2'!$A$6:$O$129,14,FALSE),0)</f>
        <v>0</v>
      </c>
      <c r="AD43" s="66">
        <f>_xlfn.IFNA(VLOOKUP(CONCATENATE($AD$5,$B43,$C43),'BUN1'!$A$6:$O$129,14,FALSE),0)</f>
        <v>0</v>
      </c>
      <c r="AE43" s="66">
        <f>_xlfn.IFNA(VLOOKUP(CONCATENATE($AE$5,$B43,$C43),LOG!$A$6:$N$135,14,FALSE),0)</f>
        <v>0</v>
      </c>
      <c r="AF43" s="66">
        <f>_xlfn.IFNA(VLOOKUP(CONCATENATE($AF$5,$B43,$C43),FEST!$A$6:$N$125,14,FALSE),0)</f>
        <v>0</v>
      </c>
      <c r="AG43" s="66">
        <f>_xlfn.IFNA(VLOOKUP(CONCATENATE($AG$5,$B43,$C43),'ESP2'!$A$6:$N$131,14,FALSE),0)</f>
        <v>0</v>
      </c>
      <c r="AH43" s="66">
        <f>_xlfn.IFNA(VLOOKUP(CONCATENATE($AH$5,$B43,$C43),'OG2'!$A$6:$N$131,14,FALSE),0)</f>
        <v>0</v>
      </c>
      <c r="AI43" s="66">
        <f>_xlfn.IFNA(VLOOKUP(CONCATENATE($AI$5,$B43,$C43),'BUN2'!$A$6:$N$135,14,FALSE),0)</f>
        <v>0</v>
      </c>
      <c r="AJ43" s="66">
        <f>_xlfn.IFNA(VLOOKUP(CONCATENATE($AJ$5,$B43,$C43),SC!$A$6:$N$350,14,FALSE),0)</f>
        <v>0</v>
      </c>
      <c r="AK43" s="66">
        <f>_xlfn.IFNA(VLOOKUP(CONCATENATE($AK$5,$B43,$C43),'ESP3'!$A$6:$N$133,14,FALSE),0)</f>
        <v>0</v>
      </c>
      <c r="AL43" s="66">
        <f>_xlfn.IFNA(VLOOKUP(CONCATENATE($AP$5,$B43,$C43),'BAL3'!$A$6:$N$95,14,FALSE),0)</f>
        <v>0</v>
      </c>
      <c r="AM43" s="67">
        <f>_xlfn.IFNA(VLOOKUP(CONCATENATE($AM$5,$B43,$C43),'BUS4'!$A$6:$N$233,14,FALSE),0)</f>
        <v>0</v>
      </c>
      <c r="AN43" s="67">
        <f>_xlfn.IFNA(VLOOKUP(CONCATENATE($AK$5,$B43,$C43),'BUN3'!$A$6:$N$133,14,FALSE),0)</f>
        <v>0</v>
      </c>
      <c r="AO43" s="67">
        <f>_xlfn.IFNA(VLOOKUP(CONCATENATE($AO$5,$B43,$C43),'ESP4'!$A$6:$N$135,14,FALSE),0)</f>
        <v>0</v>
      </c>
      <c r="AP43" s="67">
        <f>_xlfn.IFNA(VLOOKUP(CONCATENATE($AP$5,$B43,$C43),'MR3'!$A$6:$N$77,14,FALSE),0)</f>
        <v>0</v>
      </c>
      <c r="AQ43" s="67">
        <f>_xlfn.IFNA(VLOOKUP(CONCATENATE($AQ$5,$B43,$C43),'WAL1'!$A$6:$N$233,14,FALSE),0)</f>
        <v>0</v>
      </c>
      <c r="AR43" s="67">
        <f>_xlfn.IFNA(VLOOKUP(CONCATENATE($AR$5,$B43,$C43),'SM1'!$A$6:$N$233,14,FALSE),0)</f>
        <v>0</v>
      </c>
      <c r="AS43" s="67"/>
      <c r="AT43" s="63"/>
    </row>
    <row r="44" spans="1:46" x14ac:dyDescent="0.3">
      <c r="A44" s="891"/>
      <c r="B44" s="85" t="s">
        <v>401</v>
      </c>
      <c r="C44" s="22" t="s">
        <v>407</v>
      </c>
      <c r="D44" s="22" t="s">
        <v>379</v>
      </c>
      <c r="E44" s="23">
        <v>45028</v>
      </c>
      <c r="F44" s="24">
        <v>15</v>
      </c>
      <c r="G44" s="187">
        <f t="shared" si="0"/>
        <v>0</v>
      </c>
      <c r="H44" s="638">
        <f t="shared" si="1"/>
        <v>0</v>
      </c>
      <c r="I44" s="654">
        <f t="shared" si="2"/>
        <v>25</v>
      </c>
      <c r="J44" s="65">
        <f>_xlfn.IFNA(VLOOKUP(CONCATENATE($J$5,$B44,$C44),'BUS1'!$A$6:$N$107,14,FALSE),0)</f>
        <v>0</v>
      </c>
      <c r="K44" s="66">
        <f>_xlfn.IFNA(VLOOKUP(CONCATENATE($K$5,$B44,$C44),'ESP1'!$A$6:$N$135,14,FALSE),0)</f>
        <v>0</v>
      </c>
      <c r="L44" s="66">
        <f>_xlfn.IFNA(VLOOKUP(CONCATENATE($L$5,$B44,$C44),'KR1'!$A$6:$N$95,14,FALSE),0)</f>
        <v>0</v>
      </c>
      <c r="M44" s="66">
        <f>_xlfn.IFNA(VLOOKUP(CONCATENATE($M$5,$B44,$C44),'BAL1'!$A$6:$N$110,14,FALSE),0)</f>
        <v>0</v>
      </c>
      <c r="N44" s="66">
        <f>_xlfn.IFNA(VLOOKUP(CONCATENATE($N$5,$B44,$C44),MUR!$A$6:$N$110,14,FALSE),0)</f>
        <v>0</v>
      </c>
      <c r="O44" s="66">
        <f>_xlfn.IFNA(VLOOKUP(CONCATENATE($O$5,$B44,$C44),'SER1'!$A$6:$N$110,14,FALSE),0)</f>
        <v>0</v>
      </c>
      <c r="P44" s="66">
        <f>_xlfn.IFNA(VLOOKUP(CONCATENATE($P$5,$B44,$C44),'MR1'!$A$6:$N$135,14,FALSE),0)</f>
        <v>0</v>
      </c>
      <c r="Q44" s="66">
        <f>_xlfn.IFNA(VLOOKUP(CONCATENATE($Q$5,$B44,$C44),'GOS1'!$A$6:$N$133,14,FALSE),0)</f>
        <v>0</v>
      </c>
      <c r="R44" s="66">
        <f>_xlfn.IFNA(VLOOKUP(CONCATENATE($R$5,$B44,$C44),'BUS2'!$A$6:$N$133,14,FALSE),0)</f>
        <v>0</v>
      </c>
      <c r="S44" s="66">
        <f>_xlfn.IFNA(VLOOKUP(CONCATENATE($S$5,$B44,$C44),'OG1'!$A$6:$N$56,14,FALSE),0)</f>
        <v>0</v>
      </c>
      <c r="T44" s="66">
        <f>_xlfn.IFNA(VLOOKUP(CONCATENATE($T$5,$B44,$C44),'DRY1'!$A$6:$N$135,14,FALSE),0)</f>
        <v>0</v>
      </c>
      <c r="U44" s="66">
        <f>_xlfn.IFNA(VLOOKUP(CONCATENATE($U$5,$B44,$C44),'HO1'!$A$6:$N$131,14,FALSE),0)</f>
        <v>0</v>
      </c>
      <c r="V44" s="66">
        <f>_xlfn.IFNA(VLOOKUP(CONCATENATE($V$5,$B44,$C44),'BUS3'!$A$6:$N$135,14,FALSE),0)</f>
        <v>0</v>
      </c>
      <c r="W44" s="66">
        <f>_xlfn.IFNA(VLOOKUP(CONCATENATE($W$5,$B44,$C44),'DRY2'!$A$6:$M$169,14,FALSE),0)</f>
        <v>0</v>
      </c>
      <c r="X44" s="66">
        <f>_xlfn.IFNA(VLOOKUP(CONCATENATE($X$5,$B44,$C44),'BAL2'!$A$6:$N$133,14,FALSE),0)</f>
        <v>0</v>
      </c>
      <c r="Y44" s="66">
        <f>_xlfn.IFNA(VLOOKUP(CONCATENATE($Y$5,$B44,$C44),'OG2'!$A$6:$N$133,14,FALSE),0)</f>
        <v>0</v>
      </c>
      <c r="Z44" s="66">
        <f>_xlfn.IFNA(VLOOKUP(CONCATENATE($Z$5,$B44,$C44),'MR2'!$A$6:$N$133,14,FALSE),0)</f>
        <v>0</v>
      </c>
      <c r="AA44" s="66">
        <f>_xlfn.IFNA(VLOOKUP(CONCATENATE($AA$5,$B44,$C44),'DRY3'!$A$6:$N$124,14,FALSE),0)</f>
        <v>0</v>
      </c>
      <c r="AB44" s="66">
        <f>_xlfn.IFNA(VLOOKUP(CONCATENATE($AB$5,$B44,$C44),'SER2'!$A$6:$N$135,14,FALSE),0)</f>
        <v>0</v>
      </c>
      <c r="AC44" s="66">
        <f>_xlfn.IFNA(VLOOKUP(CONCATENATE($AC$5,$B44,$C44),'KR2'!$A$6:$O$129,14,FALSE),0)</f>
        <v>0</v>
      </c>
      <c r="AD44" s="66">
        <f>_xlfn.IFNA(VLOOKUP(CONCATENATE($AD$5,$B44,$C44),'BUN1'!$A$6:$O$129,14,FALSE),0)</f>
        <v>0</v>
      </c>
      <c r="AE44" s="66">
        <f>_xlfn.IFNA(VLOOKUP(CONCATENATE($AE$5,$B44,$C44),LOG!$A$6:$N$135,14,FALSE),0)</f>
        <v>0</v>
      </c>
      <c r="AF44" s="66">
        <f>_xlfn.IFNA(VLOOKUP(CONCATENATE($AF$5,$B44,$C44),FEST!$A$6:$N$125,14,FALSE),0)</f>
        <v>0</v>
      </c>
      <c r="AG44" s="66">
        <f>_xlfn.IFNA(VLOOKUP(CONCATENATE($AG$5,$B44,$C44),'ESP2'!$A$6:$N$131,14,FALSE),0)</f>
        <v>0</v>
      </c>
      <c r="AH44" s="66">
        <f>_xlfn.IFNA(VLOOKUP(CONCATENATE($AH$5,$B44,$C44),'OG2'!$A$6:$N$131,14,FALSE),0)</f>
        <v>0</v>
      </c>
      <c r="AI44" s="66">
        <f>_xlfn.IFNA(VLOOKUP(CONCATENATE($AI$5,$B44,$C44),'BUN2'!$A$6:$N$135,14,FALSE),0)</f>
        <v>0</v>
      </c>
      <c r="AJ44" s="66">
        <f>_xlfn.IFNA(VLOOKUP(CONCATENATE($AJ$5,$B44,$C44),SC!$A$6:$N$350,14,FALSE),0)</f>
        <v>0</v>
      </c>
      <c r="AK44" s="66">
        <f>_xlfn.IFNA(VLOOKUP(CONCATENATE($AK$5,$B44,$C44),'ESP3'!$A$6:$N$133,14,FALSE),0)</f>
        <v>0</v>
      </c>
      <c r="AL44" s="66">
        <f>_xlfn.IFNA(VLOOKUP(CONCATENATE($AP$5,$B44,$C44),'BAL3'!$A$6:$N$95,14,FALSE),0)</f>
        <v>0</v>
      </c>
      <c r="AM44" s="67">
        <f>_xlfn.IFNA(VLOOKUP(CONCATENATE($AM$5,$B44,$C44),'BUS4'!$A$6:$N$233,14,FALSE),0)</f>
        <v>0</v>
      </c>
      <c r="AN44" s="67">
        <f>_xlfn.IFNA(VLOOKUP(CONCATENATE($AK$5,$B44,$C44),'BUN3'!$A$6:$N$133,14,FALSE),0)</f>
        <v>0</v>
      </c>
      <c r="AO44" s="67">
        <f>_xlfn.IFNA(VLOOKUP(CONCATENATE($AO$5,$B44,$C44),'ESP4'!$A$6:$N$135,14,FALSE),0)</f>
        <v>0</v>
      </c>
      <c r="AP44" s="67">
        <f>_xlfn.IFNA(VLOOKUP(CONCATENATE($AP$5,$B44,$C44),'MR3'!$A$6:$N$77,14,FALSE),0)</f>
        <v>0</v>
      </c>
      <c r="AQ44" s="67">
        <f>_xlfn.IFNA(VLOOKUP(CONCATENATE($AQ$5,$B44,$C44),'WAL1'!$A$6:$N$233,14,FALSE),0)</f>
        <v>0</v>
      </c>
      <c r="AR44" s="67">
        <f>_xlfn.IFNA(VLOOKUP(CONCATENATE($AR$5,$B44,$C44),'SM1'!$A$6:$N$233,14,FALSE),0)</f>
        <v>0</v>
      </c>
      <c r="AS44" s="67"/>
      <c r="AT44" s="63"/>
    </row>
    <row r="45" spans="1:46" x14ac:dyDescent="0.3">
      <c r="A45" s="891"/>
      <c r="B45" s="85" t="s">
        <v>402</v>
      </c>
      <c r="C45" s="22" t="s">
        <v>408</v>
      </c>
      <c r="D45" s="22" t="s">
        <v>403</v>
      </c>
      <c r="E45" s="23">
        <v>45033</v>
      </c>
      <c r="F45" s="24">
        <v>14</v>
      </c>
      <c r="G45" s="187">
        <f t="shared" si="0"/>
        <v>0</v>
      </c>
      <c r="H45" s="638">
        <f t="shared" si="1"/>
        <v>0</v>
      </c>
      <c r="I45" s="654">
        <f t="shared" si="2"/>
        <v>25</v>
      </c>
      <c r="J45" s="65">
        <f>_xlfn.IFNA(VLOOKUP(CONCATENATE($J$5,$B45,$C45),'BUS1'!$A$6:$N$107,14,FALSE),0)</f>
        <v>0</v>
      </c>
      <c r="K45" s="66">
        <f>_xlfn.IFNA(VLOOKUP(CONCATENATE($K$5,$B45,$C45),'ESP1'!$A$6:$N$135,14,FALSE),0)</f>
        <v>0</v>
      </c>
      <c r="L45" s="66">
        <f>_xlfn.IFNA(VLOOKUP(CONCATENATE($L$5,$B45,$C45),'KR1'!$A$6:$N$95,14,FALSE),0)</f>
        <v>0</v>
      </c>
      <c r="M45" s="66">
        <f>_xlfn.IFNA(VLOOKUP(CONCATENATE($M$5,$B45,$C45),'BAL1'!$A$6:$N$110,14,FALSE),0)</f>
        <v>0</v>
      </c>
      <c r="N45" s="66">
        <f>_xlfn.IFNA(VLOOKUP(CONCATENATE($N$5,$B45,$C45),MUR!$A$6:$L$131,14,FALSE),0)</f>
        <v>0</v>
      </c>
      <c r="O45" s="66">
        <f>_xlfn.IFNA(VLOOKUP(CONCATENATE($O$5,$B45,$C45),'SER1'!$A$6:$N$110,14,FALSE),0)</f>
        <v>0</v>
      </c>
      <c r="P45" s="66">
        <f>_xlfn.IFNA(VLOOKUP(CONCATENATE($P$5,$B45,$C45),'MR1'!$A$6:$N$135,14,FALSE),0)</f>
        <v>0</v>
      </c>
      <c r="Q45" s="66">
        <f>_xlfn.IFNA(VLOOKUP(CONCATENATE($Q$5,$B45,$C45),'GOS1'!$A$6:$N$133,14,FALSE),0)</f>
        <v>0</v>
      </c>
      <c r="R45" s="66">
        <f>_xlfn.IFNA(VLOOKUP(CONCATENATE($R$5,$B45,$C45),'BUS2'!F59,FALSE),0)</f>
        <v>0</v>
      </c>
      <c r="S45" s="66">
        <f>_xlfn.IFNA(VLOOKUP(CONCATENATE($S$5,$B45,$C45),'OG1'!$A$6:$N$56,14,FALSE),0)</f>
        <v>0</v>
      </c>
      <c r="T45" s="66">
        <f>_xlfn.IFNA(VLOOKUP(CONCATENATE($T$5,$B45,$C45),'DRY1'!$A$6:$N$135,14,FALSE),0)</f>
        <v>0</v>
      </c>
      <c r="U45" s="66">
        <f>_xlfn.IFNA(VLOOKUP(CONCATENATE($U$5,$B45,$C45),'HO1'!$A$6:$N$131,14,FALSE),0)</f>
        <v>0</v>
      </c>
      <c r="V45" s="66">
        <f>_xlfn.IFNA(VLOOKUP(CONCATENATE($V$5,$B45,$C45),'BUS3'!$A$6:$N$135,14,FALSE),0)</f>
        <v>0</v>
      </c>
      <c r="W45" s="66">
        <f>_xlfn.IFNA(VLOOKUP(CONCATENATE($W$5,$B45,$C45),'DRY2'!$A$6:$M$169,14,FALSE),0)</f>
        <v>0</v>
      </c>
      <c r="X45" s="66">
        <f>_xlfn.IFNA(VLOOKUP(CONCATENATE($X$5,$B45,$C45),'BAL2'!$A$6:$N$133,14,FALSE),0)</f>
        <v>0</v>
      </c>
      <c r="Y45" s="66">
        <f>_xlfn.IFNA(VLOOKUP(CONCATENATE($Y$5,$B45,$C45),'OG2'!$A$6:$N$133,14,FALSE),0)</f>
        <v>0</v>
      </c>
      <c r="Z45" s="66">
        <f>_xlfn.IFNA(VLOOKUP(CONCATENATE($Z$5,$B45,$C45),'MR2'!$A$6:$N$133,14,FALSE),0)</f>
        <v>0</v>
      </c>
      <c r="AA45" s="66">
        <f>_xlfn.IFNA(VLOOKUP(CONCATENATE($AA$5,$B45,$C45),'DRY3'!$A$6:$N$124,14,FALSE),0)</f>
        <v>0</v>
      </c>
      <c r="AB45" s="66">
        <f>_xlfn.IFNA(VLOOKUP(CONCATENATE($AB$5,$B45,$C45),'SER2'!$A$6:$N$135,14,FALSE),0)</f>
        <v>0</v>
      </c>
      <c r="AC45" s="66">
        <f>_xlfn.IFNA(VLOOKUP(CONCATENATE($AC$5,$B45,$C45),'KR2'!$A$6:$O$129,14,FALSE),0)</f>
        <v>0</v>
      </c>
      <c r="AD45" s="66">
        <f>_xlfn.IFNA(VLOOKUP(CONCATENATE($AD$5,$B45,$C45),'BUN1'!$A$6:$O$129,14,FALSE),0)</f>
        <v>0</v>
      </c>
      <c r="AE45" s="66">
        <f>_xlfn.IFNA(VLOOKUP(CONCATENATE($AE$5,$B45,$C45),LOG!$A$6:$N$135,14,FALSE),0)</f>
        <v>0</v>
      </c>
      <c r="AF45" s="66">
        <f>_xlfn.IFNA(VLOOKUP(CONCATENATE($AF$5,$B45,$C45),FEST!$A$6:$N$125,14,FALSE),0)</f>
        <v>0</v>
      </c>
      <c r="AG45" s="66">
        <f>_xlfn.IFNA(VLOOKUP(CONCATENATE($AG$5,$B45,$C45),'ESP2'!$A$6:$N$131,14,FALSE),0)</f>
        <v>0</v>
      </c>
      <c r="AH45" s="66">
        <f>_xlfn.IFNA(VLOOKUP(CONCATENATE($AG$5,$B45,$C45),'OG3'!$A$6:$N$131,14,FALSE),0)</f>
        <v>0</v>
      </c>
      <c r="AI45" s="66">
        <f>_xlfn.IFNA(VLOOKUP(CONCATENATE($AI$5,$B45,$C45),'BUN2'!$A$6:$N$135,14,FALSE),0)</f>
        <v>0</v>
      </c>
      <c r="AJ45" s="66">
        <f>_xlfn.IFNA(VLOOKUP(CONCATENATE($AJ$5,$B45,$C45),SC!$A$6:$N$350,14,FALSE),0)</f>
        <v>0</v>
      </c>
      <c r="AK45" s="66">
        <f>_xlfn.IFNA(VLOOKUP(CONCATENATE($AK$5,$B45,$C45),'ESP3'!$A$6:$N$133,14,FALSE),0)</f>
        <v>0</v>
      </c>
      <c r="AL45" s="66">
        <f>_xlfn.IFNA(VLOOKUP(CONCATENATE($AP$5,$B45,$C45),'BAL3'!$A$6:$N$95,14,FALSE),0)</f>
        <v>0</v>
      </c>
      <c r="AM45" s="67">
        <f>_xlfn.IFNA(VLOOKUP(CONCATENATE($AM$5,$B45,$C45),'BUS4'!$A$6:$N$233,14,FALSE),0)</f>
        <v>0</v>
      </c>
      <c r="AN45" s="67">
        <f>_xlfn.IFNA(VLOOKUP(CONCATENATE($AK$5,$B45,$C45),'BUN3'!$A$6:$N$133,14,FALSE),0)</f>
        <v>0</v>
      </c>
      <c r="AO45" s="67">
        <f>_xlfn.IFNA(VLOOKUP(CONCATENATE($AO$5,$B45,$C45),'ESP4'!$A$6:$N$135,14,FALSE),0)</f>
        <v>0</v>
      </c>
      <c r="AP45" s="67">
        <f>_xlfn.IFNA(VLOOKUP(CONCATENATE($AP$5,$B45,$C45),'MR3'!$A$6:$N$77,14,FALSE),0)</f>
        <v>0</v>
      </c>
      <c r="AQ45" s="67">
        <f>_xlfn.IFNA(VLOOKUP(CONCATENATE($AQ$5,$B45,$C45),'WAL1'!$A$6:$N$233,14,FALSE),0)</f>
        <v>0</v>
      </c>
      <c r="AR45" s="67">
        <f>_xlfn.IFNA(VLOOKUP(CONCATENATE($AR$5,$B45,$C45),'SM1'!$A$6:$N$233,14,FALSE),0)</f>
        <v>0</v>
      </c>
      <c r="AS45" s="67"/>
      <c r="AT45" s="63"/>
    </row>
    <row r="46" spans="1:46" x14ac:dyDescent="0.3">
      <c r="A46" s="891"/>
      <c r="B46" s="471" t="s">
        <v>497</v>
      </c>
      <c r="C46" s="26" t="s">
        <v>409</v>
      </c>
      <c r="D46" s="26" t="s">
        <v>887</v>
      </c>
      <c r="E46" s="27">
        <v>45032</v>
      </c>
      <c r="F46" s="28">
        <v>16</v>
      </c>
      <c r="G46" s="187">
        <f t="shared" si="0"/>
        <v>0</v>
      </c>
      <c r="H46" s="638">
        <f t="shared" si="1"/>
        <v>0</v>
      </c>
      <c r="I46" s="654">
        <f t="shared" si="2"/>
        <v>25</v>
      </c>
      <c r="J46" s="65">
        <f>_xlfn.IFNA(VLOOKUP(CONCATENATE($J$5,$B46,$C46),'BUS1'!$A$6:$N$107,14,FALSE),0)</f>
        <v>0</v>
      </c>
      <c r="K46" s="66">
        <f>_xlfn.IFNA(VLOOKUP(CONCATENATE($K$5,$B46,$C46),'ESP1'!$A$6:$N$135,14,FALSE),0)</f>
        <v>0</v>
      </c>
      <c r="L46" s="66">
        <f>_xlfn.IFNA(VLOOKUP(CONCATENATE($L$5,$B46,$C46),'KR1'!$A$6:$N$95,14,FALSE),0)</f>
        <v>0</v>
      </c>
      <c r="M46" s="66">
        <f>_xlfn.IFNA(VLOOKUP(CONCATENATE($M$5,$B46,$C46),'BAL1'!$A$6:$N$110,14,FALSE),0)</f>
        <v>0</v>
      </c>
      <c r="N46" s="66"/>
      <c r="O46" s="66">
        <f>_xlfn.IFNA(VLOOKUP(CONCATENATE($O$5,$B46,$C46),'SER1'!$A$6:$N$110,14,FALSE),0)</f>
        <v>0</v>
      </c>
      <c r="P46" s="66">
        <f>_xlfn.IFNA(VLOOKUP(CONCATENATE($P$5,$B46,$C46),'MR1'!$A$6:$N$135,14,FALSE),0)</f>
        <v>0</v>
      </c>
      <c r="Q46" s="66">
        <f>_xlfn.IFNA(VLOOKUP(CONCATENATE($Q$5,$B46,$C46),'GOS1'!$A$6:$N$133,14,FALSE),0)</f>
        <v>0</v>
      </c>
      <c r="R46" s="66">
        <f>_xlfn.IFNA(VLOOKUP(CONCATENATE($R$5,$B46,$C46),'BUS2'!F61,FALSE),0)</f>
        <v>0</v>
      </c>
      <c r="S46" s="66">
        <f>_xlfn.IFNA(VLOOKUP(CONCATENATE($S$5,$B46,$C46),'OG1'!$A$6:$N$56,14,FALSE),0)</f>
        <v>0</v>
      </c>
      <c r="T46" s="66">
        <f>_xlfn.IFNA(VLOOKUP(CONCATENATE($T$5,$B46,$C46),'DRY1'!$A$6:$N$135,14,FALSE),0)</f>
        <v>0</v>
      </c>
      <c r="U46" s="66">
        <f>_xlfn.IFNA(VLOOKUP(CONCATENATE($U$5,$B46,$C46),'HO1'!$A$6:$N$131,14,FALSE),0)</f>
        <v>0</v>
      </c>
      <c r="V46" s="66">
        <f>_xlfn.IFNA(VLOOKUP(CONCATENATE($V$5,$B46,$C46),'BUS3'!$A$6:$N$135,14,FALSE),0)</f>
        <v>0</v>
      </c>
      <c r="W46" s="66">
        <f>_xlfn.IFNA(VLOOKUP(CONCATENATE($W$5,$B46,$C46),'DRY2'!$A$6:$M$169,14,FALSE),0)</f>
        <v>0</v>
      </c>
      <c r="X46" s="66">
        <f>_xlfn.IFNA(VLOOKUP(CONCATENATE($X$5,$B46,$C46),'BAL2'!$A$6:$N$133,14,FALSE),0)</f>
        <v>0</v>
      </c>
      <c r="Y46" s="66">
        <f>_xlfn.IFNA(VLOOKUP(CONCATENATE($Y$5,$B46,$C46),'OG2'!$A$6:$N$133,14,FALSE),0)</f>
        <v>0</v>
      </c>
      <c r="Z46" s="66">
        <f>_xlfn.IFNA(VLOOKUP(CONCATENATE($Z$5,$B46,$C46),'MR2'!$A$6:$N$133,14,FALSE),0)</f>
        <v>0</v>
      </c>
      <c r="AA46" s="66">
        <f>_xlfn.IFNA(VLOOKUP(CONCATENATE($AA$5,$B46,$C46),'DRY3'!$A$6:$N$124,14,FALSE),0)</f>
        <v>0</v>
      </c>
      <c r="AB46" s="66">
        <f>_xlfn.IFNA(VLOOKUP(CONCATENATE($AB$5,$B46,$C46),'SER2'!$A$6:$N$135,14,FALSE),0)</f>
        <v>0</v>
      </c>
      <c r="AC46" s="66">
        <f>_xlfn.IFNA(VLOOKUP(CONCATENATE($AC$5,$B46,$C46),'KR2'!$A$6:$O$129,14,FALSE),0)</f>
        <v>0</v>
      </c>
      <c r="AD46" s="66">
        <f>_xlfn.IFNA(VLOOKUP(CONCATENATE($AD$5,$B46,$C46),'BUN1'!$A$6:$O$129,14,FALSE),0)</f>
        <v>0</v>
      </c>
      <c r="AE46" s="66">
        <f>_xlfn.IFNA(VLOOKUP(CONCATENATE($AE$5,$B46,$C46),LOG!$A$6:$N$135,14,FALSE),0)</f>
        <v>0</v>
      </c>
      <c r="AF46" s="66">
        <f>_xlfn.IFNA(VLOOKUP(CONCATENATE($AF$5,$B46,$C46),FEST!$A$6:$N$125,14,FALSE),0)</f>
        <v>0</v>
      </c>
      <c r="AG46" s="66">
        <f>_xlfn.IFNA(VLOOKUP(CONCATENATE($AG$5,$B46,$C46),'ESP2'!$A$6:$N$131,14,FALSE),0)</f>
        <v>0</v>
      </c>
      <c r="AH46" s="66">
        <f>_xlfn.IFNA(VLOOKUP(CONCATENATE($AG$5,$B46,$C46),'OG3'!$A$6:$N$131,14,FALSE),0)</f>
        <v>0</v>
      </c>
      <c r="AI46" s="66">
        <f>_xlfn.IFNA(VLOOKUP(CONCATENATE($AI$5,$B46,$C46),'BUN2'!$A$6:$N$135,14,FALSE),0)</f>
        <v>0</v>
      </c>
      <c r="AJ46" s="66">
        <f>_xlfn.IFNA(VLOOKUP(CONCATENATE($AJ$5,$B46,$C46),SC!$A$6:$N$350,14,FALSE),0)</f>
        <v>0</v>
      </c>
      <c r="AK46" s="66">
        <f>_xlfn.IFNA(VLOOKUP(CONCATENATE($AK$5,$B46,$C46),'ESP3'!$A$6:$N$133,14,FALSE),0)</f>
        <v>0</v>
      </c>
      <c r="AL46" s="66">
        <f>_xlfn.IFNA(VLOOKUP(CONCATENATE($AP$5,$B46,$C46),'BAL3'!$A$6:$N$95,14,FALSE),0)</f>
        <v>0</v>
      </c>
      <c r="AM46" s="67">
        <f>_xlfn.IFNA(VLOOKUP(CONCATENATE($AM$5,$B46,$C46),'BUS4'!$A$6:$N$233,14,FALSE),0)</f>
        <v>0</v>
      </c>
      <c r="AN46" s="67">
        <f>_xlfn.IFNA(VLOOKUP(CONCATENATE($AK$5,$B46,$C46),'BUN3'!$A$6:$N$133,14,FALSE),0)</f>
        <v>0</v>
      </c>
      <c r="AO46" s="67">
        <f>_xlfn.IFNA(VLOOKUP(CONCATENATE($AO$5,$B46,$C46),'ESP4'!$A$6:$N$135,14,FALSE),0)</f>
        <v>0</v>
      </c>
      <c r="AP46" s="67">
        <f>_xlfn.IFNA(VLOOKUP(CONCATENATE($AP$5,$B46,$C46),'MR3'!$A$6:$N$77,14,FALSE),0)</f>
        <v>0</v>
      </c>
      <c r="AQ46" s="67">
        <f>_xlfn.IFNA(VLOOKUP(CONCATENATE($AQ$5,$B46,$C46),'WAL1'!$A$6:$N$233,14,FALSE),0)</f>
        <v>0</v>
      </c>
      <c r="AR46" s="67">
        <f>_xlfn.IFNA(VLOOKUP(CONCATENATE($AR$5,$B46,$C46),'SM1'!$A$6:$N$233,14,FALSE),0)</f>
        <v>0</v>
      </c>
      <c r="AS46" s="67"/>
      <c r="AT46" s="63"/>
    </row>
    <row r="47" spans="1:46" x14ac:dyDescent="0.3">
      <c r="A47" s="891"/>
      <c r="B47" s="85" t="s">
        <v>969</v>
      </c>
      <c r="C47" s="22" t="s">
        <v>813</v>
      </c>
      <c r="D47" s="22" t="s">
        <v>970</v>
      </c>
      <c r="E47" s="23">
        <v>45130</v>
      </c>
      <c r="F47" s="24">
        <v>15</v>
      </c>
      <c r="G47" s="187">
        <f t="shared" si="0"/>
        <v>0</v>
      </c>
      <c r="H47" s="638">
        <f t="shared" si="1"/>
        <v>0</v>
      </c>
      <c r="I47" s="654">
        <f t="shared" si="2"/>
        <v>25</v>
      </c>
      <c r="J47" s="65">
        <f>_xlfn.IFNA(VLOOKUP(CONCATENATE($J$5,$B47,$C47),'BUS1'!$A$6:$N$107,14,FALSE),0)</f>
        <v>0</v>
      </c>
      <c r="K47" s="66">
        <f>_xlfn.IFNA(VLOOKUP(CONCATENATE($K$5,$B47,$C47),'ESP1'!$A$6:$N$135,14,FALSE),0)</f>
        <v>0</v>
      </c>
      <c r="L47" s="66">
        <f>_xlfn.IFNA(VLOOKUP(CONCATENATE($L$5,$B47,$C47),'KR1'!$A$6:$N$95,14,FALSE),0)</f>
        <v>0</v>
      </c>
      <c r="M47" s="66">
        <f>_xlfn.IFNA(VLOOKUP(CONCATENATE($M$5,$B47,$C47),'BAL1'!$A$6:$N$110,14,FALSE),0)</f>
        <v>0</v>
      </c>
      <c r="N47" s="66">
        <f>_xlfn.IFNA(VLOOKUP(CONCATENATE($N$5,$B47,$C47),MUR!$A$6:$L$131,14,FALSE),0)</f>
        <v>0</v>
      </c>
      <c r="O47" s="66">
        <f>_xlfn.IFNA(VLOOKUP(CONCATENATE($O$5,$B47,$C47),'SER1'!$A$6:$N$110,14,FALSE),0)</f>
        <v>0</v>
      </c>
      <c r="P47" s="66">
        <f>_xlfn.IFNA(VLOOKUP(CONCATENATE($P$5,$B47,$C47),'MR1'!$A$6:$N$135,14,FALSE),0)</f>
        <v>0</v>
      </c>
      <c r="Q47" s="66">
        <f>_xlfn.IFNA(VLOOKUP(CONCATENATE($Q$5,$B47,$C47),'GOS1'!$A$6:$N$133,14,FALSE),0)</f>
        <v>0</v>
      </c>
      <c r="R47" s="66">
        <f>_xlfn.IFNA(VLOOKUP(CONCATENATE($R$5,$B47,$C47),'BUS2'!F62,FALSE),0)</f>
        <v>0</v>
      </c>
      <c r="S47" s="66">
        <f>_xlfn.IFNA(VLOOKUP(CONCATENATE($S$5,$B47,$C47),'OG1'!$A$6:$N$56,14,FALSE),0)</f>
        <v>0</v>
      </c>
      <c r="T47" s="66">
        <f>_xlfn.IFNA(VLOOKUP(CONCATENATE($T$5,$B47,$C47),'DRY1'!$A$6:$N$135,14,FALSE),0)</f>
        <v>0</v>
      </c>
      <c r="U47" s="66">
        <f>_xlfn.IFNA(VLOOKUP(CONCATENATE($U$5,$B47,$C47),'HO1'!$A$6:$N$131,14,FALSE),0)</f>
        <v>0</v>
      </c>
      <c r="V47" s="66">
        <f>_xlfn.IFNA(VLOOKUP(CONCATENATE($V$5,$B47,$C47),'BUS3'!$A$6:$N$135,14,FALSE),0)</f>
        <v>0</v>
      </c>
      <c r="W47" s="66">
        <f>_xlfn.IFNA(VLOOKUP(CONCATENATE($W$5,$B47,$C47),'DRY2'!$A$6:$M$169,14,FALSE),0)</f>
        <v>0</v>
      </c>
      <c r="X47" s="66">
        <f>_xlfn.IFNA(VLOOKUP(CONCATENATE($X$5,$B47,$C47),'BAL2'!$A$6:$N$133,14,FALSE),0)</f>
        <v>0</v>
      </c>
      <c r="Y47" s="66">
        <f>_xlfn.IFNA(VLOOKUP(CONCATENATE($Y$5,$B47,$C47),'OG2'!$A$6:$N$133,14,FALSE),0)</f>
        <v>0</v>
      </c>
      <c r="Z47" s="66">
        <f>_xlfn.IFNA(VLOOKUP(CONCATENATE($Z$5,$B47,$C47),'MR2'!$A$6:$N$133,14,FALSE),0)</f>
        <v>0</v>
      </c>
      <c r="AA47" s="66">
        <f>_xlfn.IFNA(VLOOKUP(CONCATENATE($AA$5,$B47,$C47),'DRY3'!$A$6:$N$124,14,FALSE),0)</f>
        <v>0</v>
      </c>
      <c r="AB47" s="66">
        <f>_xlfn.IFNA(VLOOKUP(CONCATENATE($AB$5,$B47,$C47),'SER2'!$A$6:$N$135,14,FALSE),0)</f>
        <v>0</v>
      </c>
      <c r="AC47" s="66">
        <f>_xlfn.IFNA(VLOOKUP(CONCATENATE($AC$5,$B47,$C47),'KR2'!$A$6:$O$129,14,FALSE),0)</f>
        <v>0</v>
      </c>
      <c r="AD47" s="66">
        <f>_xlfn.IFNA(VLOOKUP(CONCATENATE($AD$5,$B47,$C47),'BUN1'!$A$6:$O$129,14,FALSE),0)</f>
        <v>0</v>
      </c>
      <c r="AE47" s="66">
        <f>_xlfn.IFNA(VLOOKUP(CONCATENATE($AE$5,$B47,$C47),LOG!$A$6:$N$135,14,FALSE),0)</f>
        <v>0</v>
      </c>
      <c r="AF47" s="66">
        <f>_xlfn.IFNA(VLOOKUP(CONCATENATE($AF$5,$B47,$C47),FEST!$A$6:$N$125,14,FALSE),0)</f>
        <v>0</v>
      </c>
      <c r="AG47" s="66">
        <f>_xlfn.IFNA(VLOOKUP(CONCATENATE($AG$5,$B47,$C47),'ESP2'!$A$6:$N$131,14,FALSE),0)</f>
        <v>0</v>
      </c>
      <c r="AH47" s="66">
        <f>_xlfn.IFNA(VLOOKUP(CONCATENATE($AG$5,$B47,$C47),'OG3'!$A$6:$N$131,14,FALSE),0)</f>
        <v>0</v>
      </c>
      <c r="AI47" s="66">
        <f>_xlfn.IFNA(VLOOKUP(CONCATENATE($AI$5,$B47,$C47),'BUN2'!$A$6:$N$135,14,FALSE),0)</f>
        <v>0</v>
      </c>
      <c r="AJ47" s="66">
        <f>_xlfn.IFNA(VLOOKUP(CONCATENATE($AJ$5,$B47,$C47),SC!$A$6:$N$350,14,FALSE),0)</f>
        <v>0</v>
      </c>
      <c r="AK47" s="66">
        <f>_xlfn.IFNA(VLOOKUP(CONCATENATE($AK$5,$B47,$C47),'ESP3'!$A$6:$N$133,14,FALSE),0)</f>
        <v>0</v>
      </c>
      <c r="AL47" s="66">
        <f>_xlfn.IFNA(VLOOKUP(CONCATENATE($AP$5,$B47,$C47),'BAL3'!$A$6:$N$95,14,FALSE),0)</f>
        <v>0</v>
      </c>
      <c r="AM47" s="67">
        <f>_xlfn.IFNA(VLOOKUP(CONCATENATE($AM$5,$B47,$C47),'BUS4'!$A$6:$N$233,14,FALSE),0)</f>
        <v>0</v>
      </c>
      <c r="AN47" s="67">
        <f>_xlfn.IFNA(VLOOKUP(CONCATENATE($AK$5,$B47,$C47),'BUN3'!$A$6:$N$133,14,FALSE),0)</f>
        <v>0</v>
      </c>
      <c r="AO47" s="67">
        <f>_xlfn.IFNA(VLOOKUP(CONCATENATE($AO$5,$B47,$C47),'ESP4'!$A$6:$N$135,14,FALSE),0)</f>
        <v>0</v>
      </c>
      <c r="AP47" s="67">
        <f>_xlfn.IFNA(VLOOKUP(CONCATENATE($AP$5,$B47,$C47),'MR3'!$A$6:$N$77,14,FALSE),0)</f>
        <v>0</v>
      </c>
      <c r="AQ47" s="67">
        <f>_xlfn.IFNA(VLOOKUP(CONCATENATE($AQ$5,$B47,$C47),'WAL1'!$A$6:$N$233,14,FALSE),0)</f>
        <v>0</v>
      </c>
      <c r="AR47" s="67">
        <f>_xlfn.IFNA(VLOOKUP(CONCATENATE($AR$5,$B47,$C47),'SM1'!$A$6:$N$233,14,FALSE),0)</f>
        <v>0</v>
      </c>
      <c r="AS47" s="67"/>
      <c r="AT47" s="63"/>
    </row>
    <row r="48" spans="1:46" x14ac:dyDescent="0.3">
      <c r="A48" s="891"/>
      <c r="B48" s="22"/>
      <c r="C48" s="22"/>
      <c r="D48" s="22"/>
      <c r="E48" s="748"/>
      <c r="F48" s="749"/>
      <c r="G48" s="65"/>
      <c r="H48" s="638"/>
      <c r="I48" s="654"/>
      <c r="J48" s="65">
        <f>_xlfn.IFNA(VLOOKUP(CONCATENATE($J$5,'Prelim 12-13'!$B56,'Prelim 12-13'!$C56),'BUS1'!$A$6:$N$107,14,FALSE),0)</f>
        <v>0</v>
      </c>
      <c r="K48" s="66">
        <f>_xlfn.IFNA(VLOOKUP(CONCATENATE($K$5,'Prelim 12-13'!$B56,'Prelim 12-13'!$C56),'ESP1'!$A$6:$N$135,14,FALSE),0)</f>
        <v>0</v>
      </c>
      <c r="L48" s="66">
        <f>_xlfn.IFNA(VLOOKUP(CONCATENATE($L$5,'Prelim 12-13'!$B56,'Prelim 12-13'!$C56),'KR1'!$A$6:$N$95,14,FALSE),0)</f>
        <v>0</v>
      </c>
      <c r="M48" s="66">
        <f>_xlfn.IFNA(VLOOKUP(CONCATENATE($M$5,'Prelim 12-13'!$B56,'Prelim 12-13'!$C56),'BAL1'!$A$6:$N$110,14,FALSE),0)</f>
        <v>0</v>
      </c>
      <c r="N48" s="66">
        <f>_xlfn.IFNA(VLOOKUP(CONCATENATE($N$5,'Prelim 12-13'!$B56,'Prelim 12-13'!$C56),MUR!$A$6:$L$131,14,FALSE),0)</f>
        <v>0</v>
      </c>
      <c r="O48" s="66">
        <f>_xlfn.IFNA(VLOOKUP(CONCATENATE($O$5,'Prelim 12-13'!$B56,'Prelim 12-13'!$C56),'SER1'!$A$6:$N$110,14,FALSE),0)</f>
        <v>0</v>
      </c>
      <c r="P48" s="66">
        <f>_xlfn.IFNA(VLOOKUP(CONCATENATE($P$5,'Prelim 12-13'!$B56,'Prelim 12-13'!$C56),'MR1'!$A$6:$N$135,14,FALSE),0)</f>
        <v>0</v>
      </c>
      <c r="Q48" s="66">
        <f>_xlfn.IFNA(VLOOKUP(CONCATENATE($Q$5,'Prelim 12-13'!$B56,'Prelim 12-13'!$C56),'GOS1'!$A$6:$N$133,14,FALSE),0)</f>
        <v>0</v>
      </c>
      <c r="R48" s="66">
        <f>_xlfn.IFNA(VLOOKUP(CONCATENATE($R$5,'Prelim 12-13'!$B56,'Prelim 12-13'!$C56),'BUS2'!F63,FALSE),0)</f>
        <v>0</v>
      </c>
      <c r="S48" s="66">
        <f>_xlfn.IFNA(VLOOKUP(CONCATENATE($S$5,'Prelim 12-13'!$B56,'Prelim 12-13'!$C56),'OG1'!$A$6:$N$56,14,FALSE),0)</f>
        <v>0</v>
      </c>
      <c r="T48" s="66">
        <f>_xlfn.IFNA(VLOOKUP(CONCATENATE($T$5,'Prelim 12-13'!$B56,'Prelim 12-13'!$C56),'DRY1'!$A$6:$N$135,14,FALSE),0)</f>
        <v>0</v>
      </c>
      <c r="U48" s="66">
        <f>_xlfn.IFNA(VLOOKUP(CONCATENATE($U$5,'Prelim 12-13'!$B56,'Prelim 12-13'!$C56),'HO1'!$A$6:$N$131,14,FALSE),0)</f>
        <v>0</v>
      </c>
      <c r="V48" s="66">
        <f>_xlfn.IFNA(VLOOKUP(CONCATENATE($V$5,'Prelim 12-13'!$B56,'Prelim 12-13'!$C56),'BUS3'!$A$6:$N$135,14,FALSE),0)</f>
        <v>0</v>
      </c>
      <c r="W48" s="66">
        <f>_xlfn.IFNA(VLOOKUP(CONCATENATE($W$5,'Prelim 12-13'!$B56,'Prelim 12-13'!$C56),'DRY2'!$A$6:$M$169,14,FALSE),0)</f>
        <v>0</v>
      </c>
      <c r="X48" s="66">
        <f>_xlfn.IFNA(VLOOKUP(CONCATENATE($X$5,'Prelim 12-13'!$B56,'Prelim 12-13'!$C56),'BAL2'!$A$6:$N$133,14,FALSE),0)</f>
        <v>0</v>
      </c>
      <c r="Y48" s="66">
        <f>_xlfn.IFNA(VLOOKUP(CONCATENATE($Y$5,'Prelim 12-13'!$B56,'Prelim 12-13'!$C56),'OG2'!$A$6:$N$133,14,FALSE),0)</f>
        <v>0</v>
      </c>
      <c r="Z48" s="66">
        <f>_xlfn.IFNA(VLOOKUP(CONCATENATE($Z$5,'Prelim 12-13'!$B56,'Prelim 12-13'!$C56),'MR2'!$A$6:$N$133,14,FALSE),0)</f>
        <v>0</v>
      </c>
      <c r="AA48" s="66">
        <f>_xlfn.IFNA(VLOOKUP(CONCATENATE($AA$5,'Prelim 12-13'!$B56,'Prelim 12-13'!$C56),'DRY3'!$A$6:$N$124,14,FALSE),0)</f>
        <v>0</v>
      </c>
      <c r="AB48" s="66">
        <f>_xlfn.IFNA(VLOOKUP(CONCATENATE($AB$5,'Prelim 12-13'!$B56,'Prelim 12-13'!$C56),'SER2'!$A$6:$N$135,14,FALSE),0)</f>
        <v>0</v>
      </c>
      <c r="AC48" s="66">
        <f>_xlfn.IFNA(VLOOKUP(CONCATENATE($AC$5,'Prelim 12-13'!$B56,'Prelim 12-13'!$C56),'KR2'!$A$6:$O$129,14,FALSE),0)</f>
        <v>0</v>
      </c>
      <c r="AD48" s="66" cm="1">
        <f t="array" ref="AD48">_xlfn.IFNA(VLOOKUP(CONCATENATE($AD$5,'Prelim 12-13'!$B56,'Prelim 12-13'!$C56),BUQ36,AD49:AE58,FALSE),0)</f>
        <v>0</v>
      </c>
      <c r="AE48" s="66">
        <f>_xlfn.IFNA(VLOOKUP(CONCATENATE($AE$5,'Prelim 12-13'!$B56,'Prelim 12-13'!$C56),LOG!$A$6:$N$135,14,FALSE),0)</f>
        <v>0</v>
      </c>
      <c r="AF48" s="66">
        <f>_xlfn.IFNA(VLOOKUP(CONCATENATE($AF$5,'Prelim 12-13'!$B56,'Prelim 12-13'!$C56),FEST!$A$6:$N$125,14,FALSE),0)</f>
        <v>0</v>
      </c>
      <c r="AG48" s="66">
        <f>_xlfn.IFNA(VLOOKUP(CONCATENATE($AG$5,'Prelim 12-13'!$B56,'Prelim 12-13'!$C56),'ESP2'!$A$6:$N$131,14,FALSE),0)</f>
        <v>0</v>
      </c>
      <c r="AH48" s="66">
        <f>_xlfn.IFNA(VLOOKUP(CONCATENATE($AG$5,'Prelim 12-13'!$B56,'Prelim 12-13'!$C56),'OG3'!$A$6:$N$131,14,FALSE),0)</f>
        <v>0</v>
      </c>
      <c r="AI48" s="66">
        <f>_xlfn.IFNA(VLOOKUP(CONCATENATE($AI$5,'Prelim 12-13'!$B56,'Prelim 12-13'!$C56),'BUN2'!$A$6:$N$135,14,FALSE),0)</f>
        <v>0</v>
      </c>
      <c r="AJ48" s="66">
        <f>_xlfn.IFNA(VLOOKUP(CONCATENATE($AJ$5,'Prelim 12-13'!$B56,'Prelim 12-13'!$C56),SC!$A$6:$N$350,14,FALSE),0)</f>
        <v>0</v>
      </c>
      <c r="AK48" s="66">
        <f>_xlfn.IFNA(VLOOKUP(CONCATENATE($AK$5,'Prelim 12-13'!$B56,'Prelim 12-13'!$C56),'ESP3'!$A$6:$N$133,14,FALSE),0)</f>
        <v>0</v>
      </c>
      <c r="AL48" s="66">
        <f>_xlfn.IFNA(VLOOKUP(CONCATENATE($AP$5,'Prelim 12-13'!$B56,'Prelim 12-13'!$C56),'BAL3'!$A$6:$N$95,14,FALSE),0)</f>
        <v>0</v>
      </c>
      <c r="AM48" s="67">
        <f>_xlfn.IFNA(VLOOKUP(CONCATENATE($AM$5,'Prelim 12-13'!$B56,'Prelim 12-13'!$C56),'BUS4'!$A$6:$N$233,14,FALSE),0)</f>
        <v>0</v>
      </c>
      <c r="AN48" s="67">
        <f>_xlfn.IFNA(VLOOKUP(CONCATENATE($AK$5,'Prelim 12-13'!$B56,'Prelim 12-13'!$C56),'BUN3'!$A$6:$N$133,14,FALSE),0)</f>
        <v>0</v>
      </c>
      <c r="AO48" s="67">
        <f>_xlfn.IFNA(VLOOKUP(CONCATENATE($AO$5,'Prelim 12-13'!$B56,'Prelim 12-13'!$C56),'ESP4'!$A$6:$N$135,14,FALSE),0)</f>
        <v>0</v>
      </c>
      <c r="AP48" s="67">
        <f>_xlfn.IFNA(VLOOKUP(CONCATENATE($AP$5,'Prelim 12-13'!$B56,'Prelim 12-13'!$C56),'MR3'!$A$6:$N$77,14,FALSE),0)</f>
        <v>0</v>
      </c>
      <c r="AQ48" s="67">
        <f>_xlfn.IFNA(VLOOKUP(CONCATENATE($AQ$5,'Prelim 12-13'!$B56,'Prelim 12-13'!$C56),'WAL1'!$A$6:$N$233,14,FALSE),0)</f>
        <v>0</v>
      </c>
      <c r="AR48" s="67">
        <f>_xlfn.IFNA(VLOOKUP(CONCATENATE($AR$5,'Prelim 12-13'!$B56,'Prelim 12-13'!$C56),'SM1'!$A$6:$N$233,14,FALSE),0)</f>
        <v>0</v>
      </c>
      <c r="AS48" s="67"/>
      <c r="AT48" s="63"/>
    </row>
    <row r="49" spans="1:46" x14ac:dyDescent="0.3">
      <c r="A49" s="891"/>
      <c r="B49" s="85"/>
      <c r="C49" s="22"/>
      <c r="D49" s="22"/>
      <c r="E49" s="23"/>
      <c r="F49" s="24"/>
      <c r="G49" s="187"/>
      <c r="H49" s="638"/>
      <c r="I49" s="654"/>
      <c r="J49" s="65">
        <f>_xlfn.IFNA(VLOOKUP(CONCATENATE($J$5,$B49,$C49),'BUS1'!$A$6:$N$107,14,FALSE),0)</f>
        <v>0</v>
      </c>
      <c r="K49" s="66">
        <f>_xlfn.IFNA(VLOOKUP(CONCATENATE($K$5,$B49,$C49),'ESP1'!$A$6:$N$135,14,FALSE),0)</f>
        <v>0</v>
      </c>
      <c r="L49" s="66">
        <f>_xlfn.IFNA(VLOOKUP(CONCATENATE($L$5,$B49,$C49),'KR1'!$A$6:$N$95,14,FALSE),0)</f>
        <v>0</v>
      </c>
      <c r="M49" s="66">
        <f>_xlfn.IFNA(VLOOKUP(CONCATENATE($M$5,$B49,$C49),'BAL1'!$A$6:$N$110,14,FALSE),0)</f>
        <v>0</v>
      </c>
      <c r="N49" s="66">
        <f>_xlfn.IFNA(VLOOKUP(CONCATENATE($N$5,$B49,$C49),MUR!$A$6:$L$131,14,FALSE),0)</f>
        <v>0</v>
      </c>
      <c r="O49" s="66">
        <f>_xlfn.IFNA(VLOOKUP(CONCATENATE($O$5,$B49,$C49),'SER1'!$A$6:$N$110,14,FALSE),0)</f>
        <v>0</v>
      </c>
      <c r="P49" s="66">
        <f>_xlfn.IFNA(VLOOKUP(CONCATENATE($P$5,$B49,$C49),'MR1'!$A$6:$N$135,14,FALSE),0)</f>
        <v>0</v>
      </c>
      <c r="Q49" s="66">
        <f>_xlfn.IFNA(VLOOKUP(CONCATENATE($Q$5,$B49,$C49),'GOS1'!$A$6:$N$133,14,FALSE),0)</f>
        <v>0</v>
      </c>
      <c r="R49" s="66">
        <f>_xlfn.IFNA(VLOOKUP(CONCATENATE($R$5,$B49,$C49),'BUS2'!F64,FALSE),0)</f>
        <v>0</v>
      </c>
      <c r="S49" s="66">
        <f>_xlfn.IFNA(VLOOKUP(CONCATENATE($S$5,$B49,$C49),'OG1'!$A$6:$N$56,14,FALSE),0)</f>
        <v>0</v>
      </c>
      <c r="T49" s="66">
        <f>_xlfn.IFNA(VLOOKUP(CONCATENATE($T$5,$B49,$C49),'DRY1'!$A$6:$N$135,14,FALSE),0)</f>
        <v>0</v>
      </c>
      <c r="U49" s="66">
        <f>_xlfn.IFNA(VLOOKUP(CONCATENATE($U$5,$B49,$C49),'HO1'!$A$6:$N$131,14,FALSE),0)</f>
        <v>0</v>
      </c>
      <c r="V49" s="66">
        <f>_xlfn.IFNA(VLOOKUP(CONCATENATE($V$5,$B49,$C49),'BUS3'!$A$6:$N$135,14,FALSE),0)</f>
        <v>0</v>
      </c>
      <c r="W49" s="66">
        <f>_xlfn.IFNA(VLOOKUP(CONCATENATE($W$5,$B49,$C49),'DRY2'!$A$6:$M$169,14,FALSE),0)</f>
        <v>0</v>
      </c>
      <c r="X49" s="66">
        <f>_xlfn.IFNA(VLOOKUP(CONCATENATE($X$5,$B49,$C49),'BAL2'!$A$6:$N$133,14,FALSE),0)</f>
        <v>0</v>
      </c>
      <c r="Y49" s="66">
        <f>_xlfn.IFNA(VLOOKUP(CONCATENATE($Y$5,$B49,$C49),'OG2'!$A$6:$N$133,14,FALSE),0)</f>
        <v>0</v>
      </c>
      <c r="Z49" s="66">
        <f>_xlfn.IFNA(VLOOKUP(CONCATENATE($Z$5,$B49,$C49),'MR2'!$A$6:$N$133,14,FALSE),0)</f>
        <v>0</v>
      </c>
      <c r="AA49" s="66">
        <f>_xlfn.IFNA(VLOOKUP(CONCATENATE($AA$5,$B49,$C49),'DRY3'!$A$6:$N$124,14,FALSE),0)</f>
        <v>0</v>
      </c>
      <c r="AB49" s="66">
        <f>_xlfn.IFNA(VLOOKUP(CONCATENATE($AB$5,$B49,$C49),'SER2'!$A$6:$N$135,14,FALSE),0)</f>
        <v>0</v>
      </c>
      <c r="AC49" s="66">
        <f>_xlfn.IFNA(VLOOKUP(CONCATENATE($AC$5,$B49,$C49),'KR2'!$A$6:$O$129,14,FALSE),0)</f>
        <v>0</v>
      </c>
      <c r="AD49" s="66" cm="1">
        <f t="array" ref="AD49">_xlfn.IFNA(VLOOKUP(CONCATENATE($AD$5,$B49,$C49),BUQ37,AD50:AE59,FALSE),0)</f>
        <v>0</v>
      </c>
      <c r="AE49" s="66">
        <f>_xlfn.IFNA(VLOOKUP(CONCATENATE($AE$5,$B49,$C49),LOG!$A$6:$N$135,14,FALSE),0)</f>
        <v>0</v>
      </c>
      <c r="AF49" s="66">
        <f>_xlfn.IFNA(VLOOKUP(CONCATENATE($AF$5,$B49,$C49),FEST!$A$6:$N$125,14,FALSE),0)</f>
        <v>0</v>
      </c>
      <c r="AG49" s="66">
        <f>_xlfn.IFNA(VLOOKUP(CONCATENATE($AG$5,$B49,$C49),'ESP2'!$A$6:$N$131,14,FALSE),0)</f>
        <v>0</v>
      </c>
      <c r="AH49" s="66">
        <f>_xlfn.IFNA(VLOOKUP(CONCATENATE($AG$5,$B49,$C49),'OG3'!$A$6:$N$131,14,FALSE),0)</f>
        <v>0</v>
      </c>
      <c r="AI49" s="66">
        <f>_xlfn.IFNA(VLOOKUP(CONCATENATE($AI$5,$B49,$C49),'BUN2'!$A$6:$N$135,14,FALSE),0)</f>
        <v>0</v>
      </c>
      <c r="AJ49" s="66">
        <f>_xlfn.IFNA(VLOOKUP(CONCATENATE($AJ$5,$B49,$C49),SC!$A$6:$N$350,14,FALSE),0)</f>
        <v>0</v>
      </c>
      <c r="AK49" s="66">
        <f>_xlfn.IFNA(VLOOKUP(CONCATENATE($AK$5,$B49,$C49),'ESP3'!$A$6:$N$133,14,FALSE),0)</f>
        <v>0</v>
      </c>
      <c r="AL49" s="66"/>
      <c r="AM49" s="67">
        <f>_xlfn.IFNA(VLOOKUP(CONCATENATE($AM$5,$B49,$C49),'BUS4'!$A$6:$N$233,14,FALSE),0)</f>
        <v>0</v>
      </c>
      <c r="AN49" s="67">
        <f>_xlfn.IFNA(VLOOKUP(CONCATENATE($AK$5,$B49,$C49),'BUN3'!$A$6:$N$133,14,FALSE),0)</f>
        <v>0</v>
      </c>
      <c r="AO49" s="67">
        <f>_xlfn.IFNA(VLOOKUP(CONCATENATE($AO$5,$B49,$C49),'ESP4'!$A$6:$N$135,14,FALSE),0)</f>
        <v>0</v>
      </c>
      <c r="AP49" s="67">
        <f>_xlfn.IFNA(VLOOKUP(CONCATENATE($AP$5,$B49,$C49),'MR3'!$A$6:$N$77,14,FALSE),0)</f>
        <v>0</v>
      </c>
      <c r="AQ49" s="67">
        <f>_xlfn.IFNA(VLOOKUP(CONCATENATE($AQ$5,$B49,$C49),'WAL1'!$A$6:$N$233,14,FALSE),0)</f>
        <v>0</v>
      </c>
      <c r="AR49" s="67">
        <f>_xlfn.IFNA(VLOOKUP(CONCATENATE($AR$5,$B49,$C49),'SM1'!$A$6:$N$233,14,FALSE),0)</f>
        <v>0</v>
      </c>
      <c r="AS49" s="67"/>
      <c r="AT49" s="63"/>
    </row>
    <row r="50" spans="1:46" x14ac:dyDescent="0.3">
      <c r="A50" s="891"/>
      <c r="B50" s="85"/>
      <c r="C50" s="22"/>
      <c r="D50" s="22"/>
      <c r="E50" s="23"/>
      <c r="F50" s="24"/>
      <c r="G50" s="187"/>
      <c r="H50" s="638"/>
      <c r="I50" s="654"/>
      <c r="J50" s="65">
        <f>_xlfn.IFNA(VLOOKUP(CONCATENATE($J$5,$B50,$C50),'BUS1'!$A$6:$N$107,14,FALSE),0)</f>
        <v>0</v>
      </c>
      <c r="K50" s="66">
        <f>_xlfn.IFNA(VLOOKUP(CONCATENATE($K$5,$B50,$C50),'ESP1'!$A$6:$N$135,14,FALSE),0)</f>
        <v>0</v>
      </c>
      <c r="L50" s="66">
        <f>_xlfn.IFNA(VLOOKUP(CONCATENATE($L$5,$B50,$C50),'KR1'!$A$6:$N$95,14,FALSE),0)</f>
        <v>0</v>
      </c>
      <c r="M50" s="66">
        <f>_xlfn.IFNA(VLOOKUP(CONCATENATE($M$5,$B50,$C50),'BAL1'!$A$6:$N$110,14,FALSE),0)</f>
        <v>0</v>
      </c>
      <c r="N50" s="66">
        <f>_xlfn.IFNA(VLOOKUP(CONCATENATE($N$5,$B50,$C50),MUR!$A$6:$L$131,14,FALSE),0)</f>
        <v>0</v>
      </c>
      <c r="O50" s="66">
        <f>_xlfn.IFNA(VLOOKUP(CONCATENATE($O$5,$B50,$C50),'SER1'!$A$6:$N$110,14,FALSE),0)</f>
        <v>0</v>
      </c>
      <c r="P50" s="66">
        <f>_xlfn.IFNA(VLOOKUP(CONCATENATE($P$5,$B50,$C50),'MR1'!$A$6:$N$135,14,FALSE),0)</f>
        <v>0</v>
      </c>
      <c r="Q50" s="66">
        <f>_xlfn.IFNA(VLOOKUP(CONCATENATE($Q$5,$B50,$C50),'GOS1'!$A$6:$N$133,14,FALSE),0)</f>
        <v>0</v>
      </c>
      <c r="R50" s="66">
        <f>_xlfn.IFNA(VLOOKUP(CONCATENATE($R$5,$B50,$C50),'BUS2'!F65,FALSE),0)</f>
        <v>0</v>
      </c>
      <c r="S50" s="66">
        <f>_xlfn.IFNA(VLOOKUP(CONCATENATE($S$5,$B50,$C50),'OG1'!$A$6:$N$56,14,FALSE),0)</f>
        <v>0</v>
      </c>
      <c r="T50" s="66">
        <f>_xlfn.IFNA(VLOOKUP(CONCATENATE($T$5,$B50,$C50),'DRY1'!$A$6:$N$135,14,FALSE),0)</f>
        <v>0</v>
      </c>
      <c r="U50" s="66">
        <f>_xlfn.IFNA(VLOOKUP(CONCATENATE($U$5,$B50,$C50),'HO1'!$A$6:$N$131,14,FALSE),0)</f>
        <v>0</v>
      </c>
      <c r="V50" s="66">
        <f>_xlfn.IFNA(VLOOKUP(CONCATENATE($V$5,$B50,$C50),'BUS3'!$A$6:$N$135,14,FALSE),0)</f>
        <v>0</v>
      </c>
      <c r="W50" s="66">
        <f>_xlfn.IFNA(VLOOKUP(CONCATENATE($W$5,$B50,$C50),'DRY2'!$A$6:$M$169,14,FALSE),0)</f>
        <v>0</v>
      </c>
      <c r="X50" s="66">
        <f>_xlfn.IFNA(VLOOKUP(CONCATENATE($X$5,$B50,$C50),'BAL2'!$A$6:$N$133,14,FALSE),0)</f>
        <v>0</v>
      </c>
      <c r="Y50" s="66">
        <f>_xlfn.IFNA(VLOOKUP(CONCATENATE($Y$5,$B50,$C50),'OG2'!$A$6:$N$133,14,FALSE),0)</f>
        <v>0</v>
      </c>
      <c r="Z50" s="66">
        <f>_xlfn.IFNA(VLOOKUP(CONCATENATE($Z$5,$B50,$C50),'MR2'!$A$6:$N$133,14,FALSE),0)</f>
        <v>0</v>
      </c>
      <c r="AA50" s="66">
        <f>_xlfn.IFNA(VLOOKUP(CONCATENATE($AA$5,$B50,$C50),'DRY3'!$A$6:$N$124,14,FALSE),0)</f>
        <v>0</v>
      </c>
      <c r="AB50" s="66">
        <f>_xlfn.IFNA(VLOOKUP(CONCATENATE($AB$5,$B50,$C50),'SER2'!$A$6:$N$135,14,FALSE),0)</f>
        <v>0</v>
      </c>
      <c r="AC50" s="66">
        <f>_xlfn.IFNA(VLOOKUP(CONCATENATE($AC$5,$B50,$C50),'KR2'!$A$6:$O$129,14,FALSE),0)</f>
        <v>0</v>
      </c>
      <c r="AD50" s="66"/>
      <c r="AE50" s="66">
        <f>_xlfn.IFNA(VLOOKUP(CONCATENATE($AE$5,$B50,$C50),LOG!$A$6:$N$135,14,FALSE),0)</f>
        <v>0</v>
      </c>
      <c r="AF50" s="66">
        <f>_xlfn.IFNA(VLOOKUP(CONCATENATE($AF$5,$B50,$C50),FEST!$A$6:$N$125,14,FALSE),0)</f>
        <v>0</v>
      </c>
      <c r="AG50" s="66">
        <f>_xlfn.IFNA(VLOOKUP(CONCATENATE($AG$5,$B50,$C50),'ESP2'!$A$6:$N$131,14,FALSE),0)</f>
        <v>0</v>
      </c>
      <c r="AH50" s="66">
        <f>_xlfn.IFNA(VLOOKUP(CONCATENATE($AG$5,$B50,$C50),'OG3'!$A$6:$N$131,14,FALSE),0)</f>
        <v>0</v>
      </c>
      <c r="AI50" s="66">
        <f>_xlfn.IFNA(VLOOKUP(CONCATENATE($AI$5,$B50,$C50),'BUN2'!$A$6:$N$135,14,FALSE),0)</f>
        <v>0</v>
      </c>
      <c r="AJ50" s="66">
        <f>_xlfn.IFNA(VLOOKUP(CONCATENATE($AJ$5,$B50,$C50),SC!$A$6:$N$350,14,FALSE),0)</f>
        <v>0</v>
      </c>
      <c r="AK50" s="66">
        <f>_xlfn.IFNA(VLOOKUP(CONCATENATE($AK$5,$B50,$C50),'ESP3'!$A$6:$N$133,14,FALSE),0)</f>
        <v>0</v>
      </c>
      <c r="AL50" s="66"/>
      <c r="AM50" s="67">
        <f>_xlfn.IFNA(VLOOKUP(CONCATENATE($AM$5,$B50,$C50),'BUS4'!$A$6:$N$233,14,FALSE),0)</f>
        <v>0</v>
      </c>
      <c r="AN50" s="67">
        <f>_xlfn.IFNA(VLOOKUP(CONCATENATE($AK$5,$B50,$C50),'BUN3'!$A$6:$N$133,14,FALSE),0)</f>
        <v>0</v>
      </c>
      <c r="AO50" s="67">
        <f>_xlfn.IFNA(VLOOKUP(CONCATENATE($AO$5,$B50,$C50),'ESP4'!$A$6:$N$135,14,FALSE),0)</f>
        <v>0</v>
      </c>
      <c r="AP50" s="67">
        <f>_xlfn.IFNA(VLOOKUP(CONCATENATE($AP$5,$B50,$C50),'MR3'!$A$6:$N$77,14,FALSE),0)</f>
        <v>0</v>
      </c>
      <c r="AQ50" s="67">
        <f>_xlfn.IFNA(VLOOKUP(CONCATENATE($AQ$5,$B50,$C50),'WAL1'!$A$6:$N$233,14,FALSE),0)</f>
        <v>0</v>
      </c>
      <c r="AR50" s="67">
        <f>_xlfn.IFNA(VLOOKUP(CONCATENATE($AR$5,$B50,$C50),'SM1'!$A$6:$N$233,14,FALSE),0)</f>
        <v>0</v>
      </c>
      <c r="AS50" s="67"/>
      <c r="AT50" s="63"/>
    </row>
    <row r="51" spans="1:46" x14ac:dyDescent="0.3">
      <c r="A51" s="891"/>
      <c r="B51" s="469"/>
      <c r="C51" s="464"/>
      <c r="D51" s="464"/>
      <c r="E51" s="465"/>
      <c r="F51" s="466"/>
      <c r="G51" s="187"/>
      <c r="H51" s="638"/>
      <c r="I51" s="654"/>
      <c r="J51" s="65">
        <f>_xlfn.IFNA(VLOOKUP(CONCATENATE($J$5,$B51,$C51),'BUS1'!$A$6:$N$107,14,FALSE),0)</f>
        <v>0</v>
      </c>
      <c r="K51" s="66">
        <f>_xlfn.IFNA(VLOOKUP(CONCATENATE($K$5,$B51,$C51),'ESP1'!$A$6:$N$135,14,FALSE),0)</f>
        <v>0</v>
      </c>
      <c r="L51" s="66">
        <f>_xlfn.IFNA(VLOOKUP(CONCATENATE($L$5,$B51,$C51),'KR1'!$A$6:$N$95,14,FALSE),0)</f>
        <v>0</v>
      </c>
      <c r="M51" s="66">
        <f>_xlfn.IFNA(VLOOKUP(CONCATENATE($M$5,$B51,$C51),'BAL1'!$A$6:$N$110,14,FALSE),0)</f>
        <v>0</v>
      </c>
      <c r="N51" s="66">
        <f>_xlfn.IFNA(VLOOKUP(CONCATENATE($N$5,$B51,$C51),MUR!$A$6:$L$131,14,FALSE),0)</f>
        <v>0</v>
      </c>
      <c r="O51" s="66">
        <f>_xlfn.IFNA(VLOOKUP(CONCATENATE($O$5,$B51,$C51),'SER1'!$A$6:$N$110,14,FALSE),0)</f>
        <v>0</v>
      </c>
      <c r="P51" s="66">
        <f>_xlfn.IFNA(VLOOKUP(CONCATENATE($P$5,$B51,$C51),'MR1'!$A$6:$N$135,14,FALSE),0)</f>
        <v>0</v>
      </c>
      <c r="Q51" s="66">
        <f>_xlfn.IFNA(VLOOKUP(CONCATENATE($Q$5,$B51,$C51),'GOS1'!$A$6:$N$133,14,FALSE),0)</f>
        <v>0</v>
      </c>
      <c r="R51" s="66">
        <f>_xlfn.IFNA(VLOOKUP(CONCATENATE($R$5,$B51,$C51),'BUS2'!F66,FALSE),0)</f>
        <v>0</v>
      </c>
      <c r="S51" s="66">
        <f>_xlfn.IFNA(VLOOKUP(CONCATENATE($S$5,$B51,$C51),'OG1'!$A$6:$N$56,14,FALSE),0)</f>
        <v>0</v>
      </c>
      <c r="T51" s="66">
        <f>_xlfn.IFNA(VLOOKUP(CONCATENATE($T$5,$B51,$C51),'DRY1'!$A$6:$N$135,14,FALSE),0)</f>
        <v>0</v>
      </c>
      <c r="U51" s="66">
        <f>_xlfn.IFNA(VLOOKUP(CONCATENATE($U$5,$B51,$C51),'HO1'!$A$8:$N$131,14,FALSE),0)</f>
        <v>0</v>
      </c>
      <c r="V51" s="66">
        <f>_xlfn.IFNA(VLOOKUP(CONCATENATE($V$5,$B51,$C51),'BUS3'!$A$8:$N$135,14,FALSE),0)</f>
        <v>0</v>
      </c>
      <c r="W51" s="66">
        <f>_xlfn.IFNA(VLOOKUP(CONCATENATE($W$5,$B51,$C51),'DRY2'!$A$6:$M$169,14,FALSE),0)</f>
        <v>0</v>
      </c>
      <c r="X51" s="66">
        <f>_xlfn.IFNA(VLOOKUP(CONCATENATE($X$5,$B51,$C51),'BAL2'!$A$6:$N$133,14,FALSE),0)</f>
        <v>0</v>
      </c>
      <c r="Y51" s="66">
        <f>_xlfn.IFNA(VLOOKUP(CONCATENATE($Y$5,$B51,$C51),'OG2'!$A$6:$N$133,14,FALSE),0)</f>
        <v>0</v>
      </c>
      <c r="Z51" s="66">
        <f>_xlfn.IFNA(VLOOKUP(CONCATENATE($Z$5,$B51,$C51),'MR2'!$A$6:$N$133,14,FALSE),0)</f>
        <v>0</v>
      </c>
      <c r="AA51" s="66">
        <f>_xlfn.IFNA(VLOOKUP(CONCATENATE($AA$5,$B51,$C51),'DRY3'!$A$6:$N$124,14,FALSE),0)</f>
        <v>0</v>
      </c>
      <c r="AB51" s="66">
        <f>_xlfn.IFNA(VLOOKUP(CONCATENATE($AB$5,$B51,$C51),'SER2'!$A$6:$N$135,14,FALSE),0)</f>
        <v>0</v>
      </c>
      <c r="AC51" s="66">
        <f>_xlfn.IFNA(VLOOKUP(CONCATENATE($AC$5,$B51,$C51),'KR2'!$A$6:$O$129,14,FALSE),0)</f>
        <v>0</v>
      </c>
      <c r="AD51" s="66" cm="1">
        <f t="array" ref="AD51">_xlfn.IFNA(VLOOKUP(CONCATENATE($AD$5,$B51,$C51),BUQ46,AD52:AE63,FALSE),0)</f>
        <v>0</v>
      </c>
      <c r="AE51" s="66">
        <f>_xlfn.IFNA(VLOOKUP(CONCATENATE($AE$5,$B51,$C51),LOG!$A$6:$N$135,14,FALSE),0)</f>
        <v>0</v>
      </c>
      <c r="AF51" s="66">
        <f>_xlfn.IFNA(VLOOKUP(CONCATENATE($AF$5,$B51,$C51),FEST!$A$6:$N$125,14,FALSE),0)</f>
        <v>0</v>
      </c>
      <c r="AG51" s="66">
        <f>_xlfn.IFNA(VLOOKUP(CONCATENATE($AG$5,$B51,$C51),'ESP2'!$A$6:$N$131,14,FALSE),0)</f>
        <v>0</v>
      </c>
      <c r="AH51" s="66">
        <f>_xlfn.IFNA(VLOOKUP(CONCATENATE($AG$5,$B51,$C51),'OG3'!$A$6:$N$131,14,FALSE),0)</f>
        <v>0</v>
      </c>
      <c r="AI51" s="66">
        <f>_xlfn.IFNA(VLOOKUP(CONCATENATE($AI$5,$B51,$C51),'BUN2'!$A$6:$N$135,14,FALSE),0)</f>
        <v>0</v>
      </c>
      <c r="AJ51" s="66">
        <f>_xlfn.IFNA(VLOOKUP(CONCATENATE($AJ$5,$B51,$C51),SC!$A$6:$M$135,14,FALSE),0)</f>
        <v>0</v>
      </c>
      <c r="AK51" s="66">
        <f>_xlfn.IFNA(VLOOKUP(CONCATENATE($AK$5,$B51,$C51),'ESP3'!$A$6:$N$133,14,FALSE),0)</f>
        <v>0</v>
      </c>
      <c r="AL51" s="66"/>
      <c r="AM51" s="67">
        <f>_xlfn.IFNA(VLOOKUP(CONCATENATE($AM$5,$B51,$C51),'BUS4'!$A$6:$N$233,14,FALSE),0)</f>
        <v>0</v>
      </c>
      <c r="AN51" s="67">
        <f>_xlfn.IFNA(VLOOKUP(CONCATENATE($AK$5,$B51,$C51),'BUN3'!$A$6:$N$133,14,FALSE),0)</f>
        <v>0</v>
      </c>
      <c r="AO51" s="67">
        <f>_xlfn.IFNA(VLOOKUP(CONCATENATE($AO$5,$B51,$C51),'ESP4'!$A$6:$N$135,14,FALSE),0)</f>
        <v>0</v>
      </c>
      <c r="AP51" s="67">
        <f>_xlfn.IFNA(VLOOKUP(CONCATENATE($AP$5,$B51,$C51),'MR3'!$A$6:$N$77,14,FALSE),0)</f>
        <v>0</v>
      </c>
      <c r="AQ51" s="67">
        <f>_xlfn.IFNA(VLOOKUP(CONCATENATE($AQ$5,$B51,$C51),'WAL1'!$A$6:$N$233,14,FALSE),0)</f>
        <v>0</v>
      </c>
      <c r="AR51" s="67">
        <f>_xlfn.IFNA(VLOOKUP(CONCATENATE($AR$5,$B51,$C51),'SM1'!$A$6:$N$233,14,FALSE),0)</f>
        <v>0</v>
      </c>
      <c r="AS51" s="67"/>
      <c r="AT51" s="63"/>
    </row>
    <row r="52" spans="1:46" x14ac:dyDescent="0.3">
      <c r="A52" s="891"/>
      <c r="B52" s="469"/>
      <c r="C52" s="464"/>
      <c r="D52" s="464"/>
      <c r="E52" s="465"/>
      <c r="F52" s="466"/>
      <c r="G52" s="187"/>
      <c r="H52" s="638"/>
      <c r="I52" s="654"/>
      <c r="J52" s="65">
        <f>_xlfn.IFNA(VLOOKUP(CONCATENATE($J$5,$B52,$C52),'BUS1'!$A$6:$N$107,14,FALSE),0)</f>
        <v>0</v>
      </c>
      <c r="K52" s="66">
        <f>_xlfn.IFNA(VLOOKUP(CONCATENATE($K$5,$B52,$C52),'ESP1'!$A$6:$N$135,14,FALSE),0)</f>
        <v>0</v>
      </c>
      <c r="L52" s="66">
        <f>_xlfn.IFNA(VLOOKUP(CONCATENATE($L$5,$B52,$C52),'KR1'!$A$6:$N$95,14,FALSE),0)</f>
        <v>0</v>
      </c>
      <c r="M52" s="66">
        <f>_xlfn.IFNA(VLOOKUP(CONCATENATE($M$5,$B52,$C52),'BAL1'!$A$6:$N$110,14,FALSE),0)</f>
        <v>0</v>
      </c>
      <c r="N52" s="66">
        <f>_xlfn.IFNA(VLOOKUP(CONCATENATE($N$5,$B52,$C52),MUR!$A$6:$L$131,14,FALSE),0)</f>
        <v>0</v>
      </c>
      <c r="O52" s="66">
        <f>_xlfn.IFNA(VLOOKUP(CONCATENATE($O$5,$B52,$C52),'SER1'!$A$6:$N$110,14,FALSE),0)</f>
        <v>0</v>
      </c>
      <c r="P52" s="66">
        <f>_xlfn.IFNA(VLOOKUP(CONCATENATE($P$5,$B52,$C52),'MR1'!$A$6:$N$135,14,FALSE),0)</f>
        <v>0</v>
      </c>
      <c r="Q52" s="66">
        <f>_xlfn.IFNA(VLOOKUP(CONCATENATE($Q$5,$B52,$C52),'GOS1'!$A$6:$N$133,14,FALSE),0)</f>
        <v>0</v>
      </c>
      <c r="R52" s="66">
        <f>_xlfn.IFNA(VLOOKUP(CONCATENATE($R$5,$B52,$C52),'BUS2'!F67,FALSE),0)</f>
        <v>0</v>
      </c>
      <c r="S52" s="66">
        <f>_xlfn.IFNA(VLOOKUP(CONCATENATE($S$5,$B52,$C52),'OG1'!$A$6:$N$56,14,FALSE),0)</f>
        <v>0</v>
      </c>
      <c r="T52" s="66">
        <f>_xlfn.IFNA(VLOOKUP(CONCATENATE($T$5,$B52,$C52),'DRY1'!$A$6:$N$135,14,FALSE),0)</f>
        <v>0</v>
      </c>
      <c r="U52" s="66">
        <f>_xlfn.IFNA(VLOOKUP(CONCATENATE($U$5,$B52,$C52),'HO1'!$A$8:$N$131,14,FALSE),0)</f>
        <v>0</v>
      </c>
      <c r="V52" s="66">
        <f>_xlfn.IFNA(VLOOKUP(CONCATENATE($V$5,$B52,$C52),'BUS3'!$A$8:$N$135,14,FALSE),0)</f>
        <v>0</v>
      </c>
      <c r="W52" s="66">
        <f>_xlfn.IFNA(VLOOKUP(CONCATENATE($W$5,$B52,$C52),'DRY2'!$A$6:$M$169,14,FALSE),0)</f>
        <v>0</v>
      </c>
      <c r="X52" s="66">
        <f>_xlfn.IFNA(VLOOKUP(CONCATENATE($X$5,$B52,$C52),'BAL2'!$A$6:$N$133,14,FALSE),0)</f>
        <v>0</v>
      </c>
      <c r="Y52" s="66">
        <f>_xlfn.IFNA(VLOOKUP(CONCATENATE($Y$5,$B52,$C52),'OG2'!$A$6:$N$133,14,FALSE),0)</f>
        <v>0</v>
      </c>
      <c r="Z52" s="66">
        <f>_xlfn.IFNA(VLOOKUP(CONCATENATE($Z$5,$B52,$C52),'MR2'!$A$6:$N$133,14,FALSE),0)</f>
        <v>0</v>
      </c>
      <c r="AA52" s="66">
        <f>_xlfn.IFNA(VLOOKUP(CONCATENATE($AA$5,$B52,$C52),'DRY3'!$A$6:$N$124,14,FALSE),0)</f>
        <v>0</v>
      </c>
      <c r="AB52" s="66">
        <f>_xlfn.IFNA(VLOOKUP(CONCATENATE($AB$5,$B52,$C52),'SER2'!$A$6:$N$135,14,FALSE),0)</f>
        <v>0</v>
      </c>
      <c r="AC52" s="66">
        <f>_xlfn.IFNA(VLOOKUP(CONCATENATE($AC$5,$B52,$C52),'KR2'!$A$6:$O$129,14,FALSE),0)</f>
        <v>0</v>
      </c>
      <c r="AD52" s="66" cm="1">
        <f t="array" ref="AD52">_xlfn.IFNA(VLOOKUP(CONCATENATE($AD$5,$B52,$C52),BUQ47,AD53:AE64,FALSE),0)</f>
        <v>0</v>
      </c>
      <c r="AE52" s="66">
        <f>_xlfn.IFNA(VLOOKUP(CONCATENATE($AE$5,$B52,$C52),LOG!$A$6:$N$135,14,FALSE),0)</f>
        <v>0</v>
      </c>
      <c r="AF52" s="66">
        <f>_xlfn.IFNA(VLOOKUP(CONCATENATE($AF$5,$B52,$C52),FEST!$A$6:$N$125,14,FALSE),0)</f>
        <v>0</v>
      </c>
      <c r="AG52" s="66">
        <f>_xlfn.IFNA(VLOOKUP(CONCATENATE($AG$5,$B52,$C52),'ESP2'!$A$6:$N$131,14,FALSE),0)</f>
        <v>0</v>
      </c>
      <c r="AH52" s="66">
        <f>_xlfn.IFNA(VLOOKUP(CONCATENATE($AG$5,$B52,$C52),'OG3'!$A$6:$N$131,14,FALSE),0)</f>
        <v>0</v>
      </c>
      <c r="AI52" s="66">
        <f>_xlfn.IFNA(VLOOKUP(CONCATENATE($AI$5,$B52,$C52),'BUN2'!$A$6:$N$135,14,FALSE),0)</f>
        <v>0</v>
      </c>
      <c r="AJ52" s="66">
        <f>_xlfn.IFNA(VLOOKUP(CONCATENATE($AJ$5,$B52,$C52),SC!$A$6:$M$135,14,FALSE),0)</f>
        <v>0</v>
      </c>
      <c r="AK52" s="66">
        <f>_xlfn.IFNA(VLOOKUP(CONCATENATE($AK$5,$B52,$C52),'ESP3'!$A$6:$N$133,14,FALSE),0)</f>
        <v>0</v>
      </c>
      <c r="AL52" s="66"/>
      <c r="AM52" s="67">
        <f>_xlfn.IFNA(VLOOKUP(CONCATENATE($AM$5,$B52,$C52),'WAL1'!$A$6:$N$233,14,FALSE),0)</f>
        <v>0</v>
      </c>
      <c r="AN52" s="67">
        <f>_xlfn.IFNA(VLOOKUP(CONCATENATE($AK$5,$B52,$C52),'BUN3'!$A$6:$N$133,14,FALSE),0)</f>
        <v>0</v>
      </c>
      <c r="AO52" s="67">
        <f>_xlfn.IFNA(VLOOKUP(CONCATENATE($AO$5,$B52,$C52),'ESP4'!$A$6:$N$135,14,FALSE),0)</f>
        <v>0</v>
      </c>
      <c r="AP52" s="67">
        <f>_xlfn.IFNA(VLOOKUP(CONCATENATE($AP$5,$B52,$C52),'MR3'!$A$6:$N$77,14,FALSE),0)</f>
        <v>0</v>
      </c>
      <c r="AQ52" s="67">
        <f>_xlfn.IFNA(VLOOKUP(CONCATENATE($AQ$5,$B52,$C52),'WAL1'!$A$6:$N$233,14,FALSE),0)</f>
        <v>0</v>
      </c>
      <c r="AR52" s="67">
        <f>_xlfn.IFNA(VLOOKUP(CONCATENATE($AR$5,$B52,$C52),'SM1'!$A$6:$N$233,14,FALSE),0)</f>
        <v>0</v>
      </c>
      <c r="AS52" s="67"/>
      <c r="AT52" s="63"/>
    </row>
    <row r="53" spans="1:46" x14ac:dyDescent="0.3">
      <c r="A53" s="891"/>
      <c r="B53" s="469"/>
      <c r="C53" s="464"/>
      <c r="D53" s="464"/>
      <c r="E53" s="465"/>
      <c r="F53" s="466"/>
      <c r="G53" s="571"/>
      <c r="H53" s="653"/>
      <c r="I53" s="654"/>
      <c r="J53" s="65">
        <f>_xlfn.IFNA(VLOOKUP(CONCATENATE($J$5,$B53,$C53),'BUS1'!$A$6:$N$107,14,FALSE),0)</f>
        <v>0</v>
      </c>
      <c r="K53" s="66">
        <f>_xlfn.IFNA(VLOOKUP(CONCATENATE($K$5,$B53,$C53),'ESP1'!$A$6:$N$135,14,FALSE),0)</f>
        <v>0</v>
      </c>
      <c r="L53" s="66">
        <f>_xlfn.IFNA(VLOOKUP(CONCATENATE($L$5,$B53,$C53),'KR1'!$A$6:$N$95,14,FALSE),0)</f>
        <v>0</v>
      </c>
      <c r="M53" s="66">
        <f>_xlfn.IFNA(VLOOKUP(CONCATENATE($M$5,$B53,$C53),'BAL1'!$A$6:$N$110,14,FALSE),0)</f>
        <v>0</v>
      </c>
      <c r="N53" s="66">
        <f>_xlfn.IFNA(VLOOKUP(CONCATENATE($N$5,$B53,$C53),MUR!$A$6:$L$131,14,FALSE),0)</f>
        <v>0</v>
      </c>
      <c r="O53" s="66">
        <f>_xlfn.IFNA(VLOOKUP(CONCATENATE($O$5,$B53,$C53),'SER1'!$A$6:$N$110,14,FALSE),0)</f>
        <v>0</v>
      </c>
      <c r="P53" s="66">
        <f>_xlfn.IFNA(VLOOKUP(CONCATENATE($P$5,$B53,$C53),'MR1'!$A$6:$N$135,14,FALSE),0)</f>
        <v>0</v>
      </c>
      <c r="Q53" s="66">
        <f>_xlfn.IFNA(VLOOKUP(CONCATENATE($Q$5,$B53,$C53),'GOS1'!$A$6:$N$133,14,FALSE),0)</f>
        <v>0</v>
      </c>
      <c r="R53" s="66">
        <f>_xlfn.IFNA(VLOOKUP(CONCATENATE($R$5,$B53,$C53),'BUS2'!F68,FALSE),0)</f>
        <v>0</v>
      </c>
      <c r="S53" s="66">
        <f>_xlfn.IFNA(VLOOKUP(CONCATENATE($S$5,$B53,$C53),'OG1'!$A$6:$N$56,14,FALSE),0)</f>
        <v>0</v>
      </c>
      <c r="T53" s="66">
        <f>_xlfn.IFNA(VLOOKUP(CONCATENATE($T$5,$B53,$C53),'DRY1'!$A$6:$N$135,14,FALSE),0)</f>
        <v>0</v>
      </c>
      <c r="U53" s="66">
        <f>_xlfn.IFNA(VLOOKUP(CONCATENATE($U$5,$B53,$C53),'HO1'!$A$8:$N$131,14,FALSE),0)</f>
        <v>0</v>
      </c>
      <c r="V53" s="66">
        <f>_xlfn.IFNA(VLOOKUP(CONCATENATE($V$5,$B53,$C53),'BUS3'!$A$8:$N$135,14,FALSE),0)</f>
        <v>0</v>
      </c>
      <c r="W53" s="66">
        <f>_xlfn.IFNA(VLOOKUP(CONCATENATE($W$5,$B53,$C53),'DRY2'!$A$6:$M$169,14,FALSE),0)</f>
        <v>0</v>
      </c>
      <c r="X53" s="66">
        <f>_xlfn.IFNA(VLOOKUP(CONCATENATE($X$5,$B53,$C53),'BAL2'!$A$6:$N$133,14,FALSE),0)</f>
        <v>0</v>
      </c>
      <c r="Y53" s="66">
        <f>_xlfn.IFNA(VLOOKUP(CONCATENATE($Y$5,$B53,$C53),'OG2'!$A$6:$N$133,14,FALSE),0)</f>
        <v>0</v>
      </c>
      <c r="Z53" s="66">
        <f>_xlfn.IFNA(VLOOKUP(CONCATENATE($Z$5,$B53,$C53),'MR2'!$A$6:$N$133,14,FALSE),0)</f>
        <v>0</v>
      </c>
      <c r="AA53" s="66">
        <f>_xlfn.IFNA(VLOOKUP(CONCATENATE($AA$5,$B53,$C53),'DRY3'!$A$6:$N$124,14,FALSE),0)</f>
        <v>0</v>
      </c>
      <c r="AB53" s="66">
        <f>_xlfn.IFNA(VLOOKUP(CONCATENATE($AB$5,$B53,$C53),'SER2'!$A$6:$N$135,14,FALSE),0)</f>
        <v>0</v>
      </c>
      <c r="AC53" s="66">
        <f>_xlfn.IFNA(VLOOKUP(CONCATENATE($AC$5,$B53,$C53),'KR2'!$A$6:$O$129,14,FALSE),0)</f>
        <v>0</v>
      </c>
      <c r="AD53" s="66" cm="1">
        <f t="array" ref="AD53">_xlfn.IFNA(VLOOKUP(CONCATENATE($AD$5,$B53,$C53),BUQ48,AD54:AE65,FALSE),0)</f>
        <v>0</v>
      </c>
      <c r="AE53" s="66">
        <f>_xlfn.IFNA(VLOOKUP(CONCATENATE($AE$5,$B53,$C53),LOG!$A$6:$N$135,14,FALSE),0)</f>
        <v>0</v>
      </c>
      <c r="AF53" s="66">
        <f>_xlfn.IFNA(VLOOKUP(CONCATENATE($AF$5,$B53,$C53),FEST!$A$6:$N$125,14,FALSE),0)</f>
        <v>0</v>
      </c>
      <c r="AG53" s="66">
        <f>_xlfn.IFNA(VLOOKUP(CONCATENATE($AG$5,$B53,$C53),'ESP2'!$A$6:$N$131,14,FALSE),0)</f>
        <v>0</v>
      </c>
      <c r="AH53" s="66">
        <f>_xlfn.IFNA(VLOOKUP(CONCATENATE($AG$5,$B53,$C53),'OG3'!$A$6:$N$131,14,FALSE),0)</f>
        <v>0</v>
      </c>
      <c r="AI53" s="66">
        <f>_xlfn.IFNA(VLOOKUP(CONCATENATE($AI$5,$B53,$C53),'BUN2'!$A$6:$N$135,14,FALSE),0)</f>
        <v>0</v>
      </c>
      <c r="AJ53" s="66">
        <f>_xlfn.IFNA(VLOOKUP(CONCATENATE($AJ$5,$B53,$C53),SC!$A$6:$M$135,14,FALSE),0)</f>
        <v>0</v>
      </c>
      <c r="AK53" s="66">
        <f>_xlfn.IFNA(VLOOKUP(CONCATENATE($AK$5,$B53,$C53),'ESP3'!$A$6:$N$133,14,FALSE),0)</f>
        <v>0</v>
      </c>
      <c r="AL53" s="66"/>
      <c r="AM53" s="67">
        <f>_xlfn.IFNA(VLOOKUP(CONCATENATE($AM$5,$B53,$C53),'WAL1'!$A$6:$N$233,14,FALSE),0)</f>
        <v>0</v>
      </c>
      <c r="AN53" s="67">
        <f>_xlfn.IFNA(VLOOKUP(CONCATENATE($AK$5,$B53,$C53),'BUN3'!$A$6:$N$133,14,FALSE),0)</f>
        <v>0</v>
      </c>
      <c r="AO53" s="67">
        <f>_xlfn.IFNA(VLOOKUP(CONCATENATE($AO$5,$B53,$C53),'ESP4'!$A$6:$N$135,14,FALSE),0)</f>
        <v>0</v>
      </c>
      <c r="AP53" s="67">
        <f>_xlfn.IFNA(VLOOKUP(CONCATENATE($AP$5,$B53,$C53),'MR3'!$A$6:$N$77,14,FALSE),0)</f>
        <v>0</v>
      </c>
      <c r="AQ53" s="67">
        <f>_xlfn.IFNA(VLOOKUP(CONCATENATE($AQ$5,$B53,$C53),'WAL1'!$A$6:$N$233,14,FALSE),0)</f>
        <v>0</v>
      </c>
      <c r="AR53" s="67">
        <f>_xlfn.IFNA(VLOOKUP(CONCATENATE($AR$5,$B53,$C53),'SM1'!$A$6:$N$233,14,FALSE),0)</f>
        <v>0</v>
      </c>
      <c r="AS53" s="67"/>
      <c r="AT53" s="63"/>
    </row>
    <row r="54" spans="1:46" x14ac:dyDescent="0.3">
      <c r="A54" s="891"/>
      <c r="B54" s="469"/>
      <c r="C54" s="464"/>
      <c r="D54" s="464"/>
      <c r="E54" s="465"/>
      <c r="F54" s="466"/>
      <c r="G54" s="571"/>
      <c r="H54" s="653"/>
      <c r="I54" s="654"/>
      <c r="J54" s="65">
        <f>_xlfn.IFNA(VLOOKUP(CONCATENATE($J$5,$B54,$C54),'BUS1'!$A$6:$N$107,14,FALSE),0)</f>
        <v>0</v>
      </c>
      <c r="K54" s="66">
        <f>_xlfn.IFNA(VLOOKUP(CONCATENATE($K$5,$B54,$C54),'ESP1'!$A$6:$N$135,14,FALSE),0)</f>
        <v>0</v>
      </c>
      <c r="L54" s="66">
        <f>_xlfn.IFNA(VLOOKUP(CONCATENATE($L$5,$B54,$C54),'KR1'!$A$6:$N$95,14,FALSE),0)</f>
        <v>0</v>
      </c>
      <c r="M54" s="66">
        <f>_xlfn.IFNA(VLOOKUP(CONCATENATE($M$5,$B54,$C54),'BAL1'!$A$6:$N$110,14,FALSE),0)</f>
        <v>0</v>
      </c>
      <c r="N54" s="66">
        <f>_xlfn.IFNA(VLOOKUP(CONCATENATE($N$5,$B54,$C54),MUR!$A$6:$L$131,14,FALSE),0)</f>
        <v>0</v>
      </c>
      <c r="O54" s="66">
        <f>_xlfn.IFNA(VLOOKUP(CONCATENATE($O$5,$B54,$C54),'SER1'!$A$6:$N$110,14,FALSE),0)</f>
        <v>0</v>
      </c>
      <c r="P54" s="66">
        <f>_xlfn.IFNA(VLOOKUP(CONCATENATE($P$5,$B54,$C54),'MR1'!$A$6:$N$135,14,FALSE),0)</f>
        <v>0</v>
      </c>
      <c r="Q54" s="66">
        <f>_xlfn.IFNA(VLOOKUP(CONCATENATE($Q$5,$B54,$C54),'GOS1'!$A$6:$N$133,14,FALSE),0)</f>
        <v>0</v>
      </c>
      <c r="R54" s="66">
        <f>_xlfn.IFNA(VLOOKUP(CONCATENATE($R$5,$B54,$C54),'BUS2'!F69,FALSE),0)</f>
        <v>0</v>
      </c>
      <c r="S54" s="66">
        <f>_xlfn.IFNA(VLOOKUP(CONCATENATE($S$5,$B54,$C54),'OG1'!$A$6:$N$56,14,FALSE),0)</f>
        <v>0</v>
      </c>
      <c r="T54" s="66">
        <f>_xlfn.IFNA(VLOOKUP(CONCATENATE($T$5,$B54,$C54),'DRY1'!$A$6:$N$135,14,FALSE),0)</f>
        <v>0</v>
      </c>
      <c r="U54" s="66">
        <f>_xlfn.IFNA(VLOOKUP(CONCATENATE($U$5,$B54,$C54),'HO1'!$A$8:$N$131,14,FALSE),0)</f>
        <v>0</v>
      </c>
      <c r="V54" s="66">
        <f>_xlfn.IFNA(VLOOKUP(CONCATENATE($V$5,$B54,$C54),'BUS3'!$A$8:$N$135,14,FALSE),0)</f>
        <v>0</v>
      </c>
      <c r="W54" s="66">
        <f>_xlfn.IFNA(VLOOKUP(CONCATENATE($W$5,$B54,$C54),'DRY2'!$A$6:$M$169,14,FALSE),0)</f>
        <v>0</v>
      </c>
      <c r="X54" s="66">
        <f>_xlfn.IFNA(VLOOKUP(CONCATENATE($X$5,$B54,$C54),'BAL2'!$A$6:$N$133,14,FALSE),0)</f>
        <v>0</v>
      </c>
      <c r="Y54" s="66">
        <f>_xlfn.IFNA(VLOOKUP(CONCATENATE($Y$5,$B54,$C54),'OG3'!$A$6:$N$133,14,FALSE),0)</f>
        <v>0</v>
      </c>
      <c r="Z54" s="66">
        <f>_xlfn.IFNA(VLOOKUP(CONCATENATE($Z$5,$B54,$C54),'MR2'!$A$6:$N$133,14,FALSE),0)</f>
        <v>0</v>
      </c>
      <c r="AA54" s="66">
        <f>_xlfn.IFNA(VLOOKUP(CONCATENATE($AA$5,$B54,$C54),'DRY3'!$A$6:$N$124,14,FALSE),0)</f>
        <v>0</v>
      </c>
      <c r="AB54" s="66">
        <f>_xlfn.IFNA(VLOOKUP(CONCATENATE($AB$5,$B54,$C54),'SER2'!$A$6:$N$135,14,FALSE),0)</f>
        <v>0</v>
      </c>
      <c r="AC54" s="66">
        <f>_xlfn.IFNA(VLOOKUP(CONCATENATE($AC$5,$B54,$C54),'KR2'!$A$6:$O$129,14,FALSE),0)</f>
        <v>0</v>
      </c>
      <c r="AD54" s="66" cm="1">
        <f t="array" ref="AD54">_xlfn.IFNA(VLOOKUP(CONCATENATE($AD$5,$B54,$C54),BUQ49,AD55:AE66,FALSE),0)</f>
        <v>0</v>
      </c>
      <c r="AE54" s="66">
        <f>_xlfn.IFNA(VLOOKUP(CONCATENATE($AE$5,$B54,$C54),LOG!$A$6:$N$135,14,FALSE),0)</f>
        <v>0</v>
      </c>
      <c r="AF54" s="66">
        <f>_xlfn.IFNA(VLOOKUP(CONCATENATE($AF$5,$B54,$C54),FEST!$A$6:$N$125,14,FALSE),0)</f>
        <v>0</v>
      </c>
      <c r="AG54" s="66">
        <f>_xlfn.IFNA(VLOOKUP(CONCATENATE($AG$5,$B54,$C54),'ESP2'!$A$6:$N$131,14,FALSE),0)</f>
        <v>0</v>
      </c>
      <c r="AH54" s="66">
        <f>_xlfn.IFNA(VLOOKUP(CONCATENATE($AG$5,$B54,$C54),'OG3'!$A$6:$N$131,14,FALSE),0)</f>
        <v>0</v>
      </c>
      <c r="AI54" s="66">
        <f>_xlfn.IFNA(VLOOKUP(CONCATENATE($AI$5,$B54,$C54),'BUN2'!$A$6:$N$135,14,FALSE),0)</f>
        <v>0</v>
      </c>
      <c r="AJ54" s="66">
        <f>_xlfn.IFNA(VLOOKUP(CONCATENATE($AJ$5,$B54,$C54),SC!$A$6:$M$135,14,FALSE),0)</f>
        <v>0</v>
      </c>
      <c r="AK54" s="66">
        <f>_xlfn.IFNA(VLOOKUP(CONCATENATE($AK$5,$B54,$C54),'ESP3'!$A$6:$N$133,14,FALSE),0)</f>
        <v>0</v>
      </c>
      <c r="AL54" s="66"/>
      <c r="AM54" s="67">
        <f>_xlfn.IFNA(VLOOKUP(CONCATENATE($AM$5,$B54,$C54),'WAL1'!$A$6:$N$233,14,FALSE),0)</f>
        <v>0</v>
      </c>
      <c r="AN54" s="67">
        <f>_xlfn.IFNA(VLOOKUP(CONCATENATE($AK$5,$B54,$C54),'BUN3'!$A$6:$N$133,14,FALSE),0)</f>
        <v>0</v>
      </c>
      <c r="AO54" s="67">
        <f>_xlfn.IFNA(VLOOKUP(CONCATENATE($AO$5,$B54,$C54),'ESP4'!$A$6:$N$135,14,FALSE),0)</f>
        <v>0</v>
      </c>
      <c r="AP54" s="67">
        <f>_xlfn.IFNA(VLOOKUP(CONCATENATE($AP$5,$B54,$C54),'MR3'!$A$6:$N$77,14,FALSE),0)</f>
        <v>0</v>
      </c>
      <c r="AQ54" s="67">
        <f>_xlfn.IFNA(VLOOKUP(CONCATENATE($AQ$5,$B54,$C54),'WAL1'!$A$6:$N$233,14,FALSE),0)</f>
        <v>0</v>
      </c>
      <c r="AR54" s="67">
        <f>_xlfn.IFNA(VLOOKUP(CONCATENATE($AR$5,$B54,$C54),'SM1'!$A$6:$N$233,14,FALSE),0)</f>
        <v>0</v>
      </c>
      <c r="AS54" s="67"/>
      <c r="AT54" s="63"/>
    </row>
    <row r="55" spans="1:46" x14ac:dyDescent="0.3">
      <c r="A55" s="891"/>
      <c r="B55" s="469"/>
      <c r="C55" s="464"/>
      <c r="D55" s="464"/>
      <c r="E55" s="465"/>
      <c r="F55" s="466"/>
      <c r="G55" s="571"/>
      <c r="H55" s="653"/>
      <c r="I55" s="654"/>
      <c r="J55" s="65">
        <f>_xlfn.IFNA(VLOOKUP(CONCATENATE($J$5,$B55,$C55),'BUS1'!$A$6:$N$107,14,FALSE),0)</f>
        <v>0</v>
      </c>
      <c r="K55" s="66">
        <f>_xlfn.IFNA(VLOOKUP(CONCATENATE($K$5,$B55,$C55),'ESP1'!$A$6:$N$135,14,FALSE),0)</f>
        <v>0</v>
      </c>
      <c r="L55" s="66">
        <f>_xlfn.IFNA(VLOOKUP(CONCATENATE($L$5,$B55,$C55),'KR1'!$A$6:$N$95,14,FALSE),0)</f>
        <v>0</v>
      </c>
      <c r="M55" s="66">
        <f>_xlfn.IFNA(VLOOKUP(CONCATENATE($M$5,$B55,$C55),'BAL1'!$A$6:$N$110,14,FALSE),0)</f>
        <v>0</v>
      </c>
      <c r="N55" s="66">
        <f>_xlfn.IFNA(VLOOKUP(CONCATENATE($N$5,$B55,$C55),MUR!$A$6:$L$131,14,FALSE),0)</f>
        <v>0</v>
      </c>
      <c r="O55" s="66">
        <f>_xlfn.IFNA(VLOOKUP(CONCATENATE($O$5,$B55,$C55),'SER1'!$A$6:$N$110,14,FALSE),0)</f>
        <v>0</v>
      </c>
      <c r="P55" s="66">
        <f>_xlfn.IFNA(VLOOKUP(CONCATENATE($P$5,$B55,$C55),'MR1'!$A$6:$N$135,14,FALSE),0)</f>
        <v>0</v>
      </c>
      <c r="Q55" s="66">
        <f>_xlfn.IFNA(VLOOKUP(CONCATENATE($Q$5,$B55,$C55),'GOS1'!$A$6:$N$133,14,FALSE),0)</f>
        <v>0</v>
      </c>
      <c r="R55" s="66">
        <f>_xlfn.IFNA(VLOOKUP(CONCATENATE($R$5,$B55,$C55),'BUS2'!F70,FALSE),0)</f>
        <v>0</v>
      </c>
      <c r="S55" s="66">
        <f>_xlfn.IFNA(VLOOKUP(CONCATENATE($S$5,$B55,$C55),'OG1'!$A$6:$N$56,14,FALSE),0)</f>
        <v>0</v>
      </c>
      <c r="T55" s="66">
        <f>_xlfn.IFNA(VLOOKUP(CONCATENATE($T$5,$B55,$C55),'DRY1'!$A$6:$N$135,14,FALSE),0)</f>
        <v>0</v>
      </c>
      <c r="U55" s="66">
        <f>_xlfn.IFNA(VLOOKUP(CONCATENATE($U$5,$B55,$C55),'HO1'!$A$8:$N$131,14,FALSE),0)</f>
        <v>0</v>
      </c>
      <c r="V55" s="66">
        <f>_xlfn.IFNA(VLOOKUP(CONCATENATE($V$5,$B55,$C55),'BUS3'!$A$8:$N$135,14,FALSE),0)</f>
        <v>0</v>
      </c>
      <c r="W55" s="66">
        <f>_xlfn.IFNA(VLOOKUP(CONCATENATE($W$5,$B55,$C55),'DRY2'!$A$6:$M$169,14,FALSE),0)</f>
        <v>0</v>
      </c>
      <c r="X55" s="66">
        <f>_xlfn.IFNA(VLOOKUP(CONCATENATE($X$5,$B55,$C55),'BAL2'!$A$6:$N$133,14,FALSE),0)</f>
        <v>0</v>
      </c>
      <c r="Y55" s="66">
        <f>_xlfn.IFNA(VLOOKUP(CONCATENATE($Y$5,$B55,$C55),'OG3'!$A$6:$N$133,14,FALSE),0)</f>
        <v>0</v>
      </c>
      <c r="Z55" s="66">
        <f>_xlfn.IFNA(VLOOKUP(CONCATENATE($Z$5,$B55,$C55),'MR2'!$A$6:$N$133,14,FALSE),0)</f>
        <v>0</v>
      </c>
      <c r="AA55" s="66">
        <f>_xlfn.IFNA(VLOOKUP(CONCATENATE($AA$5,$B55,$C55),'DRY3'!$A$6:$N$124,14,FALSE),0)</f>
        <v>0</v>
      </c>
      <c r="AB55" s="66">
        <f>_xlfn.IFNA(VLOOKUP(CONCATENATE($AB$5,$B55,$C55),'SER2'!$A$6:$N$135,14,FALSE),0)</f>
        <v>0</v>
      </c>
      <c r="AC55" s="66">
        <f>_xlfn.IFNA(VLOOKUP(CONCATENATE($AC$5,$B55,$C55),'KR2'!$A$6:$O$129,14,FALSE),0)</f>
        <v>0</v>
      </c>
      <c r="AD55" s="66" cm="1">
        <f t="array" ref="AD55">_xlfn.IFNA(VLOOKUP(CONCATENATE($AD$5,$B55,$C55),BUQ50,AD56:AE67,FALSE),0)</f>
        <v>0</v>
      </c>
      <c r="AE55" s="66">
        <f>_xlfn.IFNA(VLOOKUP(CONCATENATE($AE$5,$B55,$C55),LOG!$A$6:$N$135,14,FALSE),0)</f>
        <v>0</v>
      </c>
      <c r="AF55" s="66">
        <f>_xlfn.IFNA(VLOOKUP(CONCATENATE($AF$5,$B55,$C55),FEST!$A$6:$N$125,14,FALSE),0)</f>
        <v>0</v>
      </c>
      <c r="AG55" s="66">
        <f>_xlfn.IFNA(VLOOKUP(CONCATENATE($AG$5,$B55,$C55),'ESP2'!$A$6:$N$131,14,FALSE),0)</f>
        <v>0</v>
      </c>
      <c r="AH55" s="66">
        <f>_xlfn.IFNA(VLOOKUP(CONCATENATE($AG$5,$B55,$C55),'OG3'!$A$6:$N$131,14,FALSE),0)</f>
        <v>0</v>
      </c>
      <c r="AI55" s="66">
        <f>_xlfn.IFNA(VLOOKUP(CONCATENATE($AI$5,$B55,$C55),'BUN2'!$A$6:$N$135,14,FALSE),0)</f>
        <v>0</v>
      </c>
      <c r="AJ55" s="66">
        <f>_xlfn.IFNA(VLOOKUP(CONCATENATE($AJ$5,$B55,$C55),SC!$A$6:$M$135,14,FALSE),0)</f>
        <v>0</v>
      </c>
      <c r="AK55" s="66">
        <f>_xlfn.IFNA(VLOOKUP(CONCATENATE($AK$5,$B55,$C55),'ESP3'!$A$6:$N$133,14,FALSE),0)</f>
        <v>0</v>
      </c>
      <c r="AL55" s="66"/>
      <c r="AM55" s="67">
        <f>_xlfn.IFNA(VLOOKUP(CONCATENATE($AM$5,$B55,$C55),'WAL1'!$A$6:$N$233,14,FALSE),0)</f>
        <v>0</v>
      </c>
      <c r="AN55" s="67">
        <f>_xlfn.IFNA(VLOOKUP(CONCATENATE($AK$5,$B55,$C55),'BUN3'!$A$6:$N$133,14,FALSE),0)</f>
        <v>0</v>
      </c>
      <c r="AO55" s="67">
        <f>_xlfn.IFNA(VLOOKUP(CONCATENATE($AO$5,$B55,$C55),'ESP4'!$A$6:$N$135,14,FALSE),0)</f>
        <v>0</v>
      </c>
      <c r="AP55" s="67">
        <f>_xlfn.IFNA(VLOOKUP(CONCATENATE($AP$5,$B55,$C55),'MR3'!$A$6:$N$77,14,FALSE),0)</f>
        <v>0</v>
      </c>
      <c r="AQ55" s="67">
        <f>_xlfn.IFNA(VLOOKUP(CONCATENATE($AQ$5,$B55,$C55),'WAL1'!$A$6:$N$233,14,FALSE),0)</f>
        <v>0</v>
      </c>
      <c r="AR55" s="67">
        <f>_xlfn.IFNA(VLOOKUP(CONCATENATE($AR$5,$B55,$C55),'SM1'!$A$6:$N$233,14,FALSE),0)</f>
        <v>0</v>
      </c>
      <c r="AS55" s="67"/>
      <c r="AT55" s="63"/>
    </row>
    <row r="56" spans="1:46" ht="14.4" thickBot="1" x14ac:dyDescent="0.35">
      <c r="A56" s="891"/>
      <c r="B56" s="140"/>
      <c r="C56" s="141"/>
      <c r="D56" s="141"/>
      <c r="E56" s="142"/>
      <c r="F56" s="143"/>
      <c r="G56" s="188"/>
      <c r="H56" s="639"/>
      <c r="I56" s="655"/>
      <c r="J56" s="65">
        <f>_xlfn.IFNA(VLOOKUP(CONCATENATE($J$5,$B56,$C56),'BUS1'!$A$6:$N$107,14,FALSE),0)</f>
        <v>0</v>
      </c>
      <c r="K56" s="66">
        <f>_xlfn.IFNA(VLOOKUP(CONCATENATE($K$5,$B56,$C56),'ESP1'!$A$6:$N$135,14,FALSE),0)</f>
        <v>0</v>
      </c>
      <c r="L56" s="66">
        <f>_xlfn.IFNA(VLOOKUP(CONCATENATE($L$5,$B56,$C56),'KR1'!$A$6:$N$95,14,FALSE),0)</f>
        <v>0</v>
      </c>
      <c r="M56" s="66">
        <f>_xlfn.IFNA(VLOOKUP(CONCATENATE($M$5,$B56,$C56),'BAL1'!$A$6:$N$110,14,FALSE),0)</f>
        <v>0</v>
      </c>
      <c r="N56" s="66">
        <f>_xlfn.IFNA(VLOOKUP(CONCATENATE($N$5,$B56,$C56),MUR!$A$6:$L$131,14,FALSE),0)</f>
        <v>0</v>
      </c>
      <c r="O56" s="66">
        <f>_xlfn.IFNA(VLOOKUP(CONCATENATE($O$5,$B56,$C56),'SER1'!$A$6:$N$110,14,FALSE),0)</f>
        <v>0</v>
      </c>
      <c r="P56" s="66">
        <f>_xlfn.IFNA(VLOOKUP(CONCATENATE($P$5,$B56,$C56),'MR1'!$A$6:$N$135,14,FALSE),0)</f>
        <v>0</v>
      </c>
      <c r="Q56" s="66">
        <f>_xlfn.IFNA(VLOOKUP(CONCATENATE($Q$5,$B56,$C56),'GOS1'!$A$6:$N$133,14,FALSE),0)</f>
        <v>0</v>
      </c>
      <c r="R56" s="66">
        <f>_xlfn.IFNA(VLOOKUP(CONCATENATE($R$5,$B56,$C56),'BUS2'!F71,FALSE),0)</f>
        <v>0</v>
      </c>
      <c r="S56" s="66">
        <f>_xlfn.IFNA(VLOOKUP(CONCATENATE($S$5,$B56,$C56),'OG1'!$A$6:$N$56,14,FALSE),0)</f>
        <v>0</v>
      </c>
      <c r="T56" s="66">
        <f>_xlfn.IFNA(VLOOKUP(CONCATENATE($T$5,$B56,$C56),'DRY1'!$A$6:$N$135,14,FALSE),0)</f>
        <v>0</v>
      </c>
      <c r="U56" s="66">
        <f>_xlfn.IFNA(VLOOKUP(CONCATENATE($U$5,$B56,$C56),'HO1'!$A$8:$N$131,14,FALSE),0)</f>
        <v>0</v>
      </c>
      <c r="V56" s="66">
        <f>_xlfn.IFNA(VLOOKUP(CONCATENATE($V$5,$B56,$C56),'BUS3'!$A$8:$N$135,14,FALSE),0)</f>
        <v>0</v>
      </c>
      <c r="W56" s="66">
        <f>_xlfn.IFNA(VLOOKUP(CONCATENATE($W$5,$B56,$C56),'DRY2'!$A$6:$M$169,14,FALSE),0)</f>
        <v>0</v>
      </c>
      <c r="X56" s="66">
        <f>_xlfn.IFNA(VLOOKUP(CONCATENATE($X$5,$B56,$C56),'BAL2'!$A$6:$N$133,14,FALSE),0)</f>
        <v>0</v>
      </c>
      <c r="Y56" s="66">
        <f>_xlfn.IFNA(VLOOKUP(CONCATENATE($Y$5,$B56,$C56),'OG3'!$A$6:$N$133,14,FALSE),0)</f>
        <v>0</v>
      </c>
      <c r="Z56" s="66">
        <f>_xlfn.IFNA(VLOOKUP(CONCATENATE($Z$5,$B56,$C56),'MR2'!$A$6:$N$133,14,FALSE),0)</f>
        <v>0</v>
      </c>
      <c r="AA56" s="66">
        <f>_xlfn.IFNA(VLOOKUP(CONCATENATE($AA$5,$B56,$C56),'DRY3'!$A$6:$N$124,14,FALSE),0)</f>
        <v>0</v>
      </c>
      <c r="AB56" s="66">
        <f>_xlfn.IFNA(VLOOKUP(CONCATENATE($AB$5,$B56,$C56),'SER2'!$A$6:$N$135,14,FALSE),0)</f>
        <v>0</v>
      </c>
      <c r="AC56" s="66">
        <f>_xlfn.IFNA(VLOOKUP(CONCATENATE($AC$5,$B56,$C56),'KR2'!$A$6:$O$129,14,FALSE),0)</f>
        <v>0</v>
      </c>
      <c r="AD56" s="66" cm="1">
        <f t="array" ref="AD56">_xlfn.IFNA(VLOOKUP(CONCATENATE($AD$5,$B56,$C56),BUQ51,AD57:AE68,FALSE),0)</f>
        <v>0</v>
      </c>
      <c r="AE56" s="66">
        <f>_xlfn.IFNA(VLOOKUP(CONCATENATE($AE$5,$B56,$C56),LOG!$A$6:$N$135,14,FALSE),0)</f>
        <v>0</v>
      </c>
      <c r="AF56" s="66">
        <f>_xlfn.IFNA(VLOOKUP(CONCATENATE($AF$5,$B56,$C56),FEST!$A$6:$N$125,14,FALSE),0)</f>
        <v>0</v>
      </c>
      <c r="AG56" s="66">
        <f>_xlfn.IFNA(VLOOKUP(CONCATENATE($AG$5,$B56,$C56),'ESP2'!$A$6:$N$131,14,FALSE),0)</f>
        <v>0</v>
      </c>
      <c r="AH56" s="66">
        <f>_xlfn.IFNA(VLOOKUP(CONCATENATE($AG$5,$B56,$C56),'OG3'!$A$6:$N$131,14,FALSE),0)</f>
        <v>0</v>
      </c>
      <c r="AI56" s="66">
        <f>_xlfn.IFNA(VLOOKUP(CONCATENATE($AI$5,$B56,$C56),'BUN2'!$A$6:$N$135,14,FALSE),0)</f>
        <v>0</v>
      </c>
      <c r="AJ56" s="66">
        <f>_xlfn.IFNA(VLOOKUP(CONCATENATE($AJ$5,$B56,$C56),SC!$A$6:$M$135,14,FALSE),0)</f>
        <v>0</v>
      </c>
      <c r="AK56" s="66">
        <f>_xlfn.IFNA(VLOOKUP(CONCATENATE($AK$5,$B56,$C56),'ESP3'!$A$6:$N$133,14,FALSE),0)</f>
        <v>0</v>
      </c>
      <c r="AL56" s="66"/>
      <c r="AM56" s="67">
        <f>_xlfn.IFNA(VLOOKUP(CONCATENATE($AM$5,$B56,$C56),'WAL1'!$A$6:$N$233,14,FALSE),0)</f>
        <v>0</v>
      </c>
      <c r="AN56" s="67">
        <f>_xlfn.IFNA(VLOOKUP(CONCATENATE($AK$5,$B56,$C56),'BUN3'!$A$6:$N$133,14,FALSE),0)</f>
        <v>0</v>
      </c>
      <c r="AO56" s="67">
        <f>_xlfn.IFNA(VLOOKUP(CONCATENATE($AO$5,$B56,$C56),'ESP4'!$A$6:$N$135,14,FALSE),0)</f>
        <v>0</v>
      </c>
      <c r="AP56" s="67">
        <f>_xlfn.IFNA(VLOOKUP(CONCATENATE($AP$5,$B56,$C56),'MR3'!$A$6:$N$77,14,FALSE),0)</f>
        <v>0</v>
      </c>
      <c r="AQ56" s="67">
        <f>_xlfn.IFNA(VLOOKUP(CONCATENATE($AQ$5,$B56,$C56),'WAL1'!$A$6:$N$233,14,FALSE),0)</f>
        <v>0</v>
      </c>
      <c r="AR56" s="67">
        <f>_xlfn.IFNA(VLOOKUP(CONCATENATE($AR$5,$B56,$C56),'SM1'!$A$6:$N$233,14,FALSE),0)</f>
        <v>0</v>
      </c>
      <c r="AS56" s="67"/>
      <c r="AT56" s="63"/>
    </row>
    <row r="57" spans="1:46" x14ac:dyDescent="0.3">
      <c r="A57" s="891"/>
      <c r="B57" s="61"/>
      <c r="C57" s="61"/>
      <c r="D57" s="61"/>
      <c r="E57" s="61"/>
      <c r="F57" s="61"/>
      <c r="G57" s="61"/>
      <c r="H57" s="61"/>
      <c r="I57" s="61"/>
      <c r="J57" s="61"/>
      <c r="K57" s="582">
        <f>_xlfn.IFNA(VLOOKUP(CONCATENATE($K$5,$B57,$C57),'ESP1'!$A$6:$N$107,14,FALSE),0)</f>
        <v>0</v>
      </c>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3"/>
    </row>
    <row r="58" spans="1:46" x14ac:dyDescent="0.3">
      <c r="B58"/>
      <c r="C58"/>
      <c r="M58" s="704">
        <f>_xlfn.IFNA(VLOOKUP(CONCATENATE($M$5,$B58,$C58),'BAL1'!$A$6:$N$110,14,FALSE),0)</f>
        <v>0</v>
      </c>
      <c r="X58" s="43">
        <f>_xlfn.IFNA(VLOOKUP(CONCATENATE($X$5,$B58,$C58),'BAL2'!$A$6:$N$133,14,FALSE),0)</f>
        <v>0</v>
      </c>
      <c r="AL58" s="43"/>
      <c r="AM58" s="4"/>
      <c r="AQ58" s="719"/>
      <c r="AR58" s="719">
        <f>_xlfn.IFNA(VLOOKUP(CONCATENATE($AR$5,$B58,$C58),'SM1'!$A$6:$N$233,14,FALSE),0)</f>
        <v>0</v>
      </c>
    </row>
    <row r="59" spans="1:46" x14ac:dyDescent="0.3">
      <c r="C59"/>
      <c r="M59" s="704">
        <f>_xlfn.IFNA(VLOOKUP(CONCATENATE($M$5,$B59,$C59),'BAL1'!$A$6:$N$110,14,FALSE),0)</f>
        <v>0</v>
      </c>
      <c r="X59" s="43">
        <f>_xlfn.IFNA(VLOOKUP(CONCATENATE($X$5,$B59,$C59),'BAL2'!$A$6:$N$133,14,FALSE),0)</f>
        <v>0</v>
      </c>
      <c r="AL59" s="43"/>
      <c r="AM59" s="4"/>
      <c r="AQ59" s="719"/>
      <c r="AR59" s="719">
        <f>_xlfn.IFNA(VLOOKUP(CONCATENATE($AR$5,$B59,$C59),[1]SM1!$A$6:$N$250,14,FALSE),0)</f>
        <v>0</v>
      </c>
    </row>
    <row r="60" spans="1:46" x14ac:dyDescent="0.3">
      <c r="B60"/>
      <c r="C60"/>
      <c r="M60" s="704"/>
      <c r="X60" s="43"/>
      <c r="AL60" s="43"/>
      <c r="AM60" s="4"/>
      <c r="AQ60" s="719"/>
      <c r="AR60" s="719">
        <f>_xlfn.IFNA(VLOOKUP(CONCATENATE($AR$5,$B60,$C60),[1]SM1!$A$6:$N$250,14,FALSE),0)</f>
        <v>0</v>
      </c>
    </row>
    <row r="61" spans="1:46" x14ac:dyDescent="0.3">
      <c r="B61"/>
      <c r="C61"/>
      <c r="M61" s="704"/>
      <c r="X61" s="43"/>
      <c r="AL61" s="43"/>
      <c r="AM61" s="4"/>
      <c r="AQ61" s="719"/>
      <c r="AR61" s="719">
        <f>_xlfn.IFNA(VLOOKUP(CONCATENATE($AR$5,$B61,$C61),[1]SM1!$A$6:$N$250,14,FALSE),0)</f>
        <v>0</v>
      </c>
    </row>
    <row r="62" spans="1:46" x14ac:dyDescent="0.3">
      <c r="B62"/>
      <c r="C62"/>
      <c r="M62" s="704"/>
      <c r="X62" s="43"/>
      <c r="AL62" s="43"/>
      <c r="AM62" s="4"/>
      <c r="AQ62" s="719"/>
      <c r="AR62" s="719">
        <f>_xlfn.IFNA(VLOOKUP(CONCATENATE($AR$5,$B62,$C62),[1]SM1!$A$6:$N$250,14,FALSE),0)</f>
        <v>0</v>
      </c>
    </row>
    <row r="63" spans="1:46" x14ac:dyDescent="0.3">
      <c r="B63"/>
      <c r="C63"/>
      <c r="M63" s="704"/>
      <c r="X63" s="43"/>
      <c r="AL63" s="43"/>
      <c r="AM63" s="4"/>
      <c r="AQ63" s="719"/>
      <c r="AR63" s="719">
        <f>_xlfn.IFNA(VLOOKUP(CONCATENATE($AR$5,$B63,$C63),[1]SM1!$A$6:$N$250,14,FALSE),0)</f>
        <v>0</v>
      </c>
    </row>
    <row r="64" spans="1:46" x14ac:dyDescent="0.3">
      <c r="B64"/>
      <c r="C64"/>
      <c r="M64" s="704"/>
      <c r="X64" s="43"/>
      <c r="AL64" s="43"/>
      <c r="AM64" s="4"/>
      <c r="AQ64" s="719"/>
      <c r="AR64" s="719"/>
    </row>
    <row r="65" spans="2:43" x14ac:dyDescent="0.3">
      <c r="B65"/>
      <c r="AM65" s="4"/>
    </row>
    <row r="66" spans="2:43" x14ac:dyDescent="0.3">
      <c r="B66"/>
      <c r="AM66" s="4"/>
      <c r="AQ66" s="4"/>
    </row>
    <row r="67" spans="2:43" x14ac:dyDescent="0.3">
      <c r="B67"/>
      <c r="AM67" s="4"/>
      <c r="AQ67" s="4"/>
    </row>
    <row r="68" spans="2:43" x14ac:dyDescent="0.3">
      <c r="B68"/>
      <c r="AM68" s="4"/>
      <c r="AQ68" s="4"/>
    </row>
    <row r="69" spans="2:43" x14ac:dyDescent="0.3">
      <c r="B69"/>
      <c r="AM69" s="4"/>
      <c r="AQ69" s="4"/>
    </row>
    <row r="70" spans="2:43" x14ac:dyDescent="0.3">
      <c r="B70"/>
      <c r="AM70" s="4"/>
    </row>
    <row r="71" spans="2:43" x14ac:dyDescent="0.3">
      <c r="B71"/>
      <c r="AM71" s="4"/>
    </row>
    <row r="72" spans="2:43" x14ac:dyDescent="0.3">
      <c r="B72"/>
      <c r="AM72" s="4"/>
    </row>
    <row r="73" spans="2:43" x14ac:dyDescent="0.3">
      <c r="B73"/>
      <c r="AM73" s="4"/>
    </row>
    <row r="74" spans="2:43" x14ac:dyDescent="0.3">
      <c r="B74"/>
    </row>
    <row r="75" spans="2:43" x14ac:dyDescent="0.3">
      <c r="B75"/>
    </row>
    <row r="76" spans="2:43" x14ac:dyDescent="0.3">
      <c r="B76"/>
    </row>
    <row r="77" spans="2:43" x14ac:dyDescent="0.3">
      <c r="B77"/>
    </row>
    <row r="78" spans="2:43" x14ac:dyDescent="0.3">
      <c r="B78"/>
    </row>
    <row r="79" spans="2:43" x14ac:dyDescent="0.3">
      <c r="B79"/>
    </row>
    <row r="80" spans="2:43" x14ac:dyDescent="0.3">
      <c r="B80"/>
    </row>
    <row r="81" spans="2:2" x14ac:dyDescent="0.3">
      <c r="B81"/>
    </row>
    <row r="82" spans="2:2" x14ac:dyDescent="0.3">
      <c r="B82"/>
    </row>
    <row r="83" spans="2:2" x14ac:dyDescent="0.3">
      <c r="B83"/>
    </row>
    <row r="84" spans="2:2" x14ac:dyDescent="0.3">
      <c r="B84"/>
    </row>
    <row r="85" spans="2:2" x14ac:dyDescent="0.3">
      <c r="B85"/>
    </row>
    <row r="86" spans="2:2" x14ac:dyDescent="0.3">
      <c r="B86"/>
    </row>
    <row r="87" spans="2:2" x14ac:dyDescent="0.3">
      <c r="B87"/>
    </row>
    <row r="88" spans="2:2" x14ac:dyDescent="0.3">
      <c r="B88"/>
    </row>
    <row r="89" spans="2:2" x14ac:dyDescent="0.3">
      <c r="B89"/>
    </row>
    <row r="90" spans="2:2" x14ac:dyDescent="0.3">
      <c r="B90"/>
    </row>
    <row r="91" spans="2:2" x14ac:dyDescent="0.3">
      <c r="B91"/>
    </row>
    <row r="92" spans="2:2" x14ac:dyDescent="0.3">
      <c r="B92"/>
    </row>
    <row r="93" spans="2:2" x14ac:dyDescent="0.3">
      <c r="B93"/>
    </row>
    <row r="94" spans="2:2" x14ac:dyDescent="0.3">
      <c r="B94"/>
    </row>
    <row r="95" spans="2:2" x14ac:dyDescent="0.3">
      <c r="B95"/>
    </row>
    <row r="96" spans="2:2" x14ac:dyDescent="0.3">
      <c r="B96"/>
    </row>
    <row r="97" spans="2:2" x14ac:dyDescent="0.3">
      <c r="B97"/>
    </row>
    <row r="98" spans="2:2" x14ac:dyDescent="0.3">
      <c r="B98"/>
    </row>
    <row r="99" spans="2:2" x14ac:dyDescent="0.3">
      <c r="B99"/>
    </row>
    <row r="100" spans="2:2" x14ac:dyDescent="0.3">
      <c r="B100"/>
    </row>
    <row r="101" spans="2:2" x14ac:dyDescent="0.3">
      <c r="B101"/>
    </row>
    <row r="102" spans="2:2" x14ac:dyDescent="0.3">
      <c r="B102"/>
    </row>
    <row r="103" spans="2:2" x14ac:dyDescent="0.3">
      <c r="B103"/>
    </row>
    <row r="104" spans="2:2" x14ac:dyDescent="0.3">
      <c r="B104"/>
    </row>
    <row r="105" spans="2:2" x14ac:dyDescent="0.3">
      <c r="B105"/>
    </row>
    <row r="106" spans="2:2" x14ac:dyDescent="0.3">
      <c r="B106"/>
    </row>
    <row r="107" spans="2:2" x14ac:dyDescent="0.3">
      <c r="B107"/>
    </row>
    <row r="108" spans="2:2" x14ac:dyDescent="0.3">
      <c r="B108"/>
    </row>
    <row r="109" spans="2:2" x14ac:dyDescent="0.3">
      <c r="B109"/>
    </row>
    <row r="110" spans="2:2" x14ac:dyDescent="0.3">
      <c r="B110"/>
    </row>
    <row r="111" spans="2:2" x14ac:dyDescent="0.3">
      <c r="B111"/>
    </row>
  </sheetData>
  <sortState xmlns:xlrd2="http://schemas.microsoft.com/office/spreadsheetml/2017/richdata2" ref="B18:I19">
    <sortCondition descending="1" ref="H18:H19"/>
  </sortState>
  <mergeCells count="88">
    <mergeCell ref="AS1:AS2"/>
    <mergeCell ref="AR3:AR4"/>
    <mergeCell ref="AS3:AS4"/>
    <mergeCell ref="AQ3:AQ4"/>
    <mergeCell ref="AD1:AD2"/>
    <mergeCell ref="AE1:AE2"/>
    <mergeCell ref="AG1:AG2"/>
    <mergeCell ref="AQ1:AQ2"/>
    <mergeCell ref="AR1:AR2"/>
    <mergeCell ref="AE3:AE4"/>
    <mergeCell ref="AG3:AG4"/>
    <mergeCell ref="AH3:AH4"/>
    <mergeCell ref="AI3:AI4"/>
    <mergeCell ref="AK1:AK2"/>
    <mergeCell ref="AP1:AP2"/>
    <mergeCell ref="AP3:AP4"/>
    <mergeCell ref="AO3:AO4"/>
    <mergeCell ref="AM3:AM4"/>
    <mergeCell ref="L1:L2"/>
    <mergeCell ref="U1:U2"/>
    <mergeCell ref="N3:N4"/>
    <mergeCell ref="O3:O4"/>
    <mergeCell ref="V3:V4"/>
    <mergeCell ref="W3:W4"/>
    <mergeCell ref="N1:N2"/>
    <mergeCell ref="W1:W2"/>
    <mergeCell ref="T3:T4"/>
    <mergeCell ref="P3:P4"/>
    <mergeCell ref="Q3:Q4"/>
    <mergeCell ref="R3:R4"/>
    <mergeCell ref="AO1:AO2"/>
    <mergeCell ref="AM1:AM2"/>
    <mergeCell ref="L3:L4"/>
    <mergeCell ref="AK3:AK4"/>
    <mergeCell ref="AN3:AN4"/>
    <mergeCell ref="AJ3:AJ4"/>
    <mergeCell ref="AC3:AC4"/>
    <mergeCell ref="AD3:AD4"/>
    <mergeCell ref="AB3:AB4"/>
    <mergeCell ref="AF3:AF4"/>
    <mergeCell ref="I1:I2"/>
    <mergeCell ref="V1:V2"/>
    <mergeCell ref="AC1:AC2"/>
    <mergeCell ref="G3:G4"/>
    <mergeCell ref="H3:H4"/>
    <mergeCell ref="P1:P2"/>
    <mergeCell ref="R1:R2"/>
    <mergeCell ref="S1:S2"/>
    <mergeCell ref="K1:K2"/>
    <mergeCell ref="O1:O2"/>
    <mergeCell ref="H1:H2"/>
    <mergeCell ref="J1:J2"/>
    <mergeCell ref="Z3:Z4"/>
    <mergeCell ref="AA3:AA4"/>
    <mergeCell ref="J3:J4"/>
    <mergeCell ref="K3:K4"/>
    <mergeCell ref="AJ1:AJ2"/>
    <mergeCell ref="A1:A57"/>
    <mergeCell ref="AN1:AN2"/>
    <mergeCell ref="Q1:Q2"/>
    <mergeCell ref="T1:T2"/>
    <mergeCell ref="B1:B2"/>
    <mergeCell ref="C1:C2"/>
    <mergeCell ref="D1:D2"/>
    <mergeCell ref="E1:E2"/>
    <mergeCell ref="F1:F4"/>
    <mergeCell ref="B3:B4"/>
    <mergeCell ref="C3:C4"/>
    <mergeCell ref="D3:D4"/>
    <mergeCell ref="E3:E4"/>
    <mergeCell ref="G1:G2"/>
    <mergeCell ref="I3:I4"/>
    <mergeCell ref="M1:M2"/>
    <mergeCell ref="M3:M4"/>
    <mergeCell ref="X1:X2"/>
    <mergeCell ref="X3:X4"/>
    <mergeCell ref="AL1:AL2"/>
    <mergeCell ref="AL3:AL4"/>
    <mergeCell ref="AF1:AF2"/>
    <mergeCell ref="AA1:AA2"/>
    <mergeCell ref="S3:S4"/>
    <mergeCell ref="U3:U4"/>
    <mergeCell ref="Y1:Y2"/>
    <mergeCell ref="Y3:Y4"/>
    <mergeCell ref="Z1:Z2"/>
    <mergeCell ref="AB1:AB2"/>
    <mergeCell ref="AH1:AH2"/>
    <mergeCell ref="AI1:AI2"/>
  </mergeCells>
  <phoneticPr fontId="19" type="noConversion"/>
  <conditionalFormatting sqref="C1:C2 C5:C23 C25:C47 C49:C1048576">
    <cfRule type="duplicateValues" dxfId="125" priority="818"/>
  </conditionalFormatting>
  <conditionalFormatting sqref="C24">
    <cfRule type="duplicateValues" dxfId="124" priority="7"/>
  </conditionalFormatting>
  <conditionalFormatting sqref="J6:L56 N6:W56 Y6:AK56 AM6:AP56 AS6:AS56 M6:M64 X6:X64 AL6:AM64 K57">
    <cfRule type="cellIs" dxfId="123" priority="16" operator="lessThan">
      <formula>1</formula>
    </cfRule>
  </conditionalFormatting>
  <conditionalFormatting sqref="AQ6:AR64">
    <cfRule type="cellIs" dxfId="122" priority="1"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7045A-1628-4013-84F6-354C02ADED99}">
  <sheetPr codeName="Sheet11">
    <tabColor rgb="FFFCE4D6"/>
    <pageSetUpPr fitToPage="1"/>
  </sheetPr>
  <dimension ref="A1:CE76"/>
  <sheetViews>
    <sheetView zoomScale="80" zoomScaleNormal="80" zoomScaleSheetLayoutView="90" workbookViewId="0">
      <pane xSplit="9" topLeftCell="J1" activePane="topRight" state="frozen"/>
      <selection activeCell="P54" sqref="P54"/>
      <selection pane="topRight" activeCell="D24" sqref="D24"/>
    </sheetView>
  </sheetViews>
  <sheetFormatPr defaultColWidth="26.88671875" defaultRowHeight="13.8" x14ac:dyDescent="0.3"/>
  <cols>
    <col min="1" max="1" width="5.44140625" style="11" bestFit="1" customWidth="1"/>
    <col min="2" max="2" width="20.5546875" style="6" customWidth="1"/>
    <col min="3" max="3" width="30.5546875" style="6" bestFit="1" customWidth="1"/>
    <col min="4" max="4" width="40.109375" style="6" bestFit="1" customWidth="1"/>
    <col min="5" max="5" width="14.109375" style="11" bestFit="1" customWidth="1"/>
    <col min="6" max="6" width="6.33203125" style="7" bestFit="1" customWidth="1"/>
    <col min="7" max="7" width="9" style="7" bestFit="1" customWidth="1"/>
    <col min="8" max="8" width="9" style="5" bestFit="1" customWidth="1"/>
    <col min="9" max="9" width="11.109375" style="2" bestFit="1" customWidth="1"/>
    <col min="10" max="10" width="13.109375" style="4" bestFit="1" customWidth="1"/>
    <col min="11" max="11" width="12.44140625" style="4" bestFit="1" customWidth="1"/>
    <col min="12" max="12" width="12.109375" style="4" bestFit="1" customWidth="1"/>
    <col min="13" max="13" width="12.6640625" style="4" bestFit="1" customWidth="1"/>
    <col min="14" max="15" width="13.109375" style="4" bestFit="1" customWidth="1"/>
    <col min="16" max="16" width="12.88671875" style="4" bestFit="1" customWidth="1"/>
    <col min="17" max="17" width="8" style="4" bestFit="1" customWidth="1"/>
    <col min="18" max="21" width="12.44140625" style="4" bestFit="1" customWidth="1"/>
    <col min="22" max="22" width="12.6640625" style="4" bestFit="1" customWidth="1"/>
    <col min="23" max="23" width="12.109375" style="4" bestFit="1" customWidth="1"/>
    <col min="24" max="24" width="12.109375" style="4" customWidth="1"/>
    <col min="25" max="25" width="12.6640625" style="4" bestFit="1" customWidth="1"/>
    <col min="26" max="26" width="13.33203125" style="4" bestFit="1" customWidth="1"/>
    <col min="27" max="29" width="12.88671875" style="4" bestFit="1" customWidth="1"/>
    <col min="30" max="31" width="13.33203125" style="4" bestFit="1" customWidth="1"/>
    <col min="32" max="33" width="12.88671875" style="4" bestFit="1" customWidth="1"/>
    <col min="34" max="34" width="12" style="4" bestFit="1" customWidth="1"/>
    <col min="35" max="35" width="11.5546875" style="4" bestFit="1" customWidth="1"/>
    <col min="36" max="37" width="12" style="4" bestFit="1" customWidth="1"/>
    <col min="38" max="38" width="11" style="4" bestFit="1" customWidth="1"/>
    <col min="39" max="39" width="12.88671875" style="43" bestFit="1" customWidth="1"/>
    <col min="40" max="40" width="12" style="4" bestFit="1" customWidth="1"/>
    <col min="41" max="42" width="12.44140625" style="4" bestFit="1" customWidth="1"/>
    <col min="43" max="43" width="12.88671875" style="43" bestFit="1" customWidth="1"/>
    <col min="44" max="44" width="11.33203125" style="43" customWidth="1"/>
    <col min="45" max="45" width="11" style="43" bestFit="1" customWidth="1"/>
    <col min="46" max="46" width="22.44140625" style="41" bestFit="1" customWidth="1"/>
    <col min="47" max="16384" width="26.88671875" style="11"/>
  </cols>
  <sheetData>
    <row r="1" spans="1:83" s="9" customFormat="1" ht="12.75" customHeight="1" x14ac:dyDescent="0.25">
      <c r="A1" s="891" t="s">
        <v>185</v>
      </c>
      <c r="B1" s="895" t="s">
        <v>0</v>
      </c>
      <c r="C1" s="841" t="s">
        <v>762</v>
      </c>
      <c r="D1" s="841" t="s">
        <v>1</v>
      </c>
      <c r="E1" s="841" t="s">
        <v>2</v>
      </c>
      <c r="F1" s="842" t="s">
        <v>3</v>
      </c>
      <c r="G1" s="895" t="s">
        <v>67</v>
      </c>
      <c r="H1" s="841" t="s">
        <v>5</v>
      </c>
      <c r="I1" s="898" t="s">
        <v>42</v>
      </c>
      <c r="J1" s="901" t="s">
        <v>44</v>
      </c>
      <c r="K1" s="831" t="s">
        <v>202</v>
      </c>
      <c r="L1" s="831" t="s">
        <v>147</v>
      </c>
      <c r="M1" s="831" t="s">
        <v>916</v>
      </c>
      <c r="N1" s="831" t="s">
        <v>203</v>
      </c>
      <c r="O1" s="831" t="s">
        <v>146</v>
      </c>
      <c r="P1" s="831" t="s">
        <v>137</v>
      </c>
      <c r="Q1" s="831" t="s">
        <v>204</v>
      </c>
      <c r="R1" s="831" t="s">
        <v>45</v>
      </c>
      <c r="S1" s="831" t="s">
        <v>46</v>
      </c>
      <c r="T1" s="831" t="s">
        <v>148</v>
      </c>
      <c r="U1" s="831" t="s">
        <v>205</v>
      </c>
      <c r="V1" s="831" t="s">
        <v>179</v>
      </c>
      <c r="W1" s="831" t="s">
        <v>150</v>
      </c>
      <c r="X1" s="831" t="s">
        <v>917</v>
      </c>
      <c r="Y1" s="831" t="s">
        <v>48</v>
      </c>
      <c r="Z1" s="831" t="s">
        <v>139</v>
      </c>
      <c r="AA1" s="831" t="s">
        <v>152</v>
      </c>
      <c r="AB1" s="831" t="s">
        <v>51</v>
      </c>
      <c r="AC1" s="831" t="s">
        <v>149</v>
      </c>
      <c r="AD1" s="831" t="s">
        <v>47</v>
      </c>
      <c r="AE1" s="831" t="s">
        <v>1205</v>
      </c>
      <c r="AF1" s="831" t="s">
        <v>151</v>
      </c>
      <c r="AG1" s="831" t="s">
        <v>207</v>
      </c>
      <c r="AH1" s="831" t="s">
        <v>50</v>
      </c>
      <c r="AI1" s="831" t="s">
        <v>49</v>
      </c>
      <c r="AJ1" s="831" t="s">
        <v>53</v>
      </c>
      <c r="AK1" s="831" t="s">
        <v>208</v>
      </c>
      <c r="AL1" s="831" t="s">
        <v>918</v>
      </c>
      <c r="AM1" s="831" t="s">
        <v>210</v>
      </c>
      <c r="AN1" s="831" t="s">
        <v>52</v>
      </c>
      <c r="AO1" s="831" t="s">
        <v>209</v>
      </c>
      <c r="AP1" s="831" t="s">
        <v>176</v>
      </c>
      <c r="AQ1" s="831" t="s">
        <v>1144</v>
      </c>
      <c r="AR1" s="847" t="s">
        <v>1013</v>
      </c>
      <c r="AS1" s="899" t="s">
        <v>1394</v>
      </c>
      <c r="AT1" s="35"/>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row>
    <row r="2" spans="1:83" s="9" customFormat="1" ht="12.75" customHeight="1" x14ac:dyDescent="0.25">
      <c r="A2" s="891"/>
      <c r="B2" s="896"/>
      <c r="C2" s="834"/>
      <c r="D2" s="834"/>
      <c r="E2" s="834"/>
      <c r="F2" s="843"/>
      <c r="G2" s="896"/>
      <c r="H2" s="834"/>
      <c r="I2" s="897"/>
      <c r="J2" s="90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2"/>
      <c r="AO2" s="832"/>
      <c r="AP2" s="832"/>
      <c r="AQ2" s="832"/>
      <c r="AR2" s="848"/>
      <c r="AS2" s="900"/>
      <c r="AT2" s="35"/>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row>
    <row r="3" spans="1:83" s="9" customFormat="1" ht="12.75" customHeight="1" x14ac:dyDescent="0.25">
      <c r="A3" s="891"/>
      <c r="B3" s="896" t="s">
        <v>6</v>
      </c>
      <c r="C3" s="834" t="s">
        <v>7</v>
      </c>
      <c r="D3" s="834" t="s">
        <v>12</v>
      </c>
      <c r="E3" s="834" t="s">
        <v>8</v>
      </c>
      <c r="F3" s="843"/>
      <c r="G3" s="896" t="s">
        <v>66</v>
      </c>
      <c r="H3" s="834" t="s">
        <v>10</v>
      </c>
      <c r="I3" s="897" t="s">
        <v>41</v>
      </c>
      <c r="J3" s="892">
        <v>44870</v>
      </c>
      <c r="K3" s="844">
        <v>44940</v>
      </c>
      <c r="L3" s="844">
        <v>44968</v>
      </c>
      <c r="M3" s="844">
        <v>44976</v>
      </c>
      <c r="N3" s="844">
        <v>44982</v>
      </c>
      <c r="O3" s="844">
        <v>44982</v>
      </c>
      <c r="P3" s="844">
        <v>44990</v>
      </c>
      <c r="Q3" s="845">
        <v>44991</v>
      </c>
      <c r="R3" s="844">
        <v>44997</v>
      </c>
      <c r="S3" s="844">
        <v>44997</v>
      </c>
      <c r="T3" s="844">
        <v>45003</v>
      </c>
      <c r="U3" s="844">
        <v>45004</v>
      </c>
      <c r="V3" s="844">
        <v>45018</v>
      </c>
      <c r="W3" s="844">
        <v>45031</v>
      </c>
      <c r="X3" s="844">
        <v>45039</v>
      </c>
      <c r="Y3" s="844">
        <v>45046</v>
      </c>
      <c r="Z3" s="844">
        <v>45053</v>
      </c>
      <c r="AA3" s="844">
        <v>45059</v>
      </c>
      <c r="AB3" s="844">
        <v>45059</v>
      </c>
      <c r="AC3" s="844">
        <v>45060</v>
      </c>
      <c r="AD3" s="844">
        <v>45073</v>
      </c>
      <c r="AE3" s="844">
        <v>45074</v>
      </c>
      <c r="AF3" s="844">
        <v>45081</v>
      </c>
      <c r="AG3" s="844">
        <v>45081</v>
      </c>
      <c r="AH3" s="844">
        <v>45088</v>
      </c>
      <c r="AI3" s="844">
        <v>45108</v>
      </c>
      <c r="AJ3" s="844">
        <v>45114</v>
      </c>
      <c r="AK3" s="844">
        <v>45129</v>
      </c>
      <c r="AL3" s="844">
        <v>45151</v>
      </c>
      <c r="AM3" s="844">
        <v>45179</v>
      </c>
      <c r="AN3" s="844">
        <v>45199</v>
      </c>
      <c r="AO3" s="844">
        <v>45200</v>
      </c>
      <c r="AP3" s="844">
        <v>45213</v>
      </c>
      <c r="AQ3" s="844">
        <v>45221</v>
      </c>
      <c r="AR3" s="844">
        <v>44990</v>
      </c>
      <c r="AS3" s="844">
        <v>44983</v>
      </c>
      <c r="AT3" s="35"/>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row>
    <row r="4" spans="1:83" s="10" customFormat="1" ht="12.75" customHeight="1" x14ac:dyDescent="0.25">
      <c r="A4" s="891"/>
      <c r="B4" s="896" t="s">
        <v>6</v>
      </c>
      <c r="C4" s="834" t="s">
        <v>7</v>
      </c>
      <c r="D4" s="834" t="s">
        <v>12</v>
      </c>
      <c r="E4" s="834" t="s">
        <v>8</v>
      </c>
      <c r="F4" s="843"/>
      <c r="G4" s="896"/>
      <c r="H4" s="834"/>
      <c r="I4" s="897"/>
      <c r="J4" s="892"/>
      <c r="K4" s="844"/>
      <c r="L4" s="844"/>
      <c r="M4" s="844"/>
      <c r="N4" s="844"/>
      <c r="O4" s="844"/>
      <c r="P4" s="844"/>
      <c r="Q4" s="845"/>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36"/>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row>
    <row r="5" spans="1:83" s="10" customFormat="1" ht="14.4" thickBot="1" x14ac:dyDescent="0.3">
      <c r="A5" s="891"/>
      <c r="B5" s="38"/>
      <c r="C5" s="35"/>
      <c r="D5" s="35"/>
      <c r="E5" s="35"/>
      <c r="F5" s="36"/>
      <c r="G5" s="213" t="s">
        <v>66</v>
      </c>
      <c r="H5" s="214" t="s">
        <v>10</v>
      </c>
      <c r="I5" s="215" t="s">
        <v>11</v>
      </c>
      <c r="J5" s="371" t="s">
        <v>24</v>
      </c>
      <c r="K5" s="372" t="s">
        <v>24</v>
      </c>
      <c r="L5" s="372" t="s">
        <v>24</v>
      </c>
      <c r="M5" s="372" t="s">
        <v>24</v>
      </c>
      <c r="N5" s="372" t="s">
        <v>24</v>
      </c>
      <c r="O5" s="372" t="s">
        <v>24</v>
      </c>
      <c r="P5" s="372" t="s">
        <v>24</v>
      </c>
      <c r="Q5" s="372" t="s">
        <v>24</v>
      </c>
      <c r="R5" s="372" t="s">
        <v>24</v>
      </c>
      <c r="S5" s="372" t="s">
        <v>24</v>
      </c>
      <c r="T5" s="372" t="s">
        <v>24</v>
      </c>
      <c r="U5" s="372" t="s">
        <v>24</v>
      </c>
      <c r="V5" s="372" t="s">
        <v>24</v>
      </c>
      <c r="W5" s="372" t="s">
        <v>24</v>
      </c>
      <c r="X5" s="372" t="s">
        <v>24</v>
      </c>
      <c r="Y5" s="372" t="s">
        <v>24</v>
      </c>
      <c r="Z5" s="372" t="s">
        <v>24</v>
      </c>
      <c r="AA5" s="372" t="s">
        <v>24</v>
      </c>
      <c r="AB5" s="372" t="s">
        <v>24</v>
      </c>
      <c r="AC5" s="372" t="s">
        <v>24</v>
      </c>
      <c r="AD5" s="372" t="s">
        <v>24</v>
      </c>
      <c r="AE5" s="372" t="s">
        <v>24</v>
      </c>
      <c r="AF5" s="372" t="s">
        <v>24</v>
      </c>
      <c r="AG5" s="372" t="s">
        <v>24</v>
      </c>
      <c r="AH5" s="372" t="s">
        <v>24</v>
      </c>
      <c r="AI5" s="372" t="s">
        <v>24</v>
      </c>
      <c r="AJ5" s="372" t="s">
        <v>24</v>
      </c>
      <c r="AK5" s="372" t="s">
        <v>24</v>
      </c>
      <c r="AL5" s="372" t="s">
        <v>24</v>
      </c>
      <c r="AM5" s="373" t="s">
        <v>24</v>
      </c>
      <c r="AN5" s="538" t="s">
        <v>24</v>
      </c>
      <c r="AO5" s="373" t="s">
        <v>24</v>
      </c>
      <c r="AP5" s="373" t="s">
        <v>24</v>
      </c>
      <c r="AQ5" s="373" t="s">
        <v>24</v>
      </c>
      <c r="AR5" s="392" t="s">
        <v>24</v>
      </c>
      <c r="AS5" s="395" t="s">
        <v>24</v>
      </c>
      <c r="AT5" s="36"/>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row>
    <row r="6" spans="1:83" s="1" customFormat="1" x14ac:dyDescent="0.3">
      <c r="A6" s="891"/>
      <c r="B6" s="764" t="s">
        <v>534</v>
      </c>
      <c r="C6" s="765" t="s">
        <v>525</v>
      </c>
      <c r="D6" s="765" t="s">
        <v>301</v>
      </c>
      <c r="E6" s="766">
        <v>45088</v>
      </c>
      <c r="F6" s="767">
        <v>13</v>
      </c>
      <c r="G6" s="797">
        <f t="shared" ref="G6:G37" si="0">COUNTIF(J6:AT6,"&gt;0")</f>
        <v>7</v>
      </c>
      <c r="H6" s="798">
        <f t="shared" ref="H6:H37" si="1">SUM(J6:AT6)</f>
        <v>48</v>
      </c>
      <c r="I6" s="800">
        <f t="shared" ref="I6:I37" si="2">RANK(H6,$H$6:$H$70)</f>
        <v>1</v>
      </c>
      <c r="J6" s="66">
        <f>_xlfn.IFNA(VLOOKUP(CONCATENATE($J$5,$B6,$C6),'BUS1'!$A$6:$N$107,14,FALSE),0)</f>
        <v>0</v>
      </c>
      <c r="K6" s="66">
        <f>_xlfn.IFNA(VLOOKUP(CONCATENATE($K$5,$B6,$C6),'ESP1'!$A$6:$N$135,14,FALSE),0)</f>
        <v>0</v>
      </c>
      <c r="L6" s="66">
        <f>_xlfn.IFNA(VLOOKUP(CONCATENATE($L$5,$B6,$C6),'KR1'!$A$6:$N$95,14,FALSE),0)</f>
        <v>0</v>
      </c>
      <c r="M6" s="66">
        <f>_xlfn.IFNA(VLOOKUP(CONCATENATE($M$5,$B6,$C6),'BAL1'!$A$6:$N$110,14,FALSE),0)</f>
        <v>0</v>
      </c>
      <c r="N6" s="66">
        <f>_xlfn.IFNA(VLOOKUP(CONCATENATE($N$5,$B6,$C6),MUR!$A$6:$N$110,14,FALSE),0)</f>
        <v>0</v>
      </c>
      <c r="O6" s="66">
        <f>_xlfn.IFNA(VLOOKUP(CONCATENATE($O$5,$B6,$C6),'SER1'!$A$6:$N$110,14,FALSE),0)</f>
        <v>0</v>
      </c>
      <c r="P6" s="66">
        <f>_xlfn.IFNA(VLOOKUP(CONCATENATE($P$5,$B6,$C6),'MR1'!$A$6:$N$135,14,FALSE),0)</f>
        <v>8</v>
      </c>
      <c r="Q6" s="66">
        <f>_xlfn.IFNA(VLOOKUP(CONCATENATE($Q$5,$B6,$C6),'GOS1'!$A$6:$N$133,14,FALSE),0)</f>
        <v>0</v>
      </c>
      <c r="R6" s="66">
        <f>_xlfn.IFNA(VLOOKUP(CONCATENATE($R$5,$B6,$C6),'BUS2'!$A$6:$N$133,14,FALSE),0)</f>
        <v>7</v>
      </c>
      <c r="S6" s="66">
        <f>_xlfn.IFNA(VLOOKUP(CONCATENATE($S$5,$B6,$C6),'OG1'!$A$6:$N$56,14,FALSE),0)</f>
        <v>0</v>
      </c>
      <c r="T6" s="66">
        <f>_xlfn.IFNA(VLOOKUP(CONCATENATE($T$5,$B6,$C6),'DRY1'!$A$6:$N$135,14,FALSE),0)</f>
        <v>0</v>
      </c>
      <c r="U6" s="66">
        <f>_xlfn.IFNA(VLOOKUP(CONCATENATE($U$5,$B6,$C6),'HO1'!$A$6:$N$131,14,FALSE),0)</f>
        <v>0</v>
      </c>
      <c r="V6" s="66">
        <f>_xlfn.IFNA(VLOOKUP(CONCATENATE($V$5,$B6,$C6),'BUS3'!$A$6:$N$135,14,FALSE),0)</f>
        <v>6</v>
      </c>
      <c r="W6" s="66">
        <f>_xlfn.IFNA(VLOOKUP(CONCATENATE($W$5,$B6,$C6),'DRY2'!$A$6:$N$133,14,FALSE),0)</f>
        <v>0</v>
      </c>
      <c r="X6" s="66">
        <f>_xlfn.IFNA(VLOOKUP(CONCATENATE($X$5,$B6,$C6),'BAL2'!$A$6:$N$133,14,FALSE),0)</f>
        <v>0</v>
      </c>
      <c r="Y6" s="66">
        <f>_xlfn.IFNA(VLOOKUP(CONCATENATE($Y$5,$B6,$C6),'OG2'!$A$6:$N$133,14,FALSE),0)</f>
        <v>0</v>
      </c>
      <c r="Z6" s="66">
        <f>_xlfn.IFNA(VLOOKUP(CONCATENATE($Z$5,$B6,$C6),'MR2'!$A$6:$N$133,14,FALSE),0)</f>
        <v>7</v>
      </c>
      <c r="AA6" s="66">
        <f>_xlfn.IFNA(VLOOKUP(CONCATENATE($AA$5,$B6,$C6),'DRY3'!$A$6:$N$124,14,FALSE),0)</f>
        <v>0</v>
      </c>
      <c r="AB6" s="66">
        <f>_xlfn.IFNA(VLOOKUP(CONCATENATE($AB$5,$B6,$C6),'SER2'!$A$6:$N$135,14,FALSE),0)</f>
        <v>0</v>
      </c>
      <c r="AC6" s="66">
        <f>_xlfn.IFNA(VLOOKUP(CONCATENATE($AC$5,$B6,$C6),'KR2'!$A$6:$O$129,14,FALSE),0)</f>
        <v>0</v>
      </c>
      <c r="AD6" s="66">
        <f>_xlfn.IFNA(VLOOKUP(CONCATENATE($AD$5,$B6,$C6),'BUN1'!$A$6:$O$129,14,FALSE),0)</f>
        <v>5</v>
      </c>
      <c r="AE6" s="66">
        <f>_xlfn.IFNA(VLOOKUP(CONCATENATE($AE$5,$B6,$C6),LOG!$A$6:$N$135,14,FALSE),0)</f>
        <v>0</v>
      </c>
      <c r="AF6" s="66">
        <f>_xlfn.IFNA(VLOOKUP(CONCATENATE($AF$5,$B6,$C6),FEST!$A$6:$N$125,14,FALSE),0)</f>
        <v>0</v>
      </c>
      <c r="AG6" s="66">
        <f>_xlfn.IFNA(VLOOKUP(CONCATENATE($AG$5,$B6,$C6),'ESP2'!$A$6:$N$131,14,FALSE),0)</f>
        <v>0</v>
      </c>
      <c r="AH6" s="66">
        <f>_xlfn.IFNA(VLOOKUP(CONCATENATE($AH$5,$B6,$C6),'OG2'!$A$6:$N$131,14,FALSE),0)</f>
        <v>0</v>
      </c>
      <c r="AI6" s="66">
        <f>_xlfn.IFNA(VLOOKUP(CONCATENATE($AI$5,$B6,$C6),'BUN2'!$A$6:$N$135,14,FALSE),0)</f>
        <v>0</v>
      </c>
      <c r="AJ6" s="66">
        <f>_xlfn.IFNA(VLOOKUP(CONCATENATE($AJ$5,$B6,$C6),SC!$A$6:$N$250,14,FALSE),0)</f>
        <v>6</v>
      </c>
      <c r="AK6" s="66">
        <f>_xlfn.IFNA(VLOOKUP(CONCATENATE($AK$5,$B6,$C6),'ESP3'!$A$6:$N$133,14,FALSE),0)</f>
        <v>0</v>
      </c>
      <c r="AL6" s="66">
        <f>_xlfn.IFNA(VLOOKUP(CONCATENATE($AL$5,$B6,$C6),'BAL3'!$A$6:$N$95,14,FALSE),0)</f>
        <v>0</v>
      </c>
      <c r="AM6" s="67">
        <f>_xlfn.IFNA(VLOOKUP(CONCATENATE($AM$5,$B6,$C6),'BUS4'!$A$6:$N$233,14,FALSE),0)</f>
        <v>0</v>
      </c>
      <c r="AN6" s="67">
        <f>_xlfn.IFNA(VLOOKUP(CONCATENATE($AK$5,$B6,$C6),'BUN3'!$A$6:$N$133,14,FALSE),0)</f>
        <v>0</v>
      </c>
      <c r="AO6" s="67">
        <f>_xlfn.IFNA(VLOOKUP(CONCATENATE($AO$5,$B6,$C6),'ESP4'!$A$6:$N$135,14,FALSE),0)</f>
        <v>0</v>
      </c>
      <c r="AP6" s="67">
        <f>_xlfn.IFNA(VLOOKUP(CONCATENATE($AP$5,$B6,$C6),'MR3'!$A$6:$N$77,14,FALSE),0)</f>
        <v>9</v>
      </c>
      <c r="AQ6" s="67">
        <f>_xlfn.IFNA(VLOOKUP(CONCATENATE($AQ$5,$B6,$C6),'WAL1'!$A$6:$N$233,14,FALSE),0)</f>
        <v>0</v>
      </c>
      <c r="AR6" s="67">
        <f>_xlfn.IFNA(VLOOKUP(CONCATENATE($AR$5,$B6,$C6),'SM1'!$A$6:$N$233,14,FALSE),0)</f>
        <v>0</v>
      </c>
      <c r="AS6" s="185">
        <f>_xlfn.IFNA(VLOOKUP(CONCATENATE($AS$5,$B6,$C6),WP!$A$6:$N$250,14,FALSE),0)</f>
        <v>0</v>
      </c>
      <c r="AT6" s="35"/>
    </row>
    <row r="7" spans="1:83" s="1" customFormat="1" x14ac:dyDescent="0.3">
      <c r="A7" s="891"/>
      <c r="B7" s="778" t="s">
        <v>335</v>
      </c>
      <c r="C7" s="784" t="s">
        <v>338</v>
      </c>
      <c r="D7" s="784" t="s">
        <v>97</v>
      </c>
      <c r="E7" s="785">
        <v>45048</v>
      </c>
      <c r="F7" s="783">
        <v>13</v>
      </c>
      <c r="G7" s="791">
        <f t="shared" si="0"/>
        <v>6</v>
      </c>
      <c r="H7" s="799">
        <f t="shared" si="1"/>
        <v>47</v>
      </c>
      <c r="I7" s="799">
        <f t="shared" si="2"/>
        <v>2</v>
      </c>
      <c r="J7" s="66">
        <f>_xlfn.IFNA(VLOOKUP(CONCATENATE($J$5,$B7,$C7),'BUS1'!$A$6:$N$107,14,FALSE),0)</f>
        <v>0</v>
      </c>
      <c r="K7" s="66">
        <f>_xlfn.IFNA(VLOOKUP(CONCATENATE($K$5,$B7,$C7),'ESP1'!$A$6:$N$135,14,FALSE),0)</f>
        <v>0</v>
      </c>
      <c r="L7" s="66">
        <f>_xlfn.IFNA(VLOOKUP(CONCATENATE($L$5,$B7,$C7),'KR1'!$A$6:$N$95,14,FALSE),0)</f>
        <v>0</v>
      </c>
      <c r="M7" s="66">
        <f>_xlfn.IFNA(VLOOKUP(CONCATENATE($M$5,$B7,$C7),'BAL1'!$A$6:$N$110,14,FALSE),0)</f>
        <v>0</v>
      </c>
      <c r="N7" s="66">
        <f>_xlfn.IFNA(VLOOKUP(CONCATENATE($N$5,$B7,$C7),MUR!$A$6:$N$110,14,FALSE),0)</f>
        <v>0</v>
      </c>
      <c r="O7" s="66">
        <f>_xlfn.IFNA(VLOOKUP(CONCATENATE($O$5,$B7,$C7),'SER1'!$A$6:$N$110,14,FALSE),0)</f>
        <v>0</v>
      </c>
      <c r="P7" s="66">
        <f>_xlfn.IFNA(VLOOKUP(CONCATENATE($P$5,$B7,$C7),'MR1'!$A$6:$N$135,14,FALSE),0)</f>
        <v>0</v>
      </c>
      <c r="Q7" s="66">
        <f>_xlfn.IFNA(VLOOKUP(CONCATENATE($Q$5,$B7,$C7),'GOS1'!$A$6:$N$133,14,FALSE),0)</f>
        <v>0</v>
      </c>
      <c r="R7" s="66">
        <f>_xlfn.IFNA(VLOOKUP(CONCATENATE($R$5,$B7,$C7),'BUS2'!$A$6:$N$133,14,FALSE),0)</f>
        <v>0</v>
      </c>
      <c r="S7" s="66">
        <f>_xlfn.IFNA(VLOOKUP(CONCATENATE($S$5,$B7,$C7),'OG1'!$A$6:$N$56,14,FALSE),0)</f>
        <v>7</v>
      </c>
      <c r="T7" s="66">
        <f>_xlfn.IFNA(VLOOKUP(CONCATENATE($T$5,$B7,$C7),'DRY1'!$A$6:$N$135,14,FALSE),0)</f>
        <v>8</v>
      </c>
      <c r="U7" s="66">
        <f>_xlfn.IFNA(VLOOKUP(CONCATENATE($U$5,$B7,$C7),'HO1'!$A$6:$N$131,14,FALSE),0)</f>
        <v>0</v>
      </c>
      <c r="V7" s="66">
        <f>_xlfn.IFNA(VLOOKUP(CONCATENATE($V$5,$B7,$C7),'BUS3'!$A$6:$N$135,14,FALSE),0)</f>
        <v>0</v>
      </c>
      <c r="W7" s="66">
        <f>_xlfn.IFNA(VLOOKUP(CONCATENATE($W$5,$B7,$C7),'DRY2'!$A$6:$N$133,14,FALSE),0)</f>
        <v>0</v>
      </c>
      <c r="X7" s="66">
        <f>_xlfn.IFNA(VLOOKUP(CONCATENATE($X$5,$B7,$C7),'BAL2'!$A$6:$N$133,14,FALSE),0)</f>
        <v>0</v>
      </c>
      <c r="Y7" s="66">
        <f>_xlfn.IFNA(VLOOKUP(CONCATENATE($Y$5,$B7,$C7),'OG2'!$A$6:$N$133,14,FALSE),0)</f>
        <v>7</v>
      </c>
      <c r="Z7" s="66">
        <f>_xlfn.IFNA(VLOOKUP(CONCATENATE($Z$5,$B7,$C7),'MR2'!$A$6:$N$133,14,FALSE),0)</f>
        <v>0</v>
      </c>
      <c r="AA7" s="66">
        <f>_xlfn.IFNA(VLOOKUP(CONCATENATE($AA$5,$B7,$C7),'DRY3'!$A$6:$N$124,14,FALSE),0)</f>
        <v>8</v>
      </c>
      <c r="AB7" s="66">
        <f>_xlfn.IFNA(VLOOKUP(CONCATENATE($AB$5,$B7,$C7),'SER2'!$A$6:$N$135,14,FALSE),0)</f>
        <v>0</v>
      </c>
      <c r="AC7" s="66">
        <f>_xlfn.IFNA(VLOOKUP(CONCATENATE($AC$5,$B7,$C7),'KR2'!$A$6:$O$129,14,FALSE),0)</f>
        <v>0</v>
      </c>
      <c r="AD7" s="66">
        <f>_xlfn.IFNA(VLOOKUP(CONCATENATE($AD$5,$B7,$C7),'BUN1'!$A$6:$O$129,14,FALSE),0)</f>
        <v>0</v>
      </c>
      <c r="AE7" s="66">
        <f>_xlfn.IFNA(VLOOKUP(CONCATENATE($AE$5,$B7,$C7),LOG!$A$6:$N$135,14,FALSE),0)</f>
        <v>0</v>
      </c>
      <c r="AF7" s="66">
        <f>_xlfn.IFNA(VLOOKUP(CONCATENATE($AF$5,$B7,$C7),FEST!$A$6:$N$125,14,FALSE),0)</f>
        <v>0</v>
      </c>
      <c r="AG7" s="66">
        <f>_xlfn.IFNA(VLOOKUP(CONCATENATE($AG$5,$B7,$C7),'ESP2'!$A$6:$N$131,14,FALSE),0)</f>
        <v>0</v>
      </c>
      <c r="AH7" s="66">
        <f>_xlfn.IFNA(VLOOKUP(CONCATENATE($AH$5,$B7,$C7),'OG2'!$A$6:$N$131,14,FALSE),0)</f>
        <v>7</v>
      </c>
      <c r="AI7" s="66">
        <f>_xlfn.IFNA(VLOOKUP(CONCATENATE($AI$5,$B7,$C7),'BUN2'!$A$6:$N$135,14,FALSE),0)</f>
        <v>0</v>
      </c>
      <c r="AJ7" s="66">
        <f>_xlfn.IFNA(VLOOKUP(CONCATENATE($AJ$5,$B7,$C7),SC!$A$6:$N$250,14,FALSE),0)</f>
        <v>10</v>
      </c>
      <c r="AK7" s="66">
        <f>_xlfn.IFNA(VLOOKUP(CONCATENATE($AK$5,$B7,$C7),'ESP3'!$A$6:$N$133,14,FALSE),0)</f>
        <v>0</v>
      </c>
      <c r="AL7" s="66">
        <f>_xlfn.IFNA(VLOOKUP(CONCATENATE($AL$5,$B7,$C7),'BAL3'!$A$6:$N$95,14,FALSE),0)</f>
        <v>0</v>
      </c>
      <c r="AM7" s="67">
        <f>_xlfn.IFNA(VLOOKUP(CONCATENATE($AM$5,$B7,$C7),'BUS4'!$A$6:$N$233,14,FALSE),0)</f>
        <v>0</v>
      </c>
      <c r="AN7" s="67">
        <f>_xlfn.IFNA(VLOOKUP(CONCATENATE($AK$5,$B7,$C7),'BUN3'!$A$6:$N$133,14,FALSE),0)</f>
        <v>0</v>
      </c>
      <c r="AO7" s="67">
        <f>_xlfn.IFNA(VLOOKUP(CONCATENATE($AO$5,$B7,$C7),'ESP4'!$A$6:$N$135,14,FALSE),0)</f>
        <v>0</v>
      </c>
      <c r="AP7" s="67">
        <f>_xlfn.IFNA(VLOOKUP(CONCATENATE($AP$5,$B7,$C7),'MR3'!$A$6:$N$77,14,FALSE),0)</f>
        <v>0</v>
      </c>
      <c r="AQ7" s="67">
        <f>_xlfn.IFNA(VLOOKUP(CONCATENATE($AQ$5,$B7,$C7),'WAL1'!$A$6:$N$233,14,FALSE),0)</f>
        <v>0</v>
      </c>
      <c r="AR7" s="67">
        <f>_xlfn.IFNA(VLOOKUP(CONCATENATE($AR$5,$B7,$C7),'SM1'!$A$6:$N$233,14,FALSE),0)</f>
        <v>0</v>
      </c>
      <c r="AS7" s="428">
        <f>_xlfn.IFNA(VLOOKUP(CONCATENATE($AS$5,$B7,$C7),WP!$A$6:$N$250,14,FALSE),0)</f>
        <v>0</v>
      </c>
      <c r="AT7" s="35"/>
    </row>
    <row r="8" spans="1:83" s="1" customFormat="1" x14ac:dyDescent="0.3">
      <c r="A8" s="891"/>
      <c r="B8" s="778" t="s">
        <v>39</v>
      </c>
      <c r="C8" s="784" t="s">
        <v>324</v>
      </c>
      <c r="D8" s="784" t="s">
        <v>163</v>
      </c>
      <c r="E8" s="785">
        <v>45028</v>
      </c>
      <c r="F8" s="783">
        <v>12</v>
      </c>
      <c r="G8" s="791">
        <f t="shared" si="0"/>
        <v>7</v>
      </c>
      <c r="H8" s="799">
        <f t="shared" si="1"/>
        <v>44</v>
      </c>
      <c r="I8" s="799">
        <f t="shared" si="2"/>
        <v>3</v>
      </c>
      <c r="J8" s="66">
        <f>_xlfn.IFNA(VLOOKUP(CONCATENATE($J$5,$B8,$C8),'BUS1'!$A$6:$N$107,14,FALSE),0)</f>
        <v>0</v>
      </c>
      <c r="K8" s="66">
        <f>_xlfn.IFNA(VLOOKUP(CONCATENATE($K$5,$B8,$C8),'ESP1'!$A$6:$N$135,14,FALSE),0)</f>
        <v>0</v>
      </c>
      <c r="L8" s="66">
        <f>_xlfn.IFNA(VLOOKUP(CONCATENATE($L$5,$B8,$C8),'KR1'!$A$6:$N$95,14,FALSE),0)</f>
        <v>0</v>
      </c>
      <c r="M8" s="66">
        <f>_xlfn.IFNA(VLOOKUP(CONCATENATE($M$5,$B8,$C8),'BAL1'!$A$6:$N$110,14,FALSE),0)</f>
        <v>0</v>
      </c>
      <c r="N8" s="66">
        <f>_xlfn.IFNA(VLOOKUP(CONCATENATE($N$5,$B8,$C8),MUR!$A$6:$N$110,14,FALSE),0)</f>
        <v>0</v>
      </c>
      <c r="O8" s="66">
        <f>_xlfn.IFNA(VLOOKUP(CONCATENATE($O$5,$B8,$C8),'SER1'!$A$6:$N$110,14,FALSE),0)</f>
        <v>0</v>
      </c>
      <c r="P8" s="66">
        <f>_xlfn.IFNA(VLOOKUP(CONCATENATE($P$5,$B8,$C8),'MR1'!$A$6:$N$135,14,FALSE),0)</f>
        <v>5</v>
      </c>
      <c r="Q8" s="66">
        <f>_xlfn.IFNA(VLOOKUP(CONCATENATE($Q$5,$B8,$C8),'GOS1'!$A$6:$N$133,14,FALSE),0)</f>
        <v>0</v>
      </c>
      <c r="R8" s="66">
        <f>_xlfn.IFNA(VLOOKUP(CONCATENATE($R$5,$B8,$C8),'BUS2'!$A$6:$N$133,14,FALSE),0)</f>
        <v>8</v>
      </c>
      <c r="S8" s="66">
        <f>_xlfn.IFNA(VLOOKUP(CONCATENATE($S$5,$B8,$C8),'OG1'!$A$6:$N$56,14,FALSE),0)</f>
        <v>0</v>
      </c>
      <c r="T8" s="66">
        <f>_xlfn.IFNA(VLOOKUP(CONCATENATE($T$5,$B8,$C8),'DRY1'!$A$6:$N$135,14,FALSE),0)</f>
        <v>0</v>
      </c>
      <c r="U8" s="66">
        <f>_xlfn.IFNA(VLOOKUP(CONCATENATE($U$5,$B8,$C8),'HO1'!$A$6:$N$131,14,FALSE),0)</f>
        <v>0</v>
      </c>
      <c r="V8" s="66">
        <f>_xlfn.IFNA(VLOOKUP(CONCATENATE($V$5,$B8,$C8),'BUS3'!$A$6:$N$135,14,FALSE),0)</f>
        <v>0</v>
      </c>
      <c r="W8" s="66">
        <f>_xlfn.IFNA(VLOOKUP(CONCATENATE($W$5,$B8,$C8),'DRY2'!$A$6:$N$133,14,FALSE),0)</f>
        <v>0</v>
      </c>
      <c r="X8" s="66">
        <f>_xlfn.IFNA(VLOOKUP(CONCATENATE($X$5,$B8,$C8),'BAL2'!$A$6:$N$133,14,FALSE),0)</f>
        <v>0</v>
      </c>
      <c r="Y8" s="66">
        <f>_xlfn.IFNA(VLOOKUP(CONCATENATE($Y$5,$B8,$C8),'OG2'!$A$6:$N$133,14,FALSE),0)</f>
        <v>0</v>
      </c>
      <c r="Z8" s="66">
        <f>_xlfn.IFNA(VLOOKUP(CONCATENATE($Z$5,$B8,$C8),'MR2'!$A$6:$N$133,14,FALSE),0)</f>
        <v>6</v>
      </c>
      <c r="AA8" s="66">
        <f>_xlfn.IFNA(VLOOKUP(CONCATENATE($AA$5,$B8,$C8),'DRY3'!$A$6:$N$124,14,FALSE),0)</f>
        <v>0</v>
      </c>
      <c r="AB8" s="66">
        <f>_xlfn.IFNA(VLOOKUP(CONCATENATE($AB$5,$B8,$C8),'SER2'!$A$6:$N$135,14,FALSE),0)</f>
        <v>0</v>
      </c>
      <c r="AC8" s="66">
        <f>_xlfn.IFNA(VLOOKUP(CONCATENATE($AC$5,$B8,$C8),'KR2'!$A$6:$O$129,14,FALSE),0)</f>
        <v>0</v>
      </c>
      <c r="AD8" s="66">
        <f>_xlfn.IFNA(VLOOKUP(CONCATENATE($AD$5,$B8,$C8),'BUN1'!$A$6:$O$129,14,FALSE),0)</f>
        <v>8</v>
      </c>
      <c r="AE8" s="66">
        <f>_xlfn.IFNA(VLOOKUP(CONCATENATE($AE$5,$B8,$C8),LOG!$A$6:$N$135,14,FALSE),0)</f>
        <v>0</v>
      </c>
      <c r="AF8" s="66">
        <f>_xlfn.IFNA(VLOOKUP(CONCATENATE($AF$5,$B8,$C8),FEST!$A$6:$N$125,14,FALSE),0)</f>
        <v>0</v>
      </c>
      <c r="AG8" s="66">
        <f>_xlfn.IFNA(VLOOKUP(CONCATENATE($AG$5,$B8,$C8),'ESP2'!$A$6:$N$131,14,FALSE),0)</f>
        <v>0</v>
      </c>
      <c r="AH8" s="66">
        <f>_xlfn.IFNA(VLOOKUP(CONCATENATE($AH$5,$B8,$C8),'OG2'!$A$6:$N$131,14,FALSE),0)</f>
        <v>0</v>
      </c>
      <c r="AI8" s="66">
        <f>_xlfn.IFNA(VLOOKUP(CONCATENATE($AI$5,$B8,$C8),'BUN2'!$A$6:$N$135,14,FALSE),0)</f>
        <v>8</v>
      </c>
      <c r="AJ8" s="66">
        <f>_xlfn.IFNA(VLOOKUP(CONCATENATE($AJ$5,$B8,$C8),SC!$A$6:$N$250,14,FALSE),0)</f>
        <v>2</v>
      </c>
      <c r="AK8" s="66">
        <f>_xlfn.IFNA(VLOOKUP(CONCATENATE($AK$5,$B8,$C8),'ESP3'!$A$6:$N$133,14,FALSE),0)</f>
        <v>0</v>
      </c>
      <c r="AL8" s="66">
        <f>_xlfn.IFNA(VLOOKUP(CONCATENATE($AL$5,$B8,$C8),'BAL3'!$A$6:$N$95,14,FALSE),0)</f>
        <v>0</v>
      </c>
      <c r="AM8" s="67">
        <f>_xlfn.IFNA(VLOOKUP(CONCATENATE($AM$5,$B8,$C8),'BUS4'!$A$6:$N$233,14,FALSE),0)</f>
        <v>0</v>
      </c>
      <c r="AN8" s="67">
        <f>_xlfn.IFNA(VLOOKUP(CONCATENATE($AK$5,$B8,$C8),'BUN3'!$A$6:$N$133,14,FALSE),0)</f>
        <v>7</v>
      </c>
      <c r="AO8" s="67">
        <f>_xlfn.IFNA(VLOOKUP(CONCATENATE($AO$5,$B8,$C8),'ESP4'!$A$6:$N$135,14,FALSE),0)</f>
        <v>0</v>
      </c>
      <c r="AP8" s="67">
        <f>_xlfn.IFNA(VLOOKUP(CONCATENATE($AP$5,$B8,$C8),'MR3'!$A$6:$N$77,14,FALSE),0)</f>
        <v>0</v>
      </c>
      <c r="AQ8" s="67">
        <f>_xlfn.IFNA(VLOOKUP(CONCATENATE($AQ$5,$B8,$C8),'WAL1'!$A$6:$N$233,14,FALSE),0)</f>
        <v>0</v>
      </c>
      <c r="AR8" s="67">
        <f>_xlfn.IFNA(VLOOKUP(CONCATENATE($AR$5,$B8,$C8),'SM1'!$A$6:$N$233,14,FALSE),0)</f>
        <v>0</v>
      </c>
      <c r="AS8" s="68">
        <f>_xlfn.IFNA(VLOOKUP(CONCATENATE($AS$5,$B8,$C8),WP!$A$6:$N$250,14,FALSE),0)</f>
        <v>0</v>
      </c>
      <c r="AT8" s="35"/>
    </row>
    <row r="9" spans="1:83" s="1" customFormat="1" x14ac:dyDescent="0.3">
      <c r="A9" s="891"/>
      <c r="B9" s="778" t="s">
        <v>279</v>
      </c>
      <c r="C9" s="784" t="s">
        <v>318</v>
      </c>
      <c r="D9" s="784" t="s">
        <v>297</v>
      </c>
      <c r="E9" s="785">
        <v>45041</v>
      </c>
      <c r="F9" s="783">
        <v>12</v>
      </c>
      <c r="G9" s="791">
        <f t="shared" si="0"/>
        <v>6</v>
      </c>
      <c r="H9" s="799">
        <f t="shared" si="1"/>
        <v>37</v>
      </c>
      <c r="I9" s="799">
        <f t="shared" si="2"/>
        <v>4</v>
      </c>
      <c r="J9" s="66">
        <f>_xlfn.IFNA(VLOOKUP(CONCATENATE($J$5,$B9,$C9),'BUS1'!$A$6:$N$107,14,FALSE),0)</f>
        <v>0</v>
      </c>
      <c r="K9" s="66">
        <f>_xlfn.IFNA(VLOOKUP(CONCATENATE($K$5,$B9,$C9),'ESP1'!$A$6:$N$135,14,FALSE),0)</f>
        <v>0</v>
      </c>
      <c r="L9" s="66">
        <f>_xlfn.IFNA(VLOOKUP(CONCATENATE($L$5,$B9,$C9),'KR1'!$A$6:$N$95,14,FALSE),0)</f>
        <v>0</v>
      </c>
      <c r="M9" s="66">
        <f>_xlfn.IFNA(VLOOKUP(CONCATENATE($M$5,$B9,$C9),'BAL1'!$A$6:$N$110,14,FALSE),0)</f>
        <v>0</v>
      </c>
      <c r="N9" s="66">
        <f>_xlfn.IFNA(VLOOKUP(CONCATENATE($N$5,$B9,$C9),MUR!$A$6:$N$110,14,FALSE),0)</f>
        <v>0</v>
      </c>
      <c r="O9" s="66">
        <f>_xlfn.IFNA(VLOOKUP(CONCATENATE($O$5,$B9,$C9),'SER1'!$A$6:$N$110,14,FALSE),0)</f>
        <v>0</v>
      </c>
      <c r="P9" s="66">
        <f>_xlfn.IFNA(VLOOKUP(CONCATENATE($P$5,$B9,$C9),'MR1'!$A$6:$N$135,14,FALSE),0)</f>
        <v>0</v>
      </c>
      <c r="Q9" s="66">
        <f>_xlfn.IFNA(VLOOKUP(CONCATENATE($Q$5,$B9,$C9),'GOS1'!$A$6:$N$133,14,FALSE),0)</f>
        <v>0</v>
      </c>
      <c r="R9" s="66">
        <f>_xlfn.IFNA(VLOOKUP(CONCATENATE($R$5,$B9,$C9),'BUS2'!$A$6:$N$133,14,FALSE),0)</f>
        <v>0</v>
      </c>
      <c r="S9" s="66">
        <f>_xlfn.IFNA(VLOOKUP(CONCATENATE($S$5,$B9,$C9),'OG1'!$A$6:$N$56,14,FALSE),0)</f>
        <v>6</v>
      </c>
      <c r="T9" s="66">
        <f>_xlfn.IFNA(VLOOKUP(CONCATENATE($T$5,$B9,$C9),'DRY1'!$A$6:$N$135,14,FALSE),0)</f>
        <v>0</v>
      </c>
      <c r="U9" s="66">
        <f>_xlfn.IFNA(VLOOKUP(CONCATENATE($U$5,$B9,$C9),'HO1'!$A$6:$N$131,14,FALSE),0)</f>
        <v>0</v>
      </c>
      <c r="V9" s="66">
        <f>_xlfn.IFNA(VLOOKUP(CONCATENATE($V$5,$B9,$C9),'BUS3'!$A$6:$N$135,14,FALSE),0)</f>
        <v>0</v>
      </c>
      <c r="W9" s="66">
        <f>_xlfn.IFNA(VLOOKUP(CONCATENATE($W$5,$B9,$C9),'DRY2'!$A$6:$N$133,14,FALSE),0)</f>
        <v>0</v>
      </c>
      <c r="X9" s="66">
        <f>_xlfn.IFNA(VLOOKUP(CONCATENATE($X$5,$B9,$C9),'BAL2'!$A$6:$N$133,14,FALSE),0)</f>
        <v>0</v>
      </c>
      <c r="Y9" s="66">
        <f>_xlfn.IFNA(VLOOKUP(CONCATENATE($Y$5,$B9,$C9),'OG2'!$A$6:$N$133,14,FALSE),0)</f>
        <v>6</v>
      </c>
      <c r="Z9" s="66">
        <f>_xlfn.IFNA(VLOOKUP(CONCATENATE($Z$5,$B9,$C9),'MR2'!$A$6:$N$133,14,FALSE),0)</f>
        <v>0</v>
      </c>
      <c r="AA9" s="66">
        <f>_xlfn.IFNA(VLOOKUP(CONCATENATE($AA$5,$B9,$C9),'DRY3'!$A$6:$N$124,14,FALSE),0)</f>
        <v>0</v>
      </c>
      <c r="AB9" s="66">
        <f>_xlfn.IFNA(VLOOKUP(CONCATENATE($AB$5,$B9,$C9),'SER2'!$A$6:$N$135,14,FALSE),0)</f>
        <v>0</v>
      </c>
      <c r="AC9" s="66">
        <f>_xlfn.IFNA(VLOOKUP(CONCATENATE($AC$5,$B9,$C9),'KR2'!$A$6:$O$129,14,FALSE),0)</f>
        <v>0</v>
      </c>
      <c r="AD9" s="66">
        <f>_xlfn.IFNA(VLOOKUP(CONCATENATE($AD$5,$B9,$C9),'BUN1'!$A$6:$O$129,14,FALSE),0)</f>
        <v>0</v>
      </c>
      <c r="AE9" s="66">
        <f>_xlfn.IFNA(VLOOKUP(CONCATENATE($AE$5,$B9,$C9),LOG!$A$6:$N$135,14,FALSE),0)</f>
        <v>0</v>
      </c>
      <c r="AF9" s="66">
        <f>_xlfn.IFNA(VLOOKUP(CONCATENATE($AF$5,$B9,$C9),FEST!$A$6:$N$125,14,FALSE),0)</f>
        <v>0</v>
      </c>
      <c r="AG9" s="66">
        <f>_xlfn.IFNA(VLOOKUP(CONCATENATE($AG$5,$B9,$C9),'ESP2'!$A$6:$N$131,14,FALSE),0)</f>
        <v>0</v>
      </c>
      <c r="AH9" s="66">
        <f>_xlfn.IFNA(VLOOKUP(CONCATENATE($AH$5,$B9,$C9),'OG2'!$A$6:$N$131,14,FALSE),0)</f>
        <v>6</v>
      </c>
      <c r="AI9" s="66">
        <f>_xlfn.IFNA(VLOOKUP(CONCATENATE($AI$5,$B9,$C9),'BUN2'!$A$6:$N$135,14,FALSE),0)</f>
        <v>0</v>
      </c>
      <c r="AJ9" s="66">
        <f>_xlfn.IFNA(VLOOKUP(CONCATENATE($AJ$5,$B9,$C9),SC!$A$6:$N$250,14,FALSE),0)</f>
        <v>6</v>
      </c>
      <c r="AK9" s="66">
        <f>_xlfn.IFNA(VLOOKUP(CONCATENATE($AK$5,$B9,$C9),'ESP3'!$A$6:$N$133,14,FALSE),0)</f>
        <v>0</v>
      </c>
      <c r="AL9" s="66">
        <f>_xlfn.IFNA(VLOOKUP(CONCATENATE($AL$5,$B9,$C9),'BAL3'!$A$6:$N$95,14,FALSE),0)</f>
        <v>7</v>
      </c>
      <c r="AM9" s="67">
        <f>_xlfn.IFNA(VLOOKUP(CONCATENATE($AM$5,$B9,$C9),'BUS4'!$A$6:$N$233,14,FALSE),0)</f>
        <v>0</v>
      </c>
      <c r="AN9" s="67">
        <f>_xlfn.IFNA(VLOOKUP(CONCATENATE($AK$5,$B9,$C9),'BUN3'!$A$6:$N$133,14,FALSE),0)</f>
        <v>0</v>
      </c>
      <c r="AO9" s="67">
        <f>_xlfn.IFNA(VLOOKUP(CONCATENATE($AO$5,$B9,$C9),'ESP4'!$A$6:$N$135,14,FALSE),0)</f>
        <v>0</v>
      </c>
      <c r="AP9" s="67">
        <f>_xlfn.IFNA(VLOOKUP(CONCATENATE($AP$5,$B9,$C9),'MR3'!$A$6:$N$77,14,FALSE),0)</f>
        <v>0</v>
      </c>
      <c r="AQ9" s="67">
        <f>_xlfn.IFNA(VLOOKUP(CONCATENATE($AQ$5,$B9,$C9),'WAL1'!$A$6:$N$233,14,FALSE),0)</f>
        <v>0</v>
      </c>
      <c r="AR9" s="67">
        <f>_xlfn.IFNA(VLOOKUP(CONCATENATE($AR$5,$B9,$C9),'SM1'!$A$6:$N$233,14,FALSE),0)</f>
        <v>6</v>
      </c>
      <c r="AS9" s="68">
        <f>_xlfn.IFNA(VLOOKUP(CONCATENATE($AS$5,$B9,$C9),WP!$A$6:$N$250,14,FALSE),0)</f>
        <v>0</v>
      </c>
      <c r="AT9" s="35"/>
    </row>
    <row r="10" spans="1:83" x14ac:dyDescent="0.3">
      <c r="A10" s="891"/>
      <c r="B10" s="778" t="s">
        <v>291</v>
      </c>
      <c r="C10" s="784" t="s">
        <v>549</v>
      </c>
      <c r="D10" s="784" t="s">
        <v>332</v>
      </c>
      <c r="E10" s="785">
        <v>45130</v>
      </c>
      <c r="F10" s="783">
        <v>13</v>
      </c>
      <c r="G10" s="791">
        <f t="shared" si="0"/>
        <v>5</v>
      </c>
      <c r="H10" s="799">
        <f t="shared" si="1"/>
        <v>30</v>
      </c>
      <c r="I10" s="799">
        <f t="shared" si="2"/>
        <v>5</v>
      </c>
      <c r="J10" s="66">
        <f>_xlfn.IFNA(VLOOKUP(CONCATENATE($J$5,$B10,$C10),'BUS1'!$A$6:$N$107,14,FALSE),0)</f>
        <v>8</v>
      </c>
      <c r="K10" s="66">
        <f>_xlfn.IFNA(VLOOKUP(CONCATENATE($K$5,$B10,$C10),'ESP1'!$A$6:$N$135,14,FALSE),0)</f>
        <v>0</v>
      </c>
      <c r="L10" s="66">
        <f>_xlfn.IFNA(VLOOKUP(CONCATENATE($L$5,$B10,$C10),'KR1'!$A$6:$N$95,14,FALSE),0)</f>
        <v>0</v>
      </c>
      <c r="M10" s="66">
        <f>_xlfn.IFNA(VLOOKUP(CONCATENATE($M$5,$B10,$C10),'BAL1'!$A$6:$N$110,14,FALSE),0)</f>
        <v>0</v>
      </c>
      <c r="N10" s="66">
        <f>_xlfn.IFNA(VLOOKUP(CONCATENATE($N$5,$B10,$C10),MUR!$A$6:$N$110,14,FALSE),0)</f>
        <v>0</v>
      </c>
      <c r="O10" s="66">
        <f>_xlfn.IFNA(VLOOKUP(CONCATENATE($O$5,$B10,$C10),'SER1'!$A$6:$N$110,14,FALSE),0)</f>
        <v>0</v>
      </c>
      <c r="P10" s="66">
        <f>_xlfn.IFNA(VLOOKUP(CONCATENATE($P$5,$B10,$C10),'MR1'!$A$6:$N$135,14,FALSE),0)</f>
        <v>7</v>
      </c>
      <c r="Q10" s="66">
        <f>_xlfn.IFNA(VLOOKUP(CONCATENATE($Q$5,$B10,$C10),'GOS1'!$A$6:$N$133,14,FALSE),0)</f>
        <v>0</v>
      </c>
      <c r="R10" s="66">
        <f>_xlfn.IFNA(VLOOKUP(CONCATENATE($R$5,$B10,$C10),'BUS2'!$A$6:$N$133,14,FALSE),0)</f>
        <v>6</v>
      </c>
      <c r="S10" s="66">
        <f>_xlfn.IFNA(VLOOKUP(CONCATENATE($S$5,$B10,$C10),'OG1'!$A$6:$N$56,14,FALSE),0)</f>
        <v>0</v>
      </c>
      <c r="T10" s="66">
        <f>_xlfn.IFNA(VLOOKUP(CONCATENATE($T$5,$B10,$C10),'DRY1'!$A$6:$N$135,14,FALSE),0)</f>
        <v>0</v>
      </c>
      <c r="U10" s="66">
        <f>_xlfn.IFNA(VLOOKUP(CONCATENATE($U$5,$B10,$C10),'HO1'!$A$6:$N$131,14,FALSE),0)</f>
        <v>0</v>
      </c>
      <c r="V10" s="66">
        <f>_xlfn.IFNA(VLOOKUP(CONCATENATE($V$5,$B10,$C10),'BUS3'!$A$6:$N$135,14,FALSE),0)</f>
        <v>0</v>
      </c>
      <c r="W10" s="66">
        <f>_xlfn.IFNA(VLOOKUP(CONCATENATE($W$5,$B10,$C10),'DRY2'!$A$6:$N$133,14,FALSE),0)</f>
        <v>0</v>
      </c>
      <c r="X10" s="66">
        <f>_xlfn.IFNA(VLOOKUP(CONCATENATE($X$5,$B10,$C10),'BAL2'!$A$6:$N$133,14,FALSE),0)</f>
        <v>0</v>
      </c>
      <c r="Y10" s="66">
        <f>_xlfn.IFNA(VLOOKUP(CONCATENATE($Y$5,$B10,$C10),'OG2'!$A$6:$N$133,14,FALSE),0)</f>
        <v>0</v>
      </c>
      <c r="Z10" s="66">
        <f>_xlfn.IFNA(VLOOKUP(CONCATENATE($Z$5,$B10,$C10),'MR2'!$A$6:$N$133,14,FALSE),0)</f>
        <v>5</v>
      </c>
      <c r="AA10" s="66">
        <f>_xlfn.IFNA(VLOOKUP(CONCATENATE($AA$5,$B10,$C10),'DRY3'!$A$6:$N$124,14,FALSE),0)</f>
        <v>0</v>
      </c>
      <c r="AB10" s="66">
        <f>_xlfn.IFNA(VLOOKUP(CONCATENATE($AB$5,$B10,$C10),'SER2'!$A$6:$N$135,14,FALSE),0)</f>
        <v>0</v>
      </c>
      <c r="AC10" s="66">
        <f>_xlfn.IFNA(VLOOKUP(CONCATENATE($AC$5,$B10,$C10),'KR2'!$A$6:$O$129,14,FALSE),0)</f>
        <v>0</v>
      </c>
      <c r="AD10" s="66">
        <f>_xlfn.IFNA(VLOOKUP(CONCATENATE($AD$5,$B10,$C10),'BUN1'!$A$6:$O$129,14,FALSE),0)</f>
        <v>4</v>
      </c>
      <c r="AE10" s="66">
        <f>_xlfn.IFNA(VLOOKUP(CONCATENATE($AE$5,$B10,$C10),LOG!$A$6:$N$135,14,FALSE),0)</f>
        <v>0</v>
      </c>
      <c r="AF10" s="66">
        <f>_xlfn.IFNA(VLOOKUP(CONCATENATE($AF$5,$B10,$C10),FEST!$A$6:$N$125,14,FALSE),0)</f>
        <v>0</v>
      </c>
      <c r="AG10" s="66">
        <f>_xlfn.IFNA(VLOOKUP(CONCATENATE($AG$5,$B10,$C10),'ESP2'!$A$6:$N$131,14,FALSE),0)</f>
        <v>0</v>
      </c>
      <c r="AH10" s="66">
        <f>_xlfn.IFNA(VLOOKUP(CONCATENATE($AH$5,$B10,$C10),'OG2'!$A$6:$N$131,14,FALSE),0)</f>
        <v>0</v>
      </c>
      <c r="AI10" s="66">
        <f>_xlfn.IFNA(VLOOKUP(CONCATENATE($AI$5,$B10,$C10),'BUN2'!$A$6:$N$135,14,FALSE),0)</f>
        <v>0</v>
      </c>
      <c r="AJ10" s="66">
        <f>_xlfn.IFNA(VLOOKUP(CONCATENATE($AJ$5,$B10,$C10),SC!$A$6:$N$250,14,FALSE),0)</f>
        <v>0</v>
      </c>
      <c r="AK10" s="66">
        <f>_xlfn.IFNA(VLOOKUP(CONCATENATE($AK$5,$B10,$C10),'ESP3'!$A$6:$N$133,14,FALSE),0)</f>
        <v>0</v>
      </c>
      <c r="AL10" s="66">
        <f>_xlfn.IFNA(VLOOKUP(CONCATENATE($AL$5,$B10,$C10),'BAL3'!$A$6:$N$95,14,FALSE),0)</f>
        <v>0</v>
      </c>
      <c r="AM10" s="67">
        <f>_xlfn.IFNA(VLOOKUP(CONCATENATE($AM$5,$B10,$C10),'BUS4'!$A$6:$N$233,14,FALSE),0)</f>
        <v>0</v>
      </c>
      <c r="AN10" s="67">
        <f>_xlfn.IFNA(VLOOKUP(CONCATENATE($AK$5,$B10,$C10),'BUN3'!$A$6:$N$133,14,FALSE),0)</f>
        <v>0</v>
      </c>
      <c r="AO10" s="67">
        <f>_xlfn.IFNA(VLOOKUP(CONCATENATE($AO$5,$B10,$C10),'ESP4'!$A$6:$N$135,14,FALSE),0)</f>
        <v>0</v>
      </c>
      <c r="AP10" s="67">
        <f>_xlfn.IFNA(VLOOKUP(CONCATENATE($AP$5,$B10,$C10),'MR3'!$A$6:$N$77,14,FALSE),0)</f>
        <v>0</v>
      </c>
      <c r="AQ10" s="67">
        <f>_xlfn.IFNA(VLOOKUP(CONCATENATE($AQ$5,$B10,$C10),'WAL1'!$A$6:$N$233,14,FALSE),0)</f>
        <v>0</v>
      </c>
      <c r="AR10" s="67">
        <f>_xlfn.IFNA(VLOOKUP(CONCATENATE($AR$5,$B10,$C10),'SM1'!$A$6:$N$233,14,FALSE),0)</f>
        <v>0</v>
      </c>
      <c r="AS10" s="68">
        <f>_xlfn.IFNA(VLOOKUP(CONCATENATE($AS$5,$B10,$C10),WP!$A$6:$N$250,14,FALSE),0)</f>
        <v>0</v>
      </c>
      <c r="AT10" s="35"/>
    </row>
    <row r="11" spans="1:83" ht="14.4" thickBot="1" x14ac:dyDescent="0.35">
      <c r="A11" s="891"/>
      <c r="B11" s="771" t="s">
        <v>282</v>
      </c>
      <c r="C11" s="772" t="s">
        <v>322</v>
      </c>
      <c r="D11" s="772" t="s">
        <v>99</v>
      </c>
      <c r="E11" s="773">
        <v>45063</v>
      </c>
      <c r="F11" s="774">
        <v>12</v>
      </c>
      <c r="G11" s="794">
        <f t="shared" si="0"/>
        <v>3</v>
      </c>
      <c r="H11" s="801">
        <f t="shared" si="1"/>
        <v>27</v>
      </c>
      <c r="I11" s="801">
        <f t="shared" si="2"/>
        <v>6</v>
      </c>
      <c r="J11" s="66">
        <f>_xlfn.IFNA(VLOOKUP(CONCATENATE($J$5,$B11,$C11),'BUS1'!$A$6:$N$107,14,FALSE),0)</f>
        <v>0</v>
      </c>
      <c r="K11" s="66">
        <f>_xlfn.IFNA(VLOOKUP(CONCATENATE($K$5,$B11,$C11),'ESP1'!$A$6:$N$135,14,FALSE),0)</f>
        <v>0</v>
      </c>
      <c r="L11" s="66">
        <f>_xlfn.IFNA(VLOOKUP(CONCATENATE($L$5,$B11,$C11),'KR1'!$A$6:$N$95,14,FALSE),0)</f>
        <v>0</v>
      </c>
      <c r="M11" s="66">
        <f>_xlfn.IFNA(VLOOKUP(CONCATENATE($M$5,$B11,$C11),'BAL1'!$A$6:$N$110,14,FALSE),0)</f>
        <v>0</v>
      </c>
      <c r="N11" s="66">
        <f>_xlfn.IFNA(VLOOKUP(CONCATENATE($N$5,$B11,$C11),MUR!$A$6:$N$110,14,FALSE),0)</f>
        <v>0</v>
      </c>
      <c r="O11" s="66">
        <f>_xlfn.IFNA(VLOOKUP(CONCATENATE($O$5,$B11,$C11),'SER1'!$A$6:$N$110,14,FALSE),0)</f>
        <v>0</v>
      </c>
      <c r="P11" s="66">
        <f>_xlfn.IFNA(VLOOKUP(CONCATENATE($P$5,$B11,$C11),'MR1'!$A$6:$N$135,14,FALSE),0)</f>
        <v>0</v>
      </c>
      <c r="Q11" s="66">
        <f>_xlfn.IFNA(VLOOKUP(CONCATENATE($Q$5,$B11,$C11),'GOS1'!$A$6:$N$133,14,FALSE),0)</f>
        <v>0</v>
      </c>
      <c r="R11" s="66">
        <f>_xlfn.IFNA(VLOOKUP(CONCATENATE($R$5,$B11,$C11),'BUS2'!$A$6:$N$133,14,FALSE),0)</f>
        <v>0</v>
      </c>
      <c r="S11" s="66">
        <f>_xlfn.IFNA(VLOOKUP(CONCATENATE($S$5,$B11,$C11),'OG1'!$A$6:$N$56,14,FALSE),0)</f>
        <v>0</v>
      </c>
      <c r="T11" s="66">
        <f>_xlfn.IFNA(VLOOKUP(CONCATENATE($T$5,$B11,$C11),'DRY1'!$A$6:$N$135,14,FALSE),0)</f>
        <v>0</v>
      </c>
      <c r="U11" s="66">
        <f>_xlfn.IFNA(VLOOKUP(CONCATENATE($U$5,$B11,$C11),'HO1'!$A$6:$N$131,14,FALSE),0)</f>
        <v>0</v>
      </c>
      <c r="V11" s="66">
        <f>_xlfn.IFNA(VLOOKUP(CONCATENATE($V$5,$B11,$C11),'BUS3'!$A$6:$N$135,14,FALSE),0)</f>
        <v>0</v>
      </c>
      <c r="W11" s="66">
        <f>_xlfn.IFNA(VLOOKUP(CONCATENATE($W$5,$B11,$C11),'DRY2'!$A$6:$N$133,14,FALSE),0)</f>
        <v>0</v>
      </c>
      <c r="X11" s="66">
        <f>_xlfn.IFNA(VLOOKUP(CONCATENATE($X$5,$B11,$C11),'BAL2'!$A$6:$N$133,14,FALSE),0)</f>
        <v>0</v>
      </c>
      <c r="Y11" s="66">
        <f>_xlfn.IFNA(VLOOKUP(CONCATENATE($Y$5,$B11,$C11),'OG2'!$A$6:$N$133,14,FALSE),0)</f>
        <v>0</v>
      </c>
      <c r="Z11" s="66">
        <f>_xlfn.IFNA(VLOOKUP(CONCATENATE($Z$5,$B11,$C11),'MR2'!$A$6:$N$133,14,FALSE),0)</f>
        <v>0</v>
      </c>
      <c r="AA11" s="66">
        <f>_xlfn.IFNA(VLOOKUP(CONCATENATE($AA$5,$B11,$C11),'DRY3'!$A$6:$N$124,14,FALSE),0)</f>
        <v>0</v>
      </c>
      <c r="AB11" s="66">
        <f>_xlfn.IFNA(VLOOKUP(CONCATENATE($AB$5,$B11,$C11),'SER2'!$A$6:$N$135,14,FALSE),0)</f>
        <v>0</v>
      </c>
      <c r="AC11" s="66">
        <f>_xlfn.IFNA(VLOOKUP(CONCATENATE($AC$5,$B11,$C11),'KR2'!$A$6:$O$129,14,FALSE),0)</f>
        <v>0</v>
      </c>
      <c r="AD11" s="66">
        <f>_xlfn.IFNA(VLOOKUP(CONCATENATE($AD$5,$B11,$C11),'BUN1'!$A$6:$O$129,14,FALSE),0)</f>
        <v>0</v>
      </c>
      <c r="AE11" s="66">
        <f>_xlfn.IFNA(VLOOKUP(CONCATENATE($AE$5,$B11,$C11),LOG!$A$6:$N$135,14,FALSE),0)</f>
        <v>0</v>
      </c>
      <c r="AF11" s="66">
        <f>_xlfn.IFNA(VLOOKUP(CONCATENATE($AF$5,$B11,$C11),FEST!$A$6:$N$125,14,FALSE),0)</f>
        <v>0</v>
      </c>
      <c r="AG11" s="66">
        <f>_xlfn.IFNA(VLOOKUP(CONCATENATE($AG$5,$B11,$C11),'ESP2'!$A$6:$N$131,14,FALSE),0)</f>
        <v>9</v>
      </c>
      <c r="AH11" s="66">
        <f>_xlfn.IFNA(VLOOKUP(CONCATENATE($AH$5,$B11,$C11),'OG2'!$A$6:$N$131,14,FALSE),0)</f>
        <v>0</v>
      </c>
      <c r="AI11" s="66">
        <f>_xlfn.IFNA(VLOOKUP(CONCATENATE($AI$5,$B11,$C11),'BUN2'!$A$6:$N$135,14,FALSE),0)</f>
        <v>0</v>
      </c>
      <c r="AJ11" s="66">
        <f>_xlfn.IFNA(VLOOKUP(CONCATENATE($AJ$5,$B11,$C11),SC!$A$6:$N$250,14,FALSE),0)</f>
        <v>0</v>
      </c>
      <c r="AK11" s="66">
        <f>_xlfn.IFNA(VLOOKUP(CONCATENATE($AK$5,$B11,$C11),'ESP3'!$A$6:$N$133,14,FALSE),0)</f>
        <v>9</v>
      </c>
      <c r="AL11" s="66">
        <f>_xlfn.IFNA(VLOOKUP(CONCATENATE($AL$5,$B11,$C11),'BAL3'!$A$6:$N$95,14,FALSE),0)</f>
        <v>0</v>
      </c>
      <c r="AM11" s="67">
        <f>_xlfn.IFNA(VLOOKUP(CONCATENATE($AM$5,$B11,$C11),'BUS4'!$A$6:$N$233,14,FALSE),0)</f>
        <v>0</v>
      </c>
      <c r="AN11" s="67">
        <f>_xlfn.IFNA(VLOOKUP(CONCATENATE($AK$5,$B11,$C11),'BUN3'!$A$6:$N$133,14,FALSE),0)</f>
        <v>0</v>
      </c>
      <c r="AO11" s="67">
        <f>_xlfn.IFNA(VLOOKUP(CONCATENATE($AO$5,$B11,$C11),'ESP4'!$A$6:$N$135,14,FALSE),0)</f>
        <v>9</v>
      </c>
      <c r="AP11" s="67">
        <f>_xlfn.IFNA(VLOOKUP(CONCATENATE($AP$5,$B11,$C11),'MR3'!$A$6:$N$77,14,FALSE),0)</f>
        <v>0</v>
      </c>
      <c r="AQ11" s="67">
        <f>_xlfn.IFNA(VLOOKUP(CONCATENATE($AQ$5,$B11,$C11),'WAL1'!$A$6:$N$233,14,FALSE),0)</f>
        <v>0</v>
      </c>
      <c r="AR11" s="67">
        <f>_xlfn.IFNA(VLOOKUP(CONCATENATE($AR$5,$B11,$C11),'SM1'!$A$6:$N$233,14,FALSE),0)</f>
        <v>0</v>
      </c>
      <c r="AS11" s="68">
        <f>_xlfn.IFNA(VLOOKUP(CONCATENATE($AS$5,$B11,$C11),WP!$A$6:$N$250,14,FALSE),0)</f>
        <v>0</v>
      </c>
      <c r="AT11" s="63"/>
    </row>
    <row r="12" spans="1:83" x14ac:dyDescent="0.3">
      <c r="A12" s="891"/>
      <c r="B12" s="471" t="s">
        <v>553</v>
      </c>
      <c r="C12" s="26" t="s">
        <v>547</v>
      </c>
      <c r="D12" s="26" t="s">
        <v>224</v>
      </c>
      <c r="E12" s="27">
        <v>45028</v>
      </c>
      <c r="F12" s="28">
        <v>11</v>
      </c>
      <c r="G12" s="147">
        <f t="shared" si="0"/>
        <v>6</v>
      </c>
      <c r="H12" s="64">
        <f t="shared" si="1"/>
        <v>23</v>
      </c>
      <c r="I12" s="636">
        <f t="shared" si="2"/>
        <v>7</v>
      </c>
      <c r="J12" s="66">
        <f>_xlfn.IFNA(VLOOKUP(CONCATENATE($J$5,$B12,$C12),'BUS1'!$A$6:$N$107,14,FALSE),0)</f>
        <v>0</v>
      </c>
      <c r="K12" s="66">
        <f>_xlfn.IFNA(VLOOKUP(CONCATENATE($K$5,$B12,$C12),'ESP1'!$A$6:$N$135,14,FALSE),0)</f>
        <v>0</v>
      </c>
      <c r="L12" s="66">
        <f>_xlfn.IFNA(VLOOKUP(CONCATENATE($L$5,$B12,$C12),'KR1'!$A$6:$N$95,14,FALSE),0)</f>
        <v>0</v>
      </c>
      <c r="M12" s="66">
        <f>_xlfn.IFNA(VLOOKUP(CONCATENATE($M$5,$B12,$C12),'BAL1'!$A$6:$N$110,14,FALSE),0)</f>
        <v>5</v>
      </c>
      <c r="N12" s="66">
        <f>_xlfn.IFNA(VLOOKUP(CONCATENATE($N$5,$B12,$C12),MUR!$A$6:$N$110,14,FALSE),0)</f>
        <v>0</v>
      </c>
      <c r="O12" s="66">
        <f>_xlfn.IFNA(VLOOKUP(CONCATENATE($O$5,$B12,$C12),'SER1'!$A$6:$N$110,14,FALSE),0)</f>
        <v>2</v>
      </c>
      <c r="P12" s="66">
        <f>_xlfn.IFNA(VLOOKUP(CONCATENATE($P$5,$B12,$C12),'MR1'!$A$6:$N$135,14,FALSE),0)</f>
        <v>0</v>
      </c>
      <c r="Q12" s="66">
        <f>_xlfn.IFNA(VLOOKUP(CONCATENATE($Q$5,$B12,$C12),'GOS1'!$A$6:$N$133,14,FALSE),0)</f>
        <v>0</v>
      </c>
      <c r="R12" s="66">
        <f>_xlfn.IFNA(VLOOKUP(CONCATENATE($R$5,$B12,$C12),'BUS2'!$A$6:$N$133,14,FALSE),0)</f>
        <v>0</v>
      </c>
      <c r="S12" s="66">
        <f>_xlfn.IFNA(VLOOKUP(CONCATENATE($S$5,$B12,$C12),'OG1'!$A$6:$N$56,14,FALSE),0)</f>
        <v>0</v>
      </c>
      <c r="T12" s="66">
        <f>_xlfn.IFNA(VLOOKUP(CONCATENATE($T$5,$B12,$C12),'DRY1'!$A$6:$N$135,14,FALSE),0)</f>
        <v>0</v>
      </c>
      <c r="U12" s="66">
        <f>_xlfn.IFNA(VLOOKUP(CONCATENATE($U$5,$B12,$C12),'HO1'!$A$6:$N$131,14,FALSE),0)</f>
        <v>0</v>
      </c>
      <c r="V12" s="66">
        <f>_xlfn.IFNA(VLOOKUP(CONCATENATE($V$5,$B12,$C12),'BUS3'!$A$6:$N$135,14,FALSE),0)</f>
        <v>0</v>
      </c>
      <c r="W12" s="66">
        <f>_xlfn.IFNA(VLOOKUP(CONCATENATE($W$5,$B12,$C12),'DRY2'!$A$6:$N$133,14,FALSE),0)</f>
        <v>0</v>
      </c>
      <c r="X12" s="66">
        <f>_xlfn.IFNA(VLOOKUP(CONCATENATE($X$5,$B12,$C12),'BAL2'!$A$6:$N$133,14,FALSE),0)</f>
        <v>4</v>
      </c>
      <c r="Y12" s="66">
        <f>_xlfn.IFNA(VLOOKUP(CONCATENATE($Y$5,$B12,$C12),'OG2'!$A$6:$N$133,14,FALSE),0)</f>
        <v>0</v>
      </c>
      <c r="Z12" s="66">
        <f>_xlfn.IFNA(VLOOKUP(CONCATENATE($Z$5,$B12,$C12),'MR2'!$A$6:$N$133,14,FALSE),0)</f>
        <v>0</v>
      </c>
      <c r="AA12" s="66">
        <f>_xlfn.IFNA(VLOOKUP(CONCATENATE($AA$5,$B12,$C12),'DRY3'!$A$6:$N$124,14,FALSE),0)</f>
        <v>0</v>
      </c>
      <c r="AB12" s="66">
        <f>_xlfn.IFNA(VLOOKUP(CONCATENATE($AB$5,$B12,$C12),'SER2'!$A$6:$N$135,14,FALSE),0)</f>
        <v>0</v>
      </c>
      <c r="AC12" s="66">
        <f>_xlfn.IFNA(VLOOKUP(CONCATENATE($AC$5,$B12,$C12),'KR2'!$A$6:$O$129,14,FALSE),0)</f>
        <v>0</v>
      </c>
      <c r="AD12" s="66">
        <f>_xlfn.IFNA(VLOOKUP(CONCATENATE($AD$5,$B12,$C12),'BUN1'!$A$6:$O$129,14,FALSE),0)</f>
        <v>0</v>
      </c>
      <c r="AE12" s="66">
        <f>_xlfn.IFNA(VLOOKUP(CONCATENATE($AE$5,$B12,$C12),LOG!$A$6:$N$135,14,FALSE),0)</f>
        <v>7</v>
      </c>
      <c r="AF12" s="66">
        <f>_xlfn.IFNA(VLOOKUP(CONCATENATE($AF$5,$B12,$C12),FEST!$A$6:$N$125,14,FALSE),0)</f>
        <v>0</v>
      </c>
      <c r="AG12" s="66">
        <f>_xlfn.IFNA(VLOOKUP(CONCATENATE($AG$5,$B12,$C12),'ESP2'!$A$6:$N$131,14,FALSE),0)</f>
        <v>0</v>
      </c>
      <c r="AH12" s="66">
        <f>_xlfn.IFNA(VLOOKUP(CONCATENATE($AH$5,$B12,$C12),'OG2'!$A$6:$N$131,14,FALSE),0)</f>
        <v>0</v>
      </c>
      <c r="AI12" s="66">
        <f>_xlfn.IFNA(VLOOKUP(CONCATENATE($AI$5,$B12,$C12),'BUN2'!$A$6:$N$135,14,FALSE),0)</f>
        <v>0</v>
      </c>
      <c r="AJ12" s="66">
        <f>_xlfn.IFNA(VLOOKUP(CONCATENATE($AJ$5,$B12,$C12),SC!$A$6:$N$250,14,FALSE),0)</f>
        <v>2</v>
      </c>
      <c r="AK12" s="66">
        <f>_xlfn.IFNA(VLOOKUP(CONCATENATE($AK$5,$B12,$C12),'ESP3'!$A$6:$N$133,14,FALSE),0)</f>
        <v>0</v>
      </c>
      <c r="AL12" s="66">
        <f>_xlfn.IFNA(VLOOKUP(CONCATENATE($AL$5,$B12,$C12),'BAL3'!$A$6:$N$95,14,FALSE),0)</f>
        <v>3</v>
      </c>
      <c r="AM12" s="67">
        <f>_xlfn.IFNA(VLOOKUP(CONCATENATE($AM$5,$B12,$C12),'BUS4'!$A$6:$N$233,14,FALSE),0)</f>
        <v>0</v>
      </c>
      <c r="AN12" s="67">
        <f>_xlfn.IFNA(VLOOKUP(CONCATENATE($AK$5,$B12,$C12),'BUN3'!$A$6:$N$133,14,FALSE),0)</f>
        <v>0</v>
      </c>
      <c r="AO12" s="67">
        <f>_xlfn.IFNA(VLOOKUP(CONCATENATE($AO$5,$B12,$C12),'ESP4'!$A$6:$N$135,14,FALSE),0)</f>
        <v>0</v>
      </c>
      <c r="AP12" s="67">
        <f>_xlfn.IFNA(VLOOKUP(CONCATENATE($AP$5,$B12,$C12),'MR3'!$A$6:$N$77,14,FALSE),0)</f>
        <v>0</v>
      </c>
      <c r="AQ12" s="67">
        <f>_xlfn.IFNA(VLOOKUP(CONCATENATE($AQ$5,$B12,$C12),'WAL1'!$A$6:$N$233,14,FALSE),0)</f>
        <v>0</v>
      </c>
      <c r="AR12" s="67">
        <f>_xlfn.IFNA(VLOOKUP(CONCATENATE($AR$5,$B12,$C12),'SM1'!$A$6:$N$233,14,FALSE),0)</f>
        <v>0</v>
      </c>
      <c r="AS12" s="68">
        <f>_xlfn.IFNA(VLOOKUP(CONCATENATE($AS$5,$B12,$C12),WP!$A$6:$N$250,14,FALSE),0)</f>
        <v>0</v>
      </c>
      <c r="AT12" s="63"/>
    </row>
    <row r="13" spans="1:83" x14ac:dyDescent="0.3">
      <c r="A13" s="891"/>
      <c r="B13" s="85" t="s">
        <v>283</v>
      </c>
      <c r="C13" s="22" t="s">
        <v>323</v>
      </c>
      <c r="D13" s="22" t="s">
        <v>299</v>
      </c>
      <c r="E13" s="23">
        <v>45065</v>
      </c>
      <c r="F13" s="24">
        <v>12</v>
      </c>
      <c r="G13" s="187">
        <f t="shared" si="0"/>
        <v>4</v>
      </c>
      <c r="H13" s="66">
        <f t="shared" si="1"/>
        <v>20</v>
      </c>
      <c r="I13" s="638">
        <f t="shared" si="2"/>
        <v>8</v>
      </c>
      <c r="J13" s="66">
        <f>_xlfn.IFNA(VLOOKUP(CONCATENATE($J$5,$B13,$C13),'BUS1'!$A$6:$N$107,14,FALSE),0)</f>
        <v>0</v>
      </c>
      <c r="K13" s="66">
        <f>_xlfn.IFNA(VLOOKUP(CONCATENATE($K$5,$B13,$C13),'ESP1'!$A$6:$N$135,14,FALSE),0)</f>
        <v>0</v>
      </c>
      <c r="L13" s="66">
        <f>_xlfn.IFNA(VLOOKUP(CONCATENATE($L$5,$B13,$C13),'KR1'!$A$6:$N$95,14,FALSE),0)</f>
        <v>0</v>
      </c>
      <c r="M13" s="66">
        <f>_xlfn.IFNA(VLOOKUP(CONCATENATE($M$5,$B13,$C13),'BAL1'!$A$6:$N$110,14,FALSE),0)</f>
        <v>0</v>
      </c>
      <c r="N13" s="66">
        <f>_xlfn.IFNA(VLOOKUP(CONCATENATE($N$5,$B13,$C13),MUR!$A$6:$N$110,14,FALSE),0)</f>
        <v>0</v>
      </c>
      <c r="O13" s="66">
        <f>_xlfn.IFNA(VLOOKUP(CONCATENATE($O$5,$B13,$C13),'SER1'!$A$6:$N$110,14,FALSE),0)</f>
        <v>0</v>
      </c>
      <c r="P13" s="66">
        <f>_xlfn.IFNA(VLOOKUP(CONCATENATE($P$5,$B13,$C13),'MR1'!$A$6:$N$135,14,FALSE),0)</f>
        <v>0</v>
      </c>
      <c r="Q13" s="66">
        <f>_xlfn.IFNA(VLOOKUP(CONCATENATE($Q$5,$B13,$C13),'GOS1'!$A$6:$N$133,14,FALSE),0)</f>
        <v>0</v>
      </c>
      <c r="R13" s="66">
        <f>_xlfn.IFNA(VLOOKUP(CONCATENATE($R$5,$B13,$C13),'BUS2'!$A$6:$N$133,14,FALSE),0)</f>
        <v>0</v>
      </c>
      <c r="S13" s="66">
        <f>_xlfn.IFNA(VLOOKUP(CONCATENATE($S$5,$B13,$C13),'OG1'!$A$6:$N$56,14,FALSE),0)</f>
        <v>0</v>
      </c>
      <c r="T13" s="66">
        <f>_xlfn.IFNA(VLOOKUP(CONCATENATE($T$5,$B13,$C13),'DRY1'!$A$6:$N$135,14,FALSE),0)</f>
        <v>0</v>
      </c>
      <c r="U13" s="66">
        <f>_xlfn.IFNA(VLOOKUP(CONCATENATE($U$5,$B13,$C13),'HO1'!$A$6:$N$131,14,FALSE),0)</f>
        <v>0</v>
      </c>
      <c r="V13" s="66">
        <f>_xlfn.IFNA(VLOOKUP(CONCATENATE($V$5,$B13,$C13),'BUS3'!$A$6:$N$135,14,FALSE),0)</f>
        <v>0</v>
      </c>
      <c r="W13" s="66">
        <f>_xlfn.IFNA(VLOOKUP(CONCATENATE($W$5,$B13,$C13),'DRY2'!$A$6:$N$133,14,FALSE),0)</f>
        <v>0</v>
      </c>
      <c r="X13" s="66">
        <f>_xlfn.IFNA(VLOOKUP(CONCATENATE($X$5,$B13,$C13),'BAL2'!$A$6:$N$133,14,FALSE),0)</f>
        <v>6</v>
      </c>
      <c r="Y13" s="66">
        <f>_xlfn.IFNA(VLOOKUP(CONCATENATE($Y$5,$B13,$C13),'OG2'!$A$6:$N$133,14,FALSE),0)</f>
        <v>0</v>
      </c>
      <c r="Z13" s="66">
        <f>_xlfn.IFNA(VLOOKUP(CONCATENATE($Z$5,$B13,$C13),'MR2'!$A$6:$N$133,14,FALSE),0)</f>
        <v>0</v>
      </c>
      <c r="AA13" s="66">
        <f>_xlfn.IFNA(VLOOKUP(CONCATENATE($AA$5,$B13,$C13),'DRY3'!$A$6:$N$124,14,FALSE),0)</f>
        <v>0</v>
      </c>
      <c r="AB13" s="66">
        <f>_xlfn.IFNA(VLOOKUP(CONCATENATE($AB$5,$B13,$C13),'SER2'!$A$6:$N$135,14,FALSE),0)</f>
        <v>0</v>
      </c>
      <c r="AC13" s="66">
        <f>_xlfn.IFNA(VLOOKUP(CONCATENATE($AC$5,$B13,$C13),'KR2'!$A$6:$O$129,14,FALSE),0)</f>
        <v>0</v>
      </c>
      <c r="AD13" s="66">
        <f>_xlfn.IFNA(VLOOKUP(CONCATENATE($AD$5,$B13,$C13),'BUN1'!$A$6:$O$129,14,FALSE),0)</f>
        <v>0</v>
      </c>
      <c r="AE13" s="66">
        <f>_xlfn.IFNA(VLOOKUP(CONCATENATE($AE$5,$B13,$C13),LOG!$A$6:$N$135,14,FALSE),0)</f>
        <v>8</v>
      </c>
      <c r="AF13" s="66">
        <f>_xlfn.IFNA(VLOOKUP(CONCATENATE($AF$5,$B13,$C13),FEST!$A$6:$N$125,14,FALSE),0)</f>
        <v>0</v>
      </c>
      <c r="AG13" s="66">
        <f>_xlfn.IFNA(VLOOKUP(CONCATENATE($AG$5,$B13,$C13),'ESP2'!$A$6:$N$131,14,FALSE),0)</f>
        <v>0</v>
      </c>
      <c r="AH13" s="66">
        <f>_xlfn.IFNA(VLOOKUP(CONCATENATE($AH$5,$B13,$C13),'OG2'!$A$6:$N$131,14,FALSE),0)</f>
        <v>0</v>
      </c>
      <c r="AI13" s="66">
        <f>_xlfn.IFNA(VLOOKUP(CONCATENATE($AI$5,$B13,$C13),'BUN2'!$A$6:$N$135,14,FALSE),0)</f>
        <v>0</v>
      </c>
      <c r="AJ13" s="66">
        <f>_xlfn.IFNA(VLOOKUP(CONCATENATE($AJ$5,$B13,$C13),SC!$A$6:$N$250,14,FALSE),0)</f>
        <v>2</v>
      </c>
      <c r="AK13" s="66">
        <f>_xlfn.IFNA(VLOOKUP(CONCATENATE($AK$5,$B13,$C13),'ESP3'!$A$6:$N$133,14,FALSE),0)</f>
        <v>0</v>
      </c>
      <c r="AL13" s="66">
        <f>_xlfn.IFNA(VLOOKUP(CONCATENATE($AL$5,$B13,$C13),'BAL3'!$A$6:$N$95,14,FALSE),0)</f>
        <v>4</v>
      </c>
      <c r="AM13" s="67">
        <f>_xlfn.IFNA(VLOOKUP(CONCATENATE($AM$5,$B13,$C13),'BUS4'!$A$6:$N$233,14,FALSE),0)</f>
        <v>0</v>
      </c>
      <c r="AN13" s="67">
        <f>_xlfn.IFNA(VLOOKUP(CONCATENATE($AK$5,$B13,$C13),'BUN3'!$A$6:$N$133,14,FALSE),0)</f>
        <v>0</v>
      </c>
      <c r="AO13" s="67">
        <f>_xlfn.IFNA(VLOOKUP(CONCATENATE($AO$5,$B13,$C13),'ESP4'!$A$6:$N$135,14,FALSE),0)</f>
        <v>0</v>
      </c>
      <c r="AP13" s="67">
        <f>_xlfn.IFNA(VLOOKUP(CONCATENATE($AP$5,$B13,$C13),'MR3'!$A$6:$N$77,14,FALSE),0)</f>
        <v>0</v>
      </c>
      <c r="AQ13" s="67">
        <f>_xlfn.IFNA(VLOOKUP(CONCATENATE($AQ$5,$B13,$C13),'WAL1'!$A$6:$N$233,14,FALSE),0)</f>
        <v>0</v>
      </c>
      <c r="AR13" s="67">
        <f>_xlfn.IFNA(VLOOKUP(CONCATENATE($AR$5,$B13,$C13),'SM1'!$A$6:$N$233,14,FALSE),0)</f>
        <v>0</v>
      </c>
      <c r="AS13" s="68">
        <f>_xlfn.IFNA(VLOOKUP(CONCATENATE($AS$5,$B13,$C13),WP!$A$6:$N$250,14,FALSE),0)</f>
        <v>0</v>
      </c>
      <c r="AT13" s="63"/>
    </row>
    <row r="14" spans="1:83" x14ac:dyDescent="0.3">
      <c r="A14" s="891"/>
      <c r="B14" s="85" t="s">
        <v>277</v>
      </c>
      <c r="C14" s="22" t="s">
        <v>327</v>
      </c>
      <c r="D14" s="22" t="s">
        <v>295</v>
      </c>
      <c r="E14" s="23">
        <v>45031</v>
      </c>
      <c r="F14" s="24">
        <v>12</v>
      </c>
      <c r="G14" s="187">
        <f t="shared" si="0"/>
        <v>2</v>
      </c>
      <c r="H14" s="66">
        <f t="shared" si="1"/>
        <v>17</v>
      </c>
      <c r="I14" s="638">
        <f t="shared" si="2"/>
        <v>9</v>
      </c>
      <c r="J14" s="66">
        <f>_xlfn.IFNA(VLOOKUP(CONCATENATE($J$5,$B14,$C14),'BUS1'!$A$6:$N$107,14,FALSE),0)</f>
        <v>0</v>
      </c>
      <c r="K14" s="66">
        <f>_xlfn.IFNA(VLOOKUP(CONCATENATE($K$5,$B14,$C14),'ESP1'!$A$6:$N$135,14,FALSE),0)</f>
        <v>0</v>
      </c>
      <c r="L14" s="66">
        <f>_xlfn.IFNA(VLOOKUP(CONCATENATE($L$5,$B14,$C14),'KR1'!$A$6:$N$95,14,FALSE),0)</f>
        <v>0</v>
      </c>
      <c r="M14" s="66">
        <f>_xlfn.IFNA(VLOOKUP(CONCATENATE($M$5,$B14,$C14),'BAL1'!$A$6:$N$110,14,FALSE),0)</f>
        <v>0</v>
      </c>
      <c r="N14" s="66">
        <f>_xlfn.IFNA(VLOOKUP(CONCATENATE($N$5,$B14,$C14),MUR!$A$6:$N$110,14,FALSE),0)</f>
        <v>0</v>
      </c>
      <c r="O14" s="66">
        <f>_xlfn.IFNA(VLOOKUP(CONCATENATE($O$5,$B14,$C14),'SER1'!$A$6:$N$110,14,FALSE),0)</f>
        <v>5</v>
      </c>
      <c r="P14" s="66">
        <f>_xlfn.IFNA(VLOOKUP(CONCATENATE($P$5,$B14,$C14),'MR1'!$A$6:$N$135,14,FALSE),0)</f>
        <v>0</v>
      </c>
      <c r="Q14" s="66">
        <f>_xlfn.IFNA(VLOOKUP(CONCATENATE($Q$5,$B14,$C14),'GOS1'!$A$6:$N$133,14,FALSE),0)</f>
        <v>0</v>
      </c>
      <c r="R14" s="66">
        <f>_xlfn.IFNA(VLOOKUP(CONCATENATE($R$5,$B14,$C14),'BUS2'!$A$6:$N$133,14,FALSE),0)</f>
        <v>0</v>
      </c>
      <c r="S14" s="66">
        <f>_xlfn.IFNA(VLOOKUP(CONCATENATE($S$5,$B14,$C14),'OG1'!$A$6:$N$56,14,FALSE),0)</f>
        <v>0</v>
      </c>
      <c r="T14" s="66">
        <f>_xlfn.IFNA(VLOOKUP(CONCATENATE($T$5,$B14,$C14),'DRY1'!$A$6:$N$135,14,FALSE),0)</f>
        <v>0</v>
      </c>
      <c r="U14" s="66">
        <f>_xlfn.IFNA(VLOOKUP(CONCATENATE($U$5,$B14,$C14),'HO1'!$A$6:$N$131,14,FALSE),0)</f>
        <v>0</v>
      </c>
      <c r="V14" s="66">
        <f>_xlfn.IFNA(VLOOKUP(CONCATENATE($V$5,$B14,$C14),'BUS3'!$A$6:$N$135,14,FALSE),0)</f>
        <v>0</v>
      </c>
      <c r="W14" s="66">
        <f>_xlfn.IFNA(VLOOKUP(CONCATENATE($W$5,$B14,$C14),'DRY2'!$A$6:$N$133,14,FALSE),0)</f>
        <v>0</v>
      </c>
      <c r="X14" s="66">
        <f>_xlfn.IFNA(VLOOKUP(CONCATENATE($X$5,$B14,$C14),'BAL2'!$A$6:$N$133,14,FALSE),0)</f>
        <v>0</v>
      </c>
      <c r="Y14" s="66">
        <f>_xlfn.IFNA(VLOOKUP(CONCATENATE($Y$5,$B14,$C14),'OG2'!$A$6:$N$133,14,FALSE),0)</f>
        <v>0</v>
      </c>
      <c r="Z14" s="66">
        <f>_xlfn.IFNA(VLOOKUP(CONCATENATE($Z$5,$B14,$C14),'MR2'!$A$6:$N$133,14,FALSE),0)</f>
        <v>0</v>
      </c>
      <c r="AA14" s="66">
        <f>_xlfn.IFNA(VLOOKUP(CONCATENATE($AA$5,$B14,$C14),'DRY3'!$A$6:$N$124,14,FALSE),0)</f>
        <v>0</v>
      </c>
      <c r="AB14" s="66">
        <f>_xlfn.IFNA(VLOOKUP(CONCATENATE($AB$5,$B14,$C14),'SER2'!$A$6:$N$135,14,FALSE),0)</f>
        <v>0</v>
      </c>
      <c r="AC14" s="66">
        <f>_xlfn.IFNA(VLOOKUP(CONCATENATE($AC$5,$B14,$C14),'KR2'!$A$6:$O$129,14,FALSE),0)</f>
        <v>0</v>
      </c>
      <c r="AD14" s="66">
        <f>_xlfn.IFNA(VLOOKUP(CONCATENATE($AD$5,$B14,$C14),'BUN1'!$A$6:$O$129,14,FALSE),0)</f>
        <v>0</v>
      </c>
      <c r="AE14" s="66">
        <f>_xlfn.IFNA(VLOOKUP(CONCATENATE($AE$5,$B14,$C14),LOG!$A$6:$N$135,14,FALSE),0)</f>
        <v>0</v>
      </c>
      <c r="AF14" s="66">
        <f>_xlfn.IFNA(VLOOKUP(CONCATENATE($AF$5,$B14,$C14),FEST!$A$6:$N$125,14,FALSE),0)</f>
        <v>12</v>
      </c>
      <c r="AG14" s="66">
        <f>_xlfn.IFNA(VLOOKUP(CONCATENATE($AG$5,$B14,$C14),'ESP2'!$A$6:$N$131,14,FALSE),0)</f>
        <v>0</v>
      </c>
      <c r="AH14" s="66">
        <f>_xlfn.IFNA(VLOOKUP(CONCATENATE($AH$5,$B14,$C14),'OG2'!$A$6:$N$131,14,FALSE),0)</f>
        <v>0</v>
      </c>
      <c r="AI14" s="66">
        <f>_xlfn.IFNA(VLOOKUP(CONCATENATE($AI$5,$B14,$C14),'BUN2'!$A$6:$N$135,14,FALSE),0)</f>
        <v>0</v>
      </c>
      <c r="AJ14" s="66">
        <f>_xlfn.IFNA(VLOOKUP(CONCATENATE($AJ$5,$B14,$C14),SC!$A$6:$N$250,14,FALSE),0)</f>
        <v>0</v>
      </c>
      <c r="AK14" s="66">
        <f>_xlfn.IFNA(VLOOKUP(CONCATENATE($AK$5,$B14,$C14),'ESP3'!$A$6:$N$133,14,FALSE),0)</f>
        <v>0</v>
      </c>
      <c r="AL14" s="66">
        <f>_xlfn.IFNA(VLOOKUP(CONCATENATE($AL$5,$B14,$C14),'BAL3'!$A$6:$N$95,14,FALSE),0)</f>
        <v>0</v>
      </c>
      <c r="AM14" s="67">
        <f>_xlfn.IFNA(VLOOKUP(CONCATENATE($AM$5,$B14,$C14),'BUS4'!$A$6:$N$233,14,FALSE),0)</f>
        <v>0</v>
      </c>
      <c r="AN14" s="67">
        <f>_xlfn.IFNA(VLOOKUP(CONCATENATE($AK$5,$B14,$C14),'BUN3'!$A$6:$N$133,14,FALSE),0)</f>
        <v>0</v>
      </c>
      <c r="AO14" s="67">
        <f>_xlfn.IFNA(VLOOKUP(CONCATENATE($AO$5,$B14,$C14),'ESP4'!$A$6:$N$135,14,FALSE),0)</f>
        <v>0</v>
      </c>
      <c r="AP14" s="67">
        <f>_xlfn.IFNA(VLOOKUP(CONCATENATE($AP$5,$B14,$C14),'MR3'!$A$6:$N$77,14,FALSE),0)</f>
        <v>0</v>
      </c>
      <c r="AQ14" s="67">
        <f>_xlfn.IFNA(VLOOKUP(CONCATENATE($AQ$5,$B14,$C14),'WAL1'!$A$6:$N$233,14,FALSE),0)</f>
        <v>0</v>
      </c>
      <c r="AR14" s="67">
        <f>_xlfn.IFNA(VLOOKUP(CONCATENATE($AR$5,$B14,$C14),'SM1'!$A$6:$N$233,14,FALSE),0)</f>
        <v>0</v>
      </c>
      <c r="AS14" s="68">
        <f>_xlfn.IFNA(VLOOKUP(CONCATENATE($AS$5,$B14,$C14),WP!$A$6:$N$250,14,FALSE),0)</f>
        <v>0</v>
      </c>
      <c r="AT14" s="35"/>
    </row>
    <row r="15" spans="1:83" x14ac:dyDescent="0.3">
      <c r="A15" s="891"/>
      <c r="B15" s="85" t="s">
        <v>242</v>
      </c>
      <c r="C15" s="22" t="s">
        <v>319</v>
      </c>
      <c r="D15" s="22" t="s">
        <v>258</v>
      </c>
      <c r="E15" s="23">
        <v>45028</v>
      </c>
      <c r="F15" s="24">
        <v>13</v>
      </c>
      <c r="G15" s="187">
        <f t="shared" si="0"/>
        <v>3</v>
      </c>
      <c r="H15" s="66">
        <f t="shared" si="1"/>
        <v>15</v>
      </c>
      <c r="I15" s="638">
        <f t="shared" si="2"/>
        <v>10</v>
      </c>
      <c r="J15" s="66">
        <f>_xlfn.IFNA(VLOOKUP(CONCATENATE($J$5,$B15,$C15),'BUS1'!$A$6:$N$107,14,FALSE),0)</f>
        <v>0</v>
      </c>
      <c r="K15" s="66">
        <f>_xlfn.IFNA(VLOOKUP(CONCATENATE($K$5,$B15,$C15),'ESP1'!$A$6:$N$135,14,FALSE),0)</f>
        <v>0</v>
      </c>
      <c r="L15" s="66">
        <f>_xlfn.IFNA(VLOOKUP(CONCATENATE($L$5,$B15,$C15),'KR1'!$A$6:$N$95,14,FALSE),0)</f>
        <v>0</v>
      </c>
      <c r="M15" s="66">
        <f>_xlfn.IFNA(VLOOKUP(CONCATENATE($M$5,$B15,$C15),'BAL1'!$A$6:$N$110,14,FALSE),0)</f>
        <v>0</v>
      </c>
      <c r="N15" s="66">
        <f>_xlfn.IFNA(VLOOKUP(CONCATENATE($N$5,$B15,$C15),MUR!$A$6:$N$110,14,FALSE),0)</f>
        <v>0</v>
      </c>
      <c r="O15" s="66">
        <f>_xlfn.IFNA(VLOOKUP(CONCATENATE($O$5,$B15,$C15),'SER1'!$A$6:$N$110,14,FALSE),0)</f>
        <v>0</v>
      </c>
      <c r="P15" s="66">
        <f>_xlfn.IFNA(VLOOKUP(CONCATENATE($P$5,$B15,$C15),'MR1'!$A$6:$N$135,14,FALSE),0)</f>
        <v>0</v>
      </c>
      <c r="Q15" s="66">
        <f>_xlfn.IFNA(VLOOKUP(CONCATENATE($Q$5,$B15,$C15),'GOS1'!$A$6:$N$133,14,FALSE),0)</f>
        <v>0</v>
      </c>
      <c r="R15" s="66">
        <f>_xlfn.IFNA(VLOOKUP(CONCATENATE($R$5,$B15,$C15),'BUS2'!$A$6:$N$133,14,FALSE),0)</f>
        <v>0</v>
      </c>
      <c r="S15" s="66">
        <f>_xlfn.IFNA(VLOOKUP(CONCATENATE($S$5,$B15,$C15),'OG1'!$A$6:$N$56,14,FALSE),0)</f>
        <v>0</v>
      </c>
      <c r="T15" s="66">
        <f>_xlfn.IFNA(VLOOKUP(CONCATENATE($T$5,$B15,$C15),'DRY1'!$A$6:$N$135,14,FALSE),0)</f>
        <v>6</v>
      </c>
      <c r="U15" s="66">
        <f>_xlfn.IFNA(VLOOKUP(CONCATENATE($U$5,$B15,$C15),'HO1'!$A$6:$N$131,14,FALSE),0)</f>
        <v>0</v>
      </c>
      <c r="V15" s="66">
        <f>_xlfn.IFNA(VLOOKUP(CONCATENATE($V$5,$B15,$C15),'BUS3'!$A$6:$N$135,14,FALSE),0)</f>
        <v>0</v>
      </c>
      <c r="W15" s="66">
        <f>_xlfn.IFNA(VLOOKUP(CONCATENATE($W$5,$B15,$C15),'DRY2'!$A$6:$N$133,14,FALSE),0)</f>
        <v>6</v>
      </c>
      <c r="X15" s="66">
        <f>_xlfn.IFNA(VLOOKUP(CONCATENATE($X$5,$B15,$C15),'BAL2'!$A$6:$N$133,14,FALSE),0)</f>
        <v>0</v>
      </c>
      <c r="Y15" s="66">
        <f>_xlfn.IFNA(VLOOKUP(CONCATENATE($Y$5,$B15,$C15),'OG2'!$A$6:$N$133,14,FALSE),0)</f>
        <v>0</v>
      </c>
      <c r="Z15" s="66">
        <f>_xlfn.IFNA(VLOOKUP(CONCATENATE($Z$5,$B15,$C15),'MR2'!$A$6:$N$133,14,FALSE),0)</f>
        <v>0</v>
      </c>
      <c r="AA15" s="66">
        <f>_xlfn.IFNA(VLOOKUP(CONCATENATE($AA$5,$B15,$C15),'DRY3'!$A$6:$N$124,14,FALSE),0)</f>
        <v>0</v>
      </c>
      <c r="AB15" s="66">
        <f>_xlfn.IFNA(VLOOKUP(CONCATENATE($AB$5,$B15,$C15),'SER2'!$A$6:$N$135,14,FALSE),0)</f>
        <v>0</v>
      </c>
      <c r="AC15" s="66">
        <f>_xlfn.IFNA(VLOOKUP(CONCATENATE($AC$5,$B15,$C15),'KR2'!$A$6:$O$129,14,FALSE),0)</f>
        <v>0</v>
      </c>
      <c r="AD15" s="66">
        <f>_xlfn.IFNA(VLOOKUP(CONCATENATE($AD$5,$B15,$C15),'BUN1'!$A$6:$O$129,14,FALSE),0)</f>
        <v>3</v>
      </c>
      <c r="AE15" s="66">
        <f>_xlfn.IFNA(VLOOKUP(CONCATENATE($AE$5,$B15,$C15),LOG!$A$6:$N$135,14,FALSE),0)</f>
        <v>0</v>
      </c>
      <c r="AF15" s="66">
        <f>_xlfn.IFNA(VLOOKUP(CONCATENATE($AF$5,$B15,$C15),FEST!$A$6:$N$125,14,FALSE),0)</f>
        <v>0</v>
      </c>
      <c r="AG15" s="66">
        <f>_xlfn.IFNA(VLOOKUP(CONCATENATE($AG$5,$B15,$C15),'ESP2'!$A$6:$N$131,14,FALSE),0)</f>
        <v>0</v>
      </c>
      <c r="AH15" s="66">
        <f>_xlfn.IFNA(VLOOKUP(CONCATENATE($AH$5,$B15,$C15),'OG2'!$A$6:$N$131,14,FALSE),0)</f>
        <v>0</v>
      </c>
      <c r="AI15" s="66">
        <f>_xlfn.IFNA(VLOOKUP(CONCATENATE($AI$5,$B15,$C15),'BUN2'!$A$6:$N$135,14,FALSE),0)</f>
        <v>0</v>
      </c>
      <c r="AJ15" s="66">
        <f>_xlfn.IFNA(VLOOKUP(CONCATENATE($AJ$5,$B15,$C15),SC!$A$6:$N$250,14,FALSE),0)</f>
        <v>0</v>
      </c>
      <c r="AK15" s="66">
        <f>_xlfn.IFNA(VLOOKUP(CONCATENATE($AK$5,$B15,$C15),'ESP3'!$A$6:$N$133,14,FALSE),0)</f>
        <v>0</v>
      </c>
      <c r="AL15" s="66">
        <f>_xlfn.IFNA(VLOOKUP(CONCATENATE($AL$5,$B15,$C15),'BAL3'!$A$6:$N$95,14,FALSE),0)</f>
        <v>0</v>
      </c>
      <c r="AM15" s="67">
        <f>_xlfn.IFNA(VLOOKUP(CONCATENATE($AM$5,$B15,$C15),'BUS4'!$A$6:$N$233,14,FALSE),0)</f>
        <v>0</v>
      </c>
      <c r="AN15" s="67">
        <f>_xlfn.IFNA(VLOOKUP(CONCATENATE($AK$5,$B15,$C15),'BUN3'!$A$6:$N$133,14,FALSE),0)</f>
        <v>0</v>
      </c>
      <c r="AO15" s="67">
        <f>_xlfn.IFNA(VLOOKUP(CONCATENATE($AO$5,$B15,$C15),'ESP4'!$A$6:$N$135,14,FALSE),0)</f>
        <v>0</v>
      </c>
      <c r="AP15" s="67">
        <f>_xlfn.IFNA(VLOOKUP(CONCATENATE($AP$5,$B15,$C15),'MR3'!$A$6:$N$77,14,FALSE),0)</f>
        <v>0</v>
      </c>
      <c r="AQ15" s="67">
        <f>_xlfn.IFNA(VLOOKUP(CONCATENATE($AQ$5,$B15,$C15),'WAL1'!$A$6:$N$233,14,FALSE),0)</f>
        <v>0</v>
      </c>
      <c r="AR15" s="67">
        <f>_xlfn.IFNA(VLOOKUP(CONCATENATE($AR$5,$B15,$C15),'SM1'!$A$6:$N$233,14,FALSE),0)</f>
        <v>0</v>
      </c>
      <c r="AS15" s="68">
        <f>_xlfn.IFNA(VLOOKUP(CONCATENATE($AS$5,$B15,$C15),WP!$A$6:$N$250,14,FALSE),0)</f>
        <v>0</v>
      </c>
      <c r="AT15" s="63"/>
    </row>
    <row r="16" spans="1:83" x14ac:dyDescent="0.3">
      <c r="A16" s="891"/>
      <c r="B16" s="85" t="s">
        <v>284</v>
      </c>
      <c r="C16" s="22" t="s">
        <v>325</v>
      </c>
      <c r="D16" s="22" t="s">
        <v>300</v>
      </c>
      <c r="E16" s="23">
        <v>45068</v>
      </c>
      <c r="F16" s="24">
        <v>12</v>
      </c>
      <c r="G16" s="187">
        <f t="shared" si="0"/>
        <v>3</v>
      </c>
      <c r="H16" s="66">
        <f t="shared" si="1"/>
        <v>15</v>
      </c>
      <c r="I16" s="638">
        <f t="shared" si="2"/>
        <v>10</v>
      </c>
      <c r="J16" s="66">
        <f>_xlfn.IFNA(VLOOKUP(CONCATENATE($J$5,$B16,$C16),'BUS1'!$A$6:$N$107,14,FALSE),0)</f>
        <v>0</v>
      </c>
      <c r="K16" s="66">
        <f>_xlfn.IFNA(VLOOKUP(CONCATENATE($K$5,$B16,$C16),'ESP1'!$A$6:$N$135,14,FALSE),0)</f>
        <v>0</v>
      </c>
      <c r="L16" s="66">
        <f>_xlfn.IFNA(VLOOKUP(CONCATENATE($L$5,$B16,$C16),'KR1'!$A$6:$N$95,14,FALSE),0)</f>
        <v>0</v>
      </c>
      <c r="M16" s="66">
        <f>_xlfn.IFNA(VLOOKUP(CONCATENATE($M$5,$B16,$C16),'BAL1'!$A$6:$N$110,14,FALSE),0)</f>
        <v>0</v>
      </c>
      <c r="N16" s="66">
        <f>_xlfn.IFNA(VLOOKUP(CONCATENATE($N$5,$B16,$C16),MUR!$A$6:$N$110,14,FALSE),0)</f>
        <v>0</v>
      </c>
      <c r="O16" s="66">
        <f>_xlfn.IFNA(VLOOKUP(CONCATENATE($O$5,$B16,$C16),'SER1'!$A$6:$N$110,14,FALSE),0)</f>
        <v>0</v>
      </c>
      <c r="P16" s="66">
        <f>_xlfn.IFNA(VLOOKUP(CONCATENATE($P$5,$B16,$C16),'MR1'!$A$6:$N$135,14,FALSE),0)</f>
        <v>0</v>
      </c>
      <c r="Q16" s="66">
        <f>_xlfn.IFNA(VLOOKUP(CONCATENATE($Q$5,$B16,$C16),'GOS1'!$A$6:$N$133,14,FALSE),0)</f>
        <v>0</v>
      </c>
      <c r="R16" s="66">
        <f>_xlfn.IFNA(VLOOKUP(CONCATENATE($R$5,$B16,$C16),'BUS2'!$A$6:$N$133,14,FALSE),0)</f>
        <v>0</v>
      </c>
      <c r="S16" s="66">
        <f>_xlfn.IFNA(VLOOKUP(CONCATENATE($S$5,$B16,$C16),'OG1'!$A$6:$N$56,14,FALSE),0)</f>
        <v>0</v>
      </c>
      <c r="T16" s="66">
        <f>_xlfn.IFNA(VLOOKUP(CONCATENATE($T$5,$B16,$C16),'DRY1'!$A$6:$N$135,14,FALSE),0)</f>
        <v>0</v>
      </c>
      <c r="U16" s="66">
        <f>_xlfn.IFNA(VLOOKUP(CONCATENATE($U$5,$B16,$C16),'HO1'!$A$6:$N$131,14,FALSE),0)</f>
        <v>0</v>
      </c>
      <c r="V16" s="66">
        <f>_xlfn.IFNA(VLOOKUP(CONCATENATE($V$5,$B16,$C16),'BUS3'!$A$6:$N$135,14,FALSE),0)</f>
        <v>0</v>
      </c>
      <c r="W16" s="66">
        <f>_xlfn.IFNA(VLOOKUP(CONCATENATE($W$5,$B16,$C16),'DRY2'!$A$6:$N$133,14,FALSE),0)</f>
        <v>0</v>
      </c>
      <c r="X16" s="66">
        <f>_xlfn.IFNA(VLOOKUP(CONCATENATE($X$5,$B16,$C16),'BAL2'!$A$6:$N$133,14,FALSE),0)</f>
        <v>0</v>
      </c>
      <c r="Y16" s="66">
        <f>_xlfn.IFNA(VLOOKUP(CONCATENATE($Y$5,$B16,$C16),'OG2'!$A$6:$N$133,14,FALSE),0)</f>
        <v>0</v>
      </c>
      <c r="Z16" s="66">
        <f>_xlfn.IFNA(VLOOKUP(CONCATENATE($Z$5,$B16,$C16),'MR2'!$A$6:$N$133,14,FALSE),0)</f>
        <v>0</v>
      </c>
      <c r="AA16" s="66">
        <f>_xlfn.IFNA(VLOOKUP(CONCATENATE($AA$5,$B16,$C16),'DRY3'!$A$6:$N$124,14,FALSE),0)</f>
        <v>0</v>
      </c>
      <c r="AB16" s="66">
        <f>_xlfn.IFNA(VLOOKUP(CONCATENATE($AB$5,$B16,$C16),'SER2'!$A$6:$N$135,14,FALSE),0)</f>
        <v>0</v>
      </c>
      <c r="AC16" s="66">
        <f>_xlfn.IFNA(VLOOKUP(CONCATENATE($AC$5,$B16,$C16),'KR2'!$A$6:$O$129,14,FALSE),0)</f>
        <v>0</v>
      </c>
      <c r="AD16" s="66">
        <f>_xlfn.IFNA(VLOOKUP(CONCATENATE($AD$5,$B16,$C16),'BUN1'!$A$6:$O$129,14,FALSE),0)</f>
        <v>6</v>
      </c>
      <c r="AE16" s="66">
        <f>_xlfn.IFNA(VLOOKUP(CONCATENATE($AE$5,$B16,$C16),LOG!$A$6:$N$135,14,FALSE),0)</f>
        <v>0</v>
      </c>
      <c r="AF16" s="66">
        <f>_xlfn.IFNA(VLOOKUP(CONCATENATE($AF$5,$B16,$C16),FEST!$A$6:$N$125,14,FALSE),0)</f>
        <v>0</v>
      </c>
      <c r="AG16" s="66">
        <f>_xlfn.IFNA(VLOOKUP(CONCATENATE($AG$5,$B16,$C16),'ESP2'!$A$6:$N$131,14,FALSE),0)</f>
        <v>0</v>
      </c>
      <c r="AH16" s="66">
        <f>_xlfn.IFNA(VLOOKUP(CONCATENATE($AH$5,$B16,$C16),'OG2'!$A$6:$N$131,14,FALSE),0)</f>
        <v>0</v>
      </c>
      <c r="AI16" s="66">
        <f>_xlfn.IFNA(VLOOKUP(CONCATENATE($AI$5,$B16,$C16),'BUN2'!$A$6:$N$135,14,FALSE),0)</f>
        <v>5</v>
      </c>
      <c r="AJ16" s="66">
        <f>_xlfn.IFNA(VLOOKUP(CONCATENATE($AJ$5,$B16,$C16),SC!$A$6:$N$250,14,FALSE),0)</f>
        <v>0</v>
      </c>
      <c r="AK16" s="66">
        <f>_xlfn.IFNA(VLOOKUP(CONCATENATE($AK$5,$B16,$C16),'ESP3'!$A$6:$N$133,14,FALSE),0)</f>
        <v>0</v>
      </c>
      <c r="AL16" s="66">
        <f>_xlfn.IFNA(VLOOKUP(CONCATENATE($AL$5,$B16,$C16),'BAL3'!$A$6:$N$95,14,FALSE),0)</f>
        <v>0</v>
      </c>
      <c r="AM16" s="67">
        <f>_xlfn.IFNA(VLOOKUP(CONCATENATE($AM$5,$B16,$C16),'BUS4'!$A$6:$N$233,14,FALSE),0)</f>
        <v>4</v>
      </c>
      <c r="AN16" s="67">
        <f>_xlfn.IFNA(VLOOKUP(CONCATENATE($AK$5,$B16,$C16),'BUN3'!$A$6:$N$133,14,FALSE),0)</f>
        <v>0</v>
      </c>
      <c r="AO16" s="67">
        <f>_xlfn.IFNA(VLOOKUP(CONCATENATE($AO$5,$B16,$C16),'ESP4'!$A$6:$N$135,14,FALSE),0)</f>
        <v>0</v>
      </c>
      <c r="AP16" s="67">
        <f>_xlfn.IFNA(VLOOKUP(CONCATENATE($AP$5,$B16,$C16),'MR3'!$A$6:$N$77,14,FALSE),0)</f>
        <v>0</v>
      </c>
      <c r="AQ16" s="67">
        <f>_xlfn.IFNA(VLOOKUP(CONCATENATE($AQ$5,$B16,$C16),'WAL1'!$A$6:$N$233,14,FALSE),0)</f>
        <v>0</v>
      </c>
      <c r="AR16" s="67">
        <f>_xlfn.IFNA(VLOOKUP(CONCATENATE($AR$5,$B16,$C16),'SM1'!$A$6:$N$233,14,FALSE),0)</f>
        <v>0</v>
      </c>
      <c r="AS16" s="68">
        <f>_xlfn.IFNA(VLOOKUP(CONCATENATE($AS$5,$B16,$C16),WP!$A$6:$N$250,14,FALSE),0)</f>
        <v>0</v>
      </c>
      <c r="AT16" s="63"/>
    </row>
    <row r="17" spans="1:46" x14ac:dyDescent="0.3">
      <c r="A17" s="891"/>
      <c r="B17" s="85" t="s">
        <v>292</v>
      </c>
      <c r="C17" s="22" t="s">
        <v>530</v>
      </c>
      <c r="D17" s="22" t="s">
        <v>307</v>
      </c>
      <c r="E17" s="23">
        <v>45124</v>
      </c>
      <c r="F17" s="24">
        <v>12</v>
      </c>
      <c r="G17" s="187">
        <f t="shared" si="0"/>
        <v>2</v>
      </c>
      <c r="H17" s="66">
        <f t="shared" si="1"/>
        <v>15</v>
      </c>
      <c r="I17" s="638">
        <f t="shared" si="2"/>
        <v>10</v>
      </c>
      <c r="J17" s="66">
        <f>_xlfn.IFNA(VLOOKUP(CONCATENATE($J$5,$B17,$C17),'BUS1'!$A$6:$N$107,14,FALSE),0)</f>
        <v>0</v>
      </c>
      <c r="K17" s="66">
        <f>_xlfn.IFNA(VLOOKUP(CONCATENATE($K$5,$B17,$C17),'ESP1'!$A$6:$N$135,14,FALSE),0)</f>
        <v>0</v>
      </c>
      <c r="L17" s="66">
        <f>_xlfn.IFNA(VLOOKUP(CONCATENATE($L$5,$B17,$C17),'KR1'!$A$6:$N$95,14,FALSE),0)</f>
        <v>0</v>
      </c>
      <c r="M17" s="66">
        <f>_xlfn.IFNA(VLOOKUP(CONCATENATE($M$5,$B17,$C17),'BAL1'!$A$6:$N$110,14,FALSE),0)</f>
        <v>0</v>
      </c>
      <c r="N17" s="66">
        <f>_xlfn.IFNA(VLOOKUP(CONCATENATE($N$5,$B17,$C17),MUR!$A$6:$N$110,14,FALSE),0)</f>
        <v>0</v>
      </c>
      <c r="O17" s="66">
        <f>_xlfn.IFNA(VLOOKUP(CONCATENATE($O$5,$B17,$C17),'SER1'!$A$6:$N$110,14,FALSE),0)</f>
        <v>0</v>
      </c>
      <c r="P17" s="66">
        <f>_xlfn.IFNA(VLOOKUP(CONCATENATE($P$5,$B17,$C17),'MR1'!$A$6:$N$135,14,FALSE),0)</f>
        <v>0</v>
      </c>
      <c r="Q17" s="66">
        <f>_xlfn.IFNA(VLOOKUP(CONCATENATE($Q$5,$B17,$C17),'GOS1'!$A$6:$N$133,14,FALSE),0)</f>
        <v>0</v>
      </c>
      <c r="R17" s="66">
        <f>_xlfn.IFNA(VLOOKUP(CONCATENATE($R$5,$B17,$C17),'BUS2'!$A$6:$N$133,14,FALSE),0)</f>
        <v>0</v>
      </c>
      <c r="S17" s="66">
        <f>_xlfn.IFNA(VLOOKUP(CONCATENATE($S$5,$B17,$C17),'OG1'!$A$6:$N$56,14,FALSE),0)</f>
        <v>0</v>
      </c>
      <c r="T17" s="66">
        <f>_xlfn.IFNA(VLOOKUP(CONCATENATE($T$5,$B17,$C17),'DRY1'!$A$6:$N$135,14,FALSE),0)</f>
        <v>0</v>
      </c>
      <c r="U17" s="66">
        <f>_xlfn.IFNA(VLOOKUP(CONCATENATE($U$5,$B17,$C17),'HO1'!$A$6:$N$131,14,FALSE),0)</f>
        <v>0</v>
      </c>
      <c r="V17" s="66">
        <f>_xlfn.IFNA(VLOOKUP(CONCATENATE($V$5,$B17,$C17),'BUS3'!$A$6:$N$135,14,FALSE),0)</f>
        <v>0</v>
      </c>
      <c r="W17" s="66">
        <f>_xlfn.IFNA(VLOOKUP(CONCATENATE($W$5,$B17,$C17),'DRY2'!$A$6:$N$133,14,FALSE),0)</f>
        <v>0</v>
      </c>
      <c r="X17" s="66">
        <f>_xlfn.IFNA(VLOOKUP(CONCATENATE($X$5,$B17,$C17),'BAL2'!$A$6:$N$133,14,FALSE),0)</f>
        <v>0</v>
      </c>
      <c r="Y17" s="66">
        <f>_xlfn.IFNA(VLOOKUP(CONCATENATE($Y$5,$B17,$C17),'OG2'!$A$6:$N$133,14,FALSE),0)</f>
        <v>0</v>
      </c>
      <c r="Z17" s="66">
        <f>_xlfn.IFNA(VLOOKUP(CONCATENATE($Z$5,$B17,$C17),'MR2'!$A$6:$N$133,14,FALSE),0)</f>
        <v>0</v>
      </c>
      <c r="AA17" s="66">
        <f>_xlfn.IFNA(VLOOKUP(CONCATENATE($AA$5,$B17,$C17),'DRY3'!$A$6:$N$124,14,FALSE),0)</f>
        <v>0</v>
      </c>
      <c r="AB17" s="66">
        <f>_xlfn.IFNA(VLOOKUP(CONCATENATE($AB$5,$B17,$C17),'SER2'!$A$6:$N$135,14,FALSE),0)</f>
        <v>0</v>
      </c>
      <c r="AC17" s="66">
        <f>_xlfn.IFNA(VLOOKUP(CONCATENATE($AC$5,$B17,$C17),'KR2'!$A$6:$O$129,14,FALSE),0)</f>
        <v>0</v>
      </c>
      <c r="AD17" s="66">
        <f>_xlfn.IFNA(VLOOKUP(CONCATENATE($AD$5,$B17,$C17),'BUN1'!$A$6:$O$129,14,FALSE),0)</f>
        <v>7</v>
      </c>
      <c r="AE17" s="66">
        <f>_xlfn.IFNA(VLOOKUP(CONCATENATE($AE$5,$B17,$C17),LOG!$A$6:$N$135,14,FALSE),0)</f>
        <v>0</v>
      </c>
      <c r="AF17" s="66">
        <f>_xlfn.IFNA(VLOOKUP(CONCATENATE($AF$5,$B17,$C17),FEST!$A$6:$N$125,14,FALSE),0)</f>
        <v>0</v>
      </c>
      <c r="AG17" s="66">
        <f>_xlfn.IFNA(VLOOKUP(CONCATENATE($AG$5,$B17,$C17),'ESP2'!$A$6:$N$131,14,FALSE),0)</f>
        <v>0</v>
      </c>
      <c r="AH17" s="66">
        <f>_xlfn.IFNA(VLOOKUP(CONCATENATE($AH$5,$B17,$C17),'OG2'!$A$6:$N$131,14,FALSE),0)</f>
        <v>0</v>
      </c>
      <c r="AI17" s="66">
        <f>_xlfn.IFNA(VLOOKUP(CONCATENATE($AI$5,$B17,$C17),'BUN2'!$A$6:$N$135,14,FALSE),0)</f>
        <v>0</v>
      </c>
      <c r="AJ17" s="66">
        <f>_xlfn.IFNA(VLOOKUP(CONCATENATE($AJ$5,$B17,$C17),SC!$A$6:$N$250,14,FALSE),0)</f>
        <v>8</v>
      </c>
      <c r="AK17" s="66">
        <f>_xlfn.IFNA(VLOOKUP(CONCATENATE($AK$5,$B17,$C17),'ESP3'!$A$6:$N$133,14,FALSE),0)</f>
        <v>0</v>
      </c>
      <c r="AL17" s="66">
        <f>_xlfn.IFNA(VLOOKUP(CONCATENATE($AL$5,$B17,$C17),'BAL3'!$A$6:$N$95,14,FALSE),0)</f>
        <v>0</v>
      </c>
      <c r="AM17" s="67">
        <f>_xlfn.IFNA(VLOOKUP(CONCATENATE($AM$5,$B17,$C17),'BUS4'!$A$6:$N$233,14,FALSE),0)</f>
        <v>0</v>
      </c>
      <c r="AN17" s="67">
        <f>_xlfn.IFNA(VLOOKUP(CONCATENATE($AK$5,$B17,$C17),'BUN3'!$A$6:$N$133,14,FALSE),0)</f>
        <v>0</v>
      </c>
      <c r="AO17" s="67">
        <f>_xlfn.IFNA(VLOOKUP(CONCATENATE($AO$5,$B17,$C17),'ESP4'!$A$6:$N$135,14,FALSE),0)</f>
        <v>0</v>
      </c>
      <c r="AP17" s="67">
        <f>_xlfn.IFNA(VLOOKUP(CONCATENATE($AP$5,$B17,$C17),'MR3'!$A$6:$N$77,14,FALSE),0)</f>
        <v>0</v>
      </c>
      <c r="AQ17" s="67">
        <f>_xlfn.IFNA(VLOOKUP(CONCATENATE($AQ$5,$B17,$C17),'WAL1'!$A$6:$N$233,14,FALSE),0)</f>
        <v>0</v>
      </c>
      <c r="AR17" s="67">
        <f>_xlfn.IFNA(VLOOKUP(CONCATENATE($AR$5,$B17,$C17),'SM1'!$A$6:$N$233,14,FALSE),0)</f>
        <v>0</v>
      </c>
      <c r="AS17" s="68">
        <f>_xlfn.IFNA(VLOOKUP(CONCATENATE($AS$5,$B17,$C17),WP!$A$6:$N$250,14,FALSE),0)</f>
        <v>0</v>
      </c>
      <c r="AT17" s="35"/>
    </row>
    <row r="18" spans="1:46" x14ac:dyDescent="0.3">
      <c r="A18" s="891"/>
      <c r="B18" s="85" t="s">
        <v>275</v>
      </c>
      <c r="C18" s="22" t="s">
        <v>312</v>
      </c>
      <c r="D18" s="22" t="s">
        <v>334</v>
      </c>
      <c r="E18" s="23">
        <v>45028</v>
      </c>
      <c r="F18" s="24">
        <v>13</v>
      </c>
      <c r="G18" s="187">
        <f t="shared" si="0"/>
        <v>2</v>
      </c>
      <c r="H18" s="66">
        <f t="shared" si="1"/>
        <v>13</v>
      </c>
      <c r="I18" s="638">
        <f t="shared" si="2"/>
        <v>14</v>
      </c>
      <c r="J18" s="66">
        <f>_xlfn.IFNA(VLOOKUP(CONCATENATE($J$5,$B18,$C18),'BUS1'!$A$6:$N$107,14,FALSE),0)</f>
        <v>0</v>
      </c>
      <c r="K18" s="66">
        <f>_xlfn.IFNA(VLOOKUP(CONCATENATE($K$5,$B18,$C18),'ESP1'!$A$6:$N$135,14,FALSE),0)</f>
        <v>0</v>
      </c>
      <c r="L18" s="66">
        <f>_xlfn.IFNA(VLOOKUP(CONCATENATE($L$5,$B18,$C18),'KR1'!$A$6:$N$95,14,FALSE),0)</f>
        <v>0</v>
      </c>
      <c r="M18" s="66">
        <f>_xlfn.IFNA(VLOOKUP(CONCATENATE($M$5,$B18,$C18),'BAL1'!$A$6:$N$110,14,FALSE),0)</f>
        <v>0</v>
      </c>
      <c r="N18" s="66">
        <f>_xlfn.IFNA(VLOOKUP(CONCATENATE($N$5,$B18,$C18),MUR!$A$6:$N$110,14,FALSE),0)</f>
        <v>0</v>
      </c>
      <c r="O18" s="66">
        <f>_xlfn.IFNA(VLOOKUP(CONCATENATE($O$5,$B18,$C18),'SER1'!$A$6:$N$110,14,FALSE),0)</f>
        <v>0</v>
      </c>
      <c r="P18" s="66">
        <f>_xlfn.IFNA(VLOOKUP(CONCATENATE($P$5,$B18,$C18),'MR1'!$A$6:$N$135,14,FALSE),0)</f>
        <v>0</v>
      </c>
      <c r="Q18" s="66">
        <f>_xlfn.IFNA(VLOOKUP(CONCATENATE($Q$5,$B18,$C18),'GOS1'!$A$6:$N$133,14,FALSE),0)</f>
        <v>0</v>
      </c>
      <c r="R18" s="66">
        <f>_xlfn.IFNA(VLOOKUP(CONCATENATE($R$5,$B18,$C18),'BUS2'!$A$6:$N$133,14,FALSE),0)</f>
        <v>0</v>
      </c>
      <c r="S18" s="66">
        <f>_xlfn.IFNA(VLOOKUP(CONCATENATE($S$5,$B18,$C18),'OG1'!$A$6:$N$56,14,FALSE),0)</f>
        <v>0</v>
      </c>
      <c r="T18" s="66">
        <f>_xlfn.IFNA(VLOOKUP(CONCATENATE($T$5,$B18,$C18),'DRY1'!$A$6:$N$135,14,FALSE),0)</f>
        <v>0</v>
      </c>
      <c r="U18" s="66">
        <f>_xlfn.IFNA(VLOOKUP(CONCATENATE($U$5,$B18,$C18),'HO1'!$A$6:$N$131,14,FALSE),0)</f>
        <v>0</v>
      </c>
      <c r="V18" s="66">
        <f>_xlfn.IFNA(VLOOKUP(CONCATENATE($V$5,$B18,$C18),'BUS3'!$A$6:$N$135,14,FALSE),0)</f>
        <v>6</v>
      </c>
      <c r="W18" s="66">
        <f>_xlfn.IFNA(VLOOKUP(CONCATENATE($W$5,$B18,$C18),'DRY2'!$A$6:$N$133,14,FALSE),0)</f>
        <v>0</v>
      </c>
      <c r="X18" s="66">
        <f>_xlfn.IFNA(VLOOKUP(CONCATENATE($X$5,$B18,$C18),'BAL2'!$A$6:$N$133,14,FALSE),0)</f>
        <v>0</v>
      </c>
      <c r="Y18" s="66">
        <f>_xlfn.IFNA(VLOOKUP(CONCATENATE($Y$5,$B18,$C18),'OG2'!$A$6:$N$133,14,FALSE),0)</f>
        <v>0</v>
      </c>
      <c r="Z18" s="66">
        <f>_xlfn.IFNA(VLOOKUP(CONCATENATE($Z$5,$B18,$C18),'MR2'!$A$6:$N$133,14,FALSE),0)</f>
        <v>0</v>
      </c>
      <c r="AA18" s="66">
        <f>_xlfn.IFNA(VLOOKUP(CONCATENATE($AA$5,$B18,$C18),'DRY3'!$A$6:$N$124,14,FALSE),0)</f>
        <v>0</v>
      </c>
      <c r="AB18" s="66">
        <f>_xlfn.IFNA(VLOOKUP(CONCATENATE($AB$5,$B18,$C18),'SER2'!$A$6:$N$135,14,FALSE),0)</f>
        <v>0</v>
      </c>
      <c r="AC18" s="66">
        <f>_xlfn.IFNA(VLOOKUP(CONCATENATE($AC$5,$B18,$C18),'KR2'!$A$6:$O$129,14,FALSE),0)</f>
        <v>0</v>
      </c>
      <c r="AD18" s="66">
        <f>_xlfn.IFNA(VLOOKUP(CONCATENATE($AD$5,$B18,$C18),'BUN1'!$A$6:$O$129,14,FALSE),0)</f>
        <v>0</v>
      </c>
      <c r="AE18" s="66">
        <f>_xlfn.IFNA(VLOOKUP(CONCATENATE($AE$5,$B18,$C18),LOG!$A$6:$N$135,14,FALSE),0)</f>
        <v>0</v>
      </c>
      <c r="AF18" s="66">
        <f>_xlfn.IFNA(VLOOKUP(CONCATENATE($AF$5,$B18,$C18),FEST!$A$6:$N$125,14,FALSE),0)</f>
        <v>0</v>
      </c>
      <c r="AG18" s="66">
        <f>_xlfn.IFNA(VLOOKUP(CONCATENATE($AG$5,$B18,$C18),'ESP2'!$A$6:$N$131,14,FALSE),0)</f>
        <v>0</v>
      </c>
      <c r="AH18" s="66">
        <f>_xlfn.IFNA(VLOOKUP(CONCATENATE($AH$5,$B18,$C18),'OG2'!$A$6:$N$131,14,FALSE),0)</f>
        <v>0</v>
      </c>
      <c r="AI18" s="66">
        <f>_xlfn.IFNA(VLOOKUP(CONCATENATE($AI$5,$B18,$C18),'BUN2'!$A$6:$N$135,14,FALSE),0)</f>
        <v>0</v>
      </c>
      <c r="AJ18" s="66">
        <f>_xlfn.IFNA(VLOOKUP(CONCATENATE($AJ$5,$B18,$C18),SC!$A$6:$N$250,14,FALSE),0)</f>
        <v>0</v>
      </c>
      <c r="AK18" s="66">
        <f>_xlfn.IFNA(VLOOKUP(CONCATENATE($AK$5,$B18,$C18),'ESP3'!$A$6:$N$133,14,FALSE),0)</f>
        <v>0</v>
      </c>
      <c r="AL18" s="66">
        <f>_xlfn.IFNA(VLOOKUP(CONCATENATE($AL$5,$B18,$C18),'BAL3'!$A$6:$N$95,14,FALSE),0)</f>
        <v>0</v>
      </c>
      <c r="AM18" s="67">
        <f>_xlfn.IFNA(VLOOKUP(CONCATENATE($AM$5,$B18,$C18),'BUS4'!$A$6:$N$233,14,FALSE),0)</f>
        <v>7</v>
      </c>
      <c r="AN18" s="67">
        <f>_xlfn.IFNA(VLOOKUP(CONCATENATE($AK$5,$B18,$C18),'BUN3'!$A$6:$N$133,14,FALSE),0)</f>
        <v>0</v>
      </c>
      <c r="AO18" s="67">
        <f>_xlfn.IFNA(VLOOKUP(CONCATENATE($AO$5,$B18,$C18),'ESP4'!$A$6:$N$135,14,FALSE),0)</f>
        <v>0</v>
      </c>
      <c r="AP18" s="67">
        <f>_xlfn.IFNA(VLOOKUP(CONCATENATE($AP$5,$B18,$C18),'MR3'!$A$6:$N$77,14,FALSE),0)</f>
        <v>0</v>
      </c>
      <c r="AQ18" s="67">
        <f>_xlfn.IFNA(VLOOKUP(CONCATENATE($AQ$5,$B18,$C18),'WAL1'!$A$6:$N$233,14,FALSE),0)</f>
        <v>0</v>
      </c>
      <c r="AR18" s="67">
        <f>_xlfn.IFNA(VLOOKUP(CONCATENATE($AR$5,$B18,$C18),'SM1'!$A$6:$N$233,14,FALSE),0)</f>
        <v>0</v>
      </c>
      <c r="AS18" s="68">
        <f>_xlfn.IFNA(VLOOKUP(CONCATENATE($AS$5,$B18,$C18),WP!$A$6:$N$250,14,FALSE),0)</f>
        <v>0</v>
      </c>
      <c r="AT18" s="35"/>
    </row>
    <row r="19" spans="1:46" x14ac:dyDescent="0.3">
      <c r="A19" s="891"/>
      <c r="B19" s="85" t="s">
        <v>535</v>
      </c>
      <c r="C19" s="22" t="s">
        <v>526</v>
      </c>
      <c r="D19" s="22" t="s">
        <v>891</v>
      </c>
      <c r="E19" s="23">
        <v>45028</v>
      </c>
      <c r="F19" s="24">
        <v>12</v>
      </c>
      <c r="G19" s="187">
        <f t="shared" si="0"/>
        <v>2</v>
      </c>
      <c r="H19" s="66">
        <f t="shared" si="1"/>
        <v>10</v>
      </c>
      <c r="I19" s="638">
        <f t="shared" si="2"/>
        <v>18</v>
      </c>
      <c r="J19" s="66">
        <f>_xlfn.IFNA(VLOOKUP(CONCATENATE($J$5,$B19,$C19),'BUS1'!$A$6:$N$107,14,FALSE),0)</f>
        <v>0</v>
      </c>
      <c r="K19" s="66">
        <f>_xlfn.IFNA(VLOOKUP(CONCATENATE($K$5,$B19,$C19),'ESP1'!$A$6:$N$135,14,FALSE),0)</f>
        <v>0</v>
      </c>
      <c r="L19" s="66">
        <f>_xlfn.IFNA(VLOOKUP(CONCATENATE($L$5,$B19,$C19),'KR1'!$A$6:$N$95,14,FALSE),0)</f>
        <v>0</v>
      </c>
      <c r="M19" s="66">
        <f>_xlfn.IFNA(VLOOKUP(CONCATENATE($M$5,$B19,$C19),'BAL1'!$A$6:$N$110,14,FALSE),0)</f>
        <v>0</v>
      </c>
      <c r="N19" s="66">
        <f>_xlfn.IFNA(VLOOKUP(CONCATENATE($N$5,$B19,$C19),MUR!$A$6:$N$110,14,FALSE),0)</f>
        <v>0</v>
      </c>
      <c r="O19" s="66">
        <f>_xlfn.IFNA(VLOOKUP(CONCATENATE($O$5,$B19,$C19),'SER1'!$A$6:$N$110,14,FALSE),0)</f>
        <v>0</v>
      </c>
      <c r="P19" s="66">
        <f>_xlfn.IFNA(VLOOKUP(CONCATENATE($P$5,$B19,$C19),'MR1'!$A$6:$N$135,14,FALSE),0)</f>
        <v>0</v>
      </c>
      <c r="Q19" s="66">
        <f>_xlfn.IFNA(VLOOKUP(CONCATENATE($Q$5,$B19,$C19),'GOS1'!$A$6:$N$133,14,FALSE),0)</f>
        <v>0</v>
      </c>
      <c r="R19" s="66">
        <f>_xlfn.IFNA(VLOOKUP(CONCATENATE($R$5,$B19,$C19),'BUS2'!$A$6:$N$133,14,FALSE),0)</f>
        <v>0</v>
      </c>
      <c r="S19" s="66">
        <f>_xlfn.IFNA(VLOOKUP(CONCATENATE($S$5,$B19,$C19),'OG1'!$A$6:$N$56,14,FALSE),0)</f>
        <v>0</v>
      </c>
      <c r="T19" s="66">
        <f>_xlfn.IFNA(VLOOKUP(CONCATENATE($T$5,$B19,$C19),'DRY1'!$A$6:$N$135,14,FALSE),0)</f>
        <v>0</v>
      </c>
      <c r="U19" s="66">
        <f>_xlfn.IFNA(VLOOKUP(CONCATENATE($U$5,$B19,$C19),'HO1'!$A$6:$N$131,14,FALSE),0)</f>
        <v>0</v>
      </c>
      <c r="V19" s="66">
        <f>_xlfn.IFNA(VLOOKUP(CONCATENATE($V$5,$B19,$C19),'BUS3'!$A$6:$N$135,14,FALSE),0)</f>
        <v>0</v>
      </c>
      <c r="W19" s="66">
        <f>_xlfn.IFNA(VLOOKUP(CONCATENATE($W$5,$B19,$C19),'DRY2'!$A$6:$N$133,14,FALSE),0)</f>
        <v>0</v>
      </c>
      <c r="X19" s="66">
        <f>_xlfn.IFNA(VLOOKUP(CONCATENATE($X$5,$B19,$C19),'BAL2'!$A$6:$N$133,14,FALSE),0)</f>
        <v>0</v>
      </c>
      <c r="Y19" s="66">
        <f>_xlfn.IFNA(VLOOKUP(CONCATENATE($Y$5,$B19,$C19),'OG2'!$A$6:$N$133,14,FALSE),0)</f>
        <v>0</v>
      </c>
      <c r="Z19" s="66">
        <f>_xlfn.IFNA(VLOOKUP(CONCATENATE($Z$5,$B19,$C19),'MR2'!$A$6:$N$133,14,FALSE),0)</f>
        <v>8</v>
      </c>
      <c r="AA19" s="66">
        <f>_xlfn.IFNA(VLOOKUP(CONCATENATE($AA$5,$B19,$C19),'DRY3'!$A$6:$N$124,14,FALSE),0)</f>
        <v>0</v>
      </c>
      <c r="AB19" s="66">
        <f>_xlfn.IFNA(VLOOKUP(CONCATENATE($AB$5,$B19,$C19),'SER2'!$A$6:$N$135,14,FALSE),0)</f>
        <v>0</v>
      </c>
      <c r="AC19" s="66">
        <f>_xlfn.IFNA(VLOOKUP(CONCATENATE($AC$5,$B19,$C19),'KR2'!$A$6:$O$129,14,FALSE),0)</f>
        <v>0</v>
      </c>
      <c r="AD19" s="66">
        <f>_xlfn.IFNA(VLOOKUP(CONCATENATE($AD$5,$B19,$C19),'BUN1'!$A$6:$O$129,14,FALSE),0)</f>
        <v>0</v>
      </c>
      <c r="AE19" s="66">
        <f>_xlfn.IFNA(VLOOKUP(CONCATENATE($AE$5,$B19,$C19),LOG!$A$6:$N$135,14,FALSE),0)</f>
        <v>0</v>
      </c>
      <c r="AF19" s="66">
        <f>_xlfn.IFNA(VLOOKUP(CONCATENATE($AF$5,$B19,$C19),FEST!$A$6:$N$125,14,FALSE),0)</f>
        <v>0</v>
      </c>
      <c r="AG19" s="66">
        <f>_xlfn.IFNA(VLOOKUP(CONCATENATE($AG$5,$B19,$C19),'ESP2'!$A$6:$N$131,14,FALSE),0)</f>
        <v>0</v>
      </c>
      <c r="AH19" s="66">
        <f>_xlfn.IFNA(VLOOKUP(CONCATENATE($AH$5,$B19,$C19),'OG2'!$A$6:$N$131,14,FALSE),0)</f>
        <v>0</v>
      </c>
      <c r="AI19" s="66">
        <f>_xlfn.IFNA(VLOOKUP(CONCATENATE($AI$5,$B19,$C19),'BUN2'!$A$6:$N$135,14,FALSE),0)</f>
        <v>0</v>
      </c>
      <c r="AJ19" s="66">
        <f>_xlfn.IFNA(VLOOKUP(CONCATENATE($AJ$5,$B19,$C19),SC!$A$6:$N$250,14,FALSE),0)</f>
        <v>2</v>
      </c>
      <c r="AK19" s="66">
        <f>_xlfn.IFNA(VLOOKUP(CONCATENATE($AK$5,$B19,$C19),'ESP3'!$A$6:$N$133,14,FALSE),0)</f>
        <v>0</v>
      </c>
      <c r="AL19" s="66">
        <f>_xlfn.IFNA(VLOOKUP(CONCATENATE($AL$5,$B19,$C19),'BAL3'!$A$6:$N$95,14,FALSE),0)</f>
        <v>0</v>
      </c>
      <c r="AM19" s="67">
        <f>_xlfn.IFNA(VLOOKUP(CONCATENATE($AM$5,$B19,$C19),'BUS4'!$A$6:$N$233,14,FALSE),0)</f>
        <v>0</v>
      </c>
      <c r="AN19" s="67">
        <f>_xlfn.IFNA(VLOOKUP(CONCATENATE($AK$5,$B19,$C19),'BUN3'!$A$6:$N$133,14,FALSE),0)</f>
        <v>0</v>
      </c>
      <c r="AO19" s="67">
        <f>_xlfn.IFNA(VLOOKUP(CONCATENATE($AO$5,$B19,$C19),'ESP4'!$A$6:$N$135,14,FALSE),0)</f>
        <v>0</v>
      </c>
      <c r="AP19" s="67">
        <f>_xlfn.IFNA(VLOOKUP(CONCATENATE($AP$5,$B19,$C19),'MR3'!$A$6:$N$77,14,FALSE),0)</f>
        <v>0</v>
      </c>
      <c r="AQ19" s="67">
        <f>_xlfn.IFNA(VLOOKUP(CONCATENATE($AQ$5,$B19,$C19),'WAL1'!$A$6:$N$233,14,FALSE),0)</f>
        <v>0</v>
      </c>
      <c r="AR19" s="67">
        <f>_xlfn.IFNA(VLOOKUP(CONCATENATE($AR$5,$B19,$C19),'SM1'!$A$6:$N$233,14,FALSE),0)</f>
        <v>0</v>
      </c>
      <c r="AS19" s="68">
        <f>_xlfn.IFNA(VLOOKUP(CONCATENATE($AS$5,$B19,$C19),WP!$A$6:$N$250,14,FALSE),0)</f>
        <v>0</v>
      </c>
      <c r="AT19" s="35"/>
    </row>
    <row r="20" spans="1:46" x14ac:dyDescent="0.3">
      <c r="A20" s="891"/>
      <c r="B20" s="85" t="s">
        <v>271</v>
      </c>
      <c r="C20" s="22" t="s">
        <v>308</v>
      </c>
      <c r="D20" s="22" t="s">
        <v>259</v>
      </c>
      <c r="E20" s="23">
        <v>45028</v>
      </c>
      <c r="F20" s="24">
        <v>13</v>
      </c>
      <c r="G20" s="187">
        <f t="shared" si="0"/>
        <v>2</v>
      </c>
      <c r="H20" s="66">
        <f t="shared" si="1"/>
        <v>9</v>
      </c>
      <c r="I20" s="638">
        <f t="shared" si="2"/>
        <v>20</v>
      </c>
      <c r="J20" s="66">
        <f>_xlfn.IFNA(VLOOKUP(CONCATENATE($J$5,$B20,$C20),'BUS1'!$A$6:$N$107,14,FALSE),0)</f>
        <v>0</v>
      </c>
      <c r="K20" s="66">
        <f>_xlfn.IFNA(VLOOKUP(CONCATENATE($K$5,$B20,$C20),'ESP1'!$A$6:$N$135,14,FALSE),0)</f>
        <v>0</v>
      </c>
      <c r="L20" s="66">
        <f>_xlfn.IFNA(VLOOKUP(CONCATENATE($L$5,$B20,$C20),'KR1'!$A$6:$N$95,14,FALSE),0)</f>
        <v>0</v>
      </c>
      <c r="M20" s="66">
        <f>_xlfn.IFNA(VLOOKUP(CONCATENATE($M$5,$B20,$C20),'BAL1'!$A$6:$N$110,14,FALSE),0)</f>
        <v>0</v>
      </c>
      <c r="N20" s="66">
        <f>_xlfn.IFNA(VLOOKUP(CONCATENATE($N$5,$B20,$C20),MUR!$A$6:$N$110,14,FALSE),0)</f>
        <v>0</v>
      </c>
      <c r="O20" s="66">
        <f>_xlfn.IFNA(VLOOKUP(CONCATENATE($O$5,$B20,$C20),'SER1'!$A$6:$N$110,14,FALSE),0)</f>
        <v>7</v>
      </c>
      <c r="P20" s="66">
        <f>_xlfn.IFNA(VLOOKUP(CONCATENATE($P$5,$B20,$C20),'MR1'!$A$6:$N$135,14,FALSE),0)</f>
        <v>0</v>
      </c>
      <c r="Q20" s="66">
        <f>_xlfn.IFNA(VLOOKUP(CONCATENATE($Q$5,$B20,$C20),'GOS1'!$A$6:$N$133,14,FALSE),0)</f>
        <v>0</v>
      </c>
      <c r="R20" s="66">
        <f>_xlfn.IFNA(VLOOKUP(CONCATENATE($R$5,$B20,$C20),'BUS2'!$A$6:$N$133,14,FALSE),0)</f>
        <v>0</v>
      </c>
      <c r="S20" s="66">
        <f>_xlfn.IFNA(VLOOKUP(CONCATENATE($S$5,$B20,$C20),'OG1'!$A$6:$N$56,14,FALSE),0)</f>
        <v>0</v>
      </c>
      <c r="T20" s="66">
        <f>_xlfn.IFNA(VLOOKUP(CONCATENATE($T$5,$B20,$C20),'DRY1'!$A$6:$N$135,14,FALSE),0)</f>
        <v>0</v>
      </c>
      <c r="U20" s="66">
        <f>_xlfn.IFNA(VLOOKUP(CONCATENATE($U$5,$B20,$C20),'HO1'!$A$6:$N$131,14,FALSE),0)</f>
        <v>0</v>
      </c>
      <c r="V20" s="66">
        <f>_xlfn.IFNA(VLOOKUP(CONCATENATE($V$5,$B20,$C20),'BUS3'!$A$6:$N$135,14,FALSE),0)</f>
        <v>0</v>
      </c>
      <c r="W20" s="66">
        <f>_xlfn.IFNA(VLOOKUP(CONCATENATE($W$5,$B20,$C20),'DRY2'!$A$6:$N$133,14,FALSE),0)</f>
        <v>0</v>
      </c>
      <c r="X20" s="66">
        <f>_xlfn.IFNA(VLOOKUP(CONCATENATE($X$5,$B20,$C20),'BAL2'!$A$6:$N$133,14,FALSE),0)</f>
        <v>0</v>
      </c>
      <c r="Y20" s="66">
        <f>_xlfn.IFNA(VLOOKUP(CONCATENATE($Y$5,$B20,$C20),'OG2'!$A$6:$N$133,14,FALSE),0)</f>
        <v>0</v>
      </c>
      <c r="Z20" s="66">
        <f>_xlfn.IFNA(VLOOKUP(CONCATENATE($Z$5,$B20,$C20),'MR2'!$A$6:$N$133,14,FALSE),0)</f>
        <v>0</v>
      </c>
      <c r="AA20" s="66">
        <f>_xlfn.IFNA(VLOOKUP(CONCATENATE($AA$5,$B20,$C20),'DRY3'!$A$6:$N$124,14,FALSE),0)</f>
        <v>0</v>
      </c>
      <c r="AB20" s="66">
        <f>_xlfn.IFNA(VLOOKUP(CONCATENATE($AB$5,$B20,$C20),'SER2'!$A$6:$N$135,14,FALSE),0)</f>
        <v>0</v>
      </c>
      <c r="AC20" s="66">
        <f>_xlfn.IFNA(VLOOKUP(CONCATENATE($AC$5,$B20,$C20),'KR2'!$A$6:$O$129,14,FALSE),0)</f>
        <v>0</v>
      </c>
      <c r="AD20" s="66">
        <f>_xlfn.IFNA(VLOOKUP(CONCATENATE($AD$5,$B20,$C20),'BUN1'!$A$6:$O$129,14,FALSE),0)</f>
        <v>0</v>
      </c>
      <c r="AE20" s="66">
        <f>_xlfn.IFNA(VLOOKUP(CONCATENATE($AE$5,$B20,$C20),LOG!$A$6:$N$135,14,FALSE),0)</f>
        <v>0</v>
      </c>
      <c r="AF20" s="66">
        <f>_xlfn.IFNA(VLOOKUP(CONCATENATE($AF$5,$B20,$C20),FEST!$A$6:$N$125,14,FALSE),0)</f>
        <v>0</v>
      </c>
      <c r="AG20" s="66">
        <f>_xlfn.IFNA(VLOOKUP(CONCATENATE($AG$5,$B20,$C20),'ESP2'!$A$6:$N$131,14,FALSE),0)</f>
        <v>0</v>
      </c>
      <c r="AH20" s="66">
        <f>_xlfn.IFNA(VLOOKUP(CONCATENATE($AH$5,$B20,$C20),'OG2'!$A$6:$N$131,14,FALSE),0)</f>
        <v>0</v>
      </c>
      <c r="AI20" s="66">
        <f>_xlfn.IFNA(VLOOKUP(CONCATENATE($AI$5,$B20,$C20),'BUN2'!$A$6:$N$135,14,FALSE),0)</f>
        <v>0</v>
      </c>
      <c r="AJ20" s="66">
        <f>_xlfn.IFNA(VLOOKUP(CONCATENATE($AJ$5,$B20,$C20),SC!$A$6:$N$250,14,FALSE),0)</f>
        <v>2</v>
      </c>
      <c r="AK20" s="66">
        <f>_xlfn.IFNA(VLOOKUP(CONCATENATE($AK$5,$B20,$C20),'ESP3'!$A$6:$N$133,14,FALSE),0)</f>
        <v>0</v>
      </c>
      <c r="AL20" s="66">
        <f>_xlfn.IFNA(VLOOKUP(CONCATENATE($AL$5,$B20,$C20),'BAL3'!$A$6:$N$95,14,FALSE),0)</f>
        <v>0</v>
      </c>
      <c r="AM20" s="67">
        <f>_xlfn.IFNA(VLOOKUP(CONCATENATE($AM$5,$B20,$C20),'BUS4'!$A$6:$N$233,14,FALSE),0)</f>
        <v>0</v>
      </c>
      <c r="AN20" s="67">
        <f>_xlfn.IFNA(VLOOKUP(CONCATENATE($AK$5,$B20,$C20),'BUN3'!$A$6:$N$133,14,FALSE),0)</f>
        <v>0</v>
      </c>
      <c r="AO20" s="67">
        <f>_xlfn.IFNA(VLOOKUP(CONCATENATE($AO$5,$B20,$C20),'ESP4'!$A$6:$N$135,14,FALSE),0)</f>
        <v>0</v>
      </c>
      <c r="AP20" s="67">
        <f>_xlfn.IFNA(VLOOKUP(CONCATENATE($AP$5,$B20,$C20),'MR3'!$A$6:$N$77,14,FALSE),0)</f>
        <v>0</v>
      </c>
      <c r="AQ20" s="67">
        <f>_xlfn.IFNA(VLOOKUP(CONCATENATE($AQ$5,$B20,$C20),'WAL1'!$A$6:$N$233,14,FALSE),0)</f>
        <v>0</v>
      </c>
      <c r="AR20" s="67">
        <f>_xlfn.IFNA(VLOOKUP(CONCATENATE($AR$5,$B20,$C20),'SM1'!$A$6:$N$233,14,FALSE),0)</f>
        <v>0</v>
      </c>
      <c r="AS20" s="68">
        <f>_xlfn.IFNA(VLOOKUP(CONCATENATE($AS$5,$B20,$C20),WP!$A$6:$N$250,14,FALSE),0)</f>
        <v>0</v>
      </c>
      <c r="AT20" s="35"/>
    </row>
    <row r="21" spans="1:46" x14ac:dyDescent="0.3">
      <c r="A21" s="891"/>
      <c r="B21" s="85" t="s">
        <v>988</v>
      </c>
      <c r="C21" s="22" t="s">
        <v>545</v>
      </c>
      <c r="D21" s="22" t="s">
        <v>293</v>
      </c>
      <c r="E21" s="23">
        <v>45030</v>
      </c>
      <c r="F21" s="24">
        <v>12</v>
      </c>
      <c r="G21" s="187">
        <f t="shared" si="0"/>
        <v>2</v>
      </c>
      <c r="H21" s="66">
        <f t="shared" si="1"/>
        <v>7</v>
      </c>
      <c r="I21" s="638">
        <f t="shared" si="2"/>
        <v>23</v>
      </c>
      <c r="J21" s="66">
        <f>_xlfn.IFNA(VLOOKUP(CONCATENATE($J$5,$B21,$C21),'BUS1'!$A$6:$N$107,14,FALSE),0)</f>
        <v>0</v>
      </c>
      <c r="K21" s="66">
        <f>_xlfn.IFNA(VLOOKUP(CONCATENATE($K$5,$B21,$C21),'ESP1'!$A$6:$N$135,14,FALSE),0)</f>
        <v>0</v>
      </c>
      <c r="L21" s="66">
        <f>_xlfn.IFNA(VLOOKUP(CONCATENATE($L$5,$B21,$C21),'KR1'!$A$6:$N$95,14,FALSE),0)</f>
        <v>0</v>
      </c>
      <c r="M21" s="66">
        <f>_xlfn.IFNA(VLOOKUP(CONCATENATE($M$5,$B21,$C21),'BAL1'!$A$6:$N$110,14,FALSE),0)</f>
        <v>0</v>
      </c>
      <c r="N21" s="66">
        <f>_xlfn.IFNA(VLOOKUP(CONCATENATE($N$5,$B21,$C21),MUR!$A$6:$N$110,14,FALSE),0)</f>
        <v>0</v>
      </c>
      <c r="O21" s="66">
        <f>_xlfn.IFNA(VLOOKUP(CONCATENATE($O$5,$B21,$C21),'SER1'!$A$6:$N$110,14,FALSE),0)</f>
        <v>0</v>
      </c>
      <c r="P21" s="66">
        <f>_xlfn.IFNA(VLOOKUP(CONCATENATE($P$5,$B21,$C21),'MR1'!$A$6:$N$135,14,FALSE),0)</f>
        <v>0</v>
      </c>
      <c r="Q21" s="66">
        <f>_xlfn.IFNA(VLOOKUP(CONCATENATE($Q$5,$B21,$C21),'GOS1'!$A$6:$N$133,14,FALSE),0)</f>
        <v>0</v>
      </c>
      <c r="R21" s="66">
        <f>_xlfn.IFNA(VLOOKUP(CONCATENATE($R$5,$B21,$C21),'BUS2'!$A$6:$N$133,14,FALSE),0)</f>
        <v>0</v>
      </c>
      <c r="S21" s="66">
        <f>_xlfn.IFNA(VLOOKUP(CONCATENATE($S$5,$B21,$C21),'OG1'!$A$6:$N$56,14,FALSE),0)</f>
        <v>0</v>
      </c>
      <c r="T21" s="66">
        <f>_xlfn.IFNA(VLOOKUP(CONCATENATE($T$5,$B21,$C21),'DRY1'!$A$6:$N$135,14,FALSE),0)</f>
        <v>0</v>
      </c>
      <c r="U21" s="66">
        <f>_xlfn.IFNA(VLOOKUP(CONCATENATE($U$5,$B21,$C21),'HO1'!$A$6:$N$131,14,FALSE),0)</f>
        <v>0</v>
      </c>
      <c r="V21" s="66">
        <f>_xlfn.IFNA(VLOOKUP(CONCATENATE($V$5,$B21,$C21),'BUS3'!$A$6:$N$135,14,FALSE),0)</f>
        <v>0</v>
      </c>
      <c r="W21" s="66">
        <f>_xlfn.IFNA(VLOOKUP(CONCATENATE($W$5,$B21,$C21),'DRY2'!$A$6:$N$133,14,FALSE),0)</f>
        <v>0</v>
      </c>
      <c r="X21" s="66">
        <f>_xlfn.IFNA(VLOOKUP(CONCATENATE($X$5,$B21,$C21),'BAL2'!$A$6:$N$133,14,FALSE),0)</f>
        <v>0</v>
      </c>
      <c r="Y21" s="66">
        <f>_xlfn.IFNA(VLOOKUP(CONCATENATE($Y$5,$B21,$C21),'OG2'!$A$6:$N$133,14,FALSE),0)</f>
        <v>0</v>
      </c>
      <c r="Z21" s="66">
        <f>_xlfn.IFNA(VLOOKUP(CONCATENATE($Z$5,$B21,$C21),'MR2'!$A$6:$N$133,14,FALSE),0)</f>
        <v>0</v>
      </c>
      <c r="AA21" s="66">
        <f>_xlfn.IFNA(VLOOKUP(CONCATENATE($AA$5,$B21,$C21),'DRY3'!$A$6:$N$124,14,FALSE),0)</f>
        <v>0</v>
      </c>
      <c r="AB21" s="66">
        <f>_xlfn.IFNA(VLOOKUP(CONCATENATE($AB$5,$B21,$C21),'SER2'!$A$6:$N$135,14,FALSE),0)</f>
        <v>0</v>
      </c>
      <c r="AC21" s="66">
        <f>_xlfn.IFNA(VLOOKUP(CONCATENATE($AC$5,$B21,$C21),'KR2'!$A$6:$O$129,14,FALSE),0)</f>
        <v>0</v>
      </c>
      <c r="AD21" s="66">
        <f>_xlfn.IFNA(VLOOKUP(CONCATENATE($AD$5,$B21,$C21),'BUN1'!$A$6:$O$129,14,FALSE),0)</f>
        <v>0</v>
      </c>
      <c r="AE21" s="66">
        <f>_xlfn.IFNA(VLOOKUP(CONCATENATE($AE$5,$B21,$C21),LOG!$A$6:$N$135,14,FALSE),0)</f>
        <v>0</v>
      </c>
      <c r="AF21" s="66">
        <f>_xlfn.IFNA(VLOOKUP(CONCATENATE($AF$5,$B21,$C21),FEST!$A$6:$N$125,14,FALSE),0)</f>
        <v>6</v>
      </c>
      <c r="AG21" s="66">
        <f>_xlfn.IFNA(VLOOKUP(CONCATENATE($AG$5,$B21,$C21),'ESP2'!$A$6:$N$131,14,FALSE),0)</f>
        <v>0</v>
      </c>
      <c r="AH21" s="66">
        <f>_xlfn.IFNA(VLOOKUP(CONCATENATE($AH$5,$B21,$C21),'OG2'!$A$6:$N$131,14,FALSE),0)</f>
        <v>0</v>
      </c>
      <c r="AI21" s="66">
        <f>_xlfn.IFNA(VLOOKUP(CONCATENATE($AI$5,$B21,$C21),'BUN2'!$A$6:$N$135,14,FALSE),0)</f>
        <v>0</v>
      </c>
      <c r="AJ21" s="66">
        <f>_xlfn.IFNA(VLOOKUP(CONCATENATE($AJ$5,$B21,$C21),SC!$A$6:$N$250,14,FALSE),0)</f>
        <v>0</v>
      </c>
      <c r="AK21" s="66">
        <f>_xlfn.IFNA(VLOOKUP(CONCATENATE($AK$5,$B21,$C21),'ESP3'!$A$6:$N$133,14,FALSE),0)</f>
        <v>0</v>
      </c>
      <c r="AL21" s="66">
        <f>_xlfn.IFNA(VLOOKUP(CONCATENATE($AL$5,$B21,$C21),'BAL3'!$A$6:$N$95,14,FALSE),0)</f>
        <v>0</v>
      </c>
      <c r="AM21" s="67">
        <f>_xlfn.IFNA(VLOOKUP(CONCATENATE($AM$5,$B21,$C21),'BUS4'!$A$6:$N$233,14,FALSE),0)</f>
        <v>0</v>
      </c>
      <c r="AN21" s="67">
        <f>_xlfn.IFNA(VLOOKUP(CONCATENATE($AK$5,$B21,$C21),'BUN3'!$A$6:$N$133,14,FALSE),0)</f>
        <v>0</v>
      </c>
      <c r="AO21" s="67">
        <f>_xlfn.IFNA(VLOOKUP(CONCATENATE($AO$5,$B21,$C21),'ESP4'!$A$6:$N$135,14,FALSE),0)</f>
        <v>0</v>
      </c>
      <c r="AP21" s="67">
        <f>_xlfn.IFNA(VLOOKUP(CONCATENATE($AP$5,$B21,$C21),'MR3'!$A$6:$N$77,14,FALSE),0)</f>
        <v>0</v>
      </c>
      <c r="AQ21" s="67">
        <f>_xlfn.IFNA(VLOOKUP(CONCATENATE($AQ$5,$B21,$C21),'WAL1'!$A$6:$N$233,14,FALSE),0)</f>
        <v>0</v>
      </c>
      <c r="AR21" s="67">
        <f>_xlfn.IFNA(VLOOKUP(CONCATENATE($AR$5,$B21,$C21),'SM1'!$A$6:$N$233,14,FALSE),0)</f>
        <v>1</v>
      </c>
      <c r="AS21" s="68">
        <f>_xlfn.IFNA(VLOOKUP(CONCATENATE($AS$5,$B21,$C21),WP!$A$6:$N$250,14,FALSE),0)</f>
        <v>0</v>
      </c>
      <c r="AT21" s="63"/>
    </row>
    <row r="22" spans="1:46" x14ac:dyDescent="0.3">
      <c r="A22" s="891"/>
      <c r="B22" s="85" t="s">
        <v>290</v>
      </c>
      <c r="C22" s="22" t="s">
        <v>548</v>
      </c>
      <c r="D22" s="22" t="s">
        <v>164</v>
      </c>
      <c r="E22" s="23">
        <v>45131</v>
      </c>
      <c r="F22" s="24">
        <v>12</v>
      </c>
      <c r="G22" s="187">
        <f t="shared" si="0"/>
        <v>2</v>
      </c>
      <c r="H22" s="66">
        <f t="shared" si="1"/>
        <v>7</v>
      </c>
      <c r="I22" s="638">
        <f t="shared" si="2"/>
        <v>23</v>
      </c>
      <c r="J22" s="66">
        <f>_xlfn.IFNA(VLOOKUP(CONCATENATE($J$5,$B22,$C22),'BUS1'!$A$6:$N$107,14,FALSE),0)</f>
        <v>0</v>
      </c>
      <c r="K22" s="66">
        <f>_xlfn.IFNA(VLOOKUP(CONCATENATE($K$5,$B22,$C22),'ESP1'!$A$6:$N$135,14,FALSE),0)</f>
        <v>0</v>
      </c>
      <c r="L22" s="66">
        <f>_xlfn.IFNA(VLOOKUP(CONCATENATE($L$5,$B22,$C22),'KR1'!$A$6:$N$95,14,FALSE),0)</f>
        <v>0</v>
      </c>
      <c r="M22" s="66">
        <f>_xlfn.IFNA(VLOOKUP(CONCATENATE($M$5,$B22,$C22),'BAL1'!$A$6:$N$110,14,FALSE),0)</f>
        <v>0</v>
      </c>
      <c r="N22" s="66">
        <f>_xlfn.IFNA(VLOOKUP(CONCATENATE($N$5,$B22,$C22),MUR!$A$6:$N$110,14,FALSE),0)</f>
        <v>5</v>
      </c>
      <c r="O22" s="66">
        <f>_xlfn.IFNA(VLOOKUP(CONCATENATE($O$5,$B22,$C22),'SER1'!$A$6:$N$110,14,FALSE),0)</f>
        <v>0</v>
      </c>
      <c r="P22" s="66">
        <f>_xlfn.IFNA(VLOOKUP(CONCATENATE($P$5,$B22,$C22),'MR1'!$A$6:$N$135,14,FALSE),0)</f>
        <v>0</v>
      </c>
      <c r="Q22" s="66">
        <f>_xlfn.IFNA(VLOOKUP(CONCATENATE($Q$5,$B22,$C22),'GOS1'!$A$6:$N$133,14,FALSE),0)</f>
        <v>0</v>
      </c>
      <c r="R22" s="66">
        <f>_xlfn.IFNA(VLOOKUP(CONCATENATE($R$5,$B22,$C22),'BUS2'!$A$6:$N$133,14,FALSE),0)</f>
        <v>0</v>
      </c>
      <c r="S22" s="66">
        <f>_xlfn.IFNA(VLOOKUP(CONCATENATE($S$5,$B22,$C22),'OG1'!$A$6:$N$56,14,FALSE),0)</f>
        <v>0</v>
      </c>
      <c r="T22" s="66">
        <f>_xlfn.IFNA(VLOOKUP(CONCATENATE($T$5,$B22,$C22),'DRY1'!$A$6:$N$135,14,FALSE),0)</f>
        <v>0</v>
      </c>
      <c r="U22" s="66">
        <f>_xlfn.IFNA(VLOOKUP(CONCATENATE($U$5,$B22,$C22),'HO1'!$A$6:$N$131,14,FALSE),0)</f>
        <v>0</v>
      </c>
      <c r="V22" s="66">
        <f>_xlfn.IFNA(VLOOKUP(CONCATENATE($V$5,$B22,$C22),'BUS3'!$A$6:$N$135,14,FALSE),0)</f>
        <v>0</v>
      </c>
      <c r="W22" s="66">
        <f>_xlfn.IFNA(VLOOKUP(CONCATENATE($W$5,$B22,$C22),'DRY2'!$A$6:$N$133,14,FALSE),0)</f>
        <v>0</v>
      </c>
      <c r="X22" s="66">
        <f>_xlfn.IFNA(VLOOKUP(CONCATENATE($X$5,$B22,$C22),'BAL2'!$A$6:$N$133,14,FALSE),0)</f>
        <v>0</v>
      </c>
      <c r="Y22" s="66">
        <f>_xlfn.IFNA(VLOOKUP(CONCATENATE($Y$5,$B22,$C22),'OG2'!$A$6:$N$133,14,FALSE),0)</f>
        <v>0</v>
      </c>
      <c r="Z22" s="66">
        <f>_xlfn.IFNA(VLOOKUP(CONCATENATE($Z$5,$B22,$C22),'MR2'!$A$6:$N$133,14,FALSE),0)</f>
        <v>0</v>
      </c>
      <c r="AA22" s="66">
        <f>_xlfn.IFNA(VLOOKUP(CONCATENATE($AA$5,$B22,$C22),'DRY3'!$A$6:$N$124,14,FALSE),0)</f>
        <v>0</v>
      </c>
      <c r="AB22" s="66">
        <f>_xlfn.IFNA(VLOOKUP(CONCATENATE($AB$5,$B22,$C22),'SER2'!$A$6:$N$135,14,FALSE),0)</f>
        <v>0</v>
      </c>
      <c r="AC22" s="66">
        <f>_xlfn.IFNA(VLOOKUP(CONCATENATE($AC$5,$B22,$C22),'KR2'!$A$6:$O$129,14,FALSE),0)</f>
        <v>0</v>
      </c>
      <c r="AD22" s="66">
        <f>_xlfn.IFNA(VLOOKUP(CONCATENATE($AD$5,$B22,$C22),'BUN1'!$A$6:$O$129,14,FALSE),0)</f>
        <v>0</v>
      </c>
      <c r="AE22" s="66">
        <f>_xlfn.IFNA(VLOOKUP(CONCATENATE($AE$5,$B22,$C22),LOG!$A$6:$N$135,14,FALSE),0)</f>
        <v>0</v>
      </c>
      <c r="AF22" s="66">
        <f>_xlfn.IFNA(VLOOKUP(CONCATENATE($AF$5,$B22,$C22),FEST!$A$6:$N$125,14,FALSE),0)</f>
        <v>0</v>
      </c>
      <c r="AG22" s="66">
        <f>_xlfn.IFNA(VLOOKUP(CONCATENATE($AG$5,$B22,$C22),'ESP2'!$A$6:$N$131,14,FALSE),0)</f>
        <v>0</v>
      </c>
      <c r="AH22" s="66">
        <f>_xlfn.IFNA(VLOOKUP(CONCATENATE($AH$5,$B22,$C22),'OG2'!$A$6:$N$131,14,FALSE),0)</f>
        <v>0</v>
      </c>
      <c r="AI22" s="66">
        <f>_xlfn.IFNA(VLOOKUP(CONCATENATE($AI$5,$B22,$C22),'BUN2'!$A$6:$N$135,14,FALSE),0)</f>
        <v>0</v>
      </c>
      <c r="AJ22" s="66">
        <f>_xlfn.IFNA(VLOOKUP(CONCATENATE($AJ$5,$B22,$C22),SC!$A$6:$N$250,14,FALSE),0)</f>
        <v>2</v>
      </c>
      <c r="AK22" s="66">
        <f>_xlfn.IFNA(VLOOKUP(CONCATENATE($AK$5,$B22,$C22),'ESP3'!$A$6:$N$133,14,FALSE),0)</f>
        <v>0</v>
      </c>
      <c r="AL22" s="66">
        <f>_xlfn.IFNA(VLOOKUP(CONCATENATE($AL$5,$B22,$C22),'BAL3'!$A$6:$N$95,14,FALSE),0)</f>
        <v>0</v>
      </c>
      <c r="AM22" s="67">
        <f>_xlfn.IFNA(VLOOKUP(CONCATENATE($AM$5,$B22,$C22),'BUS4'!$A$6:$N$233,14,FALSE),0)</f>
        <v>0</v>
      </c>
      <c r="AN22" s="67">
        <f>_xlfn.IFNA(VLOOKUP(CONCATENATE($AK$5,$B22,$C22),'BUN3'!$A$6:$N$133,14,FALSE),0)</f>
        <v>0</v>
      </c>
      <c r="AO22" s="67">
        <f>_xlfn.IFNA(VLOOKUP(CONCATENATE($AO$5,$B22,$C22),'ESP4'!$A$6:$N$135,14,FALSE),0)</f>
        <v>0</v>
      </c>
      <c r="AP22" s="67">
        <f>_xlfn.IFNA(VLOOKUP(CONCATENATE($AP$5,$B22,$C22),'MR3'!$A$6:$N$77,14,FALSE),0)</f>
        <v>0</v>
      </c>
      <c r="AQ22" s="67">
        <f>_xlfn.IFNA(VLOOKUP(CONCATENATE($AQ$5,$B22,$C22),'WAL1'!$A$6:$N$233,14,FALSE),0)</f>
        <v>0</v>
      </c>
      <c r="AR22" s="67">
        <f>_xlfn.IFNA(VLOOKUP(CONCATENATE($AR$5,$B22,$C22),'SM1'!$A$6:$N$233,14,FALSE),0)</f>
        <v>0</v>
      </c>
      <c r="AS22" s="68">
        <f>_xlfn.IFNA(VLOOKUP(CONCATENATE($AS$5,$B22,$C22),WP!$A$6:$N$250,14,FALSE),0)</f>
        <v>0</v>
      </c>
      <c r="AT22" s="35"/>
    </row>
    <row r="23" spans="1:46" x14ac:dyDescent="0.3">
      <c r="A23" s="891"/>
      <c r="B23" s="85" t="s">
        <v>271</v>
      </c>
      <c r="C23" s="22" t="s">
        <v>524</v>
      </c>
      <c r="D23" s="22" t="s">
        <v>259</v>
      </c>
      <c r="E23" s="23">
        <v>45130</v>
      </c>
      <c r="F23" s="24">
        <v>13</v>
      </c>
      <c r="G23" s="187">
        <f t="shared" si="0"/>
        <v>2</v>
      </c>
      <c r="H23" s="66">
        <f t="shared" si="1"/>
        <v>9</v>
      </c>
      <c r="I23" s="638">
        <f t="shared" si="2"/>
        <v>20</v>
      </c>
      <c r="J23" s="66">
        <f>_xlfn.IFNA(VLOOKUP(CONCATENATE($J$5,$B23,$C23),'BUS1'!$A$6:$N$107,14,FALSE),0)</f>
        <v>0</v>
      </c>
      <c r="K23" s="66">
        <f>_xlfn.IFNA(VLOOKUP(CONCATENATE($K$5,$B23,$C23),'ESP1'!$A$6:$N$135,14,FALSE),0)</f>
        <v>0</v>
      </c>
      <c r="L23" s="66">
        <f>_xlfn.IFNA(VLOOKUP(CONCATENATE($L$5,$B23,$C23),'KR1'!$A$6:$N$95,14,FALSE),0)</f>
        <v>0</v>
      </c>
      <c r="M23" s="66">
        <f>_xlfn.IFNA(VLOOKUP(CONCATENATE($M$5,$B23,$C23),'BAL1'!$A$6:$N$110,14,FALSE),0)</f>
        <v>0</v>
      </c>
      <c r="N23" s="66">
        <f>_xlfn.IFNA(VLOOKUP(CONCATENATE($N$5,$B23,$C23),MUR!$A$6:$N$110,14,FALSE),0)</f>
        <v>0</v>
      </c>
      <c r="O23" s="66">
        <f>_xlfn.IFNA(VLOOKUP(CONCATENATE($O$5,$B23,$C23),'SER1'!$A$6:$N$110,14,FALSE),0)</f>
        <v>7</v>
      </c>
      <c r="P23" s="66">
        <f>_xlfn.IFNA(VLOOKUP(CONCATENATE($P$5,$B23,$C23),'MR1'!$A$6:$N$135,14,FALSE),0)</f>
        <v>0</v>
      </c>
      <c r="Q23" s="66">
        <f>_xlfn.IFNA(VLOOKUP(CONCATENATE($Q$5,$B23,$C23),'GOS1'!$A$6:$N$133,14,FALSE),0)</f>
        <v>0</v>
      </c>
      <c r="R23" s="66">
        <f>_xlfn.IFNA(VLOOKUP(CONCATENATE($R$5,$B23,$C23),'BUS2'!$A$6:$N$133,14,FALSE),0)</f>
        <v>0</v>
      </c>
      <c r="S23" s="66">
        <f>_xlfn.IFNA(VLOOKUP(CONCATENATE($S$5,$B23,$C23),'OG1'!$A$6:$N$56,14,FALSE),0)</f>
        <v>0</v>
      </c>
      <c r="T23" s="66">
        <f>_xlfn.IFNA(VLOOKUP(CONCATENATE($T$5,$B23,$C23),'DRY1'!$A$6:$N$135,14,FALSE),0)</f>
        <v>0</v>
      </c>
      <c r="U23" s="66">
        <f>_xlfn.IFNA(VLOOKUP(CONCATENATE($U$5,$B23,$C23),'HO1'!$A$6:$N$131,14,FALSE),0)</f>
        <v>0</v>
      </c>
      <c r="V23" s="66">
        <f>_xlfn.IFNA(VLOOKUP(CONCATENATE($V$5,$B23,$C23),'BUS3'!$A$6:$N$135,14,FALSE),0)</f>
        <v>0</v>
      </c>
      <c r="W23" s="66">
        <f>_xlfn.IFNA(VLOOKUP(CONCATENATE($W$5,$B23,$C23),'DRY2'!$A$6:$N$133,14,FALSE),0)</f>
        <v>0</v>
      </c>
      <c r="X23" s="66">
        <f>_xlfn.IFNA(VLOOKUP(CONCATENATE($X$5,$B23,$C23),'BAL2'!$A$6:$N$133,14,FALSE),0)</f>
        <v>0</v>
      </c>
      <c r="Y23" s="66">
        <f>_xlfn.IFNA(VLOOKUP(CONCATENATE($Y$5,$B23,$C23),'OG2'!$A$6:$N$133,14,FALSE),0)</f>
        <v>0</v>
      </c>
      <c r="Z23" s="66">
        <f>_xlfn.IFNA(VLOOKUP(CONCATENATE($Z$5,$B23,$C23),'MR2'!$A$6:$N$133,14,FALSE),0)</f>
        <v>0</v>
      </c>
      <c r="AA23" s="66">
        <f>_xlfn.IFNA(VLOOKUP(CONCATENATE($AA$5,$B23,$C23),'DRY3'!$A$6:$N$124,14,FALSE),0)</f>
        <v>0</v>
      </c>
      <c r="AB23" s="66">
        <f>_xlfn.IFNA(VLOOKUP(CONCATENATE($AB$5,$B23,$C23),'SER2'!$A$6:$N$135,14,FALSE),0)</f>
        <v>0</v>
      </c>
      <c r="AC23" s="66">
        <f>_xlfn.IFNA(VLOOKUP(CONCATENATE($AC$5,$B23,$C23),'KR2'!$A$6:$O$129,14,FALSE),0)</f>
        <v>0</v>
      </c>
      <c r="AD23" s="66">
        <f>_xlfn.IFNA(VLOOKUP(CONCATENATE($AD$5,$B23,$C23),'BUN1'!$A$6:$O$129,14,FALSE),0)</f>
        <v>0</v>
      </c>
      <c r="AE23" s="66">
        <f>_xlfn.IFNA(VLOOKUP(CONCATENATE($AE$5,$B23,$C23),LOG!$A$6:$N$135,14,FALSE),0)</f>
        <v>0</v>
      </c>
      <c r="AF23" s="66">
        <f>_xlfn.IFNA(VLOOKUP(CONCATENATE($AF$5,$B23,$C23),FEST!$A$6:$N$125,14,FALSE),0)</f>
        <v>0</v>
      </c>
      <c r="AG23" s="66">
        <f>_xlfn.IFNA(VLOOKUP(CONCATENATE($AG$5,$B23,$C23),'ESP2'!$A$6:$N$131,14,FALSE),0)</f>
        <v>0</v>
      </c>
      <c r="AH23" s="66">
        <f>_xlfn.IFNA(VLOOKUP(CONCATENATE($AH$5,$B23,$C23),'OG2'!$A$6:$N$131,14,FALSE),0)</f>
        <v>0</v>
      </c>
      <c r="AI23" s="66">
        <f>_xlfn.IFNA(VLOOKUP(CONCATENATE($AI$5,$B23,$C23),'BUN2'!$A$6:$N$135,14,FALSE),0)</f>
        <v>0</v>
      </c>
      <c r="AJ23" s="66">
        <f>_xlfn.IFNA(VLOOKUP(CONCATENATE($AJ$5,$B23,$C23),SC!$A$6:$N$250,14,FALSE),0)</f>
        <v>2</v>
      </c>
      <c r="AK23" s="66">
        <f>_xlfn.IFNA(VLOOKUP(CONCATENATE($AK$5,$B23,$C23),'ESP3'!$A$6:$N$133,14,FALSE),0)</f>
        <v>0</v>
      </c>
      <c r="AL23" s="66">
        <f>_xlfn.IFNA(VLOOKUP(CONCATENATE($AL$5,$B23,$C23),'BAL3'!$A$6:$N$95,14,FALSE),0)</f>
        <v>0</v>
      </c>
      <c r="AM23" s="67">
        <f>_xlfn.IFNA(VLOOKUP(CONCATENATE($AM$5,$B23,$C23),'BUS4'!$A$6:$N$233,14,FALSE),0)</f>
        <v>0</v>
      </c>
      <c r="AN23" s="67">
        <f>_xlfn.IFNA(VLOOKUP(CONCATENATE($AK$5,$B23,$C23),'BUN3'!$A$6:$N$133,14,FALSE),0)</f>
        <v>0</v>
      </c>
      <c r="AO23" s="67">
        <f>_xlfn.IFNA(VLOOKUP(CONCATENATE($AO$5,$B23,$C23),'ESP4'!$A$6:$N$135,14,FALSE),0)</f>
        <v>0</v>
      </c>
      <c r="AP23" s="67">
        <f>_xlfn.IFNA(VLOOKUP(CONCATENATE($AP$5,$B23,$C23),'MR3'!$A$6:$N$77,14,FALSE),0)</f>
        <v>0</v>
      </c>
      <c r="AQ23" s="67">
        <f>_xlfn.IFNA(VLOOKUP(CONCATENATE($AQ$5,$B23,$C23),'WAL1'!$A$6:$N$233,14,FALSE),0)</f>
        <v>0</v>
      </c>
      <c r="AR23" s="67">
        <f>_xlfn.IFNA(VLOOKUP(CONCATENATE($AR$5,$B23,$C23),'SM1'!$A$6:$N$233,14,FALSE),0)</f>
        <v>0</v>
      </c>
      <c r="AS23" s="68">
        <f>_xlfn.IFNA(VLOOKUP(CONCATENATE($AS$5,$B23,$C23),WP!$A$6:$N$250,14,FALSE),0)</f>
        <v>0</v>
      </c>
      <c r="AT23" s="35"/>
    </row>
    <row r="24" spans="1:46" x14ac:dyDescent="0.3">
      <c r="A24" s="891"/>
      <c r="B24" s="85" t="s">
        <v>531</v>
      </c>
      <c r="C24" s="22" t="s">
        <v>169</v>
      </c>
      <c r="D24" s="22" t="s">
        <v>91</v>
      </c>
      <c r="E24" s="23">
        <v>45030</v>
      </c>
      <c r="F24" s="24">
        <v>12</v>
      </c>
      <c r="G24" s="187">
        <f t="shared" si="0"/>
        <v>2</v>
      </c>
      <c r="H24" s="66">
        <f t="shared" si="1"/>
        <v>11</v>
      </c>
      <c r="I24" s="638">
        <f t="shared" si="2"/>
        <v>17</v>
      </c>
      <c r="J24" s="66">
        <f>_xlfn.IFNA(VLOOKUP(CONCATENATE($J$5,$B24,$C24),'BUS1'!$A$6:$N$107,14,FALSE),0)</f>
        <v>0</v>
      </c>
      <c r="K24" s="66">
        <f>_xlfn.IFNA(VLOOKUP(CONCATENATE($K$5,$B24,$C24),'ESP1'!$A$6:$N$135,14,FALSE),0)</f>
        <v>0</v>
      </c>
      <c r="L24" s="66">
        <f>_xlfn.IFNA(VLOOKUP(CONCATENATE($L$5,$B24,$C24),'KR1'!$A$6:$N$95,14,FALSE),0)</f>
        <v>9</v>
      </c>
      <c r="M24" s="66">
        <f>_xlfn.IFNA(VLOOKUP(CONCATENATE($M$5,$B24,$C24),'BAL1'!$A$6:$N$110,14,FALSE),0)</f>
        <v>0</v>
      </c>
      <c r="N24" s="66">
        <f>_xlfn.IFNA(VLOOKUP(CONCATENATE($N$5,$B24,$C24),MUR!$A$6:$N$110,14,FALSE),0)</f>
        <v>0</v>
      </c>
      <c r="O24" s="66">
        <f>_xlfn.IFNA(VLOOKUP(CONCATENATE($O$5,$B24,$C24),'SER1'!$A$6:$N$110,14,FALSE),0)</f>
        <v>0</v>
      </c>
      <c r="P24" s="66">
        <f>_xlfn.IFNA(VLOOKUP(CONCATENATE($P$5,$B24,$C24),'MR1'!$A$6:$N$135,14,FALSE),0)</f>
        <v>0</v>
      </c>
      <c r="Q24" s="66">
        <f>_xlfn.IFNA(VLOOKUP(CONCATENATE($Q$5,$B24,$C24),'GOS1'!$A$6:$N$133,14,FALSE),0)</f>
        <v>0</v>
      </c>
      <c r="R24" s="66">
        <f>_xlfn.IFNA(VLOOKUP(CONCATENATE($R$5,$B24,$C24),'BUS2'!$A$6:$N$133,14,FALSE),0)</f>
        <v>0</v>
      </c>
      <c r="S24" s="66">
        <f>_xlfn.IFNA(VLOOKUP(CONCATENATE($S$5,$B24,$C24),'OG1'!$A$6:$N$56,14,FALSE),0)</f>
        <v>0</v>
      </c>
      <c r="T24" s="66">
        <f>_xlfn.IFNA(VLOOKUP(CONCATENATE($T$5,$B24,$C24),'DRY1'!$A$6:$N$135,14,FALSE),0)</f>
        <v>0</v>
      </c>
      <c r="U24" s="66">
        <f>_xlfn.IFNA(VLOOKUP(CONCATENATE($U$5,$B24,$C24),'HO1'!$A$6:$N$131,14,FALSE),0)</f>
        <v>0</v>
      </c>
      <c r="V24" s="66">
        <f>_xlfn.IFNA(VLOOKUP(CONCATENATE($V$5,$B24,$C24),'BUS3'!$A$6:$N$135,14,FALSE),0)</f>
        <v>0</v>
      </c>
      <c r="W24" s="66">
        <f>_xlfn.IFNA(VLOOKUP(CONCATENATE($W$5,$B24,$C24),'DRY2'!$A$6:$N$133,14,FALSE),0)</f>
        <v>0</v>
      </c>
      <c r="X24" s="66">
        <f>_xlfn.IFNA(VLOOKUP(CONCATENATE($X$5,$B24,$C24),'BAL2'!$A$6:$N$133,14,FALSE),0)</f>
        <v>0</v>
      </c>
      <c r="Y24" s="66">
        <f>_xlfn.IFNA(VLOOKUP(CONCATENATE($Y$5,$B24,$C24),'OG2'!$A$6:$N$133,14,FALSE),0)</f>
        <v>0</v>
      </c>
      <c r="Z24" s="66">
        <f>_xlfn.IFNA(VLOOKUP(CONCATENATE($Z$5,$B24,$C24),'MR2'!$A$6:$N$133,14,FALSE),0)</f>
        <v>0</v>
      </c>
      <c r="AA24" s="66">
        <f>_xlfn.IFNA(VLOOKUP(CONCATENATE($AA$5,$B24,$C24),'DRY3'!$A$6:$N$124,14,FALSE),0)</f>
        <v>0</v>
      </c>
      <c r="AB24" s="66">
        <f>_xlfn.IFNA(VLOOKUP(CONCATENATE($AB$5,$B24,$C24),'SER2'!$A$6:$N$135,14,FALSE),0)</f>
        <v>0</v>
      </c>
      <c r="AC24" s="66">
        <f>_xlfn.IFNA(VLOOKUP(CONCATENATE($AC$5,$B24,$C24),'KR2'!$A$6:$O$129,14,FALSE),0)</f>
        <v>0</v>
      </c>
      <c r="AD24" s="66">
        <f>_xlfn.IFNA(VLOOKUP(CONCATENATE($AD$5,$B24,$C24),'BUN1'!$A$6:$O$129,14,FALSE),0)</f>
        <v>0</v>
      </c>
      <c r="AE24" s="66">
        <f>_xlfn.IFNA(VLOOKUP(CONCATENATE($AE$5,$B24,$C24),LOG!$A$6:$N$135,14,FALSE),0)</f>
        <v>0</v>
      </c>
      <c r="AF24" s="66">
        <f>_xlfn.IFNA(VLOOKUP(CONCATENATE($AF$5,$B24,$C24),FEST!$A$6:$N$125,14,FALSE),0)</f>
        <v>0</v>
      </c>
      <c r="AG24" s="66">
        <f>_xlfn.IFNA(VLOOKUP(CONCATENATE($AG$5,$B24,$C24),'ESP2'!$A$6:$N$131,14,FALSE),0)</f>
        <v>0</v>
      </c>
      <c r="AH24" s="66">
        <f>_xlfn.IFNA(VLOOKUP(CONCATENATE($AH$5,$B24,$C24),'OG2'!$A$6:$N$131,14,FALSE),0)</f>
        <v>0</v>
      </c>
      <c r="AI24" s="66">
        <f>_xlfn.IFNA(VLOOKUP(CONCATENATE($AI$5,$B24,$C24),'BUN2'!$A$6:$N$135,14,FALSE),0)</f>
        <v>0</v>
      </c>
      <c r="AJ24" s="66">
        <f>_xlfn.IFNA(VLOOKUP(CONCATENATE($AJ$5,$B24,$C24),SC!$A$6:$N$250,14,FALSE),0)</f>
        <v>2</v>
      </c>
      <c r="AK24" s="66">
        <f>_xlfn.IFNA(VLOOKUP(CONCATENATE($AK$5,$B24,$C24),'ESP3'!$A$6:$N$133,14,FALSE),0)</f>
        <v>0</v>
      </c>
      <c r="AL24" s="66">
        <f>_xlfn.IFNA(VLOOKUP(CONCATENATE($AL$5,$B24,$C24),'BAL3'!$A$6:$N$95,14,FALSE),0)</f>
        <v>0</v>
      </c>
      <c r="AM24" s="67">
        <f>_xlfn.IFNA(VLOOKUP(CONCATENATE($AM$5,$B24,$C24),'BUS4'!$A$6:$N$233,14,FALSE),0)</f>
        <v>0</v>
      </c>
      <c r="AN24" s="67">
        <f>_xlfn.IFNA(VLOOKUP(CONCATENATE($AK$5,$B24,$C24),'BUN3'!$A$6:$N$133,14,FALSE),0)</f>
        <v>0</v>
      </c>
      <c r="AO24" s="67">
        <f>_xlfn.IFNA(VLOOKUP(CONCATENATE($AO$5,$B24,$C24),'ESP4'!$A$6:$N$135,14,FALSE),0)</f>
        <v>0</v>
      </c>
      <c r="AP24" s="67">
        <f>_xlfn.IFNA(VLOOKUP(CONCATENATE($AP$5,$B24,$C24),'MR3'!$A$6:$N$77,14,FALSE),0)</f>
        <v>0</v>
      </c>
      <c r="AQ24" s="67">
        <f>_xlfn.IFNA(VLOOKUP(CONCATENATE($AQ$5,$B24,$C24),'WAL1'!$A$6:$N$233,14,FALSE),0)</f>
        <v>0</v>
      </c>
      <c r="AR24" s="67">
        <f>_xlfn.IFNA(VLOOKUP(CONCATENATE($AR$5,$B24,$C24),'SM1'!$A$6:$N$233,14,FALSE),0)</f>
        <v>0</v>
      </c>
      <c r="AS24" s="68">
        <f>_xlfn.IFNA(VLOOKUP(CONCATENATE($AS$5,$B24,$C24),WP!$A$6:$N$250,14,FALSE),0)</f>
        <v>0</v>
      </c>
      <c r="AT24" s="35"/>
    </row>
    <row r="25" spans="1:46" x14ac:dyDescent="0.3">
      <c r="A25" s="891"/>
      <c r="B25" s="85" t="s">
        <v>535</v>
      </c>
      <c r="C25" s="22" t="s">
        <v>526</v>
      </c>
      <c r="D25" s="22" t="s">
        <v>880</v>
      </c>
      <c r="E25" s="23">
        <v>45154</v>
      </c>
      <c r="F25" s="24">
        <v>12</v>
      </c>
      <c r="G25" s="187">
        <f t="shared" si="0"/>
        <v>2</v>
      </c>
      <c r="H25" s="66">
        <f t="shared" si="1"/>
        <v>10</v>
      </c>
      <c r="I25" s="638">
        <f t="shared" si="2"/>
        <v>18</v>
      </c>
      <c r="J25" s="66">
        <f>_xlfn.IFNA(VLOOKUP(CONCATENATE($J$5,$B25,$C25),'BUS1'!$A$6:$N$107,14,FALSE),0)</f>
        <v>0</v>
      </c>
      <c r="K25" s="66">
        <f>_xlfn.IFNA(VLOOKUP(CONCATENATE($K$5,$B25,$C25),'ESP1'!$A$6:$N$135,14,FALSE),0)</f>
        <v>0</v>
      </c>
      <c r="L25" s="66">
        <f>_xlfn.IFNA(VLOOKUP(CONCATENATE($L$5,$B25,$C25),'KR1'!$A$6:$N$95,14,FALSE),0)</f>
        <v>0</v>
      </c>
      <c r="M25" s="66">
        <f>_xlfn.IFNA(VLOOKUP(CONCATENATE($M$5,$B25,$C25),'BAL1'!$A$6:$N$110,14,FALSE),0)</f>
        <v>0</v>
      </c>
      <c r="N25" s="66">
        <f>_xlfn.IFNA(VLOOKUP(CONCATENATE($N$5,$B25,$C25),MUR!$A$6:$N$110,14,FALSE),0)</f>
        <v>0</v>
      </c>
      <c r="O25" s="66">
        <f>_xlfn.IFNA(VLOOKUP(CONCATENATE($O$5,$B25,$C25),'SER1'!$A$6:$N$110,14,FALSE),0)</f>
        <v>0</v>
      </c>
      <c r="P25" s="66">
        <f>_xlfn.IFNA(VLOOKUP(CONCATENATE($P$5,$B25,$C25),'MR1'!$A$6:$N$135,14,FALSE),0)</f>
        <v>0</v>
      </c>
      <c r="Q25" s="66">
        <f>_xlfn.IFNA(VLOOKUP(CONCATENATE($Q$5,$B25,$C25),'GOS1'!$A$6:$N$133,14,FALSE),0)</f>
        <v>0</v>
      </c>
      <c r="R25" s="66">
        <f>_xlfn.IFNA(VLOOKUP(CONCATENATE($R$5,$B25,$C25),'BUS2'!$A$6:$N$133,14,FALSE),0)</f>
        <v>0</v>
      </c>
      <c r="S25" s="66">
        <f>_xlfn.IFNA(VLOOKUP(CONCATENATE($S$5,$B25,$C25),'OG1'!$A$6:$N$56,14,FALSE),0)</f>
        <v>0</v>
      </c>
      <c r="T25" s="66">
        <f>_xlfn.IFNA(VLOOKUP(CONCATENATE($T$5,$B25,$C25),'DRY1'!$A$6:$N$135,14,FALSE),0)</f>
        <v>0</v>
      </c>
      <c r="U25" s="66">
        <f>_xlfn.IFNA(VLOOKUP(CONCATENATE($U$5,$B25,$C25),'HO1'!$A$6:$N$131,14,FALSE),0)</f>
        <v>0</v>
      </c>
      <c r="V25" s="66">
        <f>_xlfn.IFNA(VLOOKUP(CONCATENATE($V$5,$B25,$C25),'BUS3'!$A$6:$N$135,14,FALSE),0)</f>
        <v>0</v>
      </c>
      <c r="W25" s="66">
        <f>_xlfn.IFNA(VLOOKUP(CONCATENATE($W$5,$B25,$C25),'DRY2'!$A$6:$N$133,14,FALSE),0)</f>
        <v>0</v>
      </c>
      <c r="X25" s="66">
        <f>_xlfn.IFNA(VLOOKUP(CONCATENATE($X$5,$B25,$C25),'BAL2'!$A$6:$N$133,14,FALSE),0)</f>
        <v>0</v>
      </c>
      <c r="Y25" s="66">
        <f>_xlfn.IFNA(VLOOKUP(CONCATENATE($Y$5,$B25,$C25),'OG2'!$A$6:$N$133,14,FALSE),0)</f>
        <v>0</v>
      </c>
      <c r="Z25" s="66">
        <f>_xlfn.IFNA(VLOOKUP(CONCATENATE($Z$5,$B25,$C25),'MR2'!$A$6:$N$133,14,FALSE),0)</f>
        <v>8</v>
      </c>
      <c r="AA25" s="66">
        <f>_xlfn.IFNA(VLOOKUP(CONCATENATE($AA$5,$B25,$C25),'DRY3'!$A$6:$N$124,14,FALSE),0)</f>
        <v>0</v>
      </c>
      <c r="AB25" s="66">
        <f>_xlfn.IFNA(VLOOKUP(CONCATENATE($AB$5,$B25,$C25),'SER2'!$A$6:$N$135,14,FALSE),0)</f>
        <v>0</v>
      </c>
      <c r="AC25" s="66">
        <f>_xlfn.IFNA(VLOOKUP(CONCATENATE($AC$5,$B25,$C25),'KR2'!$A$6:$O$129,14,FALSE),0)</f>
        <v>0</v>
      </c>
      <c r="AD25" s="66">
        <f>_xlfn.IFNA(VLOOKUP(CONCATENATE($AD$5,$B25,$C25),'BUN1'!$A$6:$O$129,14,FALSE),0)</f>
        <v>0</v>
      </c>
      <c r="AE25" s="66">
        <f>_xlfn.IFNA(VLOOKUP(CONCATENATE($AE$5,$B25,$C25),LOG!$A$6:$N$135,14,FALSE),0)</f>
        <v>0</v>
      </c>
      <c r="AF25" s="66">
        <f>_xlfn.IFNA(VLOOKUP(CONCATENATE($AF$5,$B25,$C25),FEST!$A$6:$N$125,14,FALSE),0)</f>
        <v>0</v>
      </c>
      <c r="AG25" s="66">
        <f>_xlfn.IFNA(VLOOKUP(CONCATENATE($AG$5,$B25,$C25),'ESP2'!$A$6:$N$131,14,FALSE),0)</f>
        <v>0</v>
      </c>
      <c r="AH25" s="66">
        <f>_xlfn.IFNA(VLOOKUP(CONCATENATE($AH$5,$B25,$C25),'OG2'!$A$6:$N$131,14,FALSE),0)</f>
        <v>0</v>
      </c>
      <c r="AI25" s="66">
        <f>_xlfn.IFNA(VLOOKUP(CONCATENATE($AI$5,$B25,$C25),'BUN2'!$A$6:$N$135,14,FALSE),0)</f>
        <v>0</v>
      </c>
      <c r="AJ25" s="66">
        <f>_xlfn.IFNA(VLOOKUP(CONCATENATE($AJ$5,$B25,$C25),SC!$A$6:$N$250,14,FALSE),0)</f>
        <v>2</v>
      </c>
      <c r="AK25" s="66">
        <f>_xlfn.IFNA(VLOOKUP(CONCATENATE($AK$5,$B25,$C25),'ESP3'!$A$6:$N$133,14,FALSE),0)</f>
        <v>0</v>
      </c>
      <c r="AL25" s="66">
        <f>_xlfn.IFNA(VLOOKUP(CONCATENATE($AL$5,$B25,$C25),'BAL3'!$A$6:$N$95,14,FALSE),0)</f>
        <v>0</v>
      </c>
      <c r="AM25" s="67">
        <f>_xlfn.IFNA(VLOOKUP(CONCATENATE($AM$5,$B25,$C25),'BUS4'!$A$6:$N$233,14,FALSE),0)</f>
        <v>0</v>
      </c>
      <c r="AN25" s="67">
        <f>_xlfn.IFNA(VLOOKUP(CONCATENATE($AK$5,$B25,$C25),'BUN3'!$A$6:$N$133,14,FALSE),0)</f>
        <v>0</v>
      </c>
      <c r="AO25" s="67">
        <f>_xlfn.IFNA(VLOOKUP(CONCATENATE($AO$5,$B25,$C25),'ESP4'!$A$6:$N$135,14,FALSE),0)</f>
        <v>0</v>
      </c>
      <c r="AP25" s="67">
        <f>_xlfn.IFNA(VLOOKUP(CONCATENATE($AP$5,$B25,$C25),'MR3'!$A$6:$N$77,14,FALSE),0)</f>
        <v>0</v>
      </c>
      <c r="AQ25" s="67">
        <f>_xlfn.IFNA(VLOOKUP(CONCATENATE($AQ$5,$B25,$C25),'WAL1'!$A$6:$N$233,14,FALSE),0)</f>
        <v>0</v>
      </c>
      <c r="AR25" s="67">
        <f>_xlfn.IFNA(VLOOKUP(CONCATENATE($AR$5,$B25,$C25),'SM1'!$A$6:$N$233,14,FALSE),0)</f>
        <v>0</v>
      </c>
      <c r="AS25" s="68">
        <f>_xlfn.IFNA(VLOOKUP(CONCATENATE($AS$5,$B25,$C25),WP!$A$6:$N$250,14,FALSE),0)</f>
        <v>0</v>
      </c>
      <c r="AT25" s="63"/>
    </row>
    <row r="26" spans="1:46" x14ac:dyDescent="0.3">
      <c r="A26" s="891"/>
      <c r="B26" s="85" t="s">
        <v>275</v>
      </c>
      <c r="C26" s="22" t="s">
        <v>312</v>
      </c>
      <c r="D26" s="22" t="s">
        <v>1354</v>
      </c>
      <c r="E26" s="23">
        <v>45028</v>
      </c>
      <c r="F26" s="24">
        <v>13</v>
      </c>
      <c r="G26" s="187">
        <f t="shared" si="0"/>
        <v>2</v>
      </c>
      <c r="H26" s="66">
        <f t="shared" si="1"/>
        <v>13</v>
      </c>
      <c r="I26" s="638">
        <f t="shared" si="2"/>
        <v>14</v>
      </c>
      <c r="J26" s="66">
        <f>_xlfn.IFNA(VLOOKUP(CONCATENATE($J$5,$B26,$C26),'BUS1'!$A$6:$N$107,14,FALSE),0)</f>
        <v>0</v>
      </c>
      <c r="K26" s="66">
        <f>_xlfn.IFNA(VLOOKUP(CONCATENATE($K$5,$B26,$C26),'ESP1'!$A$6:$N$135,14,FALSE),0)</f>
        <v>0</v>
      </c>
      <c r="L26" s="66">
        <f>_xlfn.IFNA(VLOOKUP(CONCATENATE($L$5,$B26,$C26),'KR1'!$A$6:$N$95,14,FALSE),0)</f>
        <v>0</v>
      </c>
      <c r="M26" s="66">
        <f>_xlfn.IFNA(VLOOKUP(CONCATENATE($M$5,$B26,$C26),'BAL1'!$A$6:$N$110,14,FALSE),0)</f>
        <v>0</v>
      </c>
      <c r="N26" s="66">
        <f>_xlfn.IFNA(VLOOKUP(CONCATENATE($N$5,$B26,$C26),MUR!$A$6:$N$110,14,FALSE),0)</f>
        <v>0</v>
      </c>
      <c r="O26" s="66">
        <f>_xlfn.IFNA(VLOOKUP(CONCATENATE($O$5,$B26,$C26),'SER1'!$A$6:$N$110,14,FALSE),0)</f>
        <v>0</v>
      </c>
      <c r="P26" s="66">
        <f>_xlfn.IFNA(VLOOKUP(CONCATENATE($P$5,$B26,$C26),'MR1'!$A$6:$N$135,14,FALSE),0)</f>
        <v>0</v>
      </c>
      <c r="Q26" s="66">
        <f>_xlfn.IFNA(VLOOKUP(CONCATENATE($Q$5,$B26,$C26),'GOS1'!$A$6:$N$133,14,FALSE),0)</f>
        <v>0</v>
      </c>
      <c r="R26" s="66">
        <f>_xlfn.IFNA(VLOOKUP(CONCATENATE($R$5,$B26,$C26),'BUS2'!$A$6:$N$133,14,FALSE),0)</f>
        <v>0</v>
      </c>
      <c r="S26" s="66">
        <f>_xlfn.IFNA(VLOOKUP(CONCATENATE($S$5,$B26,$C26),'OG1'!$A$6:$N$56,14,FALSE),0)</f>
        <v>0</v>
      </c>
      <c r="T26" s="66">
        <f>_xlfn.IFNA(VLOOKUP(CONCATENATE($T$5,$B26,$C26),'DRY1'!$A$6:$N$135,14,FALSE),0)</f>
        <v>0</v>
      </c>
      <c r="U26" s="66">
        <f>_xlfn.IFNA(VLOOKUP(CONCATENATE($U$5,$B26,$C26),'HO1'!$A$6:$N$131,14,FALSE),0)</f>
        <v>0</v>
      </c>
      <c r="V26" s="66">
        <f>_xlfn.IFNA(VLOOKUP(CONCATENATE($V$5,$B26,$C26),'BUS3'!$A$6:$N$135,14,FALSE),0)</f>
        <v>6</v>
      </c>
      <c r="W26" s="66">
        <f>_xlfn.IFNA(VLOOKUP(CONCATENATE($W$5,$B26,$C26),'DRY2'!$A$6:$N$133,14,FALSE),0)</f>
        <v>0</v>
      </c>
      <c r="X26" s="66">
        <f>_xlfn.IFNA(VLOOKUP(CONCATENATE($X$5,$B26,$C26),'BAL2'!$A$6:$N$133,14,FALSE),0)</f>
        <v>0</v>
      </c>
      <c r="Y26" s="66">
        <f>_xlfn.IFNA(VLOOKUP(CONCATENATE($Y$5,$B26,$C26),'OG2'!$A$6:$N$133,14,FALSE),0)</f>
        <v>0</v>
      </c>
      <c r="Z26" s="66">
        <f>_xlfn.IFNA(VLOOKUP(CONCATENATE($Z$5,$B26,$C26),'MR2'!$A$6:$N$133,14,FALSE),0)</f>
        <v>0</v>
      </c>
      <c r="AA26" s="66">
        <f>_xlfn.IFNA(VLOOKUP(CONCATENATE($AA$5,$B26,$C26),'DRY3'!$A$6:$N$124,14,FALSE),0)</f>
        <v>0</v>
      </c>
      <c r="AB26" s="66">
        <f>_xlfn.IFNA(VLOOKUP(CONCATENATE($AB$5,$B26,$C26),'SER2'!$A$6:$N$135,14,FALSE),0)</f>
        <v>0</v>
      </c>
      <c r="AC26" s="66">
        <f>_xlfn.IFNA(VLOOKUP(CONCATENATE($AC$5,$B26,$C26),'KR2'!$A$6:$O$129,14,FALSE),0)</f>
        <v>0</v>
      </c>
      <c r="AD26" s="66">
        <f>_xlfn.IFNA(VLOOKUP(CONCATENATE($AD$5,$B26,$C26),'BUN1'!$A$6:$O$129,14,FALSE),0)</f>
        <v>0</v>
      </c>
      <c r="AE26" s="66">
        <f>_xlfn.IFNA(VLOOKUP(CONCATENATE($AE$5,$B26,$C26),LOG!$A$6:$N$135,14,FALSE),0)</f>
        <v>0</v>
      </c>
      <c r="AF26" s="66">
        <f>_xlfn.IFNA(VLOOKUP(CONCATENATE($AF$5,$B26,$C26),FEST!$A$6:$N$125,14,FALSE),0)</f>
        <v>0</v>
      </c>
      <c r="AG26" s="66">
        <f>_xlfn.IFNA(VLOOKUP(CONCATENATE($AG$5,$B26,$C26),'ESP2'!$A$6:$N$131,14,FALSE),0)</f>
        <v>0</v>
      </c>
      <c r="AH26" s="66">
        <f>_xlfn.IFNA(VLOOKUP(CONCATENATE($AH$5,$B26,$C26),'OG2'!$A$6:$N$131,14,FALSE),0)</f>
        <v>0</v>
      </c>
      <c r="AI26" s="66">
        <f>_xlfn.IFNA(VLOOKUP(CONCATENATE($AI$5,$B26,$C26),'BUN2'!$A$6:$N$135,14,FALSE),0)</f>
        <v>0</v>
      </c>
      <c r="AJ26" s="66">
        <f>_xlfn.IFNA(VLOOKUP(CONCATENATE($AJ$5,$B26,$C26),SC!$A$6:$N$250,14,FALSE),0)</f>
        <v>0</v>
      </c>
      <c r="AK26" s="66">
        <f>_xlfn.IFNA(VLOOKUP(CONCATENATE($AK$5,$B26,$C26),'ESP3'!$A$6:$N$133,14,FALSE),0)</f>
        <v>0</v>
      </c>
      <c r="AL26" s="66">
        <f>_xlfn.IFNA(VLOOKUP(CONCATENATE($AL$5,$B26,$C26),'BAL3'!$A$6:$N$95,14,FALSE),0)</f>
        <v>0</v>
      </c>
      <c r="AM26" s="67">
        <f>_xlfn.IFNA(VLOOKUP(CONCATENATE($AM$5,$B26,$C26),'BUS4'!$A$6:$N$233,14,FALSE),0)</f>
        <v>7</v>
      </c>
      <c r="AN26" s="67">
        <f>_xlfn.IFNA(VLOOKUP(CONCATENATE($AK$5,$B26,$C26),'BUN3'!$A$6:$N$133,14,FALSE),0)</f>
        <v>0</v>
      </c>
      <c r="AO26" s="67">
        <f>_xlfn.IFNA(VLOOKUP(CONCATENATE($AO$5,$B26,$C26),'ESP4'!$A$6:$N$135,14,FALSE),0)</f>
        <v>0</v>
      </c>
      <c r="AP26" s="67">
        <f>_xlfn.IFNA(VLOOKUP(CONCATENATE($AP$5,$B26,$C26),'MR3'!$A$6:$N$77,14,FALSE),0)</f>
        <v>0</v>
      </c>
      <c r="AQ26" s="67">
        <f>_xlfn.IFNA(VLOOKUP(CONCATENATE($AQ$5,$B26,$C26),'WAL1'!$A$6:$N$233,14,FALSE),0)</f>
        <v>0</v>
      </c>
      <c r="AR26" s="67">
        <f>_xlfn.IFNA(VLOOKUP(CONCATENATE($AR$5,$B26,$C26),'SM1'!$A$6:$N$233,14,FALSE),0)</f>
        <v>0</v>
      </c>
      <c r="AS26" s="68">
        <f>_xlfn.IFNA(VLOOKUP(CONCATENATE($AS$5,$B26,$C26),WP!$A$6:$N$250,14,FALSE),0)</f>
        <v>0</v>
      </c>
      <c r="AT26" s="63"/>
    </row>
    <row r="27" spans="1:46" x14ac:dyDescent="0.3">
      <c r="A27" s="891"/>
      <c r="B27" s="85" t="s">
        <v>272</v>
      </c>
      <c r="C27" s="22" t="s">
        <v>309</v>
      </c>
      <c r="D27" s="22" t="s">
        <v>260</v>
      </c>
      <c r="E27" s="23">
        <v>45047</v>
      </c>
      <c r="F27" s="24">
        <v>13</v>
      </c>
      <c r="G27" s="187">
        <f t="shared" si="0"/>
        <v>1</v>
      </c>
      <c r="H27" s="66">
        <f t="shared" si="1"/>
        <v>12</v>
      </c>
      <c r="I27" s="638">
        <f t="shared" si="2"/>
        <v>16</v>
      </c>
      <c r="J27" s="66">
        <f>_xlfn.IFNA(VLOOKUP(CONCATENATE($J$5,$B27,$C27),'BUS1'!$A$6:$N$107,14,FALSE),0)</f>
        <v>0</v>
      </c>
      <c r="K27" s="66">
        <f>_xlfn.IFNA(VLOOKUP(CONCATENATE($K$5,$B27,$C27),'ESP1'!$A$6:$N$135,14,FALSE),0)</f>
        <v>0</v>
      </c>
      <c r="L27" s="66">
        <f>_xlfn.IFNA(VLOOKUP(CONCATENATE($L$5,$B27,$C27),'KR1'!$A$6:$N$95,14,FALSE),0)</f>
        <v>0</v>
      </c>
      <c r="M27" s="66">
        <f>_xlfn.IFNA(VLOOKUP(CONCATENATE($M$5,$B27,$C27),'BAL1'!$A$6:$N$110,14,FALSE),0)</f>
        <v>0</v>
      </c>
      <c r="N27" s="66">
        <f>_xlfn.IFNA(VLOOKUP(CONCATENATE($N$5,$B27,$C27),MUR!$A$6:$N$110,14,FALSE),0)</f>
        <v>0</v>
      </c>
      <c r="O27" s="66">
        <f>_xlfn.IFNA(VLOOKUP(CONCATENATE($O$5,$B27,$C27),'SER1'!$A$6:$N$110,14,FALSE),0)</f>
        <v>0</v>
      </c>
      <c r="P27" s="66">
        <f>_xlfn.IFNA(VLOOKUP(CONCATENATE($P$5,$B27,$C27),'MR1'!$A$6:$N$135,14,FALSE),0)</f>
        <v>0</v>
      </c>
      <c r="Q27" s="66">
        <f>_xlfn.IFNA(VLOOKUP(CONCATENATE($Q$5,$B27,$C27),'GOS1'!$A$6:$N$133,14,FALSE),0)</f>
        <v>0</v>
      </c>
      <c r="R27" s="66">
        <f>_xlfn.IFNA(VLOOKUP(CONCATENATE($R$5,$B27,$C27),'BUS2'!$A$6:$N$133,14,FALSE),0)</f>
        <v>0</v>
      </c>
      <c r="S27" s="66">
        <f>_xlfn.IFNA(VLOOKUP(CONCATENATE($S$5,$B27,$C27),'OG1'!$A$6:$N$56,14,FALSE),0)</f>
        <v>0</v>
      </c>
      <c r="T27" s="66">
        <f>_xlfn.IFNA(VLOOKUP(CONCATENATE($T$5,$B27,$C27),'DRY1'!$A$6:$N$135,14,FALSE),0)</f>
        <v>0</v>
      </c>
      <c r="U27" s="66">
        <f>_xlfn.IFNA(VLOOKUP(CONCATENATE($U$5,$B27,$C27),'HO1'!$A$6:$N$131,14,FALSE),0)</f>
        <v>0</v>
      </c>
      <c r="V27" s="66">
        <f>_xlfn.IFNA(VLOOKUP(CONCATENATE($V$5,$B27,$C27),'BUS3'!$A$6:$N$135,14,FALSE),0)</f>
        <v>0</v>
      </c>
      <c r="W27" s="66">
        <f>_xlfn.IFNA(VLOOKUP(CONCATENATE($W$5,$B27,$C27),'DRY2'!$A$6:$N$133,14,FALSE),0)</f>
        <v>0</v>
      </c>
      <c r="X27" s="66">
        <f>_xlfn.IFNA(VLOOKUP(CONCATENATE($X$5,$B27,$C27),'BAL2'!$A$6:$N$133,14,FALSE),0)</f>
        <v>0</v>
      </c>
      <c r="Y27" s="66">
        <f>_xlfn.IFNA(VLOOKUP(CONCATENATE($Y$5,$B27,$C27),'OG2'!$A$6:$N$133,14,FALSE),0)</f>
        <v>0</v>
      </c>
      <c r="Z27" s="66">
        <f>_xlfn.IFNA(VLOOKUP(CONCATENATE($Z$5,$B27,$C27),'MR2'!$A$6:$N$133,14,FALSE),0)</f>
        <v>0</v>
      </c>
      <c r="AA27" s="66">
        <f>_xlfn.IFNA(VLOOKUP(CONCATENATE($AA$5,$B27,$C27),'DRY3'!$A$6:$N$124,14,FALSE),0)</f>
        <v>0</v>
      </c>
      <c r="AB27" s="66">
        <f>_xlfn.IFNA(VLOOKUP(CONCATENATE($AB$5,$B27,$C27),'SER2'!$A$6:$N$135,14,FALSE),0)</f>
        <v>0</v>
      </c>
      <c r="AC27" s="66">
        <f>_xlfn.IFNA(VLOOKUP(CONCATENATE($AC$5,$B27,$C27),'KR2'!$A$6:$O$129,14,FALSE),0)</f>
        <v>0</v>
      </c>
      <c r="AD27" s="66">
        <f>_xlfn.IFNA(VLOOKUP(CONCATENATE($AD$5,$B27,$C27),'BUN1'!$A$6:$O$129,14,FALSE),0)</f>
        <v>0</v>
      </c>
      <c r="AE27" s="66">
        <f>_xlfn.IFNA(VLOOKUP(CONCATENATE($AE$5,$B27,$C27),LOG!$A$6:$N$135,14,FALSE),0)</f>
        <v>0</v>
      </c>
      <c r="AF27" s="66">
        <f>_xlfn.IFNA(VLOOKUP(CONCATENATE($AF$5,$B27,$C27),FEST!$A$6:$N$125,14,FALSE),0)</f>
        <v>0</v>
      </c>
      <c r="AG27" s="66">
        <f>_xlfn.IFNA(VLOOKUP(CONCATENATE($AG$5,$B27,$C27),'ESP2'!$A$6:$N$131,14,FALSE),0)</f>
        <v>0</v>
      </c>
      <c r="AH27" s="66">
        <f>_xlfn.IFNA(VLOOKUP(CONCATENATE($AH$5,$B27,$C27),'OG2'!$A$6:$N$131,14,FALSE),0)</f>
        <v>0</v>
      </c>
      <c r="AI27" s="66">
        <f>_xlfn.IFNA(VLOOKUP(CONCATENATE($AI$5,$B27,$C27),'BUN2'!$A$6:$N$135,14,FALSE),0)</f>
        <v>0</v>
      </c>
      <c r="AJ27" s="66">
        <f>_xlfn.IFNA(VLOOKUP(CONCATENATE($AJ$5,$B27,$C27),SC!$A$6:$N$250,14,FALSE),0)</f>
        <v>12</v>
      </c>
      <c r="AK27" s="66">
        <f>_xlfn.IFNA(VLOOKUP(CONCATENATE($AK$5,$B27,$C27),'ESP3'!$A$6:$N$133,14,FALSE),0)</f>
        <v>0</v>
      </c>
      <c r="AL27" s="66">
        <f>_xlfn.IFNA(VLOOKUP(CONCATENATE($AL$5,$B27,$C27),'BAL3'!$A$6:$N$95,14,FALSE),0)</f>
        <v>0</v>
      </c>
      <c r="AM27" s="67">
        <f>_xlfn.IFNA(VLOOKUP(CONCATENATE($AM$5,$B27,$C27),'BUS4'!$A$6:$N$233,14,FALSE),0)</f>
        <v>0</v>
      </c>
      <c r="AN27" s="67">
        <f>_xlfn.IFNA(VLOOKUP(CONCATENATE($AK$5,$B27,$C27),'BUN3'!$A$6:$N$133,14,FALSE),0)</f>
        <v>0</v>
      </c>
      <c r="AO27" s="67">
        <f>_xlfn.IFNA(VLOOKUP(CONCATENATE($AO$5,$B27,$C27),'ESP4'!$A$6:$N$135,14,FALSE),0)</f>
        <v>0</v>
      </c>
      <c r="AP27" s="67">
        <f>_xlfn.IFNA(VLOOKUP(CONCATENATE($AP$5,$B27,$C27),'MR3'!$A$6:$N$77,14,FALSE),0)</f>
        <v>0</v>
      </c>
      <c r="AQ27" s="67">
        <f>_xlfn.IFNA(VLOOKUP(CONCATENATE($AQ$5,$B27,$C27),'WAL1'!$A$6:$N$233,14,FALSE),0)</f>
        <v>0</v>
      </c>
      <c r="AR27" s="67">
        <f>_xlfn.IFNA(VLOOKUP(CONCATENATE($AR$5,$B27,$C27),'SM1'!$A$6:$N$233,14,FALSE),0)</f>
        <v>0</v>
      </c>
      <c r="AS27" s="68">
        <f>_xlfn.IFNA(VLOOKUP(CONCATENATE($AS$5,$B27,$C27),WP!$A$6:$N$250,14,FALSE),0)</f>
        <v>0</v>
      </c>
      <c r="AT27" s="63"/>
    </row>
    <row r="28" spans="1:46" x14ac:dyDescent="0.3">
      <c r="A28" s="891"/>
      <c r="B28" s="85" t="s">
        <v>273</v>
      </c>
      <c r="C28" s="22" t="s">
        <v>310</v>
      </c>
      <c r="D28" s="22" t="s">
        <v>90</v>
      </c>
      <c r="E28" s="23">
        <v>45041</v>
      </c>
      <c r="F28" s="24">
        <v>13</v>
      </c>
      <c r="G28" s="187">
        <f t="shared" si="0"/>
        <v>1</v>
      </c>
      <c r="H28" s="66">
        <f t="shared" si="1"/>
        <v>5</v>
      </c>
      <c r="I28" s="638">
        <f t="shared" si="2"/>
        <v>29</v>
      </c>
      <c r="J28" s="66">
        <f>_xlfn.IFNA(VLOOKUP(CONCATENATE($J$5,$B28,$C28),'BUS1'!$A$6:$N$107,14,FALSE),0)</f>
        <v>0</v>
      </c>
      <c r="K28" s="66">
        <f>_xlfn.IFNA(VLOOKUP(CONCATENATE($K$5,$B28,$C28),'ESP1'!$A$6:$N$135,14,FALSE),0)</f>
        <v>0</v>
      </c>
      <c r="L28" s="66">
        <f>_xlfn.IFNA(VLOOKUP(CONCATENATE($L$5,$B28,$C28),'KR1'!$A$6:$N$95,14,FALSE),0)</f>
        <v>0</v>
      </c>
      <c r="M28" s="66">
        <f>_xlfn.IFNA(VLOOKUP(CONCATENATE($M$5,$B28,$C28),'BAL1'!$A$6:$N$110,14,FALSE),0)</f>
        <v>0</v>
      </c>
      <c r="N28" s="66">
        <f>_xlfn.IFNA(VLOOKUP(CONCATENATE($N$5,$B28,$C28),MUR!$A$6:$N$110,14,FALSE),0)</f>
        <v>0</v>
      </c>
      <c r="O28" s="66">
        <f>_xlfn.IFNA(VLOOKUP(CONCATENATE($O$5,$B28,$C28),'SER1'!$A$6:$N$110,14,FALSE),0)</f>
        <v>0</v>
      </c>
      <c r="P28" s="66">
        <f>_xlfn.IFNA(VLOOKUP(CONCATENATE($P$5,$B28,$C28),'MR1'!$A$6:$N$135,14,FALSE),0)</f>
        <v>0</v>
      </c>
      <c r="Q28" s="66">
        <f>_xlfn.IFNA(VLOOKUP(CONCATENATE($Q$5,$B28,$C28),'GOS1'!$A$6:$N$133,14,FALSE),0)</f>
        <v>0</v>
      </c>
      <c r="R28" s="66">
        <f>_xlfn.IFNA(VLOOKUP(CONCATENATE($R$5,$B28,$C28),'BUS2'!$A$6:$N$133,14,FALSE),0)</f>
        <v>0</v>
      </c>
      <c r="S28" s="66">
        <f>_xlfn.IFNA(VLOOKUP(CONCATENATE($S$5,$B28,$C28),'OG1'!$A$6:$N$56,14,FALSE),0)</f>
        <v>0</v>
      </c>
      <c r="T28" s="66">
        <f>_xlfn.IFNA(VLOOKUP(CONCATENATE($T$5,$B28,$C28),'DRY1'!$A$6:$N$135,14,FALSE),0)</f>
        <v>0</v>
      </c>
      <c r="U28" s="66">
        <f>_xlfn.IFNA(VLOOKUP(CONCATENATE($U$5,$B28,$C28),'HO1'!$A$6:$N$131,14,FALSE),0)</f>
        <v>0</v>
      </c>
      <c r="V28" s="66">
        <f>_xlfn.IFNA(VLOOKUP(CONCATENATE($V$5,$B28,$C28),'BUS3'!$A$6:$N$135,14,FALSE),0)</f>
        <v>0</v>
      </c>
      <c r="W28" s="66">
        <f>_xlfn.IFNA(VLOOKUP(CONCATENATE($W$5,$B28,$C28),'DRY2'!$A$6:$N$133,14,FALSE),0)</f>
        <v>0</v>
      </c>
      <c r="X28" s="66">
        <f>_xlfn.IFNA(VLOOKUP(CONCATENATE($X$5,$B28,$C28),'BAL2'!$A$6:$N$133,14,FALSE),0)</f>
        <v>0</v>
      </c>
      <c r="Y28" s="66">
        <f>_xlfn.IFNA(VLOOKUP(CONCATENATE($Y$5,$B28,$C28),'OG2'!$A$6:$N$133,14,FALSE),0)</f>
        <v>0</v>
      </c>
      <c r="Z28" s="66">
        <f>_xlfn.IFNA(VLOOKUP(CONCATENATE($Z$5,$B28,$C28),'MR2'!$A$6:$N$133,14,FALSE),0)</f>
        <v>0</v>
      </c>
      <c r="AA28" s="66">
        <f>_xlfn.IFNA(VLOOKUP(CONCATENATE($AA$5,$B28,$C28),'DRY3'!$A$6:$N$124,14,FALSE),0)</f>
        <v>0</v>
      </c>
      <c r="AB28" s="66">
        <f>_xlfn.IFNA(VLOOKUP(CONCATENATE($AB$5,$B28,$C28),'SER2'!$A$6:$N$135,14,FALSE),0)</f>
        <v>0</v>
      </c>
      <c r="AC28" s="66">
        <f>_xlfn.IFNA(VLOOKUP(CONCATENATE($AC$5,$B28,$C28),'KR2'!$A$6:$O$129,14,FALSE),0)</f>
        <v>0</v>
      </c>
      <c r="AD28" s="66">
        <f>_xlfn.IFNA(VLOOKUP(CONCATENATE($AD$5,$B28,$C28),'BUN1'!$A$6:$O$129,14,FALSE),0)</f>
        <v>0</v>
      </c>
      <c r="AE28" s="66">
        <f>_xlfn.IFNA(VLOOKUP(CONCATENATE($AE$5,$B28,$C28),LOG!$A$6:$N$135,14,FALSE),0)</f>
        <v>0</v>
      </c>
      <c r="AF28" s="66">
        <f>_xlfn.IFNA(VLOOKUP(CONCATENATE($AF$5,$B28,$C28),FEST!$A$6:$N$125,14,FALSE),0)</f>
        <v>0</v>
      </c>
      <c r="AG28" s="66">
        <f>_xlfn.IFNA(VLOOKUP(CONCATENATE($AG$5,$B28,$C28),'ESP2'!$A$6:$N$131,14,FALSE),0)</f>
        <v>0</v>
      </c>
      <c r="AH28" s="66">
        <f>_xlfn.IFNA(VLOOKUP(CONCATENATE($AH$5,$B28,$C28),'OG2'!$A$6:$N$131,14,FALSE),0)</f>
        <v>0</v>
      </c>
      <c r="AI28" s="66">
        <f>_xlfn.IFNA(VLOOKUP(CONCATENATE($AI$5,$B28,$C28),'BUN2'!$A$6:$N$135,14,FALSE),0)</f>
        <v>0</v>
      </c>
      <c r="AJ28" s="66">
        <f>_xlfn.IFNA(VLOOKUP(CONCATENATE($AJ$5,$B28,$C28),SC!$A$6:$N$250,14,FALSE),0)</f>
        <v>0</v>
      </c>
      <c r="AK28" s="66">
        <f>_xlfn.IFNA(VLOOKUP(CONCATENATE($AK$5,$B28,$C28),'ESP3'!$A$6:$N$133,14,FALSE),0)</f>
        <v>0</v>
      </c>
      <c r="AL28" s="66">
        <f>_xlfn.IFNA(VLOOKUP(CONCATENATE($AL$5,$B28,$C28),'BAL3'!$A$6:$N$95,14,FALSE),0)</f>
        <v>0</v>
      </c>
      <c r="AM28" s="67">
        <f>_xlfn.IFNA(VLOOKUP(CONCATENATE($AM$5,$B28,$C28),'BUS4'!$A$6:$N$233,14,FALSE),0)</f>
        <v>0</v>
      </c>
      <c r="AN28" s="67">
        <f>_xlfn.IFNA(VLOOKUP(CONCATENATE($AK$5,$B28,$C28),'BUN3'!$A$6:$N$133,14,FALSE),0)</f>
        <v>0</v>
      </c>
      <c r="AO28" s="67">
        <f>_xlfn.IFNA(VLOOKUP(CONCATENATE($AO$5,$B28,$C28),'ESP4'!$A$6:$N$135,14,FALSE),0)</f>
        <v>0</v>
      </c>
      <c r="AP28" s="67">
        <f>_xlfn.IFNA(VLOOKUP(CONCATENATE($AP$5,$B28,$C28),'MR3'!$A$6:$N$77,14,FALSE),0)</f>
        <v>0</v>
      </c>
      <c r="AQ28" s="67">
        <f>_xlfn.IFNA(VLOOKUP(CONCATENATE($AQ$5,$B28,$C28),'WAL1'!$A$6:$N$233,14,FALSE),0)</f>
        <v>0</v>
      </c>
      <c r="AR28" s="67">
        <f>_xlfn.IFNA(VLOOKUP(CONCATENATE($AR$5,$B28,$C28),'SM1'!$A$6:$N$233,14,FALSE),0)</f>
        <v>5</v>
      </c>
      <c r="AS28" s="68">
        <f>_xlfn.IFNA(VLOOKUP(CONCATENATE($AS$5,$B28,$C28),WP!$A$6:$N$250,14,FALSE),0)</f>
        <v>0</v>
      </c>
      <c r="AT28" s="63"/>
    </row>
    <row r="29" spans="1:46" x14ac:dyDescent="0.3">
      <c r="A29" s="891"/>
      <c r="B29" s="85" t="s">
        <v>276</v>
      </c>
      <c r="C29" s="22" t="s">
        <v>313</v>
      </c>
      <c r="D29" s="22" t="s">
        <v>164</v>
      </c>
      <c r="E29" s="23">
        <v>45043</v>
      </c>
      <c r="F29" s="24">
        <v>13</v>
      </c>
      <c r="G29" s="187">
        <f t="shared" si="0"/>
        <v>1</v>
      </c>
      <c r="H29" s="66">
        <f t="shared" si="1"/>
        <v>6</v>
      </c>
      <c r="I29" s="638">
        <f t="shared" si="2"/>
        <v>25</v>
      </c>
      <c r="J29" s="66">
        <f>_xlfn.IFNA(VLOOKUP(CONCATENATE($J$5,$B29,$C29),'BUS1'!$A$6:$N$107,14,FALSE),0)</f>
        <v>0</v>
      </c>
      <c r="K29" s="66">
        <f>_xlfn.IFNA(VLOOKUP(CONCATENATE($K$5,$B29,$C29),'ESP1'!$A$6:$N$135,14,FALSE),0)</f>
        <v>0</v>
      </c>
      <c r="L29" s="66">
        <f>_xlfn.IFNA(VLOOKUP(CONCATENATE($L$5,$B29,$C29),'KR1'!$A$6:$N$95,14,FALSE),0)</f>
        <v>0</v>
      </c>
      <c r="M29" s="66">
        <f>_xlfn.IFNA(VLOOKUP(CONCATENATE($M$5,$B29,$C29),'BAL1'!$A$6:$N$110,14,FALSE),0)</f>
        <v>0</v>
      </c>
      <c r="N29" s="66">
        <f>_xlfn.IFNA(VLOOKUP(CONCATENATE($N$5,$B29,$C29),MUR!$A$6:$N$110,14,FALSE),0)</f>
        <v>0</v>
      </c>
      <c r="O29" s="66">
        <f>_xlfn.IFNA(VLOOKUP(CONCATENATE($O$5,$B29,$C29),'SER1'!$A$6:$N$110,14,FALSE),0)</f>
        <v>0</v>
      </c>
      <c r="P29" s="66">
        <f>_xlfn.IFNA(VLOOKUP(CONCATENATE($P$5,$B29,$C29),'MR1'!$A$6:$N$135,14,FALSE),0)</f>
        <v>0</v>
      </c>
      <c r="Q29" s="66">
        <f>_xlfn.IFNA(VLOOKUP(CONCATENATE($Q$5,$B29,$C29),'GOS1'!$A$6:$N$133,14,FALSE),0)</f>
        <v>0</v>
      </c>
      <c r="R29" s="66">
        <f>_xlfn.IFNA(VLOOKUP(CONCATENATE($R$5,$B29,$C29),'BUS2'!$A$6:$N$133,14,FALSE),0)</f>
        <v>0</v>
      </c>
      <c r="S29" s="66">
        <f>_xlfn.IFNA(VLOOKUP(CONCATENATE($S$5,$B29,$C29),'OG1'!$A$6:$N$56,14,FALSE),0)</f>
        <v>0</v>
      </c>
      <c r="T29" s="66">
        <f>_xlfn.IFNA(VLOOKUP(CONCATENATE($T$5,$B29,$C29),'DRY1'!$A$6:$N$135,14,FALSE),0)</f>
        <v>0</v>
      </c>
      <c r="U29" s="66">
        <f>_xlfn.IFNA(VLOOKUP(CONCATENATE($U$5,$B29,$C29),'HO1'!$A$6:$N$131,14,FALSE),0)</f>
        <v>0</v>
      </c>
      <c r="V29" s="66">
        <f>_xlfn.IFNA(VLOOKUP(CONCATENATE($V$5,$B29,$C29),'BUS3'!$A$6:$N$135,14,FALSE),0)</f>
        <v>0</v>
      </c>
      <c r="W29" s="66">
        <f>_xlfn.IFNA(VLOOKUP(CONCATENATE($W$5,$B29,$C29),'DRY2'!$A$6:$N$133,14,FALSE),0)</f>
        <v>0</v>
      </c>
      <c r="X29" s="66">
        <f>_xlfn.IFNA(VLOOKUP(CONCATENATE($X$5,$B29,$C29),'BAL2'!$A$6:$N$133,14,FALSE),0)</f>
        <v>0</v>
      </c>
      <c r="Y29" s="66">
        <f>_xlfn.IFNA(VLOOKUP(CONCATENATE($Y$5,$B29,$C29),'OG2'!$A$6:$N$133,14,FALSE),0)</f>
        <v>0</v>
      </c>
      <c r="Z29" s="66">
        <f>_xlfn.IFNA(VLOOKUP(CONCATENATE($Z$5,$B29,$C29),'MR2'!$A$6:$N$133,14,FALSE),0)</f>
        <v>0</v>
      </c>
      <c r="AA29" s="66">
        <f>_xlfn.IFNA(VLOOKUP(CONCATENATE($AA$5,$B29,$C29),'DRY3'!$A$6:$N$124,14,FALSE),0)</f>
        <v>0</v>
      </c>
      <c r="AB29" s="66">
        <f>_xlfn.IFNA(VLOOKUP(CONCATENATE($AB$5,$B29,$C29),'SER2'!$A$6:$N$135,14,FALSE),0)</f>
        <v>0</v>
      </c>
      <c r="AC29" s="66">
        <f>_xlfn.IFNA(VLOOKUP(CONCATENATE($AC$5,$B29,$C29),'KR2'!$A$6:$O$129,14,FALSE),0)</f>
        <v>0</v>
      </c>
      <c r="AD29" s="66">
        <f>_xlfn.IFNA(VLOOKUP(CONCATENATE($AD$5,$B29,$C29),'BUN1'!$A$6:$O$129,14,FALSE),0)</f>
        <v>0</v>
      </c>
      <c r="AE29" s="66">
        <f>_xlfn.IFNA(VLOOKUP(CONCATENATE($AE$5,$B29,$C29),LOG!$A$6:$N$135,14,FALSE),0)</f>
        <v>0</v>
      </c>
      <c r="AF29" s="66">
        <f>_xlfn.IFNA(VLOOKUP(CONCATENATE($AF$5,$B29,$C29),FEST!$A$6:$N$125,14,FALSE),0)</f>
        <v>0</v>
      </c>
      <c r="AG29" s="66">
        <f>_xlfn.IFNA(VLOOKUP(CONCATENATE($AG$5,$B29,$C29),'ESP2'!$A$6:$N$131,14,FALSE),0)</f>
        <v>0</v>
      </c>
      <c r="AH29" s="66">
        <f>_xlfn.IFNA(VLOOKUP(CONCATENATE($AH$5,$B29,$C29),'OG2'!$A$6:$N$131,14,FALSE),0)</f>
        <v>0</v>
      </c>
      <c r="AI29" s="66">
        <f>_xlfn.IFNA(VLOOKUP(CONCATENATE($AI$5,$B29,$C29),'BUN2'!$A$6:$N$135,14,FALSE),0)</f>
        <v>6</v>
      </c>
      <c r="AJ29" s="66">
        <f>_xlfn.IFNA(VLOOKUP(CONCATENATE($AJ$5,$B29,$C29),SC!$A$6:$N$250,14,FALSE),0)</f>
        <v>0</v>
      </c>
      <c r="AK29" s="66">
        <f>_xlfn.IFNA(VLOOKUP(CONCATENATE($AK$5,$B29,$C29),'ESP3'!$A$6:$N$133,14,FALSE),0)</f>
        <v>0</v>
      </c>
      <c r="AL29" s="66">
        <f>_xlfn.IFNA(VLOOKUP(CONCATENATE($AL$5,$B29,$C29),'BAL3'!$A$6:$N$95,14,FALSE),0)</f>
        <v>0</v>
      </c>
      <c r="AM29" s="67">
        <f>_xlfn.IFNA(VLOOKUP(CONCATENATE($AM$5,$B29,$C29),'BUS4'!$A$6:$N$233,14,FALSE),0)</f>
        <v>0</v>
      </c>
      <c r="AN29" s="67">
        <f>_xlfn.IFNA(VLOOKUP(CONCATENATE($AK$5,$B29,$C29),'BUN3'!$A$6:$N$133,14,FALSE),0)</f>
        <v>0</v>
      </c>
      <c r="AO29" s="67">
        <f>_xlfn.IFNA(VLOOKUP(CONCATENATE($AO$5,$B29,$C29),'ESP4'!$A$6:$N$135,14,FALSE),0)</f>
        <v>0</v>
      </c>
      <c r="AP29" s="67">
        <f>_xlfn.IFNA(VLOOKUP(CONCATENATE($AP$5,$B29,$C29),'MR3'!$A$6:$N$77,14,FALSE),0)</f>
        <v>0</v>
      </c>
      <c r="AQ29" s="67">
        <f>_xlfn.IFNA(VLOOKUP(CONCATENATE($AQ$5,$B29,$C29),'WAL1'!$A$6:$N$233,14,FALSE),0)</f>
        <v>0</v>
      </c>
      <c r="AR29" s="67">
        <f>_xlfn.IFNA(VLOOKUP(CONCATENATE($AR$5,$B29,$C29),'SM1'!$A$6:$N$233,14,FALSE),0)</f>
        <v>0</v>
      </c>
      <c r="AS29" s="68">
        <f>_xlfn.IFNA(VLOOKUP(CONCATENATE($AS$5,$B29,$C29),WP!$A$6:$N$250,14,FALSE),0)</f>
        <v>0</v>
      </c>
      <c r="AT29" s="63"/>
    </row>
    <row r="30" spans="1:46" x14ac:dyDescent="0.3">
      <c r="A30" s="891"/>
      <c r="B30" s="85" t="s">
        <v>277</v>
      </c>
      <c r="C30" s="22" t="s">
        <v>315</v>
      </c>
      <c r="D30" s="22" t="s">
        <v>295</v>
      </c>
      <c r="E30" s="23">
        <v>45030</v>
      </c>
      <c r="F30" s="24">
        <v>12</v>
      </c>
      <c r="G30" s="187">
        <f t="shared" si="0"/>
        <v>1</v>
      </c>
      <c r="H30" s="66">
        <f t="shared" si="1"/>
        <v>3</v>
      </c>
      <c r="I30" s="638">
        <f t="shared" si="2"/>
        <v>31</v>
      </c>
      <c r="J30" s="66">
        <f>_xlfn.IFNA(VLOOKUP(CONCATENATE($J$5,$B30,$C30),'BUS1'!$A$6:$N$107,14,FALSE),0)</f>
        <v>0</v>
      </c>
      <c r="K30" s="66">
        <f>_xlfn.IFNA(VLOOKUP(CONCATENATE($K$5,$B30,$C30),'ESP1'!$A$6:$N$135,14,FALSE),0)</f>
        <v>0</v>
      </c>
      <c r="L30" s="66">
        <f>_xlfn.IFNA(VLOOKUP(CONCATENATE($L$5,$B30,$C30),'KR1'!$A$6:$N$95,14,FALSE),0)</f>
        <v>0</v>
      </c>
      <c r="M30" s="66">
        <f>_xlfn.IFNA(VLOOKUP(CONCATENATE($M$5,$B30,$C30),'BAL1'!$A$6:$N$110,14,FALSE),0)</f>
        <v>0</v>
      </c>
      <c r="N30" s="66">
        <f>_xlfn.IFNA(VLOOKUP(CONCATENATE($N$5,$B30,$C30),MUR!$A$6:$N$110,14,FALSE),0)</f>
        <v>0</v>
      </c>
      <c r="O30" s="66">
        <f>_xlfn.IFNA(VLOOKUP(CONCATENATE($O$5,$B30,$C30),'SER1'!$A$6:$N$110,14,FALSE),0)</f>
        <v>3</v>
      </c>
      <c r="P30" s="66">
        <f>_xlfn.IFNA(VLOOKUP(CONCATENATE($P$5,$B30,$C30),'MR1'!$A$6:$N$135,14,FALSE),0)</f>
        <v>0</v>
      </c>
      <c r="Q30" s="66">
        <f>_xlfn.IFNA(VLOOKUP(CONCATENATE($Q$5,$B30,$C30),'GOS1'!$A$6:$N$133,14,FALSE),0)</f>
        <v>0</v>
      </c>
      <c r="R30" s="66">
        <f>_xlfn.IFNA(VLOOKUP(CONCATENATE($R$5,$B30,$C30),'BUS2'!$A$6:$N$133,14,FALSE),0)</f>
        <v>0</v>
      </c>
      <c r="S30" s="66">
        <f>_xlfn.IFNA(VLOOKUP(CONCATENATE($S$5,$B30,$C30),'OG1'!$A$6:$N$56,14,FALSE),0)</f>
        <v>0</v>
      </c>
      <c r="T30" s="66">
        <f>_xlfn.IFNA(VLOOKUP(CONCATENATE($T$5,$B30,$C30),'DRY1'!$A$6:$N$135,14,FALSE),0)</f>
        <v>0</v>
      </c>
      <c r="U30" s="66">
        <f>_xlfn.IFNA(VLOOKUP(CONCATENATE($U$5,$B30,$C30),'HO1'!$A$6:$N$131,14,FALSE),0)</f>
        <v>0</v>
      </c>
      <c r="V30" s="66">
        <f>_xlfn.IFNA(VLOOKUP(CONCATENATE($V$5,$B30,$C30),'BUS3'!$A$6:$N$135,14,FALSE),0)</f>
        <v>0</v>
      </c>
      <c r="W30" s="66">
        <f>_xlfn.IFNA(VLOOKUP(CONCATENATE($W$5,$B30,$C30),'DRY2'!$A$6:$N$133,14,FALSE),0)</f>
        <v>0</v>
      </c>
      <c r="X30" s="66">
        <f>_xlfn.IFNA(VLOOKUP(CONCATENATE($X$5,$B30,$C30),'BAL2'!$A$6:$N$133,14,FALSE),0)</f>
        <v>0</v>
      </c>
      <c r="Y30" s="66">
        <f>_xlfn.IFNA(VLOOKUP(CONCATENATE($Y$5,$B30,$C30),'OG2'!$A$6:$N$133,14,FALSE),0)</f>
        <v>0</v>
      </c>
      <c r="Z30" s="66">
        <f>_xlfn.IFNA(VLOOKUP(CONCATENATE($Z$5,$B30,$C30),'MR2'!$A$6:$N$133,14,FALSE),0)</f>
        <v>0</v>
      </c>
      <c r="AA30" s="66">
        <f>_xlfn.IFNA(VLOOKUP(CONCATENATE($AA$5,$B30,$C30),'DRY3'!$A$6:$N$124,14,FALSE),0)</f>
        <v>0</v>
      </c>
      <c r="AB30" s="66">
        <f>_xlfn.IFNA(VLOOKUP(CONCATENATE($AB$5,$B30,$C30),'SER2'!$A$6:$N$135,14,FALSE),0)</f>
        <v>0</v>
      </c>
      <c r="AC30" s="66">
        <f>_xlfn.IFNA(VLOOKUP(CONCATENATE($AC$5,$B30,$C30),'KR2'!$A$6:$O$129,14,FALSE),0)</f>
        <v>0</v>
      </c>
      <c r="AD30" s="66">
        <f>_xlfn.IFNA(VLOOKUP(CONCATENATE($AD$5,$B30,$C30),'BUN1'!$A$6:$O$129,14,FALSE),0)</f>
        <v>0</v>
      </c>
      <c r="AE30" s="66">
        <f>_xlfn.IFNA(VLOOKUP(CONCATENATE($AE$5,$B30,$C30),LOG!$A$6:$N$135,14,FALSE),0)</f>
        <v>0</v>
      </c>
      <c r="AF30" s="66">
        <f>_xlfn.IFNA(VLOOKUP(CONCATENATE($AF$5,$B30,$C30),FEST!$A$6:$N$125,14,FALSE),0)</f>
        <v>0</v>
      </c>
      <c r="AG30" s="66">
        <f>_xlfn.IFNA(VLOOKUP(CONCATENATE($AG$5,$B30,$C30),'ESP2'!$A$6:$N$131,14,FALSE),0)</f>
        <v>0</v>
      </c>
      <c r="AH30" s="66">
        <f>_xlfn.IFNA(VLOOKUP(CONCATENATE($AH$5,$B30,$C30),'OG2'!$A$6:$N$131,14,FALSE),0)</f>
        <v>0</v>
      </c>
      <c r="AI30" s="66">
        <f>_xlfn.IFNA(VLOOKUP(CONCATENATE($AI$5,$B30,$C30),'BUN2'!$A$6:$N$135,14,FALSE),0)</f>
        <v>0</v>
      </c>
      <c r="AJ30" s="66">
        <f>_xlfn.IFNA(VLOOKUP(CONCATENATE($AJ$5,$B30,$C30),SC!$A$6:$N$250,14,FALSE),0)</f>
        <v>0</v>
      </c>
      <c r="AK30" s="66">
        <f>_xlfn.IFNA(VLOOKUP(CONCATENATE($AK$5,$B30,$C30),'ESP3'!$A$6:$N$133,14,FALSE),0)</f>
        <v>0</v>
      </c>
      <c r="AL30" s="66">
        <f>_xlfn.IFNA(VLOOKUP(CONCATENATE($AL$5,$B30,$C30),'BAL3'!$A$6:$N$95,14,FALSE),0)</f>
        <v>0</v>
      </c>
      <c r="AM30" s="67">
        <f>_xlfn.IFNA(VLOOKUP(CONCATENATE($AM$5,$B30,$C30),'BUS4'!$A$6:$N$233,14,FALSE),0)</f>
        <v>0</v>
      </c>
      <c r="AN30" s="67">
        <f>_xlfn.IFNA(VLOOKUP(CONCATENATE($AK$5,$B30,$C30),'BUN3'!$A$6:$N$133,14,FALSE),0)</f>
        <v>0</v>
      </c>
      <c r="AO30" s="67">
        <f>_xlfn.IFNA(VLOOKUP(CONCATENATE($AO$5,$B30,$C30),'ESP4'!$A$6:$N$135,14,FALSE),0)</f>
        <v>0</v>
      </c>
      <c r="AP30" s="67">
        <f>_xlfn.IFNA(VLOOKUP(CONCATENATE($AP$5,$B30,$C30),'MR3'!$A$6:$N$77,14,FALSE),0)</f>
        <v>0</v>
      </c>
      <c r="AQ30" s="67">
        <f>_xlfn.IFNA(VLOOKUP(CONCATENATE($AQ$5,$B30,$C30),'WAL1'!$A$6:$N$233,14,FALSE),0)</f>
        <v>0</v>
      </c>
      <c r="AR30" s="67">
        <f>_xlfn.IFNA(VLOOKUP(CONCATENATE($AR$5,$B30,$C30),'SM1'!$A$6:$N$233,14,FALSE),0)</f>
        <v>0</v>
      </c>
      <c r="AS30" s="68">
        <f>_xlfn.IFNA(VLOOKUP(CONCATENATE($AS$5,$B30,$C30),WP!$A$6:$N$250,14,FALSE),0)</f>
        <v>0</v>
      </c>
      <c r="AT30" s="63"/>
    </row>
    <row r="31" spans="1:46" x14ac:dyDescent="0.3">
      <c r="A31" s="891"/>
      <c r="B31" s="85" t="s">
        <v>280</v>
      </c>
      <c r="C31" s="22" t="s">
        <v>320</v>
      </c>
      <c r="D31" s="22" t="s">
        <v>153</v>
      </c>
      <c r="E31" s="23">
        <v>45028</v>
      </c>
      <c r="F31" s="24">
        <v>13</v>
      </c>
      <c r="G31" s="187">
        <f t="shared" si="0"/>
        <v>1</v>
      </c>
      <c r="H31" s="66">
        <f t="shared" si="1"/>
        <v>3</v>
      </c>
      <c r="I31" s="638">
        <f t="shared" si="2"/>
        <v>31</v>
      </c>
      <c r="J31" s="66">
        <f>_xlfn.IFNA(VLOOKUP(CONCATENATE($J$5,$B31,$C31),'BUS1'!$A$6:$N$107,14,FALSE),0)</f>
        <v>0</v>
      </c>
      <c r="K31" s="66">
        <f>_xlfn.IFNA(VLOOKUP(CONCATENATE($K$5,$B31,$C31),'ESP1'!$A$6:$N$135,14,FALSE),0)</f>
        <v>0</v>
      </c>
      <c r="L31" s="66">
        <f>_xlfn.IFNA(VLOOKUP(CONCATENATE($L$5,$B31,$C31),'KR1'!$A$6:$N$95,14,FALSE),0)</f>
        <v>0</v>
      </c>
      <c r="M31" s="66">
        <f>_xlfn.IFNA(VLOOKUP(CONCATENATE($M$5,$B31,$C31),'BAL1'!$A$6:$N$110,14,FALSE),0)</f>
        <v>0</v>
      </c>
      <c r="N31" s="66">
        <f>_xlfn.IFNA(VLOOKUP(CONCATENATE($N$5,$B31,$C31),MUR!$A$6:$N$110,14,FALSE),0)</f>
        <v>3</v>
      </c>
      <c r="O31" s="66">
        <f>_xlfn.IFNA(VLOOKUP(CONCATENATE($O$5,$B31,$C31),'SER1'!$A$6:$N$110,14,FALSE),0)</f>
        <v>0</v>
      </c>
      <c r="P31" s="66">
        <f>_xlfn.IFNA(VLOOKUP(CONCATENATE($P$5,$B31,$C31),'MR1'!$A$6:$N$135,14,FALSE),0)</f>
        <v>0</v>
      </c>
      <c r="Q31" s="66">
        <f>_xlfn.IFNA(VLOOKUP(CONCATENATE($Q$5,$B31,$C31),'GOS1'!$A$6:$N$133,14,FALSE),0)</f>
        <v>0</v>
      </c>
      <c r="R31" s="66">
        <f>_xlfn.IFNA(VLOOKUP(CONCATENATE($R$5,$B31,$C31),'BUS2'!$A$6:$N$133,14,FALSE),0)</f>
        <v>0</v>
      </c>
      <c r="S31" s="66">
        <f>_xlfn.IFNA(VLOOKUP(CONCATENATE($S$5,$B31,$C31),'OG1'!$A$6:$N$56,14,FALSE),0)</f>
        <v>0</v>
      </c>
      <c r="T31" s="66">
        <f>_xlfn.IFNA(VLOOKUP(CONCATENATE($T$5,$B31,$C31),'DRY1'!$A$6:$N$135,14,FALSE),0)</f>
        <v>0</v>
      </c>
      <c r="U31" s="66">
        <f>_xlfn.IFNA(VLOOKUP(CONCATENATE($U$5,$B31,$C31),'HO1'!$A$6:$N$131,14,FALSE),0)</f>
        <v>0</v>
      </c>
      <c r="V31" s="66">
        <f>_xlfn.IFNA(VLOOKUP(CONCATENATE($V$5,$B31,$C31),'BUS3'!$A$6:$N$135,14,FALSE),0)</f>
        <v>0</v>
      </c>
      <c r="W31" s="66">
        <f>_xlfn.IFNA(VLOOKUP(CONCATENATE($W$5,$B31,$C31),'DRY2'!$A$6:$N$133,14,FALSE),0)</f>
        <v>0</v>
      </c>
      <c r="X31" s="66">
        <f>_xlfn.IFNA(VLOOKUP(CONCATENATE($X$5,$B31,$C31),'BAL2'!$A$6:$N$133,14,FALSE),0)</f>
        <v>0</v>
      </c>
      <c r="Y31" s="66">
        <f>_xlfn.IFNA(VLOOKUP(CONCATENATE($Y$5,$B31,$C31),'OG2'!$A$6:$N$133,14,FALSE),0)</f>
        <v>0</v>
      </c>
      <c r="Z31" s="66">
        <f>_xlfn.IFNA(VLOOKUP(CONCATENATE($Z$5,$B31,$C31),'MR2'!$A$6:$N$133,14,FALSE),0)</f>
        <v>0</v>
      </c>
      <c r="AA31" s="66">
        <f>_xlfn.IFNA(VLOOKUP(CONCATENATE($AA$5,$B31,$C31),'DRY3'!$A$6:$N$124,14,FALSE),0)</f>
        <v>0</v>
      </c>
      <c r="AB31" s="66">
        <f>_xlfn.IFNA(VLOOKUP(CONCATENATE($AB$5,$B31,$C31),'SER2'!$A$6:$N$135,14,FALSE),0)</f>
        <v>0</v>
      </c>
      <c r="AC31" s="66">
        <f>_xlfn.IFNA(VLOOKUP(CONCATENATE($AC$5,$B31,$C31),'KR2'!$A$6:$O$129,14,FALSE),0)</f>
        <v>0</v>
      </c>
      <c r="AD31" s="66">
        <f>_xlfn.IFNA(VLOOKUP(CONCATENATE($AD$5,$B31,$C31),'BUN1'!$A$6:$O$129,14,FALSE),0)</f>
        <v>0</v>
      </c>
      <c r="AE31" s="66">
        <f>_xlfn.IFNA(VLOOKUP(CONCATENATE($AE$5,$B31,$C31),LOG!$A$6:$N$135,14,FALSE),0)</f>
        <v>0</v>
      </c>
      <c r="AF31" s="66">
        <f>_xlfn.IFNA(VLOOKUP(CONCATENATE($AF$5,$B31,$C31),FEST!$A$6:$N$125,14,FALSE),0)</f>
        <v>0</v>
      </c>
      <c r="AG31" s="66">
        <f>_xlfn.IFNA(VLOOKUP(CONCATENATE($AG$5,$B31,$C31),'ESP2'!$A$6:$N$131,14,FALSE),0)</f>
        <v>0</v>
      </c>
      <c r="AH31" s="66">
        <f>_xlfn.IFNA(VLOOKUP(CONCATENATE($AH$5,$B31,$C31),'OG2'!$A$6:$N$131,14,FALSE),0)</f>
        <v>0</v>
      </c>
      <c r="AI31" s="66">
        <f>_xlfn.IFNA(VLOOKUP(CONCATENATE($AI$5,$B31,$C31),'BUN2'!$A$6:$N$135,14,FALSE),0)</f>
        <v>0</v>
      </c>
      <c r="AJ31" s="66">
        <f>_xlfn.IFNA(VLOOKUP(CONCATENATE($AJ$5,$B31,$C31),SC!$A$6:$N$250,14,FALSE),0)</f>
        <v>0</v>
      </c>
      <c r="AK31" s="66">
        <f>_xlfn.IFNA(VLOOKUP(CONCATENATE($AK$5,$B31,$C31),'ESP3'!$A$6:$N$133,14,FALSE),0)</f>
        <v>0</v>
      </c>
      <c r="AL31" s="66">
        <f>_xlfn.IFNA(VLOOKUP(CONCATENATE($AL$5,$B31,$C31),'BAL3'!$A$6:$N$95,14,FALSE),0)</f>
        <v>0</v>
      </c>
      <c r="AM31" s="67">
        <f>_xlfn.IFNA(VLOOKUP(CONCATENATE($AM$5,$B31,$C31),'BUS4'!$A$6:$N$233,14,FALSE),0)</f>
        <v>0</v>
      </c>
      <c r="AN31" s="67">
        <f>_xlfn.IFNA(VLOOKUP(CONCATENATE($AK$5,$B31,$C31),'BUN3'!$A$6:$N$133,14,FALSE),0)</f>
        <v>0</v>
      </c>
      <c r="AO31" s="67">
        <f>_xlfn.IFNA(VLOOKUP(CONCATENATE($AO$5,$B31,$C31),'ESP4'!$A$6:$N$135,14,FALSE),0)</f>
        <v>0</v>
      </c>
      <c r="AP31" s="67">
        <f>_xlfn.IFNA(VLOOKUP(CONCATENATE($AP$5,$B31,$C31),'MR3'!$A$6:$N$77,14,FALSE),0)</f>
        <v>0</v>
      </c>
      <c r="AQ31" s="67">
        <f>_xlfn.IFNA(VLOOKUP(CONCATENATE($AQ$5,$B31,$C31),'WAL1'!$A$6:$N$233,14,FALSE),0)</f>
        <v>0</v>
      </c>
      <c r="AR31" s="67">
        <f>_xlfn.IFNA(VLOOKUP(CONCATENATE($AR$5,$B31,$C31),'SM1'!$A$6:$N$233,14,FALSE),0)</f>
        <v>0</v>
      </c>
      <c r="AS31" s="68">
        <f>_xlfn.IFNA(VLOOKUP(CONCATENATE($AS$5,$B31,$C31),WP!$A$6:$N$250,14,FALSE),0)</f>
        <v>0</v>
      </c>
      <c r="AT31" s="63"/>
    </row>
    <row r="32" spans="1:46" x14ac:dyDescent="0.3">
      <c r="A32" s="891"/>
      <c r="B32" s="85" t="s">
        <v>281</v>
      </c>
      <c r="C32" s="22" t="s">
        <v>321</v>
      </c>
      <c r="D32" s="22" t="s">
        <v>298</v>
      </c>
      <c r="E32" s="23">
        <v>45058</v>
      </c>
      <c r="F32" s="24">
        <v>13</v>
      </c>
      <c r="G32" s="187">
        <f t="shared" si="0"/>
        <v>1</v>
      </c>
      <c r="H32" s="66">
        <f t="shared" si="1"/>
        <v>5</v>
      </c>
      <c r="I32" s="638">
        <f t="shared" si="2"/>
        <v>29</v>
      </c>
      <c r="J32" s="66">
        <f>_xlfn.IFNA(VLOOKUP(CONCATENATE($J$5,$B32,$C32),'BUS1'!$A$6:$N$107,14,FALSE),0)</f>
        <v>0</v>
      </c>
      <c r="K32" s="66">
        <f>_xlfn.IFNA(VLOOKUP(CONCATENATE($K$5,$B32,$C32),'ESP1'!$A$6:$N$135,14,FALSE),0)</f>
        <v>0</v>
      </c>
      <c r="L32" s="66">
        <f>_xlfn.IFNA(VLOOKUP(CONCATENATE($L$5,$B32,$C32),'KR1'!$A$6:$N$95,14,FALSE),0)</f>
        <v>0</v>
      </c>
      <c r="M32" s="66">
        <f>_xlfn.IFNA(VLOOKUP(CONCATENATE($M$5,$B32,$C32),'BAL1'!$A$6:$N$110,14,FALSE),0)</f>
        <v>0</v>
      </c>
      <c r="N32" s="66">
        <f>_xlfn.IFNA(VLOOKUP(CONCATENATE($N$5,$B32,$C32),MUR!$A$6:$N$110,14,FALSE),0)</f>
        <v>0</v>
      </c>
      <c r="O32" s="66">
        <f>_xlfn.IFNA(VLOOKUP(CONCATENATE($O$5,$B32,$C32),'SER1'!$A$6:$N$110,14,FALSE),0)</f>
        <v>0</v>
      </c>
      <c r="P32" s="66">
        <f>_xlfn.IFNA(VLOOKUP(CONCATENATE($P$5,$B32,$C32),'MR1'!$A$6:$N$135,14,FALSE),0)</f>
        <v>0</v>
      </c>
      <c r="Q32" s="66">
        <f>_xlfn.IFNA(VLOOKUP(CONCATENATE($Q$5,$B32,$C32),'GOS1'!$A$6:$N$133,14,FALSE),0)</f>
        <v>0</v>
      </c>
      <c r="R32" s="66">
        <f>_xlfn.IFNA(VLOOKUP(CONCATENATE($R$5,$B32,$C32),'BUS2'!$A$6:$N$133,14,FALSE),0)</f>
        <v>0</v>
      </c>
      <c r="S32" s="66">
        <f>_xlfn.IFNA(VLOOKUP(CONCATENATE($S$5,$B32,$C32),'OG1'!$A$6:$N$56,14,FALSE),0)</f>
        <v>0</v>
      </c>
      <c r="T32" s="66">
        <f>_xlfn.IFNA(VLOOKUP(CONCATENATE($T$5,$B32,$C32),'DRY1'!$A$6:$N$135,14,FALSE),0)</f>
        <v>0</v>
      </c>
      <c r="U32" s="66">
        <f>_xlfn.IFNA(VLOOKUP(CONCATENATE($U$5,$B32,$C32),'HO1'!$A$6:$N$131,14,FALSE),0)</f>
        <v>0</v>
      </c>
      <c r="V32" s="66">
        <f>_xlfn.IFNA(VLOOKUP(CONCATENATE($V$5,$B32,$C32),'BUS3'!$A$6:$N$135,14,FALSE),0)</f>
        <v>0</v>
      </c>
      <c r="W32" s="66">
        <f>_xlfn.IFNA(VLOOKUP(CONCATENATE($W$5,$B32,$C32),'DRY2'!$A$6:$N$133,14,FALSE),0)</f>
        <v>0</v>
      </c>
      <c r="X32" s="66">
        <f>_xlfn.IFNA(VLOOKUP(CONCATENATE($X$5,$B32,$C32),'BAL2'!$A$6:$N$133,14,FALSE),0)</f>
        <v>0</v>
      </c>
      <c r="Y32" s="66">
        <f>_xlfn.IFNA(VLOOKUP(CONCATENATE($Y$5,$B32,$C32),'OG2'!$A$6:$N$133,14,FALSE),0)</f>
        <v>0</v>
      </c>
      <c r="Z32" s="66">
        <f>_xlfn.IFNA(VLOOKUP(CONCATENATE($Z$5,$B32,$C32),'MR2'!$A$6:$N$133,14,FALSE),0)</f>
        <v>0</v>
      </c>
      <c r="AA32" s="66">
        <f>_xlfn.IFNA(VLOOKUP(CONCATENATE($AA$5,$B32,$C32),'DRY3'!$A$6:$N$124,14,FALSE),0)</f>
        <v>0</v>
      </c>
      <c r="AB32" s="66">
        <f>_xlfn.IFNA(VLOOKUP(CONCATENATE($AB$5,$B32,$C32),'SER2'!$A$6:$N$135,14,FALSE),0)</f>
        <v>0</v>
      </c>
      <c r="AC32" s="66">
        <f>_xlfn.IFNA(VLOOKUP(CONCATENATE($AC$5,$B32,$C32),'KR2'!$A$6:$O$129,14,FALSE),0)</f>
        <v>0</v>
      </c>
      <c r="AD32" s="66">
        <f>_xlfn.IFNA(VLOOKUP(CONCATENATE($AD$5,$B32,$C32),'BUN1'!$A$6:$O$129,14,FALSE),0)</f>
        <v>0</v>
      </c>
      <c r="AE32" s="66">
        <f>_xlfn.IFNA(VLOOKUP(CONCATENATE($AE$5,$B32,$C32),LOG!$A$6:$N$135,14,FALSE),0)</f>
        <v>0</v>
      </c>
      <c r="AF32" s="66">
        <f>_xlfn.IFNA(VLOOKUP(CONCATENATE($AF$5,$B32,$C32),FEST!$A$6:$N$125,14,FALSE),0)</f>
        <v>0</v>
      </c>
      <c r="AG32" s="66">
        <f>_xlfn.IFNA(VLOOKUP(CONCATENATE($AG$5,$B32,$C32),'ESP2'!$A$6:$N$131,14,FALSE),0)</f>
        <v>0</v>
      </c>
      <c r="AH32" s="66">
        <f>_xlfn.IFNA(VLOOKUP(CONCATENATE($AH$5,$B32,$C32),'OG2'!$A$6:$N$131,14,FALSE),0)</f>
        <v>0</v>
      </c>
      <c r="AI32" s="66">
        <f>_xlfn.IFNA(VLOOKUP(CONCATENATE($AI$5,$B32,$C32),'BUN2'!$A$6:$N$135,14,FALSE),0)</f>
        <v>0</v>
      </c>
      <c r="AJ32" s="66">
        <f>_xlfn.IFNA(VLOOKUP(CONCATENATE($AJ$5,$B32,$C32),SC!$A$6:$N$250,14,FALSE),0)</f>
        <v>0</v>
      </c>
      <c r="AK32" s="66">
        <f>_xlfn.IFNA(VLOOKUP(CONCATENATE($AK$5,$B32,$C32),'ESP3'!$A$6:$N$133,14,FALSE),0)</f>
        <v>0</v>
      </c>
      <c r="AL32" s="66">
        <f>_xlfn.IFNA(VLOOKUP(CONCATENATE($AL$5,$B32,$C32),'BAL3'!$A$6:$N$95,14,FALSE),0)</f>
        <v>0</v>
      </c>
      <c r="AM32" s="67">
        <f>_xlfn.IFNA(VLOOKUP(CONCATENATE($AM$5,$B32,$C32),'BUS4'!$A$6:$N$233,14,FALSE),0)</f>
        <v>0</v>
      </c>
      <c r="AN32" s="67">
        <f>_xlfn.IFNA(VLOOKUP(CONCATENATE($AK$5,$B32,$C32),'BUN3'!$A$6:$N$133,14,FALSE),0)</f>
        <v>0</v>
      </c>
      <c r="AO32" s="67">
        <f>_xlfn.IFNA(VLOOKUP(CONCATENATE($AO$5,$B32,$C32),'ESP4'!$A$6:$N$135,14,FALSE),0)</f>
        <v>0</v>
      </c>
      <c r="AP32" s="67">
        <f>_xlfn.IFNA(VLOOKUP(CONCATENATE($AP$5,$B32,$C32),'MR3'!$A$6:$N$77,14,FALSE),0)</f>
        <v>0</v>
      </c>
      <c r="AQ32" s="67">
        <f>_xlfn.IFNA(VLOOKUP(CONCATENATE($AQ$5,$B32,$C32),'WAL1'!$A$6:$N$233,14,FALSE),0)</f>
        <v>5</v>
      </c>
      <c r="AR32" s="67">
        <f>_xlfn.IFNA(VLOOKUP(CONCATENATE($AR$5,$B32,$C32),'SM1'!$A$6:$N$233,14,FALSE),0)</f>
        <v>0</v>
      </c>
      <c r="AS32" s="68">
        <f>_xlfn.IFNA(VLOOKUP(CONCATENATE($AS$5,$B32,$C32),WP!$A$6:$N$250,14,FALSE),0)</f>
        <v>0</v>
      </c>
      <c r="AT32" s="63"/>
    </row>
    <row r="33" spans="1:46" x14ac:dyDescent="0.3">
      <c r="A33" s="891"/>
      <c r="B33" s="85" t="s">
        <v>287</v>
      </c>
      <c r="C33" s="22" t="s">
        <v>330</v>
      </c>
      <c r="D33" s="22" t="s">
        <v>295</v>
      </c>
      <c r="E33" s="23">
        <v>45028</v>
      </c>
      <c r="F33" s="24">
        <v>12</v>
      </c>
      <c r="G33" s="187">
        <f t="shared" si="0"/>
        <v>1</v>
      </c>
      <c r="H33" s="66">
        <f t="shared" si="1"/>
        <v>6</v>
      </c>
      <c r="I33" s="638">
        <f t="shared" si="2"/>
        <v>25</v>
      </c>
      <c r="J33" s="66">
        <f>_xlfn.IFNA(VLOOKUP(CONCATENATE($J$5,$B33,$C33),'BUS1'!$A$6:$N$107,14,FALSE),0)</f>
        <v>0</v>
      </c>
      <c r="K33" s="66">
        <f>_xlfn.IFNA(VLOOKUP(CONCATENATE($K$5,$B33,$C33),'ESP1'!$A$6:$N$135,14,FALSE),0)</f>
        <v>0</v>
      </c>
      <c r="L33" s="66">
        <f>_xlfn.IFNA(VLOOKUP(CONCATENATE($L$5,$B33,$C33),'KR1'!$A$6:$N$95,14,FALSE),0)</f>
        <v>0</v>
      </c>
      <c r="M33" s="66">
        <f>_xlfn.IFNA(VLOOKUP(CONCATENATE($M$5,$B33,$C33),'BAL1'!$A$6:$N$110,14,FALSE),0)</f>
        <v>0</v>
      </c>
      <c r="N33" s="66">
        <f>_xlfn.IFNA(VLOOKUP(CONCATENATE($N$5,$B33,$C33),MUR!$A$6:$N$110,14,FALSE),0)</f>
        <v>0</v>
      </c>
      <c r="O33" s="66">
        <f>_xlfn.IFNA(VLOOKUP(CONCATENATE($O$5,$B33,$C33),'SER1'!$A$6:$N$110,14,FALSE),0)</f>
        <v>0</v>
      </c>
      <c r="P33" s="66">
        <f>_xlfn.IFNA(VLOOKUP(CONCATENATE($P$5,$B33,$C33),'MR1'!$A$6:$N$135,14,FALSE),0)</f>
        <v>0</v>
      </c>
      <c r="Q33" s="66">
        <f>_xlfn.IFNA(VLOOKUP(CONCATENATE($Q$5,$B33,$C33),'GOS1'!$A$6:$N$133,14,FALSE),0)</f>
        <v>0</v>
      </c>
      <c r="R33" s="66">
        <f>_xlfn.IFNA(VLOOKUP(CONCATENATE($R$5,$B33,$C33),'BUS2'!$A$6:$N$133,14,FALSE),0)</f>
        <v>0</v>
      </c>
      <c r="S33" s="66">
        <f>_xlfn.IFNA(VLOOKUP(CONCATENATE($S$5,$B33,$C33),'OG1'!$A$6:$N$56,14,FALSE),0)</f>
        <v>0</v>
      </c>
      <c r="T33" s="66">
        <f>_xlfn.IFNA(VLOOKUP(CONCATENATE($T$5,$B33,$C33),'DRY1'!$A$6:$N$135,14,FALSE),0)</f>
        <v>0</v>
      </c>
      <c r="U33" s="66">
        <f>_xlfn.IFNA(VLOOKUP(CONCATENATE($U$5,$B33,$C33),'HO1'!$A$6:$N$131,14,FALSE),0)</f>
        <v>0</v>
      </c>
      <c r="V33" s="66">
        <f>_xlfn.IFNA(VLOOKUP(CONCATENATE($V$5,$B33,$C33),'BUS3'!$A$6:$N$135,14,FALSE),0)</f>
        <v>0</v>
      </c>
      <c r="W33" s="66">
        <f>_xlfn.IFNA(VLOOKUP(CONCATENATE($W$5,$B33,$C33),'DRY2'!$A$6:$N$133,14,FALSE),0)</f>
        <v>0</v>
      </c>
      <c r="X33" s="66">
        <f>_xlfn.IFNA(VLOOKUP(CONCATENATE($X$5,$B33,$C33),'BAL2'!$A$6:$N$133,14,FALSE),0)</f>
        <v>0</v>
      </c>
      <c r="Y33" s="66">
        <f>_xlfn.IFNA(VLOOKUP(CONCATENATE($Y$5,$B33,$C33),'OG2'!$A$6:$N$133,14,FALSE),0)</f>
        <v>0</v>
      </c>
      <c r="Z33" s="66">
        <f>_xlfn.IFNA(VLOOKUP(CONCATENATE($Z$5,$B33,$C33),'MR2'!$A$6:$N$133,14,FALSE),0)</f>
        <v>0</v>
      </c>
      <c r="AA33" s="66">
        <f>_xlfn.IFNA(VLOOKUP(CONCATENATE($AA$5,$B33,$C33),'DRY3'!$A$6:$N$124,14,FALSE),0)</f>
        <v>0</v>
      </c>
      <c r="AB33" s="66">
        <f>_xlfn.IFNA(VLOOKUP(CONCATENATE($AB$5,$B33,$C33),'SER2'!$A$6:$N$135,14,FALSE),0)</f>
        <v>6</v>
      </c>
      <c r="AC33" s="66">
        <f>_xlfn.IFNA(VLOOKUP(CONCATENATE($AC$5,$B33,$C33),'KR2'!$A$6:$O$129,14,FALSE),0)</f>
        <v>0</v>
      </c>
      <c r="AD33" s="66">
        <f>_xlfn.IFNA(VLOOKUP(CONCATENATE($AD$5,$B33,$C33),'BUN1'!$A$6:$O$129,14,FALSE),0)</f>
        <v>0</v>
      </c>
      <c r="AE33" s="66">
        <f>_xlfn.IFNA(VLOOKUP(CONCATENATE($AE$5,$B33,$C33),LOG!$A$6:$N$135,14,FALSE),0)</f>
        <v>0</v>
      </c>
      <c r="AF33" s="66">
        <f>_xlfn.IFNA(VLOOKUP(CONCATENATE($AF$5,$B33,$C33),FEST!$A$6:$N$125,14,FALSE),0)</f>
        <v>0</v>
      </c>
      <c r="AG33" s="66">
        <f>_xlfn.IFNA(VLOOKUP(CONCATENATE($AG$5,$B33,$C33),'ESP2'!$A$6:$N$131,14,FALSE),0)</f>
        <v>0</v>
      </c>
      <c r="AH33" s="66">
        <f>_xlfn.IFNA(VLOOKUP(CONCATENATE($AH$5,$B33,$C33),'OG2'!$A$6:$N$131,14,FALSE),0)</f>
        <v>0</v>
      </c>
      <c r="AI33" s="66">
        <f>_xlfn.IFNA(VLOOKUP(CONCATENATE($AI$5,$B33,$C33),'BUN2'!$A$6:$N$135,14,FALSE),0)</f>
        <v>0</v>
      </c>
      <c r="AJ33" s="66">
        <f>_xlfn.IFNA(VLOOKUP(CONCATENATE($AJ$5,$B33,$C33),SC!$A$6:$N$250,14,FALSE),0)</f>
        <v>0</v>
      </c>
      <c r="AK33" s="66">
        <f>_xlfn.IFNA(VLOOKUP(CONCATENATE($AK$5,$B33,$C33),'ESP3'!$A$6:$N$133,14,FALSE),0)</f>
        <v>0</v>
      </c>
      <c r="AL33" s="66">
        <f>_xlfn.IFNA(VLOOKUP(CONCATENATE($AL$5,$B33,$C33),'BAL3'!$A$6:$N$95,14,FALSE),0)</f>
        <v>0</v>
      </c>
      <c r="AM33" s="67">
        <f>_xlfn.IFNA(VLOOKUP(CONCATENATE($AM$5,$B33,$C33),'BUS4'!$A$6:$N$233,14,FALSE),0)</f>
        <v>0</v>
      </c>
      <c r="AN33" s="67">
        <f>_xlfn.IFNA(VLOOKUP(CONCATENATE($AK$5,$B33,$C33),'BUN3'!$A$6:$N$133,14,FALSE),0)</f>
        <v>0</v>
      </c>
      <c r="AO33" s="67">
        <f>_xlfn.IFNA(VLOOKUP(CONCATENATE($AO$5,$B33,$C33),'ESP4'!$A$6:$N$135,14,FALSE),0)</f>
        <v>0</v>
      </c>
      <c r="AP33" s="67">
        <f>_xlfn.IFNA(VLOOKUP(CONCATENATE($AP$5,$B33,$C33),'MR3'!$A$6:$N$77,14,FALSE),0)</f>
        <v>0</v>
      </c>
      <c r="AQ33" s="67">
        <f>_xlfn.IFNA(VLOOKUP(CONCATENATE($AQ$5,$B33,$C33),'WAL1'!$A$6:$N$233,14,FALSE),0)</f>
        <v>0</v>
      </c>
      <c r="AR33" s="67">
        <f>_xlfn.IFNA(VLOOKUP(CONCATENATE($AR$5,$B33,$C33),'SM1'!$A$6:$N$233,14,FALSE),0)</f>
        <v>0</v>
      </c>
      <c r="AS33" s="68">
        <f>_xlfn.IFNA(VLOOKUP(CONCATENATE($AS$5,$B33,$C33),WP!$A$6:$N$250,14,FALSE),0)</f>
        <v>0</v>
      </c>
      <c r="AT33" s="63"/>
    </row>
    <row r="34" spans="1:46" x14ac:dyDescent="0.3">
      <c r="A34" s="891"/>
      <c r="B34" s="85" t="s">
        <v>289</v>
      </c>
      <c r="C34" s="22" t="s">
        <v>528</v>
      </c>
      <c r="D34" s="22" t="s">
        <v>154</v>
      </c>
      <c r="E34" s="23">
        <v>45125</v>
      </c>
      <c r="F34" s="24">
        <v>13</v>
      </c>
      <c r="G34" s="187">
        <f t="shared" si="0"/>
        <v>1</v>
      </c>
      <c r="H34" s="66">
        <f t="shared" si="1"/>
        <v>2</v>
      </c>
      <c r="I34" s="638">
        <f t="shared" si="2"/>
        <v>33</v>
      </c>
      <c r="J34" s="66">
        <f>_xlfn.IFNA(VLOOKUP(CONCATENATE($J$5,$B34,$C34),'BUS1'!$A$6:$N$107,14,FALSE),0)</f>
        <v>0</v>
      </c>
      <c r="K34" s="66">
        <f>_xlfn.IFNA(VLOOKUP(CONCATENATE($K$5,$B34,$C34),'ESP1'!$A$6:$N$135,14,FALSE),0)</f>
        <v>0</v>
      </c>
      <c r="L34" s="66">
        <f>_xlfn.IFNA(VLOOKUP(CONCATENATE($L$5,$B34,$C34),'KR1'!$A$6:$N$95,14,FALSE),0)</f>
        <v>0</v>
      </c>
      <c r="M34" s="66">
        <f>_xlfn.IFNA(VLOOKUP(CONCATENATE($M$5,$B34,$C34),'BAL1'!$A$6:$N$110,14,FALSE),0)</f>
        <v>0</v>
      </c>
      <c r="N34" s="66">
        <f>_xlfn.IFNA(VLOOKUP(CONCATENATE($N$5,$B34,$C34),MUR!$A$6:$N$110,14,FALSE),0)</f>
        <v>0</v>
      </c>
      <c r="O34" s="66">
        <f>_xlfn.IFNA(VLOOKUP(CONCATENATE($O$5,$B34,$C34),'SER1'!$A$6:$N$110,14,FALSE),0)</f>
        <v>2</v>
      </c>
      <c r="P34" s="66">
        <f>_xlfn.IFNA(VLOOKUP(CONCATENATE($P$5,$B34,$C34),'MR1'!$A$6:$N$135,14,FALSE),0)</f>
        <v>0</v>
      </c>
      <c r="Q34" s="66">
        <f>_xlfn.IFNA(VLOOKUP(CONCATENATE($Q$5,$B34,$C34),'GOS1'!$A$6:$N$133,14,FALSE),0)</f>
        <v>0</v>
      </c>
      <c r="R34" s="66">
        <f>_xlfn.IFNA(VLOOKUP(CONCATENATE($R$5,$B34,$C34),'BUS2'!$A$6:$N$133,14,FALSE),0)</f>
        <v>0</v>
      </c>
      <c r="S34" s="66">
        <f>_xlfn.IFNA(VLOOKUP(CONCATENATE($S$5,$B34,$C34),'OG1'!$A$6:$N$56,14,FALSE),0)</f>
        <v>0</v>
      </c>
      <c r="T34" s="66">
        <f>_xlfn.IFNA(VLOOKUP(CONCATENATE($T$5,$B34,$C34),'DRY1'!$A$6:$N$135,14,FALSE),0)</f>
        <v>0</v>
      </c>
      <c r="U34" s="66">
        <f>_xlfn.IFNA(VLOOKUP(CONCATENATE($U$5,$B34,$C34),'HO1'!$A$6:$N$131,14,FALSE),0)</f>
        <v>0</v>
      </c>
      <c r="V34" s="66">
        <f>_xlfn.IFNA(VLOOKUP(CONCATENATE($V$5,$B34,$C34),'BUS3'!$A$6:$N$135,14,FALSE),0)</f>
        <v>0</v>
      </c>
      <c r="W34" s="66">
        <f>_xlfn.IFNA(VLOOKUP(CONCATENATE($W$5,$B34,$C34),'DRY2'!$A$6:$N$133,14,FALSE),0)</f>
        <v>0</v>
      </c>
      <c r="X34" s="66">
        <f>_xlfn.IFNA(VLOOKUP(CONCATENATE($X$5,$B34,$C34),'BAL2'!$A$6:$N$133,14,FALSE),0)</f>
        <v>0</v>
      </c>
      <c r="Y34" s="66">
        <f>_xlfn.IFNA(VLOOKUP(CONCATENATE($Y$5,$B34,$C34),'OG2'!$A$6:$N$133,14,FALSE),0)</f>
        <v>0</v>
      </c>
      <c r="Z34" s="66">
        <f>_xlfn.IFNA(VLOOKUP(CONCATENATE($Z$5,$B34,$C34),'MR2'!$A$6:$N$133,14,FALSE),0)</f>
        <v>0</v>
      </c>
      <c r="AA34" s="66">
        <f>_xlfn.IFNA(VLOOKUP(CONCATENATE($AA$5,$B34,$C34),'DRY3'!$A$6:$N$124,14,FALSE),0)</f>
        <v>0</v>
      </c>
      <c r="AB34" s="66">
        <f>_xlfn.IFNA(VLOOKUP(CONCATENATE($AB$5,$B34,$C34),'SER2'!$A$6:$N$135,14,FALSE),0)</f>
        <v>0</v>
      </c>
      <c r="AC34" s="66">
        <f>_xlfn.IFNA(VLOOKUP(CONCATENATE($AC$5,$B34,$C34),'KR2'!$A$6:$O$129,14,FALSE),0)</f>
        <v>0</v>
      </c>
      <c r="AD34" s="66">
        <f>_xlfn.IFNA(VLOOKUP(CONCATENATE($AD$5,$B34,$C34),'BUN1'!$A$6:$O$129,14,FALSE),0)</f>
        <v>0</v>
      </c>
      <c r="AE34" s="66">
        <f>_xlfn.IFNA(VLOOKUP(CONCATENATE($AE$5,$B34,$C34),LOG!$A$6:$N$135,14,FALSE),0)</f>
        <v>0</v>
      </c>
      <c r="AF34" s="66">
        <f>_xlfn.IFNA(VLOOKUP(CONCATENATE($AF$5,$B34,$C34),FEST!$A$6:$N$125,14,FALSE),0)</f>
        <v>0</v>
      </c>
      <c r="AG34" s="66">
        <f>_xlfn.IFNA(VLOOKUP(CONCATENATE($AG$5,$B34,$C34),'ESP2'!$A$6:$N$131,14,FALSE),0)</f>
        <v>0</v>
      </c>
      <c r="AH34" s="66">
        <f>_xlfn.IFNA(VLOOKUP(CONCATENATE($AH$5,$B34,$C34),'OG2'!$A$6:$N$131,14,FALSE),0)</f>
        <v>0</v>
      </c>
      <c r="AI34" s="66">
        <f>_xlfn.IFNA(VLOOKUP(CONCATENATE($AI$5,$B34,$C34),'BUN2'!$A$6:$N$135,14,FALSE),0)</f>
        <v>0</v>
      </c>
      <c r="AJ34" s="66">
        <f>_xlfn.IFNA(VLOOKUP(CONCATENATE($AJ$5,$B34,$C34),SC!$A$6:$N$250,14,FALSE),0)</f>
        <v>0</v>
      </c>
      <c r="AK34" s="66">
        <f>_xlfn.IFNA(VLOOKUP(CONCATENATE($AK$5,$B34,$C34),'ESP3'!$A$6:$N$133,14,FALSE),0)</f>
        <v>0</v>
      </c>
      <c r="AL34" s="66">
        <f>_xlfn.IFNA(VLOOKUP(CONCATENATE($AL$5,$B34,$C34),'BAL3'!$A$6:$N$95,14,FALSE),0)</f>
        <v>0</v>
      </c>
      <c r="AM34" s="67">
        <f>_xlfn.IFNA(VLOOKUP(CONCATENATE($AM$5,$B34,$C34),'BUS4'!$A$6:$N$233,14,FALSE),0)</f>
        <v>0</v>
      </c>
      <c r="AN34" s="67">
        <f>_xlfn.IFNA(VLOOKUP(CONCATENATE($AK$5,$B34,$C34),'BUN3'!$A$6:$N$133,14,FALSE),0)</f>
        <v>0</v>
      </c>
      <c r="AO34" s="67">
        <f>_xlfn.IFNA(VLOOKUP(CONCATENATE($AO$5,$B34,$C34),'ESP4'!$A$6:$N$135,14,FALSE),0)</f>
        <v>0</v>
      </c>
      <c r="AP34" s="67">
        <f>_xlfn.IFNA(VLOOKUP(CONCATENATE($AP$5,$B34,$C34),'MR3'!$A$6:$N$77,14,FALSE),0)</f>
        <v>0</v>
      </c>
      <c r="AQ34" s="67">
        <f>_xlfn.IFNA(VLOOKUP(CONCATENATE($AQ$5,$B34,$C34),'WAL1'!$A$6:$N$233,14,FALSE),0)</f>
        <v>0</v>
      </c>
      <c r="AR34" s="67">
        <f>_xlfn.IFNA(VLOOKUP(CONCATENATE($AR$5,$B34,$C34),'SM1'!$A$6:$N$233,14,FALSE),0)</f>
        <v>0</v>
      </c>
      <c r="AS34" s="68">
        <f>_xlfn.IFNA(VLOOKUP(CONCATENATE($AS$5,$B34,$C34),WP!$A$6:$N$250,14,FALSE),0)</f>
        <v>0</v>
      </c>
      <c r="AT34" s="63"/>
    </row>
    <row r="35" spans="1:46" x14ac:dyDescent="0.3">
      <c r="A35" s="891"/>
      <c r="B35" s="85" t="s">
        <v>537</v>
      </c>
      <c r="C35" s="22" t="s">
        <v>529</v>
      </c>
      <c r="D35" s="22" t="s">
        <v>890</v>
      </c>
      <c r="E35" s="23">
        <v>45122</v>
      </c>
      <c r="F35" s="24">
        <v>13</v>
      </c>
      <c r="G35" s="187">
        <f t="shared" si="0"/>
        <v>1</v>
      </c>
      <c r="H35" s="66">
        <f t="shared" si="1"/>
        <v>2</v>
      </c>
      <c r="I35" s="638">
        <f t="shared" si="2"/>
        <v>33</v>
      </c>
      <c r="J35" s="66">
        <f>_xlfn.IFNA(VLOOKUP(CONCATENATE($J$5,$B35,$C35),'BUS1'!$A$6:$N$107,14,FALSE),0)</f>
        <v>0</v>
      </c>
      <c r="K35" s="66">
        <f>_xlfn.IFNA(VLOOKUP(CONCATENATE($K$5,$B35,$C35),'ESP1'!$A$6:$N$135,14,FALSE),0)</f>
        <v>0</v>
      </c>
      <c r="L35" s="66">
        <f>_xlfn.IFNA(VLOOKUP(CONCATENATE($L$5,$B35,$C35),'KR1'!$A$6:$N$95,14,FALSE),0)</f>
        <v>0</v>
      </c>
      <c r="M35" s="66">
        <f>_xlfn.IFNA(VLOOKUP(CONCATENATE($M$5,$B35,$C35),'BAL1'!$A$6:$N$110,14,FALSE),0)</f>
        <v>0</v>
      </c>
      <c r="N35" s="66">
        <f>_xlfn.IFNA(VLOOKUP(CONCATENATE($N$5,$B35,$C35),MUR!$A$6:$N$110,14,FALSE),0)</f>
        <v>0</v>
      </c>
      <c r="O35" s="66">
        <f>_xlfn.IFNA(VLOOKUP(CONCATENATE($O$5,$B35,$C35),'SER1'!$A$6:$N$110,14,FALSE),0)</f>
        <v>0</v>
      </c>
      <c r="P35" s="66">
        <f>_xlfn.IFNA(VLOOKUP(CONCATENATE($P$5,$B35,$C35),'MR1'!$A$6:$N$135,14,FALSE),0)</f>
        <v>0</v>
      </c>
      <c r="Q35" s="66">
        <f>_xlfn.IFNA(VLOOKUP(CONCATENATE($Q$5,$B35,$C35),'GOS1'!$A$6:$N$133,14,FALSE),0)</f>
        <v>0</v>
      </c>
      <c r="R35" s="66">
        <f>_xlfn.IFNA(VLOOKUP(CONCATENATE($R$5,$B35,$C35),'BUS2'!$A$6:$N$133,14,FALSE),0)</f>
        <v>0</v>
      </c>
      <c r="S35" s="66">
        <f>_xlfn.IFNA(VLOOKUP(CONCATENATE($S$5,$B35,$C35),'OG1'!$A$6:$N$56,14,FALSE),0)</f>
        <v>0</v>
      </c>
      <c r="T35" s="66">
        <f>_xlfn.IFNA(VLOOKUP(CONCATENATE($T$5,$B35,$C35),'DRY1'!$A$6:$N$135,14,FALSE),0)</f>
        <v>0</v>
      </c>
      <c r="U35" s="66">
        <f>_xlfn.IFNA(VLOOKUP(CONCATENATE($U$5,$B35,$C35),'HO1'!$A$6:$N$131,14,FALSE),0)</f>
        <v>0</v>
      </c>
      <c r="V35" s="66">
        <f>_xlfn.IFNA(VLOOKUP(CONCATENATE($V$5,$B35,$C35),'BUS3'!$A$6:$N$135,14,FALSE),0)</f>
        <v>0</v>
      </c>
      <c r="W35" s="66">
        <f>_xlfn.IFNA(VLOOKUP(CONCATENATE($W$5,$B35,$C35),'DRY2'!$A$6:$N$133,14,FALSE),0)</f>
        <v>0</v>
      </c>
      <c r="X35" s="66">
        <f>_xlfn.IFNA(VLOOKUP(CONCATENATE($X$5,$B35,$C35),'BAL2'!$A$6:$N$133,14,FALSE),0)</f>
        <v>0</v>
      </c>
      <c r="Y35" s="66">
        <f>_xlfn.IFNA(VLOOKUP(CONCATENATE($Y$5,$B35,$C35),'OG2'!$A$6:$N$133,14,FALSE),0)</f>
        <v>0</v>
      </c>
      <c r="Z35" s="66">
        <f>_xlfn.IFNA(VLOOKUP(CONCATENATE($Z$5,$B35,$C35),'MR2'!$A$6:$N$133,14,FALSE),0)</f>
        <v>0</v>
      </c>
      <c r="AA35" s="66">
        <f>_xlfn.IFNA(VLOOKUP(CONCATENATE($AA$5,$B35,$C35),'DRY3'!$A$6:$N$124,14,FALSE),0)</f>
        <v>0</v>
      </c>
      <c r="AB35" s="66">
        <f>_xlfn.IFNA(VLOOKUP(CONCATENATE($AB$5,$B35,$C35),'SER2'!$A$6:$N$135,14,FALSE),0)</f>
        <v>0</v>
      </c>
      <c r="AC35" s="66">
        <f>_xlfn.IFNA(VLOOKUP(CONCATENATE($AC$5,$B35,$C35),'KR2'!$A$6:$O$129,14,FALSE),0)</f>
        <v>0</v>
      </c>
      <c r="AD35" s="66">
        <f>_xlfn.IFNA(VLOOKUP(CONCATENATE($AD$5,$B35,$C35),'BUN1'!$A$6:$O$129,14,FALSE),0)</f>
        <v>0</v>
      </c>
      <c r="AE35" s="66">
        <f>_xlfn.IFNA(VLOOKUP(CONCATENATE($AE$5,$B35,$C35),LOG!$A$6:$N$135,14,FALSE),0)</f>
        <v>0</v>
      </c>
      <c r="AF35" s="66">
        <f>_xlfn.IFNA(VLOOKUP(CONCATENATE($AF$5,$B35,$C35),FEST!$A$6:$N$125,14,FALSE),0)</f>
        <v>0</v>
      </c>
      <c r="AG35" s="66">
        <f>_xlfn.IFNA(VLOOKUP(CONCATENATE($AG$5,$B35,$C35),'ESP2'!$A$6:$N$131,14,FALSE),0)</f>
        <v>0</v>
      </c>
      <c r="AH35" s="66">
        <f>_xlfn.IFNA(VLOOKUP(CONCATENATE($AH$5,$B35,$C35),'OG2'!$A$6:$N$131,14,FALSE),0)</f>
        <v>0</v>
      </c>
      <c r="AI35" s="66">
        <f>_xlfn.IFNA(VLOOKUP(CONCATENATE($AI$5,$B35,$C35),'BUN2'!$A$6:$N$135,14,FALSE),0)</f>
        <v>0</v>
      </c>
      <c r="AJ35" s="66">
        <f>_xlfn.IFNA(VLOOKUP(CONCATENATE($AJ$5,$B35,$C35),SC!$A$6:$N$250,14,FALSE),0)</f>
        <v>2</v>
      </c>
      <c r="AK35" s="66">
        <f>_xlfn.IFNA(VLOOKUP(CONCATENATE($AK$5,$B35,$C35),'ESP3'!$A$6:$N$133,14,FALSE),0)</f>
        <v>0</v>
      </c>
      <c r="AL35" s="66">
        <f>_xlfn.IFNA(VLOOKUP(CONCATENATE($AL$5,$B35,$C35),'BAL3'!$A$6:$N$95,14,FALSE),0)</f>
        <v>0</v>
      </c>
      <c r="AM35" s="67">
        <f>_xlfn.IFNA(VLOOKUP(CONCATENATE($AM$5,$B35,$C35),'BUS4'!$A$6:$N$233,14,FALSE),0)</f>
        <v>0</v>
      </c>
      <c r="AN35" s="67">
        <f>_xlfn.IFNA(VLOOKUP(CONCATENATE($AK$5,$B35,$C35),'BUN3'!$A$6:$N$133,14,FALSE),0)</f>
        <v>0</v>
      </c>
      <c r="AO35" s="67">
        <f>_xlfn.IFNA(VLOOKUP(CONCATENATE($AO$5,$B35,$C35),'ESP4'!$A$6:$N$135,14,FALSE),0)</f>
        <v>0</v>
      </c>
      <c r="AP35" s="67">
        <f>_xlfn.IFNA(VLOOKUP(CONCATENATE($AP$5,$B35,$C35),'MR3'!$A$6:$N$77,14,FALSE),0)</f>
        <v>0</v>
      </c>
      <c r="AQ35" s="67">
        <f>_xlfn.IFNA(VLOOKUP(CONCATENATE($AQ$5,$B35,$C35),'WAL1'!$A$6:$N$233,14,FALSE),0)</f>
        <v>0</v>
      </c>
      <c r="AR35" s="67">
        <f>_xlfn.IFNA(VLOOKUP(CONCATENATE($AR$5,$B35,$C35),'SM1'!$A$6:$N$233,14,FALSE),0)</f>
        <v>0</v>
      </c>
      <c r="AS35" s="68">
        <f>_xlfn.IFNA(VLOOKUP(CONCATENATE($AS$5,$B35,$C35),WP!$A$6:$N$250,14,FALSE),0)</f>
        <v>0</v>
      </c>
      <c r="AT35" s="63"/>
    </row>
    <row r="36" spans="1:46" x14ac:dyDescent="0.3">
      <c r="A36" s="891"/>
      <c r="B36" s="85" t="s">
        <v>276</v>
      </c>
      <c r="C36" s="22" t="s">
        <v>313</v>
      </c>
      <c r="D36" s="22" t="s">
        <v>164</v>
      </c>
      <c r="E36" s="23">
        <v>45043</v>
      </c>
      <c r="F36" s="24">
        <v>13</v>
      </c>
      <c r="G36" s="187">
        <f t="shared" si="0"/>
        <v>1</v>
      </c>
      <c r="H36" s="66">
        <f t="shared" si="1"/>
        <v>6</v>
      </c>
      <c r="I36" s="638">
        <f t="shared" si="2"/>
        <v>25</v>
      </c>
      <c r="J36" s="66">
        <f>_xlfn.IFNA(VLOOKUP(CONCATENATE($J$5,$B36,$C36),'BUS1'!$A$6:$N$107,14,FALSE),0)</f>
        <v>0</v>
      </c>
      <c r="K36" s="66">
        <f>_xlfn.IFNA(VLOOKUP(CONCATENATE($K$5,$B36,$C36),'ESP1'!$A$6:$N$135,14,FALSE),0)</f>
        <v>0</v>
      </c>
      <c r="L36" s="66">
        <f>_xlfn.IFNA(VLOOKUP(CONCATENATE($L$5,$B36,$C36),'KR1'!$A$6:$N$95,14,FALSE),0)</f>
        <v>0</v>
      </c>
      <c r="M36" s="66">
        <f>_xlfn.IFNA(VLOOKUP(CONCATENATE($M$5,$B36,$C36),'BAL1'!$A$6:$N$110,14,FALSE),0)</f>
        <v>0</v>
      </c>
      <c r="N36" s="66">
        <f>_xlfn.IFNA(VLOOKUP(CONCATENATE($N$5,$B36,$C36),MUR!$A$6:$N$110,14,FALSE),0)</f>
        <v>0</v>
      </c>
      <c r="O36" s="66">
        <f>_xlfn.IFNA(VLOOKUP(CONCATENATE($O$5,$B36,$C36),'SER1'!$A$6:$N$110,14,FALSE),0)</f>
        <v>0</v>
      </c>
      <c r="P36" s="66">
        <f>_xlfn.IFNA(VLOOKUP(CONCATENATE($P$5,$B36,$C36),'MR1'!$A$6:$N$135,14,FALSE),0)</f>
        <v>0</v>
      </c>
      <c r="Q36" s="66">
        <f>_xlfn.IFNA(VLOOKUP(CONCATENATE($Q$5,$B36,$C36),'GOS1'!$A$6:$N$133,14,FALSE),0)</f>
        <v>0</v>
      </c>
      <c r="R36" s="66">
        <f>_xlfn.IFNA(VLOOKUP(CONCATENATE($R$5,$B36,$C36),'BUS2'!$A$6:$N$133,14,FALSE),0)</f>
        <v>0</v>
      </c>
      <c r="S36" s="66">
        <f>_xlfn.IFNA(VLOOKUP(CONCATENATE($S$5,$B36,$C36),'OG1'!$A$6:$N$56,14,FALSE),0)</f>
        <v>0</v>
      </c>
      <c r="T36" s="66">
        <f>_xlfn.IFNA(VLOOKUP(CONCATENATE($T$5,$B36,$C36),'DRY1'!$A$6:$N$135,14,FALSE),0)</f>
        <v>0</v>
      </c>
      <c r="U36" s="66">
        <f>_xlfn.IFNA(VLOOKUP(CONCATENATE($U$5,$B36,$C36),'HO1'!$A$6:$N$131,14,FALSE),0)</f>
        <v>0</v>
      </c>
      <c r="V36" s="66">
        <f>_xlfn.IFNA(VLOOKUP(CONCATENATE($V$5,$B36,$C36),'BUS3'!$A$6:$N$135,14,FALSE),0)</f>
        <v>0</v>
      </c>
      <c r="W36" s="66">
        <f>_xlfn.IFNA(VLOOKUP(CONCATENATE($W$5,$B36,$C36),'DRY2'!$A$6:$N$133,14,FALSE),0)</f>
        <v>0</v>
      </c>
      <c r="X36" s="66">
        <f>_xlfn.IFNA(VLOOKUP(CONCATENATE($X$5,$B36,$C36),'BAL2'!$A$6:$N$133,14,FALSE),0)</f>
        <v>0</v>
      </c>
      <c r="Y36" s="66">
        <f>_xlfn.IFNA(VLOOKUP(CONCATENATE($Y$5,$B36,$C36),'OG2'!$A$6:$N$133,14,FALSE),0)</f>
        <v>0</v>
      </c>
      <c r="Z36" s="66">
        <f>_xlfn.IFNA(VLOOKUP(CONCATENATE($Z$5,$B36,$C36),'MR2'!$A$6:$N$133,14,FALSE),0)</f>
        <v>0</v>
      </c>
      <c r="AA36" s="66">
        <f>_xlfn.IFNA(VLOOKUP(CONCATENATE($AA$5,$B36,$C36),'DRY3'!$A$6:$N$124,14,FALSE),0)</f>
        <v>0</v>
      </c>
      <c r="AB36" s="66">
        <f>_xlfn.IFNA(VLOOKUP(CONCATENATE($AB$5,$B36,$C36),'SER2'!$A$6:$N$135,14,FALSE),0)</f>
        <v>0</v>
      </c>
      <c r="AC36" s="66">
        <f>_xlfn.IFNA(VLOOKUP(CONCATENATE($AC$5,$B36,$C36),'KR2'!$A$6:$O$129,14,FALSE),0)</f>
        <v>0</v>
      </c>
      <c r="AD36" s="66">
        <f>_xlfn.IFNA(VLOOKUP(CONCATENATE($AD$5,$B36,$C36),'BUN1'!$A$6:$O$129,14,FALSE),0)</f>
        <v>0</v>
      </c>
      <c r="AE36" s="66">
        <f>_xlfn.IFNA(VLOOKUP(CONCATENATE($AE$5,$B36,$C36),LOG!$A$6:$N$135,14,FALSE),0)</f>
        <v>0</v>
      </c>
      <c r="AF36" s="66">
        <f>_xlfn.IFNA(VLOOKUP(CONCATENATE($AF$5,$B36,$C36),FEST!$A$6:$N$125,14,FALSE),0)</f>
        <v>0</v>
      </c>
      <c r="AG36" s="66">
        <f>_xlfn.IFNA(VLOOKUP(CONCATENATE($AG$5,$B36,$C36),'ESP2'!$A$6:$N$131,14,FALSE),0)</f>
        <v>0</v>
      </c>
      <c r="AH36" s="66">
        <f>_xlfn.IFNA(VLOOKUP(CONCATENATE($AH$5,$B36,$C36),'OG2'!$A$6:$N$131,14,FALSE),0)</f>
        <v>0</v>
      </c>
      <c r="AI36" s="66">
        <f>_xlfn.IFNA(VLOOKUP(CONCATENATE($AI$5,$B36,$C36),'BUN2'!$A$6:$N$135,14,FALSE),0)</f>
        <v>6</v>
      </c>
      <c r="AJ36" s="66">
        <f>_xlfn.IFNA(VLOOKUP(CONCATENATE($AJ$5,$B36,$C36),SC!$A$6:$N$250,14,FALSE),0)</f>
        <v>0</v>
      </c>
      <c r="AK36" s="66">
        <f>_xlfn.IFNA(VLOOKUP(CONCATENATE($AK$5,$B36,$C36),'ESP3'!$A$6:$N$133,14,FALSE),0)</f>
        <v>0</v>
      </c>
      <c r="AL36" s="66">
        <f>_xlfn.IFNA(VLOOKUP(CONCATENATE($AL$5,$B36,$C36),'BAL3'!$A$6:$N$95,14,FALSE),0)</f>
        <v>0</v>
      </c>
      <c r="AM36" s="67">
        <f>_xlfn.IFNA(VLOOKUP(CONCATENATE($AM$5,$B36,$C36),'BUS4'!$A$6:$N$233,14,FALSE),0)</f>
        <v>0</v>
      </c>
      <c r="AN36" s="67">
        <f>_xlfn.IFNA(VLOOKUP(CONCATENATE($AK$5,$B36,$C36),'BUN3'!$A$6:$N$133,14,FALSE),0)</f>
        <v>0</v>
      </c>
      <c r="AO36" s="67">
        <f>_xlfn.IFNA(VLOOKUP(CONCATENATE($AO$5,$B36,$C36),'ESP4'!$A$6:$N$135,14,FALSE),0)</f>
        <v>0</v>
      </c>
      <c r="AP36" s="67">
        <f>_xlfn.IFNA(VLOOKUP(CONCATENATE($AP$5,$B36,$C36),'MR3'!$A$6:$N$77,14,FALSE),0)</f>
        <v>0</v>
      </c>
      <c r="AQ36" s="67">
        <f>_xlfn.IFNA(VLOOKUP(CONCATENATE($AQ$5,$B36,$C36),'WAL1'!$A$6:$N$233,14,FALSE),0)</f>
        <v>0</v>
      </c>
      <c r="AR36" s="67">
        <f>_xlfn.IFNA(VLOOKUP(CONCATENATE($AR$5,$B36,$C36),'SM1'!$A$6:$N$233,14,FALSE),0)</f>
        <v>0</v>
      </c>
      <c r="AS36" s="68">
        <f>_xlfn.IFNA(VLOOKUP(CONCATENATE($AS$5,$B36,$C36),WP!$A$6:$N$250,14,FALSE),0)</f>
        <v>0</v>
      </c>
      <c r="AT36" s="63"/>
    </row>
    <row r="37" spans="1:46" x14ac:dyDescent="0.3">
      <c r="A37" s="891"/>
      <c r="B37" s="85" t="s">
        <v>335</v>
      </c>
      <c r="C37" s="22" t="s">
        <v>337</v>
      </c>
      <c r="D37" s="22" t="s">
        <v>97</v>
      </c>
      <c r="E37" s="23">
        <v>45048</v>
      </c>
      <c r="F37" s="24">
        <v>13</v>
      </c>
      <c r="G37" s="187">
        <f t="shared" si="0"/>
        <v>1</v>
      </c>
      <c r="H37" s="66">
        <f t="shared" si="1"/>
        <v>8</v>
      </c>
      <c r="I37" s="638">
        <f t="shared" si="2"/>
        <v>22</v>
      </c>
      <c r="J37" s="66">
        <f>_xlfn.IFNA(VLOOKUP(CONCATENATE($J$5,$B37,$C37),'BUS1'!$A$6:$N$107,14,FALSE),0)</f>
        <v>0</v>
      </c>
      <c r="K37" s="66">
        <f>_xlfn.IFNA(VLOOKUP(CONCATENATE($K$5,$B37,$C37),'ESP1'!$A$6:$N$135,14,FALSE),0)</f>
        <v>0</v>
      </c>
      <c r="L37" s="66">
        <f>_xlfn.IFNA(VLOOKUP(CONCATENATE($L$5,$B37,$C37),'KR1'!$A$6:$N$95,14,FALSE),0)</f>
        <v>0</v>
      </c>
      <c r="M37" s="66">
        <f>_xlfn.IFNA(VLOOKUP(CONCATENATE($M$5,$B37,$C37),'BAL1'!$A$6:$N$110,14,FALSE),0)</f>
        <v>0</v>
      </c>
      <c r="N37" s="66">
        <f>_xlfn.IFNA(VLOOKUP(CONCATENATE($N$5,$B37,$C37),MUR!$A$6:$N$110,14,FALSE),0)</f>
        <v>0</v>
      </c>
      <c r="O37" s="66">
        <f>_xlfn.IFNA(VLOOKUP(CONCATENATE($O$5,$B37,$C37),'SER1'!$A$6:$N$110,14,FALSE),0)</f>
        <v>0</v>
      </c>
      <c r="P37" s="66">
        <f>_xlfn.IFNA(VLOOKUP(CONCATENATE($P$5,$B37,$C37),'MR1'!$A$6:$N$135,14,FALSE),0)</f>
        <v>0</v>
      </c>
      <c r="Q37" s="66">
        <f>_xlfn.IFNA(VLOOKUP(CONCATENATE($Q$5,$B37,$C37),'GOS1'!$A$6:$N$133,14,FALSE),0)</f>
        <v>0</v>
      </c>
      <c r="R37" s="66">
        <f>_xlfn.IFNA(VLOOKUP(CONCATENATE($R$5,$B37,$C37),'BUS2'!$A$6:$N$133,14,FALSE),0)</f>
        <v>0</v>
      </c>
      <c r="S37" s="66">
        <f>_xlfn.IFNA(VLOOKUP(CONCATENATE($S$5,$B37,$C37),'OG1'!$A$6:$N$56,14,FALSE),0)</f>
        <v>0</v>
      </c>
      <c r="T37" s="66">
        <f>_xlfn.IFNA(VLOOKUP(CONCATENATE($T$5,$B37,$C37),'DRY1'!$A$6:$N$135,14,FALSE),0)</f>
        <v>0</v>
      </c>
      <c r="U37" s="66">
        <f>_xlfn.IFNA(VLOOKUP(CONCATENATE($U$5,$B37,$C37),'HO1'!$A$6:$N$131,14,FALSE),0)</f>
        <v>0</v>
      </c>
      <c r="V37" s="66">
        <f>_xlfn.IFNA(VLOOKUP(CONCATENATE($V$5,$B37,$C37),'BUS3'!$A$6:$N$135,14,FALSE),0)</f>
        <v>0</v>
      </c>
      <c r="W37" s="66">
        <f>_xlfn.IFNA(VLOOKUP(CONCATENATE($W$5,$B37,$C37),'DRY2'!$A$6:$N$133,14,FALSE),0)</f>
        <v>8</v>
      </c>
      <c r="X37" s="66">
        <f>_xlfn.IFNA(VLOOKUP(CONCATENATE($X$5,$B37,$C37),'BAL2'!$A$6:$N$133,14,FALSE),0)</f>
        <v>0</v>
      </c>
      <c r="Y37" s="66">
        <f>_xlfn.IFNA(VLOOKUP(CONCATENATE($Y$5,$B37,$C37),'OG2'!$A$6:$N$133,14,FALSE),0)</f>
        <v>0</v>
      </c>
      <c r="Z37" s="66">
        <f>_xlfn.IFNA(VLOOKUP(CONCATENATE($Z$5,$B37,$C37),'MR2'!$A$6:$N$133,14,FALSE),0)</f>
        <v>0</v>
      </c>
      <c r="AA37" s="66">
        <f>_xlfn.IFNA(VLOOKUP(CONCATENATE($AA$5,$B37,$C37),'DRY3'!$A$6:$N$124,14,FALSE),0)</f>
        <v>0</v>
      </c>
      <c r="AB37" s="66">
        <f>_xlfn.IFNA(VLOOKUP(CONCATENATE($AB$5,$B37,$C37),'SER2'!$A$6:$N$135,14,FALSE),0)</f>
        <v>0</v>
      </c>
      <c r="AC37" s="66">
        <f>_xlfn.IFNA(VLOOKUP(CONCATENATE($AC$5,$B37,$C37),'KR2'!$A$6:$O$129,14,FALSE),0)</f>
        <v>0</v>
      </c>
      <c r="AD37" s="66">
        <f>_xlfn.IFNA(VLOOKUP(CONCATENATE($AD$5,$B37,$C37),'BUN1'!$A$6:$O$129,14,FALSE),0)</f>
        <v>0</v>
      </c>
      <c r="AE37" s="66">
        <f>_xlfn.IFNA(VLOOKUP(CONCATENATE($AE$5,$B37,$C37),LOG!$A$6:$N$135,14,FALSE),0)</f>
        <v>0</v>
      </c>
      <c r="AF37" s="66">
        <f>_xlfn.IFNA(VLOOKUP(CONCATENATE($AF$5,$B37,$C37),FEST!$A$6:$N$125,14,FALSE),0)</f>
        <v>0</v>
      </c>
      <c r="AG37" s="66">
        <f>_xlfn.IFNA(VLOOKUP(CONCATENATE($AG$5,$B37,$C37),'ESP2'!$A$6:$N$131,14,FALSE),0)</f>
        <v>0</v>
      </c>
      <c r="AH37" s="66">
        <f>_xlfn.IFNA(VLOOKUP(CONCATENATE($AH$5,$B37,$C37),'OG2'!$A$6:$N$131,14,FALSE),0)</f>
        <v>0</v>
      </c>
      <c r="AI37" s="66">
        <f>_xlfn.IFNA(VLOOKUP(CONCATENATE($AI$5,$B37,$C37),'BUN2'!$A$6:$N$135,14,FALSE),0)</f>
        <v>0</v>
      </c>
      <c r="AJ37" s="66">
        <f>_xlfn.IFNA(VLOOKUP(CONCATENATE($AJ$5,$B37,$C37),SC!$A$6:$N$250,14,FALSE),0)</f>
        <v>0</v>
      </c>
      <c r="AK37" s="66">
        <f>_xlfn.IFNA(VLOOKUP(CONCATENATE($AK$5,$B37,$C37),'ESP3'!$A$6:$N$133,14,FALSE),0)</f>
        <v>0</v>
      </c>
      <c r="AL37" s="66">
        <f>_xlfn.IFNA(VLOOKUP(CONCATENATE($AL$5,$B37,$C37),'BAL3'!$A$6:$N$95,14,FALSE),0)</f>
        <v>0</v>
      </c>
      <c r="AM37" s="67">
        <f>_xlfn.IFNA(VLOOKUP(CONCATENATE($AM$5,$B37,$C37),'BUS4'!$A$6:$N$233,14,FALSE),0)</f>
        <v>0</v>
      </c>
      <c r="AN37" s="67">
        <f>_xlfn.IFNA(VLOOKUP(CONCATENATE($AK$5,$B37,$C37),'BUN3'!$A$6:$N$133,14,FALSE),0)</f>
        <v>0</v>
      </c>
      <c r="AO37" s="67">
        <f>_xlfn.IFNA(VLOOKUP(CONCATENATE($AO$5,$B37,$C37),'ESP4'!$A$6:$N$135,14,FALSE),0)</f>
        <v>0</v>
      </c>
      <c r="AP37" s="67">
        <f>_xlfn.IFNA(VLOOKUP(CONCATENATE($AP$5,$B37,$C37),'MR3'!$A$6:$N$77,14,FALSE),0)</f>
        <v>0</v>
      </c>
      <c r="AQ37" s="67">
        <f>_xlfn.IFNA(VLOOKUP(CONCATENATE($AQ$5,$B37,$C37),'WAL1'!$A$6:$N$233,14,FALSE),0)</f>
        <v>0</v>
      </c>
      <c r="AR37" s="67">
        <f>_xlfn.IFNA(VLOOKUP(CONCATENATE($AR$5,$B37,$C37),'SM1'!$A$6:$N$233,14,FALSE),0)</f>
        <v>0</v>
      </c>
      <c r="AS37" s="68">
        <f>_xlfn.IFNA(VLOOKUP(CONCATENATE($AS$5,$B37,$C37),WP!$A$6:$N$250,14,FALSE),0)</f>
        <v>0</v>
      </c>
      <c r="AT37" s="63"/>
    </row>
    <row r="38" spans="1:46" x14ac:dyDescent="0.3">
      <c r="A38" s="891"/>
      <c r="B38" s="85" t="s">
        <v>883</v>
      </c>
      <c r="C38" s="22" t="s">
        <v>884</v>
      </c>
      <c r="D38" s="22" t="s">
        <v>885</v>
      </c>
      <c r="E38" s="23">
        <v>45170</v>
      </c>
      <c r="F38" s="24">
        <v>13</v>
      </c>
      <c r="G38" s="187">
        <f t="shared" ref="G38:G56" si="3">COUNTIF(J38:AT38,"&gt;0")</f>
        <v>1</v>
      </c>
      <c r="H38" s="66">
        <f t="shared" ref="H38:H56" si="4">SUM(J38:AT38)</f>
        <v>14</v>
      </c>
      <c r="I38" s="638">
        <f t="shared" ref="I38:I56" si="5">RANK(H38,$H$6:$H$70)</f>
        <v>13</v>
      </c>
      <c r="J38" s="66">
        <f>_xlfn.IFNA(VLOOKUP(CONCATENATE($J$5,$B38,$C38),'BUS1'!$A$6:$N$107,14,FALSE),0)</f>
        <v>0</v>
      </c>
      <c r="K38" s="66">
        <f>_xlfn.IFNA(VLOOKUP(CONCATENATE($K$5,$B38,$C38),'ESP1'!$A$6:$N$135,14,FALSE),0)</f>
        <v>0</v>
      </c>
      <c r="L38" s="66">
        <f>_xlfn.IFNA(VLOOKUP(CONCATENATE($L$5,$B38,$C38),'KR1'!$A$6:$N$95,14,FALSE),0)</f>
        <v>0</v>
      </c>
      <c r="M38" s="66">
        <f>_xlfn.IFNA(VLOOKUP(CONCATENATE($M$5,$B38,$C38),'BAL1'!$A$6:$N$110,14,FALSE),0)</f>
        <v>0</v>
      </c>
      <c r="N38" s="66">
        <f>_xlfn.IFNA(VLOOKUP(CONCATENATE($N$5,$B38,$C38),MUR!$A$6:$N$110,14,FALSE),0)</f>
        <v>0</v>
      </c>
      <c r="O38" s="66">
        <f>_xlfn.IFNA(VLOOKUP(CONCATENATE($O$5,$B38,$C38),'SER1'!$A$6:$N$110,14,FALSE),0)</f>
        <v>0</v>
      </c>
      <c r="P38" s="66">
        <f>_xlfn.IFNA(VLOOKUP(CONCATENATE($P$5,$B38,$C38),'MR1'!$A$6:$N$135,14,FALSE),0)</f>
        <v>0</v>
      </c>
      <c r="Q38" s="66">
        <f>_xlfn.IFNA(VLOOKUP(CONCATENATE($Q$5,$B38,$C38),'GOS1'!$A$6:$N$133,14,FALSE),0)</f>
        <v>0</v>
      </c>
      <c r="R38" s="66">
        <f>_xlfn.IFNA(VLOOKUP(CONCATENATE($R$5,$B38,$C38),'BUS2'!$A$6:$N$133,14,FALSE),0)</f>
        <v>0</v>
      </c>
      <c r="S38" s="66">
        <f>_xlfn.IFNA(VLOOKUP(CONCATENATE($S$5,$B38,$C38),'OG1'!$A$6:$N$56,14,FALSE),0)</f>
        <v>0</v>
      </c>
      <c r="T38" s="66">
        <f>_xlfn.IFNA(VLOOKUP(CONCATENATE($T$5,$B38,$C38),'DRY1'!$A$6:$N$135,14,FALSE),0)</f>
        <v>0</v>
      </c>
      <c r="U38" s="66">
        <f>_xlfn.IFNA(VLOOKUP(CONCATENATE($U$5,$B38,$C38),'HO1'!$A$6:$N$131,14,FALSE),0)</f>
        <v>0</v>
      </c>
      <c r="V38" s="66">
        <f>_xlfn.IFNA(VLOOKUP(CONCATENATE($V$5,$B38,$C38),'BUS3'!$A$6:$N$135,14,FALSE),0)</f>
        <v>0</v>
      </c>
      <c r="W38" s="66">
        <f>_xlfn.IFNA(VLOOKUP(CONCATENATE($W$5,$B38,$C38),'DRY2'!$A$6:$N$133,14,FALSE),0)</f>
        <v>0</v>
      </c>
      <c r="X38" s="66">
        <f>_xlfn.IFNA(VLOOKUP(CONCATENATE($X$5,$B38,$C38),'BAL2'!$A$6:$N$133,14,FALSE),0)</f>
        <v>0</v>
      </c>
      <c r="Y38" s="66">
        <f>_xlfn.IFNA(VLOOKUP(CONCATENATE($Y$5,$B38,$C38),'OG2'!$A$6:$N$133,14,FALSE),0)</f>
        <v>0</v>
      </c>
      <c r="Z38" s="66">
        <f>_xlfn.IFNA(VLOOKUP(CONCATENATE($Z$5,$B38,$C38),'MR2'!$A$6:$N$133,14,FALSE),0)</f>
        <v>0</v>
      </c>
      <c r="AA38" s="66">
        <f>_xlfn.IFNA(VLOOKUP(CONCATENATE($AA$5,$B38,$C38),'DRY3'!$A$6:$N$124,14,FALSE),0)</f>
        <v>0</v>
      </c>
      <c r="AB38" s="66">
        <f>_xlfn.IFNA(VLOOKUP(CONCATENATE($AB$5,$B38,$C38),'SER2'!$A$6:$N$135,14,FALSE),0)</f>
        <v>0</v>
      </c>
      <c r="AC38" s="66">
        <f>_xlfn.IFNA(VLOOKUP(CONCATENATE($AC$5,$B38,$C38),'KR2'!$A$6:$O$129,14,FALSE),0)</f>
        <v>0</v>
      </c>
      <c r="AD38" s="66">
        <f>_xlfn.IFNA(VLOOKUP(CONCATENATE($AD$5,$B38,$C38),'BUN1'!$A$6:$O$129,14,FALSE),0)</f>
        <v>0</v>
      </c>
      <c r="AE38" s="66">
        <f>_xlfn.IFNA(VLOOKUP(CONCATENATE($AE$5,$B38,$C38),LOG!$A$6:$N$135,14,FALSE),0)</f>
        <v>0</v>
      </c>
      <c r="AF38" s="66">
        <f>_xlfn.IFNA(VLOOKUP(CONCATENATE($AF$5,$B38,$C38),FEST!$A$6:$N$125,14,FALSE),0)</f>
        <v>0</v>
      </c>
      <c r="AG38" s="66">
        <f>_xlfn.IFNA(VLOOKUP(CONCATENATE($AG$5,$B38,$C38),'ESP2'!$A$6:$N$131,14,FALSE),0)</f>
        <v>0</v>
      </c>
      <c r="AH38" s="66">
        <f>_xlfn.IFNA(VLOOKUP(CONCATENATE($AH$5,$B38,$C38),'OG2'!$A$6:$N$131,14,FALSE),0)</f>
        <v>0</v>
      </c>
      <c r="AI38" s="66">
        <f>_xlfn.IFNA(VLOOKUP(CONCATENATE($AI$5,$B38,$C38),'BUN2'!$A$6:$N$135,14,FALSE),0)</f>
        <v>0</v>
      </c>
      <c r="AJ38" s="66">
        <f>_xlfn.IFNA(VLOOKUP(CONCATENATE($AJ$5,$B38,$C38),SC!$A$6:$N$250,14,FALSE),0)</f>
        <v>14</v>
      </c>
      <c r="AK38" s="66">
        <f>_xlfn.IFNA(VLOOKUP(CONCATENATE($AK$5,$B38,$C38),'ESP3'!$A$6:$N$133,14,FALSE),0)</f>
        <v>0</v>
      </c>
      <c r="AL38" s="66">
        <f>_xlfn.IFNA(VLOOKUP(CONCATENATE($AL$5,$B38,$C38),'BAL3'!$A$6:$N$95,14,FALSE),0)</f>
        <v>0</v>
      </c>
      <c r="AM38" s="67">
        <f>_xlfn.IFNA(VLOOKUP(CONCATENATE($AM$5,$B38,$C38),'BUS4'!$A$6:$N$233,14,FALSE),0)</f>
        <v>0</v>
      </c>
      <c r="AN38" s="67">
        <f>_xlfn.IFNA(VLOOKUP(CONCATENATE($AK$5,$B38,$C38),'BUN3'!$A$6:$N$133,14,FALSE),0)</f>
        <v>0</v>
      </c>
      <c r="AO38" s="67">
        <f>_xlfn.IFNA(VLOOKUP(CONCATENATE($AO$5,$B38,$C38),'ESP4'!$A$6:$N$135,14,FALSE),0)</f>
        <v>0</v>
      </c>
      <c r="AP38" s="67">
        <f>_xlfn.IFNA(VLOOKUP(CONCATENATE($AP$5,$B38,$C38),'MR3'!$A$6:$N$77,14,FALSE),0)</f>
        <v>0</v>
      </c>
      <c r="AQ38" s="67">
        <f>_xlfn.IFNA(VLOOKUP(CONCATENATE($AQ$5,$B38,$C38),'WAL1'!$A$6:$N$233,14,FALSE),0)</f>
        <v>0</v>
      </c>
      <c r="AR38" s="67">
        <f>_xlfn.IFNA(VLOOKUP(CONCATENATE($AR$5,$B38,$C38),'SM1'!$A$6:$N$233,14,FALSE),0)</f>
        <v>0</v>
      </c>
      <c r="AS38" s="68">
        <f>_xlfn.IFNA(VLOOKUP(CONCATENATE($AS$5,$B38,$C38),WP!$A$6:$N$250,14,FALSE),0)</f>
        <v>0</v>
      </c>
      <c r="AT38" s="63"/>
    </row>
    <row r="39" spans="1:46" x14ac:dyDescent="0.3">
      <c r="A39" s="891"/>
      <c r="B39" s="85" t="s">
        <v>274</v>
      </c>
      <c r="C39" s="22" t="s">
        <v>311</v>
      </c>
      <c r="D39" s="22" t="s">
        <v>333</v>
      </c>
      <c r="E39" s="23">
        <v>45028</v>
      </c>
      <c r="F39" s="24">
        <v>12</v>
      </c>
      <c r="G39" s="187">
        <f t="shared" si="3"/>
        <v>0</v>
      </c>
      <c r="H39" s="66">
        <f t="shared" si="4"/>
        <v>0</v>
      </c>
      <c r="I39" s="638">
        <f t="shared" si="5"/>
        <v>35</v>
      </c>
      <c r="J39" s="66">
        <f>_xlfn.IFNA(VLOOKUP(CONCATENATE($J$5,$B39,$C39),'BUS1'!$A$6:$N$107,14,FALSE),0)</f>
        <v>0</v>
      </c>
      <c r="K39" s="66">
        <f>_xlfn.IFNA(VLOOKUP(CONCATENATE($K$5,$B39,$C39),'ESP1'!$A$6:$N$135,14,FALSE),0)</f>
        <v>0</v>
      </c>
      <c r="L39" s="66">
        <f>_xlfn.IFNA(VLOOKUP(CONCATENATE($L$5,$B39,$C39),'KR1'!$A$6:$N$95,14,FALSE),0)</f>
        <v>0</v>
      </c>
      <c r="M39" s="66">
        <f>_xlfn.IFNA(VLOOKUP(CONCATENATE($M$5,$B39,$C39),'BAL1'!$A$6:$N$110,14,FALSE),0)</f>
        <v>0</v>
      </c>
      <c r="N39" s="66">
        <f>_xlfn.IFNA(VLOOKUP(CONCATENATE($N$5,$B39,$C39),MUR!$A$6:$N$110,14,FALSE),0)</f>
        <v>0</v>
      </c>
      <c r="O39" s="66">
        <f>_xlfn.IFNA(VLOOKUP(CONCATENATE($O$5,$B39,$C39),'SER1'!$A$6:$N$110,14,FALSE),0)</f>
        <v>0</v>
      </c>
      <c r="P39" s="66">
        <f>_xlfn.IFNA(VLOOKUP(CONCATENATE($P$5,$B39,$C39),'MR1'!$A$6:$N$135,14,FALSE),0)</f>
        <v>0</v>
      </c>
      <c r="Q39" s="66">
        <f>_xlfn.IFNA(VLOOKUP(CONCATENATE($Q$5,$B39,$C39),'GOS1'!$A$6:$N$133,14,FALSE),0)</f>
        <v>0</v>
      </c>
      <c r="R39" s="66">
        <f>_xlfn.IFNA(VLOOKUP(CONCATENATE($R$5,$B39,$C39),'BUS2'!$A$6:$N$133,14,FALSE),0)</f>
        <v>0</v>
      </c>
      <c r="S39" s="66">
        <f>_xlfn.IFNA(VLOOKUP(CONCATENATE($S$5,$B39,$C39),'OG1'!$A$6:$N$56,14,FALSE),0)</f>
        <v>0</v>
      </c>
      <c r="T39" s="66">
        <f>_xlfn.IFNA(VLOOKUP(CONCATENATE($T$5,$B39,$C39),'DRY1'!$A$6:$N$135,14,FALSE),0)</f>
        <v>0</v>
      </c>
      <c r="U39" s="66">
        <f>_xlfn.IFNA(VLOOKUP(CONCATENATE($U$5,$B39,$C39),'HO1'!$A$6:$N$131,14,FALSE),0)</f>
        <v>0</v>
      </c>
      <c r="V39" s="66">
        <f>_xlfn.IFNA(VLOOKUP(CONCATENATE($V$5,$B39,$C39),'BUS3'!$A$6:$N$135,14,FALSE),0)</f>
        <v>0</v>
      </c>
      <c r="W39" s="66">
        <f>_xlfn.IFNA(VLOOKUP(CONCATENATE($W$5,$B39,$C39),'DRY2'!$A$6:$N$133,14,FALSE),0)</f>
        <v>0</v>
      </c>
      <c r="X39" s="66">
        <f>_xlfn.IFNA(VLOOKUP(CONCATENATE($X$5,$B39,$C39),'BAL2'!$A$6:$N$133,14,FALSE),0)</f>
        <v>0</v>
      </c>
      <c r="Y39" s="66">
        <f>_xlfn.IFNA(VLOOKUP(CONCATENATE($Y$5,$B39,$C39),'OG2'!$A$6:$N$133,14,FALSE),0)</f>
        <v>0</v>
      </c>
      <c r="Z39" s="66">
        <f>_xlfn.IFNA(VLOOKUP(CONCATENATE($Z$5,$B39,$C39),'MR2'!$A$6:$N$133,14,FALSE),0)</f>
        <v>0</v>
      </c>
      <c r="AA39" s="66">
        <f>_xlfn.IFNA(VLOOKUP(CONCATENATE($AA$5,$B39,$C39),'DRY3'!$A$6:$N$124,14,FALSE),0)</f>
        <v>0</v>
      </c>
      <c r="AB39" s="66">
        <f>_xlfn.IFNA(VLOOKUP(CONCATENATE($AB$5,$B39,$C39),'SER2'!$A$6:$N$135,14,FALSE),0)</f>
        <v>0</v>
      </c>
      <c r="AC39" s="66">
        <f>_xlfn.IFNA(VLOOKUP(CONCATENATE($AC$5,$B39,$C39),'KR2'!$A$6:$O$129,14,FALSE),0)</f>
        <v>0</v>
      </c>
      <c r="AD39" s="66">
        <f>_xlfn.IFNA(VLOOKUP(CONCATENATE($AD$5,$B39,$C39),'BUN1'!$A$6:$O$129,14,FALSE),0)</f>
        <v>0</v>
      </c>
      <c r="AE39" s="66">
        <f>_xlfn.IFNA(VLOOKUP(CONCATENATE($AE$5,$B39,$C39),LOG!$A$6:$N$135,14,FALSE),0)</f>
        <v>0</v>
      </c>
      <c r="AF39" s="66">
        <f>_xlfn.IFNA(VLOOKUP(CONCATENATE($AF$5,$B39,$C39),FEST!$A$6:$N$125,14,FALSE),0)</f>
        <v>0</v>
      </c>
      <c r="AG39" s="66">
        <f>_xlfn.IFNA(VLOOKUP(CONCATENATE($AG$5,$B39,$C39),'ESP2'!$A$6:$N$131,14,FALSE),0)</f>
        <v>0</v>
      </c>
      <c r="AH39" s="66">
        <f>_xlfn.IFNA(VLOOKUP(CONCATENATE($AH$5,$B39,$C39),'OG2'!$A$6:$N$131,14,FALSE),0)</f>
        <v>0</v>
      </c>
      <c r="AI39" s="66">
        <f>_xlfn.IFNA(VLOOKUP(CONCATENATE($AI$5,$B39,$C39),'BUN2'!$A$6:$N$135,14,FALSE),0)</f>
        <v>0</v>
      </c>
      <c r="AJ39" s="66">
        <f>_xlfn.IFNA(VLOOKUP(CONCATENATE($AJ$5,$B39,$C39),SC!$A$6:$N$250,14,FALSE),0)</f>
        <v>0</v>
      </c>
      <c r="AK39" s="66">
        <f>_xlfn.IFNA(VLOOKUP(CONCATENATE($AK$5,$B39,$C39),'ESP3'!$A$6:$N$133,14,FALSE),0)</f>
        <v>0</v>
      </c>
      <c r="AL39" s="66">
        <f>_xlfn.IFNA(VLOOKUP(CONCATENATE($AL$5,$B39,$C39),'BAL3'!$A$6:$N$95,14,FALSE),0)</f>
        <v>0</v>
      </c>
      <c r="AM39" s="67">
        <f>_xlfn.IFNA(VLOOKUP(CONCATENATE($AM$5,$B39,$C39),'BUS4'!$A$6:$N$233,14,FALSE),0)</f>
        <v>0</v>
      </c>
      <c r="AN39" s="67">
        <f>_xlfn.IFNA(VLOOKUP(CONCATENATE($AK$5,$B39,$C39),'BUN3'!$A$6:$N$133,14,FALSE),0)</f>
        <v>0</v>
      </c>
      <c r="AO39" s="67">
        <f>_xlfn.IFNA(VLOOKUP(CONCATENATE($AO$5,$B39,$C39),'ESP4'!$A$6:$N$135,14,FALSE),0)</f>
        <v>0</v>
      </c>
      <c r="AP39" s="67">
        <f>_xlfn.IFNA(VLOOKUP(CONCATENATE($AP$5,$B39,$C39),'MR3'!$A$6:$N$77,14,FALSE),0)</f>
        <v>0</v>
      </c>
      <c r="AQ39" s="67">
        <f>_xlfn.IFNA(VLOOKUP(CONCATENATE($AQ$5,$B39,$C39),'WAL1'!$A$6:$N$233,14,FALSE),0)</f>
        <v>0</v>
      </c>
      <c r="AR39" s="67">
        <f>_xlfn.IFNA(VLOOKUP(CONCATENATE($AR$5,$B39,$C39),'SM1'!$A$6:$N$233,14,FALSE),0)</f>
        <v>0</v>
      </c>
      <c r="AS39" s="68">
        <f>_xlfn.IFNA(VLOOKUP(CONCATENATE($AS$5,$B39,$C39),WP!$A$6:$N$250,14,FALSE),0)</f>
        <v>0</v>
      </c>
      <c r="AT39" s="63"/>
    </row>
    <row r="40" spans="1:46" x14ac:dyDescent="0.3">
      <c r="A40" s="891"/>
      <c r="B40" s="85" t="s">
        <v>532</v>
      </c>
      <c r="C40" s="22" t="s">
        <v>314</v>
      </c>
      <c r="D40" s="22" t="s">
        <v>294</v>
      </c>
      <c r="E40" s="23">
        <v>45029</v>
      </c>
      <c r="F40" s="24">
        <v>13</v>
      </c>
      <c r="G40" s="187">
        <f t="shared" si="3"/>
        <v>0</v>
      </c>
      <c r="H40" s="66">
        <f t="shared" si="4"/>
        <v>0</v>
      </c>
      <c r="I40" s="638">
        <f t="shared" si="5"/>
        <v>35</v>
      </c>
      <c r="J40" s="66">
        <f>_xlfn.IFNA(VLOOKUP(CONCATENATE($J$5,$B40,$C40),'BUS1'!$A$6:$N$107,14,FALSE),0)</f>
        <v>0</v>
      </c>
      <c r="K40" s="66">
        <f>_xlfn.IFNA(VLOOKUP(CONCATENATE($K$5,$B40,$C40),'ESP1'!$A$6:$N$135,14,FALSE),0)</f>
        <v>0</v>
      </c>
      <c r="L40" s="66">
        <f>_xlfn.IFNA(VLOOKUP(CONCATENATE($L$5,$B40,$C40),'KR1'!$A$6:$N$95,14,FALSE),0)</f>
        <v>0</v>
      </c>
      <c r="M40" s="66">
        <f>_xlfn.IFNA(VLOOKUP(CONCATENATE($M$5,$B40,$C40),'BAL1'!$A$6:$N$110,14,FALSE),0)</f>
        <v>0</v>
      </c>
      <c r="N40" s="66">
        <f>_xlfn.IFNA(VLOOKUP(CONCATENATE($N$5,$B40,$C40),MUR!$A$6:$N$110,14,FALSE),0)</f>
        <v>0</v>
      </c>
      <c r="O40" s="66">
        <f>_xlfn.IFNA(VLOOKUP(CONCATENATE($O$5,$B40,$C40),'SER1'!$A$6:$N$110,14,FALSE),0)</f>
        <v>0</v>
      </c>
      <c r="P40" s="66">
        <f>_xlfn.IFNA(VLOOKUP(CONCATENATE($P$5,$B40,$C40),'MR1'!$A$6:$N$135,14,FALSE),0)</f>
        <v>0</v>
      </c>
      <c r="Q40" s="66">
        <f>_xlfn.IFNA(VLOOKUP(CONCATENATE($Q$5,$B40,$C40),'GOS1'!$A$6:$N$133,14,FALSE),0)</f>
        <v>0</v>
      </c>
      <c r="R40" s="66">
        <f>_xlfn.IFNA(VLOOKUP(CONCATENATE($R$5,$B40,$C40),'BUS2'!$A$6:$N$133,14,FALSE),0)</f>
        <v>0</v>
      </c>
      <c r="S40" s="66">
        <f>_xlfn.IFNA(VLOOKUP(CONCATENATE($S$5,$B40,$C40),'OG1'!$A$6:$N$56,14,FALSE),0)</f>
        <v>0</v>
      </c>
      <c r="T40" s="66">
        <f>_xlfn.IFNA(VLOOKUP(CONCATENATE($T$5,$B40,$C40),'DRY1'!$A$6:$N$135,14,FALSE),0)</f>
        <v>0</v>
      </c>
      <c r="U40" s="66">
        <f>_xlfn.IFNA(VLOOKUP(CONCATENATE($U$5,$B40,$C40),'HO1'!$A$6:$N$131,14,FALSE),0)</f>
        <v>0</v>
      </c>
      <c r="V40" s="66">
        <f>_xlfn.IFNA(VLOOKUP(CONCATENATE($V$5,$B40,$C40),'BUS3'!$A$6:$N$135,14,FALSE),0)</f>
        <v>0</v>
      </c>
      <c r="W40" s="66">
        <f>_xlfn.IFNA(VLOOKUP(CONCATENATE($W$5,$B40,$C40),'DRY2'!$A$6:$N$133,14,FALSE),0)</f>
        <v>0</v>
      </c>
      <c r="X40" s="66">
        <f>_xlfn.IFNA(VLOOKUP(CONCATENATE($X$5,$B40,$C40),'BAL2'!$A$6:$N$133,14,FALSE),0)</f>
        <v>0</v>
      </c>
      <c r="Y40" s="66">
        <f>_xlfn.IFNA(VLOOKUP(CONCATENATE($Y$5,$B40,$C40),'OG2'!$A$6:$N$133,14,FALSE),0)</f>
        <v>0</v>
      </c>
      <c r="Z40" s="66">
        <f>_xlfn.IFNA(VLOOKUP(CONCATENATE($Z$5,$B40,$C40),'MR2'!$A$6:$N$133,14,FALSE),0)</f>
        <v>0</v>
      </c>
      <c r="AA40" s="66">
        <f>_xlfn.IFNA(VLOOKUP(CONCATENATE($AA$5,$B40,$C40),'DRY3'!$A$6:$N$124,14,FALSE),0)</f>
        <v>0</v>
      </c>
      <c r="AB40" s="66">
        <f>_xlfn.IFNA(VLOOKUP(CONCATENATE($AB$5,$B40,$C40),'SER2'!$A$6:$N$135,14,FALSE),0)</f>
        <v>0</v>
      </c>
      <c r="AC40" s="66">
        <f>_xlfn.IFNA(VLOOKUP(CONCATENATE($AC$5,$B40,$C40),'KR2'!$A$6:$O$129,14,FALSE),0)</f>
        <v>0</v>
      </c>
      <c r="AD40" s="66">
        <f>_xlfn.IFNA(VLOOKUP(CONCATENATE($AD$5,$B40,$C40),'BUN1'!$A$6:$O$129,14,FALSE),0)</f>
        <v>0</v>
      </c>
      <c r="AE40" s="66">
        <f>_xlfn.IFNA(VLOOKUP(CONCATENATE($AE$5,$B40,$C40),LOG!$A$6:$N$135,14,FALSE),0)</f>
        <v>0</v>
      </c>
      <c r="AF40" s="66">
        <f>_xlfn.IFNA(VLOOKUP(CONCATENATE($AF$5,$B40,$C40),FEST!$A$6:$N$125,14,FALSE),0)</f>
        <v>0</v>
      </c>
      <c r="AG40" s="66">
        <f>_xlfn.IFNA(VLOOKUP(CONCATENATE($AG$5,$B40,$C40),'ESP2'!$A$6:$N$131,14,FALSE),0)</f>
        <v>0</v>
      </c>
      <c r="AH40" s="66">
        <f>_xlfn.IFNA(VLOOKUP(CONCATENATE($AH$5,$B40,$C40),'OG2'!$A$6:$N$131,14,FALSE),0)</f>
        <v>0</v>
      </c>
      <c r="AI40" s="66">
        <f>_xlfn.IFNA(VLOOKUP(CONCATENATE($AI$5,$B40,$C40),'BUN2'!$A$6:$N$135,14,FALSE),0)</f>
        <v>0</v>
      </c>
      <c r="AJ40" s="66">
        <f>_xlfn.IFNA(VLOOKUP(CONCATENATE($AJ$5,$B40,$C40),SC!$A$6:$N$250,14,FALSE),0)</f>
        <v>0</v>
      </c>
      <c r="AK40" s="66">
        <f>_xlfn.IFNA(VLOOKUP(CONCATENATE($AK$5,$B40,$C40),'ESP3'!$A$6:$N$133,14,FALSE),0)</f>
        <v>0</v>
      </c>
      <c r="AL40" s="66">
        <f>_xlfn.IFNA(VLOOKUP(CONCATENATE($AL$5,$B40,$C40),'BAL3'!$A$6:$N$95,14,FALSE),0)</f>
        <v>0</v>
      </c>
      <c r="AM40" s="67">
        <f>_xlfn.IFNA(VLOOKUP(CONCATENATE($AM$5,$B40,$C40),'BUS4'!$A$6:$N$233,14,FALSE),0)</f>
        <v>0</v>
      </c>
      <c r="AN40" s="67">
        <f>_xlfn.IFNA(VLOOKUP(CONCATENATE($AK$5,$B40,$C40),'BUN3'!$A$6:$N$133,14,FALSE),0)</f>
        <v>0</v>
      </c>
      <c r="AO40" s="67">
        <f>_xlfn.IFNA(VLOOKUP(CONCATENATE($AO$5,$B40,$C40),'ESP4'!$A$6:$N$135,14,FALSE),0)</f>
        <v>0</v>
      </c>
      <c r="AP40" s="67">
        <f>_xlfn.IFNA(VLOOKUP(CONCATENATE($AP$5,$B40,$C40),'MR3'!$A$6:$N$77,14,FALSE),0)</f>
        <v>0</v>
      </c>
      <c r="AQ40" s="67">
        <f>_xlfn.IFNA(VLOOKUP(CONCATENATE($AQ$5,$B40,$C40),'WAL1'!$A$6:$N$233,14,FALSE),0)</f>
        <v>0</v>
      </c>
      <c r="AR40" s="67">
        <f>_xlfn.IFNA(VLOOKUP(CONCATENATE($AR$5,$B40,$C40),'SM1'!$A$6:$N$233,14,FALSE),0)</f>
        <v>0</v>
      </c>
      <c r="AS40" s="68">
        <f>_xlfn.IFNA(VLOOKUP(CONCATENATE($AS$5,$B40,$C40),WP!$A$6:$N$250,14,FALSE),0)</f>
        <v>0</v>
      </c>
      <c r="AT40" s="63"/>
    </row>
    <row r="41" spans="1:46" x14ac:dyDescent="0.3">
      <c r="A41" s="891"/>
      <c r="B41" s="85" t="s">
        <v>533</v>
      </c>
      <c r="C41" s="22" t="s">
        <v>316</v>
      </c>
      <c r="D41" s="22" t="s">
        <v>154</v>
      </c>
      <c r="E41" s="23">
        <v>45034</v>
      </c>
      <c r="F41" s="24">
        <v>12</v>
      </c>
      <c r="G41" s="187">
        <f t="shared" si="3"/>
        <v>0</v>
      </c>
      <c r="H41" s="66">
        <f t="shared" si="4"/>
        <v>0</v>
      </c>
      <c r="I41" s="638">
        <f t="shared" si="5"/>
        <v>35</v>
      </c>
      <c r="J41" s="66">
        <f>_xlfn.IFNA(VLOOKUP(CONCATENATE($J$5,$B41,$C41),'BUS1'!$A$6:$N$107,14,FALSE),0)</f>
        <v>0</v>
      </c>
      <c r="K41" s="66">
        <f>_xlfn.IFNA(VLOOKUP(CONCATENATE($K$5,$B41,$C41),'ESP1'!$A$6:$N$135,14,FALSE),0)</f>
        <v>0</v>
      </c>
      <c r="L41" s="66">
        <f>_xlfn.IFNA(VLOOKUP(CONCATENATE($L$5,$B41,$C41),'KR1'!$A$6:$N$95,14,FALSE),0)</f>
        <v>0</v>
      </c>
      <c r="M41" s="66">
        <f>_xlfn.IFNA(VLOOKUP(CONCATENATE($M$5,$B41,$C41),'BAL1'!$A$6:$N$110,14,FALSE),0)</f>
        <v>0</v>
      </c>
      <c r="N41" s="66">
        <f>_xlfn.IFNA(VLOOKUP(CONCATENATE($N$5,$B41,$C41),MUR!$A$6:$N$110,14,FALSE),0)</f>
        <v>0</v>
      </c>
      <c r="O41" s="66">
        <f>_xlfn.IFNA(VLOOKUP(CONCATENATE($O$5,$B41,$C41),'SER1'!$A$6:$N$110,14,FALSE),0)</f>
        <v>0</v>
      </c>
      <c r="P41" s="66">
        <f>_xlfn.IFNA(VLOOKUP(CONCATENATE($P$5,$B41,$C41),'MR1'!$A$6:$N$135,14,FALSE),0)</f>
        <v>0</v>
      </c>
      <c r="Q41" s="66">
        <f>_xlfn.IFNA(VLOOKUP(CONCATENATE($Q$5,$B41,$C41),'GOS1'!$A$6:$N$133,14,FALSE),0)</f>
        <v>0</v>
      </c>
      <c r="R41" s="66">
        <f>_xlfn.IFNA(VLOOKUP(CONCATENATE($R$5,$B41,$C41),'BUS2'!$A$6:$N$133,14,FALSE),0)</f>
        <v>0</v>
      </c>
      <c r="S41" s="66">
        <f>_xlfn.IFNA(VLOOKUP(CONCATENATE($S$5,$B41,$C41),'OG1'!$A$6:$N$56,14,FALSE),0)</f>
        <v>0</v>
      </c>
      <c r="T41" s="66">
        <f>_xlfn.IFNA(VLOOKUP(CONCATENATE($T$5,$B41,$C41),'DRY1'!$A$6:$N$135,14,FALSE),0)</f>
        <v>0</v>
      </c>
      <c r="U41" s="66">
        <f>_xlfn.IFNA(VLOOKUP(CONCATENATE($U$5,$B41,$C41),'HO1'!$A$6:$N$131,14,FALSE),0)</f>
        <v>0</v>
      </c>
      <c r="V41" s="66">
        <f>_xlfn.IFNA(VLOOKUP(CONCATENATE($V$5,$B41,$C41),'BUS3'!$A$6:$N$135,14,FALSE),0)</f>
        <v>0</v>
      </c>
      <c r="W41" s="66">
        <f>_xlfn.IFNA(VLOOKUP(CONCATENATE($W$5,$B41,$C41),'DRY2'!$A$6:$N$133,14,FALSE),0)</f>
        <v>0</v>
      </c>
      <c r="X41" s="66">
        <f>_xlfn.IFNA(VLOOKUP(CONCATENATE($X$5,$B41,$C41),'BAL2'!$A$6:$N$133,14,FALSE),0)</f>
        <v>0</v>
      </c>
      <c r="Y41" s="66">
        <f>_xlfn.IFNA(VLOOKUP(CONCATENATE($Y$5,$B41,$C41),'OG2'!$A$6:$N$133,14,FALSE),0)</f>
        <v>0</v>
      </c>
      <c r="Z41" s="66">
        <f>_xlfn.IFNA(VLOOKUP(CONCATENATE($Z$5,$B41,$C41),'MR2'!$A$6:$N$133,14,FALSE),0)</f>
        <v>0</v>
      </c>
      <c r="AA41" s="66">
        <f>_xlfn.IFNA(VLOOKUP(CONCATENATE($AA$5,$B41,$C41),'DRY3'!$A$6:$N$124,14,FALSE),0)</f>
        <v>0</v>
      </c>
      <c r="AB41" s="66">
        <f>_xlfn.IFNA(VLOOKUP(CONCATENATE($AB$5,$B41,$C41),'SER2'!$A$6:$N$135,14,FALSE),0)</f>
        <v>0</v>
      </c>
      <c r="AC41" s="66">
        <f>_xlfn.IFNA(VLOOKUP(CONCATENATE($AC$5,$B41,$C41),'KR2'!$A$6:$O$129,14,FALSE),0)</f>
        <v>0</v>
      </c>
      <c r="AD41" s="66">
        <f>_xlfn.IFNA(VLOOKUP(CONCATENATE($AD$5,$B41,$C41),'BUN1'!$A$6:$O$129,14,FALSE),0)</f>
        <v>0</v>
      </c>
      <c r="AE41" s="66">
        <f>_xlfn.IFNA(VLOOKUP(CONCATENATE($AE$5,$B41,$C41),LOG!$A$6:$N$135,14,FALSE),0)</f>
        <v>0</v>
      </c>
      <c r="AF41" s="66">
        <f>_xlfn.IFNA(VLOOKUP(CONCATENATE($AF$5,$B41,$C41),FEST!$A$6:$N$125,14,FALSE),0)</f>
        <v>0</v>
      </c>
      <c r="AG41" s="66">
        <f>_xlfn.IFNA(VLOOKUP(CONCATENATE($AG$5,$B41,$C41),'ESP2'!$A$6:$N$131,14,FALSE),0)</f>
        <v>0</v>
      </c>
      <c r="AH41" s="66">
        <f>_xlfn.IFNA(VLOOKUP(CONCATENATE($AH$5,$B41,$C41),'OG2'!$A$6:$N$131,14,FALSE),0)</f>
        <v>0</v>
      </c>
      <c r="AI41" s="66">
        <f>_xlfn.IFNA(VLOOKUP(CONCATENATE($AI$5,$B41,$C41),'BUN2'!$A$6:$N$135,14,FALSE),0)</f>
        <v>0</v>
      </c>
      <c r="AJ41" s="66">
        <f>_xlfn.IFNA(VLOOKUP(CONCATENATE($AJ$5,$B41,$C41),SC!$A$6:$N$250,14,FALSE),0)</f>
        <v>0</v>
      </c>
      <c r="AK41" s="66">
        <f>_xlfn.IFNA(VLOOKUP(CONCATENATE($AK$5,$B41,$C41),'ESP3'!$A$6:$N$133,14,FALSE),0)</f>
        <v>0</v>
      </c>
      <c r="AL41" s="66">
        <f>_xlfn.IFNA(VLOOKUP(CONCATENATE($AL$5,$B41,$C41),'BAL3'!$A$6:$N$95,14,FALSE),0)</f>
        <v>0</v>
      </c>
      <c r="AM41" s="67">
        <f>_xlfn.IFNA(VLOOKUP(CONCATENATE($AM$5,$B41,$C41),'BUS4'!$A$6:$N$233,14,FALSE),0)</f>
        <v>0</v>
      </c>
      <c r="AN41" s="67">
        <f>_xlfn.IFNA(VLOOKUP(CONCATENATE($AK$5,$B41,$C41),'BUN3'!$A$6:$N$133,14,FALSE),0)</f>
        <v>0</v>
      </c>
      <c r="AO41" s="67">
        <f>_xlfn.IFNA(VLOOKUP(CONCATENATE($AO$5,$B41,$C41),'ESP4'!$A$6:$N$135,14,FALSE),0)</f>
        <v>0</v>
      </c>
      <c r="AP41" s="67">
        <f>_xlfn.IFNA(VLOOKUP(CONCATENATE($AP$5,$B41,$C41),'MR3'!$A$6:$N$77,14,FALSE),0)</f>
        <v>0</v>
      </c>
      <c r="AQ41" s="67">
        <f>_xlfn.IFNA(VLOOKUP(CONCATENATE($AQ$5,$B41,$C41),'WAL1'!$A$6:$N$233,14,FALSE),0)</f>
        <v>0</v>
      </c>
      <c r="AR41" s="67">
        <f>_xlfn.IFNA(VLOOKUP(CONCATENATE($AR$5,$B41,$C41),'SM1'!$A$6:$N$233,14,FALSE),0)</f>
        <v>0</v>
      </c>
      <c r="AS41" s="68">
        <f>_xlfn.IFNA(VLOOKUP(CONCATENATE($AS$5,$B41,$C41),WP!$A$6:$N$250,14,FALSE),0)</f>
        <v>0</v>
      </c>
      <c r="AT41" s="63"/>
    </row>
    <row r="42" spans="1:46" x14ac:dyDescent="0.3">
      <c r="A42" s="891"/>
      <c r="B42" s="85" t="s">
        <v>278</v>
      </c>
      <c r="C42" s="22" t="s">
        <v>317</v>
      </c>
      <c r="D42" s="22" t="s">
        <v>296</v>
      </c>
      <c r="E42" s="23">
        <v>45038</v>
      </c>
      <c r="F42" s="24">
        <v>12</v>
      </c>
      <c r="G42" s="187">
        <f t="shared" si="3"/>
        <v>0</v>
      </c>
      <c r="H42" s="66">
        <f t="shared" si="4"/>
        <v>0</v>
      </c>
      <c r="I42" s="638">
        <f t="shared" si="5"/>
        <v>35</v>
      </c>
      <c r="J42" s="66">
        <f>_xlfn.IFNA(VLOOKUP(CONCATENATE($J$5,$B42,$C42),'BUS1'!$A$6:$N$107,14,FALSE),0)</f>
        <v>0</v>
      </c>
      <c r="K42" s="66">
        <f>_xlfn.IFNA(VLOOKUP(CONCATENATE($K$5,$B42,$C42),'ESP1'!$A$6:$N$135,14,FALSE),0)</f>
        <v>0</v>
      </c>
      <c r="L42" s="66">
        <f>_xlfn.IFNA(VLOOKUP(CONCATENATE($L$5,$B42,$C42),'KR1'!$A$6:$N$95,14,FALSE),0)</f>
        <v>0</v>
      </c>
      <c r="M42" s="66">
        <f>_xlfn.IFNA(VLOOKUP(CONCATENATE($M$5,$B42,$C42),'BAL1'!$A$6:$N$110,14,FALSE),0)</f>
        <v>0</v>
      </c>
      <c r="N42" s="66">
        <f>_xlfn.IFNA(VLOOKUP(CONCATENATE($N$5,$B42,$C42),MUR!$A$6:$N$110,14,FALSE),0)</f>
        <v>0</v>
      </c>
      <c r="O42" s="66">
        <f>_xlfn.IFNA(VLOOKUP(CONCATENATE($O$5,$B42,$C42),'SER1'!$A$6:$N$110,14,FALSE),0)</f>
        <v>0</v>
      </c>
      <c r="P42" s="66">
        <f>_xlfn.IFNA(VLOOKUP(CONCATENATE($P$5,$B42,$C42),'MR1'!$A$6:$N$135,14,FALSE),0)</f>
        <v>0</v>
      </c>
      <c r="Q42" s="66">
        <f>_xlfn.IFNA(VLOOKUP(CONCATENATE($Q$5,$B42,$C42),'GOS1'!$A$6:$N$133,14,FALSE),0)</f>
        <v>0</v>
      </c>
      <c r="R42" s="66">
        <f>_xlfn.IFNA(VLOOKUP(CONCATENATE($R$5,$B42,$C42),'BUS2'!$A$6:$N$133,14,FALSE),0)</f>
        <v>0</v>
      </c>
      <c r="S42" s="66">
        <f>_xlfn.IFNA(VLOOKUP(CONCATENATE($S$5,$B42,$C42),'OG1'!$A$6:$N$56,14,FALSE),0)</f>
        <v>0</v>
      </c>
      <c r="T42" s="66">
        <f>_xlfn.IFNA(VLOOKUP(CONCATENATE($T$5,$B42,$C42),'DRY1'!$A$6:$N$135,14,FALSE),0)</f>
        <v>0</v>
      </c>
      <c r="U42" s="66">
        <f>_xlfn.IFNA(VLOOKUP(CONCATENATE($U$5,$B42,$C42),'HO1'!$A$6:$N$131,14,FALSE),0)</f>
        <v>0</v>
      </c>
      <c r="V42" s="66">
        <f>_xlfn.IFNA(VLOOKUP(CONCATENATE($V$5,$B42,$C42),'BUS3'!$A$6:$N$135,14,FALSE),0)</f>
        <v>0</v>
      </c>
      <c r="W42" s="66">
        <f>_xlfn.IFNA(VLOOKUP(CONCATENATE($W$5,$B42,$C42),'DRY2'!$A$6:$N$133,14,FALSE),0)</f>
        <v>0</v>
      </c>
      <c r="X42" s="66">
        <f>_xlfn.IFNA(VLOOKUP(CONCATENATE($X$5,$B42,$C42),'BAL2'!$A$6:$N$133,14,FALSE),0)</f>
        <v>0</v>
      </c>
      <c r="Y42" s="66">
        <f>_xlfn.IFNA(VLOOKUP(CONCATENATE($Y$5,$B42,$C42),'OG2'!$A$6:$N$133,14,FALSE),0)</f>
        <v>0</v>
      </c>
      <c r="Z42" s="66">
        <f>_xlfn.IFNA(VLOOKUP(CONCATENATE($Z$5,$B42,$C42),'MR2'!$A$6:$N$133,14,FALSE),0)</f>
        <v>0</v>
      </c>
      <c r="AA42" s="66">
        <f>_xlfn.IFNA(VLOOKUP(CONCATENATE($AA$5,$B42,$C42),'DRY3'!$A$6:$N$124,14,FALSE),0)</f>
        <v>0</v>
      </c>
      <c r="AB42" s="66">
        <f>_xlfn.IFNA(VLOOKUP(CONCATENATE($AB$5,$B42,$C42),'SER2'!$A$6:$N$135,14,FALSE),0)</f>
        <v>0</v>
      </c>
      <c r="AC42" s="66">
        <f>_xlfn.IFNA(VLOOKUP(CONCATENATE($AC$5,$B42,$C42),'KR2'!$A$6:$O$129,14,FALSE),0)</f>
        <v>0</v>
      </c>
      <c r="AD42" s="66">
        <f>_xlfn.IFNA(VLOOKUP(CONCATENATE($AD$5,$B42,$C42),'BUN1'!$A$6:$O$129,14,FALSE),0)</f>
        <v>0</v>
      </c>
      <c r="AE42" s="66">
        <f>_xlfn.IFNA(VLOOKUP(CONCATENATE($AE$5,$B42,$C42),LOG!$A$6:$N$135,14,FALSE),0)</f>
        <v>0</v>
      </c>
      <c r="AF42" s="66">
        <f>_xlfn.IFNA(VLOOKUP(CONCATENATE($AF$5,$B42,$C42),FEST!$A$6:$N$125,14,FALSE),0)</f>
        <v>0</v>
      </c>
      <c r="AG42" s="66">
        <f>_xlfn.IFNA(VLOOKUP(CONCATENATE($AG$5,$B42,$C42),'ESP2'!$A$6:$N$131,14,FALSE),0)</f>
        <v>0</v>
      </c>
      <c r="AH42" s="66">
        <f>_xlfn.IFNA(VLOOKUP(CONCATENATE($AH$5,$B42,$C42),'OG2'!$A$6:$N$131,14,FALSE),0)</f>
        <v>0</v>
      </c>
      <c r="AI42" s="66">
        <f>_xlfn.IFNA(VLOOKUP(CONCATENATE($AI$5,$B42,$C42),'BUN2'!$A$6:$N$135,14,FALSE),0)</f>
        <v>0</v>
      </c>
      <c r="AJ42" s="66">
        <f>_xlfn.IFNA(VLOOKUP(CONCATENATE($AJ$5,$B42,$C42),SC!$A$6:$N$250,14,FALSE),0)</f>
        <v>0</v>
      </c>
      <c r="AK42" s="66">
        <f>_xlfn.IFNA(VLOOKUP(CONCATENATE($AK$5,$B42,$C42),'ESP3'!$A$6:$N$133,14,FALSE),0)</f>
        <v>0</v>
      </c>
      <c r="AL42" s="66">
        <f>_xlfn.IFNA(VLOOKUP(CONCATENATE($AL$5,$B42,$C42),'BAL3'!$A$6:$N$95,14,FALSE),0)</f>
        <v>0</v>
      </c>
      <c r="AM42" s="67">
        <f>_xlfn.IFNA(VLOOKUP(CONCATENATE($AM$5,$B42,$C42),'BUS4'!$A$6:$N$233,14,FALSE),0)</f>
        <v>0</v>
      </c>
      <c r="AN42" s="67">
        <f>_xlfn.IFNA(VLOOKUP(CONCATENATE($AK$5,$B42,$C42),'BUN3'!$A$6:$N$133,14,FALSE),0)</f>
        <v>0</v>
      </c>
      <c r="AO42" s="67">
        <f>_xlfn.IFNA(VLOOKUP(CONCATENATE($AO$5,$B42,$C42),'ESP4'!$A$6:$N$135,14,FALSE),0)</f>
        <v>0</v>
      </c>
      <c r="AP42" s="67">
        <f>_xlfn.IFNA(VLOOKUP(CONCATENATE($AP$5,$B42,$C42),'MR3'!$A$6:$N$77,14,FALSE),0)</f>
        <v>0</v>
      </c>
      <c r="AQ42" s="67">
        <f>_xlfn.IFNA(VLOOKUP(CONCATENATE($AQ$5,$B42,$C42),'WAL1'!$A$6:$N$233,14,FALSE),0)</f>
        <v>0</v>
      </c>
      <c r="AR42" s="67">
        <f>_xlfn.IFNA(VLOOKUP(CONCATENATE($AR$5,$B42,$C42),'SM1'!$A$6:$N$233,14,FALSE),0)</f>
        <v>0</v>
      </c>
      <c r="AS42" s="68"/>
      <c r="AT42" s="63"/>
    </row>
    <row r="43" spans="1:46" x14ac:dyDescent="0.3">
      <c r="A43" s="891"/>
      <c r="B43" s="85" t="s">
        <v>551</v>
      </c>
      <c r="C43" s="22" t="s">
        <v>555</v>
      </c>
      <c r="D43" s="22" t="s">
        <v>302</v>
      </c>
      <c r="E43" s="23">
        <v>45097</v>
      </c>
      <c r="F43" s="24">
        <v>13</v>
      </c>
      <c r="G43" s="187">
        <f t="shared" si="3"/>
        <v>0</v>
      </c>
      <c r="H43" s="66">
        <f t="shared" si="4"/>
        <v>0</v>
      </c>
      <c r="I43" s="638">
        <f t="shared" si="5"/>
        <v>35</v>
      </c>
      <c r="J43" s="66">
        <f>_xlfn.IFNA(VLOOKUP(CONCATENATE($J$5,$B43,$C43),'BUS1'!$A$6:$N$107,14,FALSE),0)</f>
        <v>0</v>
      </c>
      <c r="K43" s="66">
        <f>_xlfn.IFNA(VLOOKUP(CONCATENATE($K$5,$B43,$C43),'ESP1'!$A$6:$N$135,14,FALSE),0)</f>
        <v>0</v>
      </c>
      <c r="L43" s="66">
        <f>_xlfn.IFNA(VLOOKUP(CONCATENATE($L$5,$B43,$C43),'KR1'!$A$6:$N$95,14,FALSE),0)</f>
        <v>0</v>
      </c>
      <c r="M43" s="66">
        <f>_xlfn.IFNA(VLOOKUP(CONCATENATE($M$5,$B43,$C43),'BAL1'!$A$6:$N$110,14,FALSE),0)</f>
        <v>0</v>
      </c>
      <c r="N43" s="66">
        <f>_xlfn.IFNA(VLOOKUP(CONCATENATE($N$5,$B43,$C43),MUR!$A$6:$N$110,14,FALSE),0)</f>
        <v>0</v>
      </c>
      <c r="O43" s="66">
        <f>_xlfn.IFNA(VLOOKUP(CONCATENATE($O$5,$B43,$C43),'SER1'!$A$6:$N$110,14,FALSE),0)</f>
        <v>0</v>
      </c>
      <c r="P43" s="66">
        <f>_xlfn.IFNA(VLOOKUP(CONCATENATE($P$5,$B43,$C43),'MR1'!$A$6:$N$135,14,FALSE),0)</f>
        <v>0</v>
      </c>
      <c r="Q43" s="66">
        <f>_xlfn.IFNA(VLOOKUP(CONCATENATE($Q$5,$B43,$C43),'GOS1'!$A$6:$N$133,14,FALSE),0)</f>
        <v>0</v>
      </c>
      <c r="R43" s="66">
        <f>_xlfn.IFNA(VLOOKUP(CONCATENATE($R$5,$B43,$C43),'BUS2'!$A$6:$N$133,14,FALSE),0)</f>
        <v>0</v>
      </c>
      <c r="S43" s="66">
        <f>_xlfn.IFNA(VLOOKUP(CONCATENATE($S$5,$B43,$C43),'OG1'!$A$6:$N$56,14,FALSE),0)</f>
        <v>0</v>
      </c>
      <c r="T43" s="66">
        <f>_xlfn.IFNA(VLOOKUP(CONCATENATE($T$5,$B43,$C43),'DRY1'!$A$6:$N$135,14,FALSE),0)</f>
        <v>0</v>
      </c>
      <c r="U43" s="66">
        <f>_xlfn.IFNA(VLOOKUP(CONCATENATE($U$5,$B43,$C43),'HO1'!$A$6:$N$131,14,FALSE),0)</f>
        <v>0</v>
      </c>
      <c r="V43" s="66">
        <f>_xlfn.IFNA(VLOOKUP(CONCATENATE($V$5,$B43,$C43),'BUS3'!$A$6:$N$135,14,FALSE),0)</f>
        <v>0</v>
      </c>
      <c r="W43" s="66">
        <f>_xlfn.IFNA(VLOOKUP(CONCATENATE($W$5,$B43,$C43),'DRY2'!$A$6:$N$133,14,FALSE),0)</f>
        <v>0</v>
      </c>
      <c r="X43" s="66">
        <f>_xlfn.IFNA(VLOOKUP(CONCATENATE($X$5,$B43,$C43),'BAL2'!$A$6:$N$133,14,FALSE),0)</f>
        <v>0</v>
      </c>
      <c r="Y43" s="66">
        <f>_xlfn.IFNA(VLOOKUP(CONCATENATE($Y$5,$B43,$C43),'OG2'!$A$6:$N$133,14,FALSE),0)</f>
        <v>0</v>
      </c>
      <c r="Z43" s="66">
        <f>_xlfn.IFNA(VLOOKUP(CONCATENATE($Z$5,$B43,$C43),'MR2'!$A$6:$N$133,14,FALSE),0)</f>
        <v>0</v>
      </c>
      <c r="AA43" s="66">
        <f>_xlfn.IFNA(VLOOKUP(CONCATENATE($AA$5,$B43,$C43),'DRY3'!$A$6:$N$124,14,FALSE),0)</f>
        <v>0</v>
      </c>
      <c r="AB43" s="66">
        <f>_xlfn.IFNA(VLOOKUP(CONCATENATE($AB$5,$B43,$C43),'SER2'!$A$6:$N$135,14,FALSE),0)</f>
        <v>0</v>
      </c>
      <c r="AC43" s="66">
        <f>_xlfn.IFNA(VLOOKUP(CONCATENATE($AC$5,$B43,$C43),'KR2'!$A$6:$O$129,14,FALSE),0)</f>
        <v>0</v>
      </c>
      <c r="AD43" s="66">
        <f>_xlfn.IFNA(VLOOKUP(CONCATENATE($AD$5,$B43,$C43),'BUN1'!$A$6:$O$129,14,FALSE),0)</f>
        <v>0</v>
      </c>
      <c r="AE43" s="66">
        <f>_xlfn.IFNA(VLOOKUP(CONCATENATE($AE$5,$B43,$C43),LOG!$A$6:$N$135,14,FALSE),0)</f>
        <v>0</v>
      </c>
      <c r="AF43" s="66">
        <f>_xlfn.IFNA(VLOOKUP(CONCATENATE($AF$5,$B43,$C43),FEST!$A$6:$N$125,14,FALSE),0)</f>
        <v>0</v>
      </c>
      <c r="AG43" s="66">
        <f>_xlfn.IFNA(VLOOKUP(CONCATENATE($AG$5,$B43,$C43),'ESP2'!$A$6:$N$131,14,FALSE),0)</f>
        <v>0</v>
      </c>
      <c r="AH43" s="66">
        <f>_xlfn.IFNA(VLOOKUP(CONCATENATE($AH$5,$B43,$C43),'OG2'!$A$6:$N$131,14,FALSE),0)</f>
        <v>0</v>
      </c>
      <c r="AI43" s="66">
        <f>_xlfn.IFNA(VLOOKUP(CONCATENATE($AI$5,$B43,$C43),'BUN2'!$A$6:$N$135,14,FALSE),0)</f>
        <v>0</v>
      </c>
      <c r="AJ43" s="66">
        <f>_xlfn.IFNA(VLOOKUP(CONCATENATE($AJ$5,$B43,$C43),SC!$A$6:$N$250,14,FALSE),0)</f>
        <v>0</v>
      </c>
      <c r="AK43" s="66">
        <f>_xlfn.IFNA(VLOOKUP(CONCATENATE($AK$5,$B43,$C43),'ESP3'!$A$6:$N$133,14,FALSE),0)</f>
        <v>0</v>
      </c>
      <c r="AL43" s="66">
        <f>_xlfn.IFNA(VLOOKUP(CONCATENATE($AL$5,$B43,$C43),'BAL3'!$A$6:$N$95,14,FALSE),0)</f>
        <v>0</v>
      </c>
      <c r="AM43" s="67">
        <f>_xlfn.IFNA(VLOOKUP(CONCATENATE($AM$5,$B43,$C43),'BUS4'!$A$6:$N$233,14,FALSE),0)</f>
        <v>0</v>
      </c>
      <c r="AN43" s="67">
        <f>_xlfn.IFNA(VLOOKUP(CONCATENATE($AK$5,$B43,$C43),'BUN3'!$A$6:$N$133,14,FALSE),0)</f>
        <v>0</v>
      </c>
      <c r="AO43" s="67">
        <f>_xlfn.IFNA(VLOOKUP(CONCATENATE($AO$5,$B43,$C43),'ESP4'!$A$6:$N$135,14,FALSE),0)</f>
        <v>0</v>
      </c>
      <c r="AP43" s="67">
        <f>_xlfn.IFNA(VLOOKUP(CONCATENATE($AP$5,$B43,$C43),'MR3'!$A$6:$N$77,14,FALSE),0)</f>
        <v>0</v>
      </c>
      <c r="AQ43" s="67">
        <f>_xlfn.IFNA(VLOOKUP(CONCATENATE($AQ$5,$B43,$C43),'WAL1'!$A$6:$N$233,14,FALSE),0)</f>
        <v>0</v>
      </c>
      <c r="AR43" s="67">
        <f>_xlfn.IFNA(VLOOKUP(CONCATENATE($AR$5,$B43,$C43),'SM1'!$A$6:$N$233,14,FALSE),0)</f>
        <v>0</v>
      </c>
      <c r="AS43" s="68"/>
      <c r="AT43" s="63"/>
    </row>
    <row r="44" spans="1:46" x14ac:dyDescent="0.3">
      <c r="A44" s="891"/>
      <c r="B44" s="85" t="s">
        <v>285</v>
      </c>
      <c r="C44" s="22" t="s">
        <v>546</v>
      </c>
      <c r="D44" s="22" t="s">
        <v>889</v>
      </c>
      <c r="E44" s="23">
        <v>45102</v>
      </c>
      <c r="F44" s="24">
        <v>12</v>
      </c>
      <c r="G44" s="187">
        <f t="shared" si="3"/>
        <v>1</v>
      </c>
      <c r="H44" s="66">
        <f t="shared" si="4"/>
        <v>6</v>
      </c>
      <c r="I44" s="638">
        <f t="shared" si="5"/>
        <v>25</v>
      </c>
      <c r="J44" s="66">
        <f>_xlfn.IFNA(VLOOKUP(CONCATENATE($J$5,$B44,$C44),'BUS1'!$A$6:$N$107,14,FALSE),0)</f>
        <v>0</v>
      </c>
      <c r="K44" s="66">
        <f>_xlfn.IFNA(VLOOKUP(CONCATENATE($K$5,$B44,$C44),'ESP1'!$A$6:$N$135,14,FALSE),0)</f>
        <v>0</v>
      </c>
      <c r="L44" s="66">
        <f>_xlfn.IFNA(VLOOKUP(CONCATENATE($L$5,$B44,$C44),'KR1'!$A$6:$N$95,14,FALSE),0)</f>
        <v>0</v>
      </c>
      <c r="M44" s="66">
        <f>_xlfn.IFNA(VLOOKUP(CONCATENATE($M$5,$B44,$C44),'BAL1'!$A$6:$N$110,14,FALSE),0)</f>
        <v>0</v>
      </c>
      <c r="N44" s="66">
        <f>_xlfn.IFNA(VLOOKUP(CONCATENATE($N$5,$B44,$C44),MUR!$A$6:$N$110,14,FALSE),0)</f>
        <v>6</v>
      </c>
      <c r="O44" s="66">
        <f>_xlfn.IFNA(VLOOKUP(CONCATENATE($O$5,$B44,$C44),'SER1'!$A$6:$N$110,14,FALSE),0)</f>
        <v>0</v>
      </c>
      <c r="P44" s="66">
        <f>_xlfn.IFNA(VLOOKUP(CONCATENATE($P$5,$B44,$C44),'MR1'!$A$6:$N$135,14,FALSE),0)</f>
        <v>0</v>
      </c>
      <c r="Q44" s="66">
        <f>_xlfn.IFNA(VLOOKUP(CONCATENATE($Q$5,$B44,$C44),'GOS1'!$A$6:$N$133,14,FALSE),0)</f>
        <v>0</v>
      </c>
      <c r="R44" s="66">
        <f>_xlfn.IFNA(VLOOKUP(CONCATENATE($R$5,$B44,$C44),'BUS2'!$A$6:$N$133,14,FALSE),0)</f>
        <v>0</v>
      </c>
      <c r="S44" s="66">
        <f>_xlfn.IFNA(VLOOKUP(CONCATENATE($S$5,$B44,$C44),'OG1'!$A$6:$N$56,14,FALSE),0)</f>
        <v>0</v>
      </c>
      <c r="T44" s="66">
        <f>_xlfn.IFNA(VLOOKUP(CONCATENATE($T$5,$B44,$C44),'DRY1'!$A$6:$N$135,14,FALSE),0)</f>
        <v>0</v>
      </c>
      <c r="U44" s="66">
        <f>_xlfn.IFNA(VLOOKUP(CONCATENATE($U$5,$B44,$C44),'HO1'!$A$6:$N$131,14,FALSE),0)</f>
        <v>0</v>
      </c>
      <c r="V44" s="66">
        <f>_xlfn.IFNA(VLOOKUP(CONCATENATE($V$5,$B44,$C44),'BUS3'!$A$6:$N$135,14,FALSE),0)</f>
        <v>0</v>
      </c>
      <c r="W44" s="66">
        <f>_xlfn.IFNA(VLOOKUP(CONCATENATE($W$5,$B44,$C44),'DRY2'!$A$6:$N$133,14,FALSE),0)</f>
        <v>0</v>
      </c>
      <c r="X44" s="66">
        <f>_xlfn.IFNA(VLOOKUP(CONCATENATE($X$5,$B44,$C44),'BAL2'!$A$6:$N$133,14,FALSE),0)</f>
        <v>0</v>
      </c>
      <c r="Y44" s="66">
        <f>_xlfn.IFNA(VLOOKUP(CONCATENATE($Y$5,$B44,$C44),'OG2'!$A$6:$N$133,14,FALSE),0)</f>
        <v>0</v>
      </c>
      <c r="Z44" s="66">
        <f>_xlfn.IFNA(VLOOKUP(CONCATENATE($Z$5,$B44,$C44),'MR2'!$A$6:$N$133,14,FALSE),0)</f>
        <v>0</v>
      </c>
      <c r="AA44" s="66">
        <f>_xlfn.IFNA(VLOOKUP(CONCATENATE($AA$5,$B44,$C44),'DRY3'!$A$6:$N$124,14,FALSE),0)</f>
        <v>0</v>
      </c>
      <c r="AB44" s="66">
        <f>_xlfn.IFNA(VLOOKUP(CONCATENATE($AB$5,$B44,$C44),'SER2'!$A$6:$N$135,14,FALSE),0)</f>
        <v>0</v>
      </c>
      <c r="AC44" s="66">
        <f>_xlfn.IFNA(VLOOKUP(CONCATENATE($AC$5,$B44,$C44),'KR2'!$A$6:$O$129,14,FALSE),0)</f>
        <v>0</v>
      </c>
      <c r="AD44" s="66">
        <f>_xlfn.IFNA(VLOOKUP(CONCATENATE($AD$5,$B44,$C44),'BUN1'!$A$6:$O$129,14,FALSE),0)</f>
        <v>0</v>
      </c>
      <c r="AE44" s="66">
        <f>_xlfn.IFNA(VLOOKUP(CONCATENATE($AE$5,$B44,$C44),LOG!$A$6:$N$135,14,FALSE),0)</f>
        <v>0</v>
      </c>
      <c r="AF44" s="66">
        <f>_xlfn.IFNA(VLOOKUP(CONCATENATE($AF$5,$B44,$C44),FEST!$A$6:$N$125,14,FALSE),0)</f>
        <v>0</v>
      </c>
      <c r="AG44" s="66">
        <f>_xlfn.IFNA(VLOOKUP(CONCATENATE($AG$5,$B44,$C44),'ESP2'!$A$6:$N$131,14,FALSE),0)</f>
        <v>0</v>
      </c>
      <c r="AH44" s="66">
        <f>_xlfn.IFNA(VLOOKUP(CONCATENATE($AH$5,$B44,$C44),'OG2'!$A$6:$N$131,14,FALSE),0)</f>
        <v>0</v>
      </c>
      <c r="AI44" s="66">
        <f>_xlfn.IFNA(VLOOKUP(CONCATENATE($AI$5,$B44,$C44),'BUN2'!$A$6:$N$135,14,FALSE),0)</f>
        <v>0</v>
      </c>
      <c r="AJ44" s="66">
        <f>_xlfn.IFNA(VLOOKUP(CONCATENATE($AJ$5,$B44,$C44),SC!$A$6:$N$250,14,FALSE),0)</f>
        <v>0</v>
      </c>
      <c r="AK44" s="66">
        <f>_xlfn.IFNA(VLOOKUP(CONCATENATE($AK$5,$B44,$C44),'ESP3'!$A$6:$N$133,14,FALSE),0)</f>
        <v>0</v>
      </c>
      <c r="AL44" s="66">
        <f>_xlfn.IFNA(VLOOKUP(CONCATENATE($AL$5,$B44,$C44),'BAL3'!$A$6:$N$95,14,FALSE),0)</f>
        <v>0</v>
      </c>
      <c r="AM44" s="67">
        <f>_xlfn.IFNA(VLOOKUP(CONCATENATE($AM$5,$B44,$C44),'BUS4'!$A$6:$N$233,14,FALSE),0)</f>
        <v>0</v>
      </c>
      <c r="AN44" s="67">
        <f>_xlfn.IFNA(VLOOKUP(CONCATENATE($AK$5,$B44,$C44),'BUN3'!$A$6:$N$133,14,FALSE),0)</f>
        <v>0</v>
      </c>
      <c r="AO44" s="67">
        <f>_xlfn.IFNA(VLOOKUP(CONCATENATE($AO$5,$B44,$C44),'ESP4'!$A$6:$N$135,14,FALSE),0)</f>
        <v>0</v>
      </c>
      <c r="AP44" s="67">
        <f>_xlfn.IFNA(VLOOKUP(CONCATENATE($AP$5,$B44,$C44),'MR3'!$A$6:$N$77,14,FALSE),0)</f>
        <v>0</v>
      </c>
      <c r="AQ44" s="67">
        <f>_xlfn.IFNA(VLOOKUP(CONCATENATE($AQ$5,$B44,$C44),'WAL1'!$A$6:$N$233,14,FALSE),0)</f>
        <v>0</v>
      </c>
      <c r="AR44" s="67">
        <f>_xlfn.IFNA(VLOOKUP(CONCATENATE($AR$5,$B44,$C44),'SM1'!$A$6:$N$233,14,FALSE),0)</f>
        <v>0</v>
      </c>
      <c r="AS44" s="68"/>
      <c r="AT44" s="63"/>
    </row>
    <row r="45" spans="1:46" x14ac:dyDescent="0.3">
      <c r="A45" s="891"/>
      <c r="B45" s="85" t="s">
        <v>552</v>
      </c>
      <c r="C45" s="22" t="s">
        <v>326</v>
      </c>
      <c r="D45" s="22" t="s">
        <v>256</v>
      </c>
      <c r="E45" s="23">
        <v>45039</v>
      </c>
      <c r="F45" s="24">
        <v>13</v>
      </c>
      <c r="G45" s="187">
        <f t="shared" si="3"/>
        <v>0</v>
      </c>
      <c r="H45" s="66">
        <f t="shared" si="4"/>
        <v>0</v>
      </c>
      <c r="I45" s="638">
        <f t="shared" si="5"/>
        <v>35</v>
      </c>
      <c r="J45" s="66">
        <f>_xlfn.IFNA(VLOOKUP(CONCATENATE($J$5,$B45,$C45),'BUS1'!$A$6:$N$107,14,FALSE),0)</f>
        <v>0</v>
      </c>
      <c r="K45" s="66">
        <f>_xlfn.IFNA(VLOOKUP(CONCATENATE($K$5,$B45,$C45),'ESP1'!$A$6:$N$135,14,FALSE),0)</f>
        <v>0</v>
      </c>
      <c r="L45" s="66">
        <f>_xlfn.IFNA(VLOOKUP(CONCATENATE($L$5,$B45,$C45),'KR1'!$A$6:$N$95,14,FALSE),0)</f>
        <v>0</v>
      </c>
      <c r="M45" s="66">
        <f>_xlfn.IFNA(VLOOKUP(CONCATENATE($M$5,$B45,$C45),'BAL1'!$A$6:$N$110,14,FALSE),0)</f>
        <v>0</v>
      </c>
      <c r="N45" s="66">
        <f>_xlfn.IFNA(VLOOKUP(CONCATENATE($N$5,$B45,$C45),MUR!$A$6:$N$110,14,FALSE),0)</f>
        <v>0</v>
      </c>
      <c r="O45" s="66">
        <f>_xlfn.IFNA(VLOOKUP(CONCATENATE($O$5,$B45,$C45),'SER1'!$A$6:$N$110,14,FALSE),0)</f>
        <v>0</v>
      </c>
      <c r="P45" s="66">
        <f>_xlfn.IFNA(VLOOKUP(CONCATENATE($P$5,$B45,$C45),'MR1'!$A$6:$N$135,14,FALSE),0)</f>
        <v>0</v>
      </c>
      <c r="Q45" s="66">
        <f>_xlfn.IFNA(VLOOKUP(CONCATENATE($Q$5,$B45,$C45),'GOS1'!$A$6:$N$133,14,FALSE),0)</f>
        <v>0</v>
      </c>
      <c r="R45" s="66">
        <f>_xlfn.IFNA(VLOOKUP(CONCATENATE($R$5,$B45,$C45),'BUS2'!$A$6:$N$133,14,FALSE),0)</f>
        <v>0</v>
      </c>
      <c r="S45" s="66">
        <f>_xlfn.IFNA(VLOOKUP(CONCATENATE($S$5,$B45,$C45),'OG1'!$A$6:$N$56,14,FALSE),0)</f>
        <v>0</v>
      </c>
      <c r="T45" s="66">
        <f>_xlfn.IFNA(VLOOKUP(CONCATENATE($T$5,$B45,$C45),'DRY1'!$A$6:$N$135,14,FALSE),0)</f>
        <v>0</v>
      </c>
      <c r="U45" s="66">
        <f>_xlfn.IFNA(VLOOKUP(CONCATENATE($U$5,$B45,$C45),'HO1'!$A$6:$N$131,14,FALSE),0)</f>
        <v>0</v>
      </c>
      <c r="V45" s="66">
        <f>_xlfn.IFNA(VLOOKUP(CONCATENATE($V$5,$B45,$C45),'BUS3'!$A$6:$N$135,14,FALSE),0)</f>
        <v>0</v>
      </c>
      <c r="W45" s="66">
        <f>_xlfn.IFNA(VLOOKUP(CONCATENATE($W$5,$B45,$C45),'DRY2'!$A$6:$N$133,14,FALSE),0)</f>
        <v>0</v>
      </c>
      <c r="X45" s="66">
        <f>_xlfn.IFNA(VLOOKUP(CONCATENATE($X$5,$B45,$C45),'BAL2'!$A$6:$N$133,14,FALSE),0)</f>
        <v>0</v>
      </c>
      <c r="Y45" s="66">
        <f>_xlfn.IFNA(VLOOKUP(CONCATENATE($Y$5,$B45,$C45),'OG2'!$A$6:$N$133,14,FALSE),0)</f>
        <v>0</v>
      </c>
      <c r="Z45" s="66">
        <f>_xlfn.IFNA(VLOOKUP(CONCATENATE($Z$5,$B45,$C45),'MR2'!$A$6:$N$133,14,FALSE),0)</f>
        <v>0</v>
      </c>
      <c r="AA45" s="66">
        <f>_xlfn.IFNA(VLOOKUP(CONCATENATE($AA$5,$B45,$C45),'DRY3'!$A$6:$N$124,14,FALSE),0)</f>
        <v>0</v>
      </c>
      <c r="AB45" s="66">
        <f>_xlfn.IFNA(VLOOKUP(CONCATENATE($AB$5,$B45,$C45),'SER2'!$A$6:$N$135,14,FALSE),0)</f>
        <v>0</v>
      </c>
      <c r="AC45" s="66">
        <f>_xlfn.IFNA(VLOOKUP(CONCATENATE($AC$5,$B45,$C45),'KR2'!$A$6:$O$129,14,FALSE),0)</f>
        <v>0</v>
      </c>
      <c r="AD45" s="66">
        <f>_xlfn.IFNA(VLOOKUP(CONCATENATE($AD$5,$B45,$C45),'BUN1'!$A$6:$O$129,14,FALSE),0)</f>
        <v>0</v>
      </c>
      <c r="AE45" s="66">
        <f>_xlfn.IFNA(VLOOKUP(CONCATENATE($AE$5,$B45,$C45),LOG!$A$6:$N$135,14,FALSE),0)</f>
        <v>0</v>
      </c>
      <c r="AF45" s="66">
        <f>_xlfn.IFNA(VLOOKUP(CONCATENATE($AF$5,$B45,$C45),FEST!$A$6:$N$125,14,FALSE),0)</f>
        <v>0</v>
      </c>
      <c r="AG45" s="66">
        <f>_xlfn.IFNA(VLOOKUP(CONCATENATE($AG$5,$B45,$C45),'ESP2'!$A$6:$N$131,14,FALSE),0)</f>
        <v>0</v>
      </c>
      <c r="AH45" s="66">
        <f>_xlfn.IFNA(VLOOKUP(CONCATENATE($AH$5,$B45,$C45),'OG2'!$A$6:$N$131,14,FALSE),0)</f>
        <v>0</v>
      </c>
      <c r="AI45" s="66">
        <f>_xlfn.IFNA(VLOOKUP(CONCATENATE($AI$5,$B45,$C45),'BUN2'!$A$6:$N$135,14,FALSE),0)</f>
        <v>0</v>
      </c>
      <c r="AJ45" s="66">
        <f>_xlfn.IFNA(VLOOKUP(CONCATENATE($AJ$5,$B45,$C45),SC!$A$6:$N$250,14,FALSE),0)</f>
        <v>0</v>
      </c>
      <c r="AK45" s="66">
        <f>_xlfn.IFNA(VLOOKUP(CONCATENATE($AK$5,$B45,$C45),'ESP3'!$A$6:$N$133,14,FALSE),0)</f>
        <v>0</v>
      </c>
      <c r="AL45" s="66">
        <f>_xlfn.IFNA(VLOOKUP(CONCATENATE($AL$5,$B45,$C45),'BAL3'!$A$6:$N$95,14,FALSE),0)</f>
        <v>0</v>
      </c>
      <c r="AM45" s="67">
        <f>_xlfn.IFNA(VLOOKUP(CONCATENATE($AM$5,$B45,$C45),'BUS4'!$A$6:$N$233,14,FALSE),0)</f>
        <v>0</v>
      </c>
      <c r="AN45" s="67">
        <f>_xlfn.IFNA(VLOOKUP(CONCATENATE($AK$5,$B45,$C45),'BUN3'!$A$6:$N$133,14,FALSE),0)</f>
        <v>0</v>
      </c>
      <c r="AO45" s="67">
        <f>_xlfn.IFNA(VLOOKUP(CONCATENATE($AO$5,$B45,$C45),'ESP4'!$A$6:$N$135,14,FALSE),0)</f>
        <v>0</v>
      </c>
      <c r="AP45" s="67">
        <f>_xlfn.IFNA(VLOOKUP(CONCATENATE($AP$5,$B45,$C45),'MR3'!$A$6:$N$77,14,FALSE),0)</f>
        <v>0</v>
      </c>
      <c r="AQ45" s="67">
        <f>_xlfn.IFNA(VLOOKUP(CONCATENATE($AQ$5,$B45,$C45),'WAL1'!$A$6:$N$233,14,FALSE),0)</f>
        <v>0</v>
      </c>
      <c r="AR45" s="67">
        <f>_xlfn.IFNA(VLOOKUP(CONCATENATE($AR$5,$B45,$C45),'SM1'!$A$6:$N$233,14,FALSE),0)</f>
        <v>0</v>
      </c>
      <c r="AS45" s="68"/>
      <c r="AT45" s="63"/>
    </row>
    <row r="46" spans="1:46" x14ac:dyDescent="0.3">
      <c r="A46" s="891"/>
      <c r="B46" s="85" t="s">
        <v>286</v>
      </c>
      <c r="C46" s="22" t="s">
        <v>328</v>
      </c>
      <c r="D46" s="22" t="s">
        <v>295</v>
      </c>
      <c r="E46" s="23">
        <v>45047</v>
      </c>
      <c r="F46" s="24">
        <v>12</v>
      </c>
      <c r="G46" s="187">
        <f t="shared" si="3"/>
        <v>0</v>
      </c>
      <c r="H46" s="66">
        <f t="shared" si="4"/>
        <v>0</v>
      </c>
      <c r="I46" s="638">
        <f t="shared" si="5"/>
        <v>35</v>
      </c>
      <c r="J46" s="66">
        <f>_xlfn.IFNA(VLOOKUP(CONCATENATE($J$5,$B46,$C46),'BUS1'!$A$6:$N$107,14,FALSE),0)</f>
        <v>0</v>
      </c>
      <c r="K46" s="66">
        <f>_xlfn.IFNA(VLOOKUP(CONCATENATE($K$5,$B46,$C46),'ESP1'!$A$6:$N$135,14,FALSE),0)</f>
        <v>0</v>
      </c>
      <c r="L46" s="66">
        <f>_xlfn.IFNA(VLOOKUP(CONCATENATE($L$5,$B46,$C46),'KR1'!$A$6:$N$95,14,FALSE),0)</f>
        <v>0</v>
      </c>
      <c r="M46" s="66">
        <f>_xlfn.IFNA(VLOOKUP(CONCATENATE($M$5,$B46,$C46),'BAL1'!$A$6:$N$110,14,FALSE),0)</f>
        <v>0</v>
      </c>
      <c r="N46" s="66">
        <f>_xlfn.IFNA(VLOOKUP(CONCATENATE($N$5,$B46,$C46),MUR!$A$6:$N$110,14,FALSE),0)</f>
        <v>0</v>
      </c>
      <c r="O46" s="66">
        <f>_xlfn.IFNA(VLOOKUP(CONCATENATE($O$5,$B46,$C46),'SER1'!$A$6:$N$110,14,FALSE),0)</f>
        <v>0</v>
      </c>
      <c r="P46" s="66">
        <f>_xlfn.IFNA(VLOOKUP(CONCATENATE($P$5,$B46,$C46),'MR1'!$A$6:$N$135,14,FALSE),0)</f>
        <v>0</v>
      </c>
      <c r="Q46" s="66">
        <f>_xlfn.IFNA(VLOOKUP(CONCATENATE($Q$5,$B46,$C46),'GOS1'!$A$6:$N$133,14,FALSE),0)</f>
        <v>0</v>
      </c>
      <c r="R46" s="66">
        <f>_xlfn.IFNA(VLOOKUP(CONCATENATE($R$5,$B46,$C46),'BUS2'!$A$6:$N$133,14,FALSE),0)</f>
        <v>0</v>
      </c>
      <c r="S46" s="66">
        <f>_xlfn.IFNA(VLOOKUP(CONCATENATE($S$5,$B46,$C46),'OG1'!$A$6:$N$56,14,FALSE),0)</f>
        <v>0</v>
      </c>
      <c r="T46" s="66">
        <f>_xlfn.IFNA(VLOOKUP(CONCATENATE($T$5,$B46,$C46),'DRY1'!$A$6:$N$135,14,FALSE),0)</f>
        <v>0</v>
      </c>
      <c r="U46" s="66">
        <f>_xlfn.IFNA(VLOOKUP(CONCATENATE($U$5,$B46,$C46),'HO1'!$A$6:$N$131,14,FALSE),0)</f>
        <v>0</v>
      </c>
      <c r="V46" s="66">
        <f>_xlfn.IFNA(VLOOKUP(CONCATENATE($V$5,$B46,$C46),'BUS3'!$A$6:$N$135,14,FALSE),0)</f>
        <v>0</v>
      </c>
      <c r="W46" s="66">
        <f>_xlfn.IFNA(VLOOKUP(CONCATENATE($W$5,$B46,$C46),'DRY2'!$A$6:$N$133,14,FALSE),0)</f>
        <v>0</v>
      </c>
      <c r="X46" s="66">
        <f>_xlfn.IFNA(VLOOKUP(CONCATENATE($X$5,$B46,$C46),'BAL2'!$A$6:$N$133,14,FALSE),0)</f>
        <v>0</v>
      </c>
      <c r="Y46" s="66">
        <f>_xlfn.IFNA(VLOOKUP(CONCATENATE($Y$5,$B46,$C46),'OG2'!$A$6:$N$133,14,FALSE),0)</f>
        <v>0</v>
      </c>
      <c r="Z46" s="66">
        <f>_xlfn.IFNA(VLOOKUP(CONCATENATE($Z$5,$B46,$C46),'MR2'!$A$6:$N$133,14,FALSE),0)</f>
        <v>0</v>
      </c>
      <c r="AA46" s="66">
        <f>_xlfn.IFNA(VLOOKUP(CONCATENATE($AA$5,$B46,$C46),'DRY3'!$A$6:$N$124,14,FALSE),0)</f>
        <v>0</v>
      </c>
      <c r="AB46" s="66">
        <f>_xlfn.IFNA(VLOOKUP(CONCATENATE($AB$5,$B46,$C46),'SER2'!$A$6:$N$135,14,FALSE),0)</f>
        <v>0</v>
      </c>
      <c r="AC46" s="66">
        <f>_xlfn.IFNA(VLOOKUP(CONCATENATE($AC$5,$B46,$C46),'KR2'!$A$6:$O$129,14,FALSE),0)</f>
        <v>0</v>
      </c>
      <c r="AD46" s="66">
        <f>_xlfn.IFNA(VLOOKUP(CONCATENATE($AD$5,$B46,$C46),'BUN1'!$A$6:$O$129,14,FALSE),0)</f>
        <v>0</v>
      </c>
      <c r="AE46" s="66">
        <f>_xlfn.IFNA(VLOOKUP(CONCATENATE($AE$5,$B46,$C46),LOG!$A$6:$N$135,14,FALSE),0)</f>
        <v>0</v>
      </c>
      <c r="AF46" s="66">
        <f>_xlfn.IFNA(VLOOKUP(CONCATENATE($AF$5,$B46,$C46),FEST!$A$6:$N$125,14,FALSE),0)</f>
        <v>0</v>
      </c>
      <c r="AG46" s="66">
        <f>_xlfn.IFNA(VLOOKUP(CONCATENATE($AG$5,$B46,$C46),'ESP2'!$A$6:$N$131,14,FALSE),0)</f>
        <v>0</v>
      </c>
      <c r="AH46" s="66">
        <f>_xlfn.IFNA(VLOOKUP(CONCATENATE($AH$5,$B46,$C46),'OG2'!$A$6:$N$131,14,FALSE),0)</f>
        <v>0</v>
      </c>
      <c r="AI46" s="66">
        <f>_xlfn.IFNA(VLOOKUP(CONCATENATE($AI$5,$B46,$C46),'BUN2'!$A$6:$N$135,14,FALSE),0)</f>
        <v>0</v>
      </c>
      <c r="AJ46" s="66">
        <f>_xlfn.IFNA(VLOOKUP(CONCATENATE($AJ$5,$B46,$C46),SC!$A$6:$N$250,14,FALSE),0)</f>
        <v>0</v>
      </c>
      <c r="AK46" s="66">
        <f>_xlfn.IFNA(VLOOKUP(CONCATENATE($AK$5,$B46,$C46),'ESP3'!$A$6:$N$133,14,FALSE),0)</f>
        <v>0</v>
      </c>
      <c r="AL46" s="66">
        <f>_xlfn.IFNA(VLOOKUP(CONCATENATE($AL$5,$B46,$C46),'BAL3'!$A$6:$N$95,14,FALSE),0)</f>
        <v>0</v>
      </c>
      <c r="AM46" s="67">
        <f>_xlfn.IFNA(VLOOKUP(CONCATENATE($AM$5,$B46,$C46),'BUS4'!$A$6:$N$233,14,FALSE),0)</f>
        <v>0</v>
      </c>
      <c r="AN46" s="67">
        <f>_xlfn.IFNA(VLOOKUP(CONCATENATE($AK$5,$B46,$C46),'BUN3'!$A$6:$N$133,14,FALSE),0)</f>
        <v>0</v>
      </c>
      <c r="AO46" s="67">
        <f>_xlfn.IFNA(VLOOKUP(CONCATENATE($AO$5,$B46,$C46),'ESP4'!$A$6:$N$135,14,FALSE),0)</f>
        <v>0</v>
      </c>
      <c r="AP46" s="67">
        <f>_xlfn.IFNA(VLOOKUP(CONCATENATE($AP$5,$B46,$C46),'MR3'!$A$6:$N$77,14,FALSE),0)</f>
        <v>0</v>
      </c>
      <c r="AQ46" s="67">
        <f>_xlfn.IFNA(VLOOKUP(CONCATENATE($AQ$5,$B46,$C46),'WAL1'!$A$6:$N$233,14,FALSE),0)</f>
        <v>0</v>
      </c>
      <c r="AR46" s="67">
        <f>_xlfn.IFNA(VLOOKUP(CONCATENATE($AR$5,$B46,$C46),'SM1'!$A$6:$N$233,14,FALSE),0)</f>
        <v>0</v>
      </c>
      <c r="AS46" s="68"/>
      <c r="AT46" s="63"/>
    </row>
    <row r="47" spans="1:46" x14ac:dyDescent="0.3">
      <c r="A47" s="891"/>
      <c r="B47" s="85" t="s">
        <v>533</v>
      </c>
      <c r="C47" s="22" t="s">
        <v>329</v>
      </c>
      <c r="D47" s="22" t="s">
        <v>154</v>
      </c>
      <c r="E47" s="23">
        <v>45068</v>
      </c>
      <c r="F47" s="24">
        <v>12</v>
      </c>
      <c r="G47" s="187">
        <f t="shared" si="3"/>
        <v>0</v>
      </c>
      <c r="H47" s="66">
        <f t="shared" si="4"/>
        <v>0</v>
      </c>
      <c r="I47" s="638">
        <f t="shared" si="5"/>
        <v>35</v>
      </c>
      <c r="J47" s="66">
        <f>_xlfn.IFNA(VLOOKUP(CONCATENATE($J$5,$B47,$C47),'BUS1'!$A$6:$N$107,14,FALSE),0)</f>
        <v>0</v>
      </c>
      <c r="K47" s="66">
        <f>_xlfn.IFNA(VLOOKUP(CONCATENATE($K$5,$B47,$C47),'ESP1'!$A$6:$N$135,14,FALSE),0)</f>
        <v>0</v>
      </c>
      <c r="L47" s="66">
        <f>_xlfn.IFNA(VLOOKUP(CONCATENATE($L$5,$B47,$C47),'KR1'!$A$6:$N$95,14,FALSE),0)</f>
        <v>0</v>
      </c>
      <c r="M47" s="66">
        <f>_xlfn.IFNA(VLOOKUP(CONCATENATE($M$5,$B47,$C47),'BAL1'!$A$6:$N$110,14,FALSE),0)</f>
        <v>0</v>
      </c>
      <c r="N47" s="66">
        <f>_xlfn.IFNA(VLOOKUP(CONCATENATE($N$5,$B47,$C47),MUR!$A$6:$N$110,14,FALSE),0)</f>
        <v>0</v>
      </c>
      <c r="O47" s="66">
        <f>_xlfn.IFNA(VLOOKUP(CONCATENATE($O$5,$B47,$C47),'SER1'!$A$6:$N$110,14,FALSE),0)</f>
        <v>0</v>
      </c>
      <c r="P47" s="66">
        <f>_xlfn.IFNA(VLOOKUP(CONCATENATE($P$5,$B47,$C47),'MR1'!$A$6:$N$135,14,FALSE),0)</f>
        <v>0</v>
      </c>
      <c r="Q47" s="66">
        <f>_xlfn.IFNA(VLOOKUP(CONCATENATE($Q$5,$B47,$C47),'GOS1'!$A$6:$N$133,14,FALSE),0)</f>
        <v>0</v>
      </c>
      <c r="R47" s="66">
        <f>_xlfn.IFNA(VLOOKUP(CONCATENATE($R$5,$B47,$C47),'BUS2'!$A$6:$N$133,14,FALSE),0)</f>
        <v>0</v>
      </c>
      <c r="S47" s="66">
        <f>_xlfn.IFNA(VLOOKUP(CONCATENATE($S$5,$B47,$C47),'OG1'!$A$6:$N$56,14,FALSE),0)</f>
        <v>0</v>
      </c>
      <c r="T47" s="66">
        <f>_xlfn.IFNA(VLOOKUP(CONCATENATE($T$5,$B47,$C47),'DRY1'!$A$6:$N$135,14,FALSE),0)</f>
        <v>0</v>
      </c>
      <c r="U47" s="66">
        <f>_xlfn.IFNA(VLOOKUP(CONCATENATE($U$5,$B47,$C47),'HO1'!$A$6:$N$131,14,FALSE),0)</f>
        <v>0</v>
      </c>
      <c r="V47" s="66">
        <f>_xlfn.IFNA(VLOOKUP(CONCATENATE($V$5,$B47,$C47),'BUS3'!$A$6:$N$135,14,FALSE),0)</f>
        <v>0</v>
      </c>
      <c r="W47" s="66">
        <f>_xlfn.IFNA(VLOOKUP(CONCATENATE($W$5,$B47,$C47),'DRY2'!$A$6:$N$133,14,FALSE),0)</f>
        <v>0</v>
      </c>
      <c r="X47" s="66">
        <f>_xlfn.IFNA(VLOOKUP(CONCATENATE($X$5,$B47,$C47),'BAL2'!$A$6:$N$133,14,FALSE),0)</f>
        <v>0</v>
      </c>
      <c r="Y47" s="66">
        <f>_xlfn.IFNA(VLOOKUP(CONCATENATE($Y$5,$B47,$C47),'OG2'!$A$6:$N$133,14,FALSE),0)</f>
        <v>0</v>
      </c>
      <c r="Z47" s="66">
        <f>_xlfn.IFNA(VLOOKUP(CONCATENATE($Z$5,$B47,$C47),'MR2'!$A$6:$N$133,14,FALSE),0)</f>
        <v>0</v>
      </c>
      <c r="AA47" s="66">
        <f>_xlfn.IFNA(VLOOKUP(CONCATENATE($AA$5,$B47,$C47),'DRY3'!$A$6:$N$124,14,FALSE),0)</f>
        <v>0</v>
      </c>
      <c r="AB47" s="66">
        <f>_xlfn.IFNA(VLOOKUP(CONCATENATE($AB$5,$B47,$C47),'SER2'!$A$6:$N$135,14,FALSE),0)</f>
        <v>0</v>
      </c>
      <c r="AC47" s="66">
        <f>_xlfn.IFNA(VLOOKUP(CONCATENATE($AC$5,$B47,$C47),'KR2'!$A$6:$O$129,14,FALSE),0)</f>
        <v>0</v>
      </c>
      <c r="AD47" s="66">
        <f>_xlfn.IFNA(VLOOKUP(CONCATENATE($AD$5,$B47,$C47),'BUN1'!$A$6:$O$129,14,FALSE),0)</f>
        <v>0</v>
      </c>
      <c r="AE47" s="66">
        <f>_xlfn.IFNA(VLOOKUP(CONCATENATE($AE$5,$B47,$C47),LOG!$A$6:$N$135,14,FALSE),0)</f>
        <v>0</v>
      </c>
      <c r="AF47" s="66">
        <f>_xlfn.IFNA(VLOOKUP(CONCATENATE($AF$5,$B47,$C47),FEST!$A$6:$N$125,14,FALSE),0)</f>
        <v>0</v>
      </c>
      <c r="AG47" s="66">
        <f>_xlfn.IFNA(VLOOKUP(CONCATENATE($AG$5,$B47,$C47),'ESP2'!$A$6:$N$131,14,FALSE),0)</f>
        <v>0</v>
      </c>
      <c r="AH47" s="66">
        <f>_xlfn.IFNA(VLOOKUP(CONCATENATE($AH$5,$B47,$C47),'OG2'!$A$6:$N$131,14,FALSE),0)</f>
        <v>0</v>
      </c>
      <c r="AI47" s="66">
        <f>_xlfn.IFNA(VLOOKUP(CONCATENATE($AI$5,$B47,$C47),'BUN2'!$A$6:$N$135,14,FALSE),0)</f>
        <v>0</v>
      </c>
      <c r="AJ47" s="66">
        <f>_xlfn.IFNA(VLOOKUP(CONCATENATE($AJ$5,$B47,$C47),SC!$A$6:$N$250,14,FALSE),0)</f>
        <v>0</v>
      </c>
      <c r="AK47" s="66">
        <f>_xlfn.IFNA(VLOOKUP(CONCATENATE($AK$5,$B47,$C47),'ESP3'!$A$6:$N$133,14,FALSE),0)</f>
        <v>0</v>
      </c>
      <c r="AL47" s="66">
        <f>_xlfn.IFNA(VLOOKUP(CONCATENATE($AL$5,$B47,$C47),'BAL3'!$A$6:$N$95,14,FALSE),0)</f>
        <v>0</v>
      </c>
      <c r="AM47" s="67">
        <f>_xlfn.IFNA(VLOOKUP(CONCATENATE($AM$5,$B47,$C47),'BUS4'!$A$6:$N$233,14,FALSE),0)</f>
        <v>0</v>
      </c>
      <c r="AN47" s="67">
        <f>_xlfn.IFNA(VLOOKUP(CONCATENATE($AK$5,$B47,$C47),'BUN3'!$A$6:$N$133,14,FALSE),0)</f>
        <v>0</v>
      </c>
      <c r="AO47" s="67">
        <f>_xlfn.IFNA(VLOOKUP(CONCATENATE($AO$5,$B47,$C47),'ESP4'!$A$6:$N$135,14,FALSE),0)</f>
        <v>0</v>
      </c>
      <c r="AP47" s="67">
        <f>_xlfn.IFNA(VLOOKUP(CONCATENATE($AP$5,$B47,$C47),'MR3'!$A$6:$N$77,14,FALSE),0)</f>
        <v>0</v>
      </c>
      <c r="AQ47" s="67">
        <f>_xlfn.IFNA(VLOOKUP(CONCATENATE($AQ$5,$B47,$C47),'WAL1'!$A$6:$N$233,14,FALSE),0)</f>
        <v>0</v>
      </c>
      <c r="AR47" s="67">
        <f>_xlfn.IFNA(VLOOKUP(CONCATENATE($AR$5,$B47,$C47),'SM1'!$A$6:$N$233,14,FALSE),0)</f>
        <v>0</v>
      </c>
      <c r="AS47" s="68"/>
      <c r="AT47" s="63"/>
    </row>
    <row r="48" spans="1:46" x14ac:dyDescent="0.3">
      <c r="A48" s="891"/>
      <c r="B48" s="85" t="s">
        <v>288</v>
      </c>
      <c r="C48" s="22" t="s">
        <v>331</v>
      </c>
      <c r="D48" s="22" t="s">
        <v>90</v>
      </c>
      <c r="E48" s="23">
        <v>45034</v>
      </c>
      <c r="F48" s="24">
        <v>12</v>
      </c>
      <c r="G48" s="187">
        <f t="shared" si="3"/>
        <v>0</v>
      </c>
      <c r="H48" s="66">
        <f t="shared" si="4"/>
        <v>0</v>
      </c>
      <c r="I48" s="638">
        <f t="shared" si="5"/>
        <v>35</v>
      </c>
      <c r="J48" s="66">
        <f>_xlfn.IFNA(VLOOKUP(CONCATENATE($J$5,$B48,$C48),'BUS1'!$A$6:$N$107,14,FALSE),0)</f>
        <v>0</v>
      </c>
      <c r="K48" s="66">
        <f>_xlfn.IFNA(VLOOKUP(CONCATENATE($K$5,$B48,$C48),'ESP1'!$A$6:$N$135,14,FALSE),0)</f>
        <v>0</v>
      </c>
      <c r="L48" s="66">
        <f>_xlfn.IFNA(VLOOKUP(CONCATENATE($L$5,$B48,$C48),'KR1'!$A$6:$N$95,14,FALSE),0)</f>
        <v>0</v>
      </c>
      <c r="M48" s="66">
        <f>_xlfn.IFNA(VLOOKUP(CONCATENATE($M$5,$B48,$C48),'BAL1'!$A$6:$N$110,14,FALSE),0)</f>
        <v>0</v>
      </c>
      <c r="N48" s="66">
        <f>_xlfn.IFNA(VLOOKUP(CONCATENATE($N$5,$B48,$C48),MUR!$A$6:$N$110,14,FALSE),0)</f>
        <v>0</v>
      </c>
      <c r="O48" s="66">
        <f>_xlfn.IFNA(VLOOKUP(CONCATENATE($O$5,$B48,$C48),'SER1'!$A$6:$N$110,14,FALSE),0)</f>
        <v>0</v>
      </c>
      <c r="P48" s="66">
        <f>_xlfn.IFNA(VLOOKUP(CONCATENATE($P$5,$B48,$C48),'MR1'!$A$6:$N$135,14,FALSE),0)</f>
        <v>0</v>
      </c>
      <c r="Q48" s="66">
        <f>_xlfn.IFNA(VLOOKUP(CONCATENATE($Q$5,$B48,$C48),'GOS1'!$A$6:$N$133,14,FALSE),0)</f>
        <v>0</v>
      </c>
      <c r="R48" s="66">
        <f>_xlfn.IFNA(VLOOKUP(CONCATENATE($R$5,$B48,$C48),'BUS2'!$A$6:$N$133,14,FALSE),0)</f>
        <v>0</v>
      </c>
      <c r="S48" s="66">
        <f>_xlfn.IFNA(VLOOKUP(CONCATENATE($S$5,$B48,$C48),'OG1'!$A$6:$N$56,14,FALSE),0)</f>
        <v>0</v>
      </c>
      <c r="T48" s="66">
        <f>_xlfn.IFNA(VLOOKUP(CONCATENATE($T$5,$B48,$C48),'DRY1'!$A$6:$N$135,14,FALSE),0)</f>
        <v>0</v>
      </c>
      <c r="U48" s="66">
        <f>_xlfn.IFNA(VLOOKUP(CONCATENATE($U$5,$B48,$C48),'HO1'!$A$6:$N$131,14,FALSE),0)</f>
        <v>0</v>
      </c>
      <c r="V48" s="66">
        <f>_xlfn.IFNA(VLOOKUP(CONCATENATE($V$5,$B48,$C48),'BUS3'!$A$6:$N$135,14,FALSE),0)</f>
        <v>0</v>
      </c>
      <c r="W48" s="66">
        <f>_xlfn.IFNA(VLOOKUP(CONCATENATE($W$5,$B48,$C48),'DRY2'!$A$6:$N$133,14,FALSE),0)</f>
        <v>0</v>
      </c>
      <c r="X48" s="66">
        <f>_xlfn.IFNA(VLOOKUP(CONCATENATE($X$5,$B48,$C48),'BAL2'!$A$6:$N$133,14,FALSE),0)</f>
        <v>0</v>
      </c>
      <c r="Y48" s="66">
        <f>_xlfn.IFNA(VLOOKUP(CONCATENATE($Y$5,$B48,$C48),'OG2'!$A$6:$N$133,14,FALSE),0)</f>
        <v>0</v>
      </c>
      <c r="Z48" s="66">
        <f>_xlfn.IFNA(VLOOKUP(CONCATENATE($Z$5,$B48,$C48),'MR2'!$A$6:$N$133,14,FALSE),0)</f>
        <v>0</v>
      </c>
      <c r="AA48" s="66">
        <f>_xlfn.IFNA(VLOOKUP(CONCATENATE($AA$5,$B48,$C48),'DRY3'!$A$6:$N$124,14,FALSE),0)</f>
        <v>0</v>
      </c>
      <c r="AB48" s="66">
        <f>_xlfn.IFNA(VLOOKUP(CONCATENATE($AB$5,$B48,$C48),'SER2'!$A$6:$N$135,14,FALSE),0)</f>
        <v>0</v>
      </c>
      <c r="AC48" s="66">
        <f>_xlfn.IFNA(VLOOKUP(CONCATENATE($AC$5,$B48,$C48),'KR2'!$A$6:$O$129,14,FALSE),0)</f>
        <v>0</v>
      </c>
      <c r="AD48" s="66">
        <f>_xlfn.IFNA(VLOOKUP(CONCATENATE($AD$5,$B48,$C48),'BUN1'!$A$6:$O$129,14,FALSE),0)</f>
        <v>0</v>
      </c>
      <c r="AE48" s="66">
        <f>_xlfn.IFNA(VLOOKUP(CONCATENATE($AE$5,$B48,$C48),LOG!$A$6:$N$135,14,FALSE),0)</f>
        <v>0</v>
      </c>
      <c r="AF48" s="66">
        <f>_xlfn.IFNA(VLOOKUP(CONCATENATE($AF$5,$B48,$C48),FEST!$A$6:$N$125,14,FALSE),0)</f>
        <v>0</v>
      </c>
      <c r="AG48" s="66">
        <f>_xlfn.IFNA(VLOOKUP(CONCATENATE($AG$5,$B48,$C48),'ESP2'!$A$6:$N$131,14,FALSE),0)</f>
        <v>0</v>
      </c>
      <c r="AH48" s="66">
        <f>_xlfn.IFNA(VLOOKUP(CONCATENATE($AH$5,$B48,$C48),'OG2'!$A$6:$N$131,14,FALSE),0)</f>
        <v>0</v>
      </c>
      <c r="AI48" s="66">
        <f>_xlfn.IFNA(VLOOKUP(CONCATENATE($AI$5,$B48,$C48),'BUN2'!$A$6:$N$135,14,FALSE),0)</f>
        <v>0</v>
      </c>
      <c r="AJ48" s="66">
        <f>_xlfn.IFNA(VLOOKUP(CONCATENATE($AJ$5,$B48,$C48),SC!$A$6:$N$250,14,FALSE),0)</f>
        <v>0</v>
      </c>
      <c r="AK48" s="66">
        <f>_xlfn.IFNA(VLOOKUP(CONCATENATE($AK$5,$B48,$C48),'ESP3'!$A$6:$N$133,14,FALSE),0)</f>
        <v>0</v>
      </c>
      <c r="AL48" s="66">
        <f>_xlfn.IFNA(VLOOKUP(CONCATENATE($AL$5,$B48,$C48),'BAL3'!$A$6:$N$95,14,FALSE),0)</f>
        <v>0</v>
      </c>
      <c r="AM48" s="67">
        <f>_xlfn.IFNA(VLOOKUP(CONCATENATE($AM$5,$B48,$C48),'BUS4'!$A$6:$N$233,14,FALSE),0)</f>
        <v>0</v>
      </c>
      <c r="AN48" s="67">
        <f>_xlfn.IFNA(VLOOKUP(CONCATENATE($AK$5,$B48,$C48),'BUN3'!$A$6:$N$133,14,FALSE),0)</f>
        <v>0</v>
      </c>
      <c r="AO48" s="67">
        <f>_xlfn.IFNA(VLOOKUP(CONCATENATE($AO$5,$B48,$C48),'ESP4'!$A$6:$N$135,14,FALSE),0)</f>
        <v>0</v>
      </c>
      <c r="AP48" s="67">
        <f>_xlfn.IFNA(VLOOKUP(CONCATENATE($AP$5,$B48,$C48),'MR3'!$A$6:$N$77,14,FALSE),0)</f>
        <v>0</v>
      </c>
      <c r="AQ48" s="67">
        <f>_xlfn.IFNA(VLOOKUP(CONCATENATE($AQ$5,$B48,$C48),'WAL1'!$A$6:$N$233,14,FALSE),0)</f>
        <v>0</v>
      </c>
      <c r="AR48" s="67">
        <f>_xlfn.IFNA(VLOOKUP(CONCATENATE($AR$5,$B48,$C48),'SM1'!$A$6:$N$233,14,FALSE),0)</f>
        <v>0</v>
      </c>
      <c r="AS48" s="68"/>
      <c r="AT48" s="63"/>
    </row>
    <row r="49" spans="1:46" x14ac:dyDescent="0.3">
      <c r="A49" s="891"/>
      <c r="B49" s="85" t="s">
        <v>536</v>
      </c>
      <c r="C49" s="22" t="s">
        <v>527</v>
      </c>
      <c r="D49" s="22" t="s">
        <v>889</v>
      </c>
      <c r="E49" s="23">
        <v>45121</v>
      </c>
      <c r="F49" s="24">
        <v>13</v>
      </c>
      <c r="G49" s="187">
        <f t="shared" si="3"/>
        <v>0</v>
      </c>
      <c r="H49" s="66">
        <f t="shared" si="4"/>
        <v>0</v>
      </c>
      <c r="I49" s="638">
        <f t="shared" si="5"/>
        <v>35</v>
      </c>
      <c r="J49" s="66">
        <f>_xlfn.IFNA(VLOOKUP(CONCATENATE($J$5,$B49,$C49),'BUS1'!$A$6:$N$107,14,FALSE),0)</f>
        <v>0</v>
      </c>
      <c r="K49" s="66">
        <f>_xlfn.IFNA(VLOOKUP(CONCATENATE($K$5,$B49,$C49),'ESP1'!$A$6:$N$135,14,FALSE),0)</f>
        <v>0</v>
      </c>
      <c r="L49" s="66">
        <f>_xlfn.IFNA(VLOOKUP(CONCATENATE($L$5,$B49,$C49),'KR1'!$A$6:$N$95,14,FALSE),0)</f>
        <v>0</v>
      </c>
      <c r="M49" s="66">
        <f>_xlfn.IFNA(VLOOKUP(CONCATENATE($M$5,$B49,$C49),'BAL1'!$A$6:$N$110,14,FALSE),0)</f>
        <v>0</v>
      </c>
      <c r="N49" s="66">
        <f>_xlfn.IFNA(VLOOKUP(CONCATENATE($N$5,$B49,$C49),MUR!$A$6:$N$110,14,FALSE),0)</f>
        <v>0</v>
      </c>
      <c r="O49" s="66">
        <f>_xlfn.IFNA(VLOOKUP(CONCATENATE($O$5,$B49,$C49),'SER1'!$A$6:$N$110,14,FALSE),0)</f>
        <v>0</v>
      </c>
      <c r="P49" s="66">
        <f>_xlfn.IFNA(VLOOKUP(CONCATENATE($P$5,$B49,$C49),'MR1'!$A$6:$N$135,14,FALSE),0)</f>
        <v>0</v>
      </c>
      <c r="Q49" s="66">
        <f>_xlfn.IFNA(VLOOKUP(CONCATENATE($Q$5,$B49,$C49),'GOS1'!$A$6:$N$133,14,FALSE),0)</f>
        <v>0</v>
      </c>
      <c r="R49" s="66">
        <f>_xlfn.IFNA(VLOOKUP(CONCATENATE($R$5,$B49,$C49),'BUS2'!$A$6:$N$133,14,FALSE),0)</f>
        <v>0</v>
      </c>
      <c r="S49" s="66">
        <f>_xlfn.IFNA(VLOOKUP(CONCATENATE($S$5,$B49,$C49),'OG1'!$A$6:$N$56,14,FALSE),0)</f>
        <v>0</v>
      </c>
      <c r="T49" s="66">
        <f>_xlfn.IFNA(VLOOKUP(CONCATENATE($T$5,$B49,$C49),'DRY1'!$A$6:$N$135,14,FALSE),0)</f>
        <v>0</v>
      </c>
      <c r="U49" s="66">
        <f>_xlfn.IFNA(VLOOKUP(CONCATENATE($U$5,$B49,$C49),'HO1'!$A$6:$N$131,14,FALSE),0)</f>
        <v>0</v>
      </c>
      <c r="V49" s="66">
        <f>_xlfn.IFNA(VLOOKUP(CONCATENATE($V$5,$B49,$C49),'BUS3'!$A$6:$N$135,14,FALSE),0)</f>
        <v>0</v>
      </c>
      <c r="W49" s="66">
        <f>_xlfn.IFNA(VLOOKUP(CONCATENATE($W$5,$B49,$C49),'DRY2'!$A$6:$N$133,14,FALSE),0)</f>
        <v>0</v>
      </c>
      <c r="X49" s="66">
        <f>_xlfn.IFNA(VLOOKUP(CONCATENATE($X$5,$B49,$C49),'BAL2'!$A$6:$N$133,14,FALSE),0)</f>
        <v>0</v>
      </c>
      <c r="Y49" s="66">
        <f>_xlfn.IFNA(VLOOKUP(CONCATENATE($Y$5,$B49,$C49),'OG2'!$A$6:$N$133,14,FALSE),0)</f>
        <v>0</v>
      </c>
      <c r="Z49" s="66">
        <f>_xlfn.IFNA(VLOOKUP(CONCATENATE($Z$5,$B49,$C49),'MR2'!$A$6:$N$133,14,FALSE),0)</f>
        <v>0</v>
      </c>
      <c r="AA49" s="66">
        <f>_xlfn.IFNA(VLOOKUP(CONCATENATE($AA$5,$B49,$C49),'DRY3'!$A$6:$N$124,14,FALSE),0)</f>
        <v>0</v>
      </c>
      <c r="AB49" s="66">
        <f>_xlfn.IFNA(VLOOKUP(CONCATENATE($AB$5,$B49,$C49),'SER2'!$A$6:$N$135,14,FALSE),0)</f>
        <v>0</v>
      </c>
      <c r="AC49" s="66">
        <f>_xlfn.IFNA(VLOOKUP(CONCATENATE($AC$5,$B49,$C49),'KR2'!$A$6:$O$129,14,FALSE),0)</f>
        <v>0</v>
      </c>
      <c r="AD49" s="66">
        <f>_xlfn.IFNA(VLOOKUP(CONCATENATE($AD$5,$B49,$C49),'BUN1'!$A$6:$O$129,14,FALSE),0)</f>
        <v>0</v>
      </c>
      <c r="AE49" s="66">
        <f>_xlfn.IFNA(VLOOKUP(CONCATENATE($AE$5,$B49,$C49),LOG!$A$6:$N$135,14,FALSE),0)</f>
        <v>0</v>
      </c>
      <c r="AF49" s="66">
        <f>_xlfn.IFNA(VLOOKUP(CONCATENATE($AF$5,$B49,$C49),FEST!$A$6:$N$125,14,FALSE),0)</f>
        <v>0</v>
      </c>
      <c r="AG49" s="66">
        <f>_xlfn.IFNA(VLOOKUP(CONCATENATE($AG$5,$B49,$C49),'ESP2'!$A$6:$N$131,14,FALSE),0)</f>
        <v>0</v>
      </c>
      <c r="AH49" s="66">
        <f>_xlfn.IFNA(VLOOKUP(CONCATENATE($AH$5,$B49,$C49),'OG2'!$A$6:$N$131,14,FALSE),0)</f>
        <v>0</v>
      </c>
      <c r="AI49" s="66">
        <f>_xlfn.IFNA(VLOOKUP(CONCATENATE($AI$5,$B49,$C49),'BUN2'!$A$6:$N$135,14,FALSE),0)</f>
        <v>0</v>
      </c>
      <c r="AJ49" s="66">
        <f>_xlfn.IFNA(VLOOKUP(CONCATENATE($AJ$5,$B49,$C49),SC!$A$6:$N$250,14,FALSE),0)</f>
        <v>0</v>
      </c>
      <c r="AK49" s="66">
        <f>_xlfn.IFNA(VLOOKUP(CONCATENATE($AK$5,$B49,$C49),'ESP3'!$A$6:$N$133,14,FALSE),0)</f>
        <v>0</v>
      </c>
      <c r="AL49" s="66">
        <f>_xlfn.IFNA(VLOOKUP(CONCATENATE($AL$5,$B49,$C49),'BAL3'!$A$6:$N$95,14,FALSE),0)</f>
        <v>0</v>
      </c>
      <c r="AM49" s="67">
        <f>_xlfn.IFNA(VLOOKUP(CONCATENATE($AM$5,$B49,$C49),'BUS4'!$A$6:$N$233,14,FALSE),0)</f>
        <v>0</v>
      </c>
      <c r="AN49" s="67">
        <f>_xlfn.IFNA(VLOOKUP(CONCATENATE($AK$5,$B49,$C49),'BUN3'!$A$6:$N$133,14,FALSE),0)</f>
        <v>0</v>
      </c>
      <c r="AO49" s="67">
        <f>_xlfn.IFNA(VLOOKUP(CONCATENATE($AO$5,$B49,$C49),'ESP4'!$A$6:$N$135,14,FALSE),0)</f>
        <v>0</v>
      </c>
      <c r="AP49" s="67">
        <f>_xlfn.IFNA(VLOOKUP(CONCATENATE($AP$5,$B49,$C49),'MR3'!$A$6:$N$77,14,FALSE),0)</f>
        <v>0</v>
      </c>
      <c r="AQ49" s="67">
        <f>_xlfn.IFNA(VLOOKUP(CONCATENATE($AQ$5,$B49,$C49),'WAL1'!$A$6:$N$233,14,FALSE),0)</f>
        <v>0</v>
      </c>
      <c r="AR49" s="67">
        <f>_xlfn.IFNA(VLOOKUP(CONCATENATE($AR$5,$B49,$C49),'SM1'!$A$6:$N$233,14,FALSE),0)</f>
        <v>0</v>
      </c>
      <c r="AS49" s="68"/>
      <c r="AT49" s="63"/>
    </row>
    <row r="50" spans="1:46" x14ac:dyDescent="0.3">
      <c r="A50" s="891"/>
      <c r="B50" s="85" t="s">
        <v>242</v>
      </c>
      <c r="C50" s="22" t="s">
        <v>328</v>
      </c>
      <c r="D50" s="22" t="s">
        <v>253</v>
      </c>
      <c r="E50" s="23">
        <v>45121</v>
      </c>
      <c r="F50" s="24">
        <v>13</v>
      </c>
      <c r="G50" s="187">
        <f t="shared" si="3"/>
        <v>0</v>
      </c>
      <c r="H50" s="66">
        <f t="shared" si="4"/>
        <v>0</v>
      </c>
      <c r="I50" s="638">
        <f t="shared" si="5"/>
        <v>35</v>
      </c>
      <c r="J50" s="66">
        <f>_xlfn.IFNA(VLOOKUP(CONCATENATE($J$5,$B50,$C50),'BUS1'!$A$6:$N$107,14,FALSE),0)</f>
        <v>0</v>
      </c>
      <c r="K50" s="66">
        <f>_xlfn.IFNA(VLOOKUP(CONCATENATE($K$5,$B50,$C50),'ESP1'!$A$6:$N$135,14,FALSE),0)</f>
        <v>0</v>
      </c>
      <c r="L50" s="66">
        <f>_xlfn.IFNA(VLOOKUP(CONCATENATE($L$5,$B50,$C50),'KR1'!$A$6:$N$95,14,FALSE),0)</f>
        <v>0</v>
      </c>
      <c r="M50" s="66">
        <f>_xlfn.IFNA(VLOOKUP(CONCATENATE($M$5,$B50,$C50),'BAL1'!$A$6:$N$110,14,FALSE),0)</f>
        <v>0</v>
      </c>
      <c r="N50" s="66">
        <f>_xlfn.IFNA(VLOOKUP(CONCATENATE($N$5,$B50,$C50),MUR!$A$6:$N$110,14,FALSE),0)</f>
        <v>0</v>
      </c>
      <c r="O50" s="66">
        <f>_xlfn.IFNA(VLOOKUP(CONCATENATE($O$5,$B50,$C50),'SER1'!$A$6:$N$110,14,FALSE),0)</f>
        <v>0</v>
      </c>
      <c r="P50" s="66">
        <f>_xlfn.IFNA(VLOOKUP(CONCATENATE($P$5,$B50,$C50),'MR1'!$A$6:$N$135,14,FALSE),0)</f>
        <v>0</v>
      </c>
      <c r="Q50" s="66">
        <f>_xlfn.IFNA(VLOOKUP(CONCATENATE($Q$5,$B50,$C50),'GOS1'!$A$6:$N$133,14,FALSE),0)</f>
        <v>0</v>
      </c>
      <c r="R50" s="66">
        <f>_xlfn.IFNA(VLOOKUP(CONCATENATE($R$5,$B50,$C50),'BUS2'!$A$6:$N$133,14,FALSE),0)</f>
        <v>0</v>
      </c>
      <c r="S50" s="66">
        <f>_xlfn.IFNA(VLOOKUP(CONCATENATE($S$5,$B50,$C50),'OG1'!$A$6:$N$56,14,FALSE),0)</f>
        <v>0</v>
      </c>
      <c r="T50" s="66">
        <f>_xlfn.IFNA(VLOOKUP(CONCATENATE($T$5,$B50,$C50),'DRY1'!$A$6:$N$135,14,FALSE),0)</f>
        <v>0</v>
      </c>
      <c r="U50" s="66">
        <f>_xlfn.IFNA(VLOOKUP(CONCATENATE($U$5,$B50,$C50),'HO1'!$A$6:$N$131,14,FALSE),0)</f>
        <v>0</v>
      </c>
      <c r="V50" s="66">
        <f>_xlfn.IFNA(VLOOKUP(CONCATENATE($V$5,$B50,$C50),'BUS3'!$A$6:$N$135,14,FALSE),0)</f>
        <v>0</v>
      </c>
      <c r="W50" s="66">
        <f>_xlfn.IFNA(VLOOKUP(CONCATENATE($W$5,$B50,$C50),'DRY2'!$A$6:$N$133,14,FALSE),0)</f>
        <v>0</v>
      </c>
      <c r="X50" s="66">
        <f>_xlfn.IFNA(VLOOKUP(CONCATENATE($X$5,$B50,$C50),'BAL2'!$A$6:$N$133,14,FALSE),0)</f>
        <v>0</v>
      </c>
      <c r="Y50" s="66">
        <f>_xlfn.IFNA(VLOOKUP(CONCATENATE($Y$5,$B50,$C50),'OG2'!$A$6:$N$133,14,FALSE),0)</f>
        <v>0</v>
      </c>
      <c r="Z50" s="66">
        <f>_xlfn.IFNA(VLOOKUP(CONCATENATE($Z$5,$B50,$C50),'MR2'!$A$6:$N$133,14,FALSE),0)</f>
        <v>0</v>
      </c>
      <c r="AA50" s="66">
        <f>_xlfn.IFNA(VLOOKUP(CONCATENATE($AA$5,$B50,$C50),'DRY3'!$A$6:$N$124,14,FALSE),0)</f>
        <v>0</v>
      </c>
      <c r="AB50" s="66">
        <f>_xlfn.IFNA(VLOOKUP(CONCATENATE($AB$5,$B50,$C50),'SER2'!$A$6:$N$135,14,FALSE),0)</f>
        <v>0</v>
      </c>
      <c r="AC50" s="66">
        <f>_xlfn.IFNA(VLOOKUP(CONCATENATE($AC$5,$B50,$C50),'KR2'!$A$6:$O$129,14,FALSE),0)</f>
        <v>0</v>
      </c>
      <c r="AD50" s="66">
        <f>_xlfn.IFNA(VLOOKUP(CONCATENATE($AD$5,$B50,$C50),'BUN1'!$A$6:$O$129,14,FALSE),0)</f>
        <v>0</v>
      </c>
      <c r="AE50" s="66">
        <f>_xlfn.IFNA(VLOOKUP(CONCATENATE($AE$5,$B50,$C50),LOG!$A$6:$N$135,14,FALSE),0)</f>
        <v>0</v>
      </c>
      <c r="AF50" s="66">
        <f>_xlfn.IFNA(VLOOKUP(CONCATENATE($AF$5,$B50,$C50),FEST!$A$6:$N$125,14,FALSE),0)</f>
        <v>0</v>
      </c>
      <c r="AG50" s="66">
        <f>_xlfn.IFNA(VLOOKUP(CONCATENATE($AG$5,$B50,$C50),'ESP2'!$A$6:$N$131,14,FALSE),0)</f>
        <v>0</v>
      </c>
      <c r="AH50" s="66">
        <f>_xlfn.IFNA(VLOOKUP(CONCATENATE($AH$5,$B50,$C50),'OG2'!$A$6:$N$131,14,FALSE),0)</f>
        <v>0</v>
      </c>
      <c r="AI50" s="66">
        <f>_xlfn.IFNA(VLOOKUP(CONCATENATE($AI$5,$B50,$C50),'BUN2'!$A$6:$N$135,14,FALSE),0)</f>
        <v>0</v>
      </c>
      <c r="AJ50" s="66">
        <f>_xlfn.IFNA(VLOOKUP(CONCATENATE($AJ$5,$B50,$C50),SC!$A$6:$N$250,14,FALSE),0)</f>
        <v>0</v>
      </c>
      <c r="AK50" s="66">
        <f>_xlfn.IFNA(VLOOKUP(CONCATENATE($AK$5,$B50,$C50),'ESP3'!$A$6:$N$133,14,FALSE),0)</f>
        <v>0</v>
      </c>
      <c r="AL50" s="66">
        <f>_xlfn.IFNA(VLOOKUP(CONCATENATE($AL$5,$B50,$C50),'BAL3'!$A$6:$N$95,14,FALSE),0)</f>
        <v>0</v>
      </c>
      <c r="AM50" s="67">
        <f>_xlfn.IFNA(VLOOKUP(CONCATENATE($AM$5,$B50,$C50),'BUS4'!$A$6:$N$233,14,FALSE),0)</f>
        <v>0</v>
      </c>
      <c r="AN50" s="67">
        <f>_xlfn.IFNA(VLOOKUP(CONCATENATE($AK$5,$B50,$C50),'BUN3'!$A$6:$N$133,14,FALSE),0)</f>
        <v>0</v>
      </c>
      <c r="AO50" s="67">
        <f>_xlfn.IFNA(VLOOKUP(CONCATENATE($AO$5,$B50,$C50),'ESP4'!$A$6:$N$135,14,FALSE),0)</f>
        <v>0</v>
      </c>
      <c r="AP50" s="67">
        <f>_xlfn.IFNA(VLOOKUP(CONCATENATE($AP$5,$B50,$C50),'MR3'!$A$6:$N$77,14,FALSE),0)</f>
        <v>0</v>
      </c>
      <c r="AQ50" s="67">
        <f>_xlfn.IFNA(VLOOKUP(CONCATENATE($AQ$5,$B50,$C50),'WAL1'!$A$6:$N$233,14,FALSE),0)</f>
        <v>0</v>
      </c>
      <c r="AR50" s="67">
        <f>_xlfn.IFNA(VLOOKUP(CONCATENATE($AR$5,$B50,$C50),'SM1'!$A$6:$N$233,14,FALSE),0)</f>
        <v>0</v>
      </c>
      <c r="AS50" s="68"/>
      <c r="AT50" s="63"/>
    </row>
    <row r="51" spans="1:46" x14ac:dyDescent="0.3">
      <c r="A51" s="891"/>
      <c r="B51" s="85" t="s">
        <v>554</v>
      </c>
      <c r="C51" s="22" t="s">
        <v>550</v>
      </c>
      <c r="D51" s="22" t="s">
        <v>253</v>
      </c>
      <c r="E51" s="23">
        <v>45121</v>
      </c>
      <c r="F51" s="24">
        <v>13</v>
      </c>
      <c r="G51" s="187">
        <f t="shared" si="3"/>
        <v>0</v>
      </c>
      <c r="H51" s="66">
        <f t="shared" si="4"/>
        <v>0</v>
      </c>
      <c r="I51" s="638">
        <f t="shared" si="5"/>
        <v>35</v>
      </c>
      <c r="J51" s="66">
        <f>_xlfn.IFNA(VLOOKUP(CONCATENATE($J$5,$B51,$C51),'BUS1'!$A$6:$N$107,14,FALSE),0)</f>
        <v>0</v>
      </c>
      <c r="K51" s="66">
        <f>_xlfn.IFNA(VLOOKUP(CONCATENATE($K$5,$B51,$C51),'ESP1'!$A$6:$N$135,14,FALSE),0)</f>
        <v>0</v>
      </c>
      <c r="L51" s="66">
        <f>_xlfn.IFNA(VLOOKUP(CONCATENATE($L$5,$B51,$C51),'KR1'!$A$6:$N$95,14,FALSE),0)</f>
        <v>0</v>
      </c>
      <c r="M51" s="66">
        <f>_xlfn.IFNA(VLOOKUP(CONCATENATE($M$5,$B51,$C51),'BAL1'!$A$6:$N$110,14,FALSE),0)</f>
        <v>0</v>
      </c>
      <c r="N51" s="66">
        <f>_xlfn.IFNA(VLOOKUP(CONCATENATE($N$5,$B51,$C51),MUR!$A$6:$N$110,14,FALSE),0)</f>
        <v>0</v>
      </c>
      <c r="O51" s="66">
        <f>_xlfn.IFNA(VLOOKUP(CONCATENATE($O$5,$B51,$C51),'SER1'!$A$6:$N$110,14,FALSE),0)</f>
        <v>0</v>
      </c>
      <c r="P51" s="66">
        <f>_xlfn.IFNA(VLOOKUP(CONCATENATE($P$5,$B51,$C51),'MR1'!$A$6:$N$135,14,FALSE),0)</f>
        <v>0</v>
      </c>
      <c r="Q51" s="66">
        <f>_xlfn.IFNA(VLOOKUP(CONCATENATE($Q$5,$B51,$C51),'GOS1'!$A$6:$N$133,14,FALSE),0)</f>
        <v>0</v>
      </c>
      <c r="R51" s="66">
        <f>_xlfn.IFNA(VLOOKUP(CONCATENATE($R$5,$B51,$C51),'BUS2'!$A$6:$N$133,14,FALSE),0)</f>
        <v>0</v>
      </c>
      <c r="S51" s="66">
        <f>_xlfn.IFNA(VLOOKUP(CONCATENATE($S$5,$B51,$C51),'OG1'!$A$6:$N$56,14,FALSE),0)</f>
        <v>0</v>
      </c>
      <c r="T51" s="66">
        <f>_xlfn.IFNA(VLOOKUP(CONCATENATE($T$5,$B51,$C51),'DRY1'!$A$6:$N$135,14,FALSE),0)</f>
        <v>0</v>
      </c>
      <c r="U51" s="66">
        <f>_xlfn.IFNA(VLOOKUP(CONCATENATE($U$5,$B51,$C51),'HO1'!$A$6:$N$131,14,FALSE),0)</f>
        <v>0</v>
      </c>
      <c r="V51" s="66">
        <f>_xlfn.IFNA(VLOOKUP(CONCATENATE($V$5,$B51,$C51),'BUS3'!$A$6:$N$135,14,FALSE),0)</f>
        <v>0</v>
      </c>
      <c r="W51" s="66">
        <f>_xlfn.IFNA(VLOOKUP(CONCATENATE($W$5,$B51,$C51),'DRY2'!$A$6:$N$133,14,FALSE),0)</f>
        <v>0</v>
      </c>
      <c r="X51" s="66">
        <f>_xlfn.IFNA(VLOOKUP(CONCATENATE($X$5,$B51,$C51),'BAL2'!$A$6:$N$133,14,FALSE),0)</f>
        <v>0</v>
      </c>
      <c r="Y51" s="66">
        <f>_xlfn.IFNA(VLOOKUP(CONCATENATE($Y$5,$B51,$C51),'OG2'!$A$6:$N$133,14,FALSE),0)</f>
        <v>0</v>
      </c>
      <c r="Z51" s="66">
        <f>_xlfn.IFNA(VLOOKUP(CONCATENATE($Z$5,$B51,$C51),'MR2'!$A$6:$N$133,14,FALSE),0)</f>
        <v>0</v>
      </c>
      <c r="AA51" s="66">
        <f>_xlfn.IFNA(VLOOKUP(CONCATENATE($AA$5,$B51,$C51),'DRY3'!$A$6:$N$124,14,FALSE),0)</f>
        <v>0</v>
      </c>
      <c r="AB51" s="66">
        <f>_xlfn.IFNA(VLOOKUP(CONCATENATE($AB$5,$B51,$C51),'SER2'!$A$6:$N$135,14,FALSE),0)</f>
        <v>0</v>
      </c>
      <c r="AC51" s="66">
        <f>_xlfn.IFNA(VLOOKUP(CONCATENATE($AC$5,$B51,$C51),'KR2'!$A$6:$O$129,14,FALSE),0)</f>
        <v>0</v>
      </c>
      <c r="AD51" s="66">
        <f>_xlfn.IFNA(VLOOKUP(CONCATENATE($AD$5,$B51,$C51),'BUN1'!$A$6:$O$129,14,FALSE),0)</f>
        <v>0</v>
      </c>
      <c r="AE51" s="66">
        <f>_xlfn.IFNA(VLOOKUP(CONCATENATE($AE$5,$B51,$C51),LOG!$A$6:$N$135,14,FALSE),0)</f>
        <v>0</v>
      </c>
      <c r="AF51" s="66">
        <f>_xlfn.IFNA(VLOOKUP(CONCATENATE($AF$5,$B51,$C51),FEST!$A$6:$N$125,14,FALSE),0)</f>
        <v>0</v>
      </c>
      <c r="AG51" s="66">
        <f>_xlfn.IFNA(VLOOKUP(CONCATENATE($AG$5,$B51,$C51),'ESP2'!$A$6:$N$131,14,FALSE),0)</f>
        <v>0</v>
      </c>
      <c r="AH51" s="66">
        <f>_xlfn.IFNA(VLOOKUP(CONCATENATE($AH$5,$B51,$C51),'OG2'!$A$6:$N$131,14,FALSE),0)</f>
        <v>0</v>
      </c>
      <c r="AI51" s="66">
        <f>_xlfn.IFNA(VLOOKUP(CONCATENATE($AI$5,$B51,$C51),'BUN2'!$A$6:$N$135,14,FALSE),0)</f>
        <v>0</v>
      </c>
      <c r="AJ51" s="66">
        <f>_xlfn.IFNA(VLOOKUP(CONCATENATE($AJ$5,$B51,$C51),SC!$A$6:$N$250,14,FALSE),0)</f>
        <v>0</v>
      </c>
      <c r="AK51" s="66">
        <f>_xlfn.IFNA(VLOOKUP(CONCATENATE($AK$5,$B51,$C51),'ESP3'!$A$6:$N$133,14,FALSE),0)</f>
        <v>0</v>
      </c>
      <c r="AL51" s="66">
        <f>_xlfn.IFNA(VLOOKUP(CONCATENATE($AL$5,$B51,$C51),'BAL3'!$A$6:$N$95,14,FALSE),0)</f>
        <v>0</v>
      </c>
      <c r="AM51" s="67">
        <f>_xlfn.IFNA(VLOOKUP(CONCATENATE($AM$5,$B51,$C51),'BUS4'!$A$6:$N$233,14,FALSE),0)</f>
        <v>0</v>
      </c>
      <c r="AN51" s="67">
        <f>_xlfn.IFNA(VLOOKUP(CONCATENATE($AK$5,$B51,$C51),'BUN3'!$A$6:$N$133,14,FALSE),0)</f>
        <v>0</v>
      </c>
      <c r="AO51" s="67">
        <f>_xlfn.IFNA(VLOOKUP(CONCATENATE($AO$5,$B51,$C51),'ESP4'!$A$6:$N$135,14,FALSE),0)</f>
        <v>0</v>
      </c>
      <c r="AP51" s="67">
        <f>_xlfn.IFNA(VLOOKUP(CONCATENATE($AP$5,$B51,$C51),'MR3'!$A$6:$N$77,14,FALSE),0)</f>
        <v>0</v>
      </c>
      <c r="AQ51" s="67">
        <f>_xlfn.IFNA(VLOOKUP(CONCATENATE($AQ$5,$B51,$C51),'WAL1'!$A$6:$N$233,14,FALSE),0)</f>
        <v>0</v>
      </c>
      <c r="AR51" s="67">
        <f>_xlfn.IFNA(VLOOKUP(CONCATENATE($AR$5,$B51,$C51),'SM1'!$A$6:$N$233,14,FALSE),0)</f>
        <v>0</v>
      </c>
      <c r="AS51" s="68"/>
      <c r="AT51" s="63"/>
    </row>
    <row r="52" spans="1:46" x14ac:dyDescent="0.3">
      <c r="A52" s="891"/>
      <c r="B52" s="85" t="s">
        <v>274</v>
      </c>
      <c r="C52" s="22" t="s">
        <v>311</v>
      </c>
      <c r="D52" s="22" t="s">
        <v>336</v>
      </c>
      <c r="E52" s="23">
        <v>45028</v>
      </c>
      <c r="F52" s="24">
        <v>12</v>
      </c>
      <c r="G52" s="187">
        <f t="shared" si="3"/>
        <v>0</v>
      </c>
      <c r="H52" s="66">
        <f t="shared" si="4"/>
        <v>0</v>
      </c>
      <c r="I52" s="638">
        <f t="shared" si="5"/>
        <v>35</v>
      </c>
      <c r="J52" s="66">
        <f>_xlfn.IFNA(VLOOKUP(CONCATENATE($J$5,$B52,$C52),'BUS1'!$A$6:$N$107,14,FALSE),0)</f>
        <v>0</v>
      </c>
      <c r="K52" s="66">
        <f>_xlfn.IFNA(VLOOKUP(CONCATENATE($K$5,$B52,$C52),'ESP1'!$A$6:$N$135,14,FALSE),0)</f>
        <v>0</v>
      </c>
      <c r="L52" s="66">
        <f>_xlfn.IFNA(VLOOKUP(CONCATENATE($L$5,$B52,$C52),'KR1'!$A$6:$N$95,14,FALSE),0)</f>
        <v>0</v>
      </c>
      <c r="M52" s="66">
        <f>_xlfn.IFNA(VLOOKUP(CONCATENATE($M$5,$B52,$C52),'BAL1'!$A$6:$N$110,14,FALSE),0)</f>
        <v>0</v>
      </c>
      <c r="N52" s="66">
        <f>_xlfn.IFNA(VLOOKUP(CONCATENATE($N$5,$B52,$C52),MUR!$A$6:$N$110,14,FALSE),0)</f>
        <v>0</v>
      </c>
      <c r="O52" s="66">
        <f>_xlfn.IFNA(VLOOKUP(CONCATENATE($O$5,$B52,$C52),'SER1'!$A$6:$N$110,14,FALSE),0)</f>
        <v>0</v>
      </c>
      <c r="P52" s="66">
        <f>_xlfn.IFNA(VLOOKUP(CONCATENATE($P$5,$B52,$C52),'MR1'!$A$6:$N$135,14,FALSE),0)</f>
        <v>0</v>
      </c>
      <c r="Q52" s="66">
        <f>_xlfn.IFNA(VLOOKUP(CONCATENATE($Q$5,$B52,$C52),'GOS1'!$A$6:$N$133,14,FALSE),0)</f>
        <v>0</v>
      </c>
      <c r="R52" s="66">
        <f>_xlfn.IFNA(VLOOKUP(CONCATENATE($R$5,$B52,$C52),'BUS2'!$A$6:$N$133,14,FALSE),0)</f>
        <v>0</v>
      </c>
      <c r="S52" s="66">
        <f>_xlfn.IFNA(VLOOKUP(CONCATENATE($S$5,$B52,$C52),'OG1'!$A$6:$N$56,14,FALSE),0)</f>
        <v>0</v>
      </c>
      <c r="T52" s="66">
        <f>_xlfn.IFNA(VLOOKUP(CONCATENATE($T$5,$B52,$C52),'DRY1'!$A$6:$N$135,14,FALSE),0)</f>
        <v>0</v>
      </c>
      <c r="U52" s="66">
        <f>_xlfn.IFNA(VLOOKUP(CONCATENATE($U$5,$B52,$C52),'HO1'!$A$6:$N$131,14,FALSE),0)</f>
        <v>0</v>
      </c>
      <c r="V52" s="66">
        <f>_xlfn.IFNA(VLOOKUP(CONCATENATE($V$5,$B52,$C52),'BUS3'!$A$6:$N$135,14,FALSE),0)</f>
        <v>0</v>
      </c>
      <c r="W52" s="66">
        <f>_xlfn.IFNA(VLOOKUP(CONCATENATE($W$5,$B52,$C52),'DRY2'!$A$6:$N$133,14,FALSE),0)</f>
        <v>0</v>
      </c>
      <c r="X52" s="66">
        <f>_xlfn.IFNA(VLOOKUP(CONCATENATE($X$5,$B52,$C52),'BAL2'!$A$6:$N$133,14,FALSE),0)</f>
        <v>0</v>
      </c>
      <c r="Y52" s="66">
        <f>_xlfn.IFNA(VLOOKUP(CONCATENATE($Y$5,$B52,$C52),'OG2'!$A$6:$N$133,14,FALSE),0)</f>
        <v>0</v>
      </c>
      <c r="Z52" s="66">
        <f>_xlfn.IFNA(VLOOKUP(CONCATENATE($Z$5,$B52,$C52),'MR2'!$A$6:$N$133,14,FALSE),0)</f>
        <v>0</v>
      </c>
      <c r="AA52" s="66">
        <f>_xlfn.IFNA(VLOOKUP(CONCATENATE($AA$5,$B52,$C52),'DRY3'!$A$6:$N$124,14,FALSE),0)</f>
        <v>0</v>
      </c>
      <c r="AB52" s="66">
        <f>_xlfn.IFNA(VLOOKUP(CONCATENATE($AB$5,$B52,$C52),'SER2'!$A$6:$N$135,14,FALSE),0)</f>
        <v>0</v>
      </c>
      <c r="AC52" s="66">
        <f>_xlfn.IFNA(VLOOKUP(CONCATENATE($AC$5,$B52,$C52),'KR2'!$A$6:$O$129,14,FALSE),0)</f>
        <v>0</v>
      </c>
      <c r="AD52" s="66">
        <f>_xlfn.IFNA(VLOOKUP(CONCATENATE($AD$5,$B52,$C52),'BUN1'!$A$6:$O$129,14,FALSE),0)</f>
        <v>0</v>
      </c>
      <c r="AE52" s="66">
        <f>_xlfn.IFNA(VLOOKUP(CONCATENATE($AE$5,$B52,$C52),LOG!$A$6:$N$135,14,FALSE),0)</f>
        <v>0</v>
      </c>
      <c r="AF52" s="66">
        <f>_xlfn.IFNA(VLOOKUP(CONCATENATE($AF$5,$B52,$C52),FEST!$A$6:$N$125,14,FALSE),0)</f>
        <v>0</v>
      </c>
      <c r="AG52" s="66">
        <f>_xlfn.IFNA(VLOOKUP(CONCATENATE($AG$5,$B52,$C52),'ESP2'!$A$6:$N$131,14,FALSE),0)</f>
        <v>0</v>
      </c>
      <c r="AH52" s="66">
        <f>_xlfn.IFNA(VLOOKUP(CONCATENATE($AH$5,$B52,$C52),'OG2'!$A$6:$N$131,14,FALSE),0)</f>
        <v>0</v>
      </c>
      <c r="AI52" s="66">
        <f>_xlfn.IFNA(VLOOKUP(CONCATENATE($AI$5,$B52,$C52),'BUN2'!$A$6:$N$135,14,FALSE),0)</f>
        <v>0</v>
      </c>
      <c r="AJ52" s="66">
        <f>_xlfn.IFNA(VLOOKUP(CONCATENATE($AJ$5,$B52,$C52),SC!$A$6:$N$250,14,FALSE),0)</f>
        <v>0</v>
      </c>
      <c r="AK52" s="66">
        <f>_xlfn.IFNA(VLOOKUP(CONCATENATE($AK$5,$B52,$C52),'ESP3'!$A$6:$N$133,14,FALSE),0)</f>
        <v>0</v>
      </c>
      <c r="AL52" s="66">
        <f>_xlfn.IFNA(VLOOKUP(CONCATENATE($AL$5,$B52,$C52),'BAL3'!$A$6:$N$95,14,FALSE),0)</f>
        <v>0</v>
      </c>
      <c r="AM52" s="67">
        <f>_xlfn.IFNA(VLOOKUP(CONCATENATE($AM$5,$B52,$C52),'BUS4'!$A$6:$N$233,14,FALSE),0)</f>
        <v>0</v>
      </c>
      <c r="AN52" s="67">
        <f>_xlfn.IFNA(VLOOKUP(CONCATENATE($AK$5,$B52,$C52),'BUN3'!$A$6:$N$133,14,FALSE),0)</f>
        <v>0</v>
      </c>
      <c r="AO52" s="67">
        <f>_xlfn.IFNA(VLOOKUP(CONCATENATE($AO$5,$B52,$C52),'ESP4'!$A$6:$N$135,14,FALSE),0)</f>
        <v>0</v>
      </c>
      <c r="AP52" s="67">
        <f>_xlfn.IFNA(VLOOKUP(CONCATENATE($AP$5,$B52,$C52),'MR3'!$A$6:$N$77,14,FALSE),0)</f>
        <v>0</v>
      </c>
      <c r="AQ52" s="67">
        <f>_xlfn.IFNA(VLOOKUP(CONCATENATE($AQ$5,$B52,$C52),'WAL1'!$A$6:$N$233,14,FALSE),0)</f>
        <v>0</v>
      </c>
      <c r="AR52" s="67">
        <f>_xlfn.IFNA(VLOOKUP(CONCATENATE($AR$5,$B52,$C52),'SM1'!$A$6:$N$233,14,FALSE),0)</f>
        <v>0</v>
      </c>
      <c r="AS52" s="68"/>
      <c r="AT52" s="63"/>
    </row>
    <row r="53" spans="1:46" x14ac:dyDescent="0.3">
      <c r="A53" s="891"/>
      <c r="B53" s="85" t="s">
        <v>552</v>
      </c>
      <c r="C53" s="22" t="s">
        <v>326</v>
      </c>
      <c r="D53" s="22" t="s">
        <v>256</v>
      </c>
      <c r="E53" s="23">
        <v>45039</v>
      </c>
      <c r="F53" s="24">
        <v>13</v>
      </c>
      <c r="G53" s="187">
        <f t="shared" si="3"/>
        <v>0</v>
      </c>
      <c r="H53" s="66">
        <f t="shared" si="4"/>
        <v>0</v>
      </c>
      <c r="I53" s="638">
        <f t="shared" si="5"/>
        <v>35</v>
      </c>
      <c r="J53" s="66">
        <f>_xlfn.IFNA(VLOOKUP(CONCATENATE($J$5,$B53,$C53),'BUS1'!$A$6:$N$107,14,FALSE),0)</f>
        <v>0</v>
      </c>
      <c r="K53" s="66">
        <f>_xlfn.IFNA(VLOOKUP(CONCATENATE($K$5,$B53,$C53),'ESP1'!$A$6:$N$135,14,FALSE),0)</f>
        <v>0</v>
      </c>
      <c r="L53" s="66">
        <f>_xlfn.IFNA(VLOOKUP(CONCATENATE($L$5,$B53,$C53),'KR1'!$A$6:$N$95,14,FALSE),0)</f>
        <v>0</v>
      </c>
      <c r="M53" s="66">
        <f>_xlfn.IFNA(VLOOKUP(CONCATENATE($M$5,$B53,$C53),'BAL1'!$A$6:$N$110,14,FALSE),0)</f>
        <v>0</v>
      </c>
      <c r="N53" s="66">
        <f>_xlfn.IFNA(VLOOKUP(CONCATENATE($N$5,$B53,$C53),MUR!$A$6:$N$110,14,FALSE),0)</f>
        <v>0</v>
      </c>
      <c r="O53" s="66">
        <f>_xlfn.IFNA(VLOOKUP(CONCATENATE($O$5,$B53,$C53),'SER1'!$A$6:$N$110,14,FALSE),0)</f>
        <v>0</v>
      </c>
      <c r="P53" s="66">
        <f>_xlfn.IFNA(VLOOKUP(CONCATENATE($P$5,$B53,$C53),'MR1'!$A$6:$N$135,14,FALSE),0)</f>
        <v>0</v>
      </c>
      <c r="Q53" s="66">
        <f>_xlfn.IFNA(VLOOKUP(CONCATENATE($Q$5,$B53,$C53),'GOS1'!$A$6:$N$133,14,FALSE),0)</f>
        <v>0</v>
      </c>
      <c r="R53" s="66">
        <f>_xlfn.IFNA(VLOOKUP(CONCATENATE($R$5,$B53,$C53),'BUS2'!$A$6:$N$133,14,FALSE),0)</f>
        <v>0</v>
      </c>
      <c r="S53" s="66">
        <f>_xlfn.IFNA(VLOOKUP(CONCATENATE($S$5,$B53,$C53),'OG1'!$A$6:$N$56,14,FALSE),0)</f>
        <v>0</v>
      </c>
      <c r="T53" s="66">
        <f>_xlfn.IFNA(VLOOKUP(CONCATENATE($T$5,$B53,$C53),'DRY1'!$A$6:$N$135,14,FALSE),0)</f>
        <v>0</v>
      </c>
      <c r="U53" s="66">
        <f>_xlfn.IFNA(VLOOKUP(CONCATENATE($U$5,$B53,$C53),'HO1'!$A$6:$N$131,14,FALSE),0)</f>
        <v>0</v>
      </c>
      <c r="V53" s="66">
        <f>_xlfn.IFNA(VLOOKUP(CONCATENATE($V$5,$B53,$C53),'BUS3'!$A$6:$N$135,14,FALSE),0)</f>
        <v>0</v>
      </c>
      <c r="W53" s="66">
        <f>_xlfn.IFNA(VLOOKUP(CONCATENATE($W$5,$B53,$C53),'DRY2'!$A$6:$N$133,14,FALSE),0)</f>
        <v>0</v>
      </c>
      <c r="X53" s="66">
        <f>_xlfn.IFNA(VLOOKUP(CONCATENATE($X$5,$B53,$C53),'BAL2'!$A$6:$N$133,14,FALSE),0)</f>
        <v>0</v>
      </c>
      <c r="Y53" s="66">
        <f>_xlfn.IFNA(VLOOKUP(CONCATENATE($Y$5,$B53,$C53),'OG2'!$A$6:$N$133,14,FALSE),0)</f>
        <v>0</v>
      </c>
      <c r="Z53" s="66">
        <f>_xlfn.IFNA(VLOOKUP(CONCATENATE($Z$5,$B53,$C53),'MR2'!$A$6:$N$133,14,FALSE),0)</f>
        <v>0</v>
      </c>
      <c r="AA53" s="66">
        <f>_xlfn.IFNA(VLOOKUP(CONCATENATE($AA$5,$B53,$C53),'DRY3'!$A$6:$N$124,14,FALSE),0)</f>
        <v>0</v>
      </c>
      <c r="AB53" s="66">
        <f>_xlfn.IFNA(VLOOKUP(CONCATENATE($AB$5,$B53,$C53),'SER2'!$A$6:$N$135,14,FALSE),0)</f>
        <v>0</v>
      </c>
      <c r="AC53" s="66">
        <f>_xlfn.IFNA(VLOOKUP(CONCATENATE($AC$5,$B53,$C53),'KR2'!$A$6:$O$129,14,FALSE),0)</f>
        <v>0</v>
      </c>
      <c r="AD53" s="66">
        <f>_xlfn.IFNA(VLOOKUP(CONCATENATE($AD$5,$B53,$C53),'BUN1'!$A$6:$O$129,14,FALSE),0)</f>
        <v>0</v>
      </c>
      <c r="AE53" s="66">
        <f>_xlfn.IFNA(VLOOKUP(CONCATENATE($AE$5,$B53,$C53),LOG!$A$6:$N$135,14,FALSE),0)</f>
        <v>0</v>
      </c>
      <c r="AF53" s="66">
        <f>_xlfn.IFNA(VLOOKUP(CONCATENATE($AF$5,$B53,$C53),FEST!$A$6:$N$125,14,FALSE),0)</f>
        <v>0</v>
      </c>
      <c r="AG53" s="66">
        <f>_xlfn.IFNA(VLOOKUP(CONCATENATE($AG$5,$B53,$C53),'ESP2'!$A$6:$N$131,14,FALSE),0)</f>
        <v>0</v>
      </c>
      <c r="AH53" s="66">
        <f>_xlfn.IFNA(VLOOKUP(CONCATENATE($AH$5,$B53,$C53),'OG2'!$A$6:$N$131,14,FALSE),0)</f>
        <v>0</v>
      </c>
      <c r="AI53" s="66">
        <f>_xlfn.IFNA(VLOOKUP(CONCATENATE($AI$5,$B53,$C53),'BUN2'!$A$6:$N$135,14,FALSE),0)</f>
        <v>0</v>
      </c>
      <c r="AJ53" s="66">
        <f>_xlfn.IFNA(VLOOKUP(CONCATENATE($AJ$5,$B53,$C53),SC!$A$6:$N$250,14,FALSE),0)</f>
        <v>0</v>
      </c>
      <c r="AK53" s="66">
        <f>_xlfn.IFNA(VLOOKUP(CONCATENATE($AK$5,$B53,$C53),'ESP3'!$A$6:$N$133,14,FALSE),0)</f>
        <v>0</v>
      </c>
      <c r="AL53" s="66">
        <f>_xlfn.IFNA(VLOOKUP(CONCATENATE($AL$5,$B53,$C53),'BAL3'!$A$6:$N$95,14,FALSE),0)</f>
        <v>0</v>
      </c>
      <c r="AM53" s="67">
        <f>_xlfn.IFNA(VLOOKUP(CONCATENATE($AM$5,$B53,$C53),'BUS4'!$A$6:$N$233,14,FALSE),0)</f>
        <v>0</v>
      </c>
      <c r="AN53" s="67">
        <f>_xlfn.IFNA(VLOOKUP(CONCATENATE($AK$5,$B53,$C53),'BUN3'!$A$6:$N$133,14,FALSE),0)</f>
        <v>0</v>
      </c>
      <c r="AO53" s="67">
        <f>_xlfn.IFNA(VLOOKUP(CONCATENATE($AO$5,$B53,$C53),'ESP4'!$A$6:$N$135,14,FALSE),0)</f>
        <v>0</v>
      </c>
      <c r="AP53" s="67">
        <f>_xlfn.IFNA(VLOOKUP(CONCATENATE($AP$5,$B53,$C53),'MR3'!$A$6:$N$77,14,FALSE),0)</f>
        <v>0</v>
      </c>
      <c r="AQ53" s="67">
        <f>_xlfn.IFNA(VLOOKUP(CONCATENATE($AQ$5,$B53,$C53),'WAL1'!$A$6:$N$233,14,FALSE),0)</f>
        <v>0</v>
      </c>
      <c r="AR53" s="67">
        <f>_xlfn.IFNA(VLOOKUP(CONCATENATE($AR$5,$B53,$C53),'SM1'!$A$6:$N$233,14,FALSE),0)</f>
        <v>0</v>
      </c>
      <c r="AS53" s="68"/>
      <c r="AT53" s="63"/>
    </row>
    <row r="54" spans="1:46" x14ac:dyDescent="0.3">
      <c r="A54" s="891"/>
      <c r="B54" s="85" t="s">
        <v>554</v>
      </c>
      <c r="C54" s="22" t="s">
        <v>550</v>
      </c>
      <c r="D54" s="22" t="s">
        <v>253</v>
      </c>
      <c r="E54" s="23">
        <v>45121</v>
      </c>
      <c r="F54" s="24">
        <v>13</v>
      </c>
      <c r="G54" s="187">
        <f t="shared" si="3"/>
        <v>0</v>
      </c>
      <c r="H54" s="66">
        <f t="shared" si="4"/>
        <v>0</v>
      </c>
      <c r="I54" s="638">
        <f t="shared" si="5"/>
        <v>35</v>
      </c>
      <c r="J54" s="66">
        <f>_xlfn.IFNA(VLOOKUP(CONCATENATE($J$5,$B54,$C54),'BUS1'!$A$6:$N$107,14,FALSE),0)</f>
        <v>0</v>
      </c>
      <c r="K54" s="66">
        <f>_xlfn.IFNA(VLOOKUP(CONCATENATE($K$5,$B54,$C54),'ESP1'!$A$6:$N$135,14,FALSE),0)</f>
        <v>0</v>
      </c>
      <c r="L54" s="66">
        <f>_xlfn.IFNA(VLOOKUP(CONCATENATE($L$5,$B54,$C54),'KR1'!$A$6:$N$95,14,FALSE),0)</f>
        <v>0</v>
      </c>
      <c r="M54" s="66">
        <f>_xlfn.IFNA(VLOOKUP(CONCATENATE($M$5,$B54,$C54),'BAL1'!$A$6:$N$110,14,FALSE),0)</f>
        <v>0</v>
      </c>
      <c r="N54" s="66">
        <f>_xlfn.IFNA(VLOOKUP(CONCATENATE($N$5,$B54,$C54),MUR!$A$6:$N$110,14,FALSE),0)</f>
        <v>0</v>
      </c>
      <c r="O54" s="66">
        <f>_xlfn.IFNA(VLOOKUP(CONCATENATE($O$5,$B54,$C54),'SER1'!$A$6:$N$110,14,FALSE),0)</f>
        <v>0</v>
      </c>
      <c r="P54" s="66">
        <f>_xlfn.IFNA(VLOOKUP(CONCATENATE($P$5,$B54,$C54),'MR1'!$A$6:$N$135,14,FALSE),0)</f>
        <v>0</v>
      </c>
      <c r="Q54" s="66">
        <f>_xlfn.IFNA(VLOOKUP(CONCATENATE($Q$5,$B54,$C54),'GOS1'!$A$6:$N$133,14,FALSE),0)</f>
        <v>0</v>
      </c>
      <c r="R54" s="66">
        <f>_xlfn.IFNA(VLOOKUP(CONCATENATE($R$5,$B54,$C54),'BUS2'!$A$6:$N$133,14,FALSE),0)</f>
        <v>0</v>
      </c>
      <c r="S54" s="66">
        <f>_xlfn.IFNA(VLOOKUP(CONCATENATE($S$5,$B54,$C54),'OG1'!$A$6:$N$56,14,FALSE),0)</f>
        <v>0</v>
      </c>
      <c r="T54" s="66">
        <f>_xlfn.IFNA(VLOOKUP(CONCATENATE($T$5,$B54,$C54),'DRY1'!$A$6:$N$135,14,FALSE),0)</f>
        <v>0</v>
      </c>
      <c r="U54" s="66">
        <f>_xlfn.IFNA(VLOOKUP(CONCATENATE($U$5,$B54,$C54),'HO1'!$A$6:$N$131,14,FALSE),0)</f>
        <v>0</v>
      </c>
      <c r="V54" s="66">
        <f>_xlfn.IFNA(VLOOKUP(CONCATENATE($V$5,$B54,$C54),'BUS3'!$A$6:$N$135,14,FALSE),0)</f>
        <v>0</v>
      </c>
      <c r="W54" s="66">
        <f>_xlfn.IFNA(VLOOKUP(CONCATENATE($W$5,$B54,$C54),'DRY2'!$A$6:$N$133,14,FALSE),0)</f>
        <v>0</v>
      </c>
      <c r="X54" s="66">
        <f>_xlfn.IFNA(VLOOKUP(CONCATENATE($X$5,$B54,$C54),'BAL2'!$A$6:$N$133,14,FALSE),0)</f>
        <v>0</v>
      </c>
      <c r="Y54" s="66">
        <f>_xlfn.IFNA(VLOOKUP(CONCATENATE($Y$5,$B54,$C54),'OG2'!$A$6:$N$133,14,FALSE),0)</f>
        <v>0</v>
      </c>
      <c r="Z54" s="66">
        <f>_xlfn.IFNA(VLOOKUP(CONCATENATE($Z$5,$B54,$C54),'MR2'!$A$6:$N$133,14,FALSE),0)</f>
        <v>0</v>
      </c>
      <c r="AA54" s="66">
        <f>_xlfn.IFNA(VLOOKUP(CONCATENATE($AA$5,$B54,$C54),'DRY3'!$A$6:$N$124,14,FALSE),0)</f>
        <v>0</v>
      </c>
      <c r="AB54" s="66">
        <f>_xlfn.IFNA(VLOOKUP(CONCATENATE($AB$5,$B54,$C54),'SER2'!$A$6:$N$135,14,FALSE),0)</f>
        <v>0</v>
      </c>
      <c r="AC54" s="66">
        <f>_xlfn.IFNA(VLOOKUP(CONCATENATE($AC$5,$B54,$C54),'KR2'!$A$6:$O$129,14,FALSE),0)</f>
        <v>0</v>
      </c>
      <c r="AD54" s="66">
        <f>_xlfn.IFNA(VLOOKUP(CONCATENATE($AD$5,$B54,$C54),'BUN1'!$A$6:$O$129,14,FALSE),0)</f>
        <v>0</v>
      </c>
      <c r="AE54" s="66">
        <f>_xlfn.IFNA(VLOOKUP(CONCATENATE($AE$5,$B54,$C54),LOG!$A$6:$N$135,14,FALSE),0)</f>
        <v>0</v>
      </c>
      <c r="AF54" s="66">
        <f>_xlfn.IFNA(VLOOKUP(CONCATENATE($AF$5,$B54,$C54),FEST!$A$6:$N$125,14,FALSE),0)</f>
        <v>0</v>
      </c>
      <c r="AG54" s="66">
        <f>_xlfn.IFNA(VLOOKUP(CONCATENATE($AG$5,$B54,$C54),'ESP2'!$A$6:$N$131,14,FALSE),0)</f>
        <v>0</v>
      </c>
      <c r="AH54" s="66">
        <f>_xlfn.IFNA(VLOOKUP(CONCATENATE($AH$5,$B54,$C54),'OG2'!$A$6:$N$131,14,FALSE),0)</f>
        <v>0</v>
      </c>
      <c r="AI54" s="66">
        <f>_xlfn.IFNA(VLOOKUP(CONCATENATE($AI$5,$B54,$C54),'BUN2'!$A$6:$N$135,14,FALSE),0)</f>
        <v>0</v>
      </c>
      <c r="AJ54" s="66">
        <f>_xlfn.IFNA(VLOOKUP(CONCATENATE($AJ$5,$B54,$C54),SC!$A$6:$N$250,14,FALSE),0)</f>
        <v>0</v>
      </c>
      <c r="AK54" s="66">
        <f>_xlfn.IFNA(VLOOKUP(CONCATENATE($AK$5,$B54,$C54),'ESP3'!$A$6:$N$133,14,FALSE),0)</f>
        <v>0</v>
      </c>
      <c r="AL54" s="66">
        <f>_xlfn.IFNA(VLOOKUP(CONCATENATE($AL$5,$B54,$C54),'BAL3'!$A$6:$N$95,14,FALSE),0)</f>
        <v>0</v>
      </c>
      <c r="AM54" s="67">
        <f>_xlfn.IFNA(VLOOKUP(CONCATENATE($AM$5,$B54,$C54),'BUS4'!$A$6:$N$233,14,FALSE),0)</f>
        <v>0</v>
      </c>
      <c r="AN54" s="67">
        <f>_xlfn.IFNA(VLOOKUP(CONCATENATE($AK$5,$B54,$C54),'BUN3'!$A$6:$N$133,14,FALSE),0)</f>
        <v>0</v>
      </c>
      <c r="AO54" s="67">
        <f>_xlfn.IFNA(VLOOKUP(CONCATENATE($AO$5,$B54,$C54),'ESP4'!$A$6:$N$135,14,FALSE),0)</f>
        <v>0</v>
      </c>
      <c r="AP54" s="67">
        <f>_xlfn.IFNA(VLOOKUP(CONCATENATE($AP$5,$B54,$C54),'MR3'!$A$6:$N$77,14,FALSE),0)</f>
        <v>0</v>
      </c>
      <c r="AQ54" s="67">
        <f>_xlfn.IFNA(VLOOKUP(CONCATENATE($AQ$5,$B54,$C54),'WAL1'!$A$6:$N$233,14,FALSE),0)</f>
        <v>0</v>
      </c>
      <c r="AR54" s="67">
        <f>_xlfn.IFNA(VLOOKUP(CONCATENATE($AR$5,$B54,$C54),'SM1'!$A$6:$N$233,14,FALSE),0)</f>
        <v>0</v>
      </c>
      <c r="AS54" s="68"/>
      <c r="AT54" s="63"/>
    </row>
    <row r="55" spans="1:46" x14ac:dyDescent="0.3">
      <c r="A55" s="891"/>
      <c r="B55" s="85" t="s">
        <v>877</v>
      </c>
      <c r="C55" s="22" t="s">
        <v>878</v>
      </c>
      <c r="D55" s="22" t="s">
        <v>235</v>
      </c>
      <c r="E55" s="23">
        <v>45140</v>
      </c>
      <c r="F55" s="24">
        <v>13</v>
      </c>
      <c r="G55" s="187">
        <f t="shared" si="3"/>
        <v>0</v>
      </c>
      <c r="H55" s="66">
        <f t="shared" si="4"/>
        <v>0</v>
      </c>
      <c r="I55" s="638">
        <f t="shared" si="5"/>
        <v>35</v>
      </c>
      <c r="J55" s="66">
        <f>_xlfn.IFNA(VLOOKUP(CONCATENATE($J$5,$B55,$C55),'BUS1'!$A$6:$N$107,14,FALSE),0)</f>
        <v>0</v>
      </c>
      <c r="K55" s="66">
        <f>_xlfn.IFNA(VLOOKUP(CONCATENATE($K$5,$B55,$C55),'ESP1'!$A$6:$N$135,14,FALSE),0)</f>
        <v>0</v>
      </c>
      <c r="L55" s="66">
        <f>_xlfn.IFNA(VLOOKUP(CONCATENATE($L$5,$B55,$C55),'KR1'!$A$6:$N$95,14,FALSE),0)</f>
        <v>0</v>
      </c>
      <c r="M55" s="66">
        <f>_xlfn.IFNA(VLOOKUP(CONCATENATE($M$5,$B55,$C55),'BAL1'!$A$6:$N$110,14,FALSE),0)</f>
        <v>0</v>
      </c>
      <c r="N55" s="66">
        <f>_xlfn.IFNA(VLOOKUP(CONCATENATE($N$5,$B55,$C55),MUR!$A$6:$N$110,14,FALSE),0)</f>
        <v>0</v>
      </c>
      <c r="O55" s="66">
        <f>_xlfn.IFNA(VLOOKUP(CONCATENATE($O$5,$B55,$C55),'SER1'!$A$6:$N$110,14,FALSE),0)</f>
        <v>0</v>
      </c>
      <c r="P55" s="66">
        <f>_xlfn.IFNA(VLOOKUP(CONCATENATE($P$5,$B55,$C55),'MR1'!$A$6:$N$135,14,FALSE),0)</f>
        <v>0</v>
      </c>
      <c r="Q55" s="66">
        <f>_xlfn.IFNA(VLOOKUP(CONCATENATE($Q$5,$B55,$C55),'GOS1'!$A$6:$N$133,14,FALSE),0)</f>
        <v>0</v>
      </c>
      <c r="R55" s="66">
        <f>_xlfn.IFNA(VLOOKUP(CONCATENATE($R$5,$B55,$C55),'BUS2'!$A$6:$N$133,14,FALSE),0)</f>
        <v>0</v>
      </c>
      <c r="S55" s="66">
        <f>_xlfn.IFNA(VLOOKUP(CONCATENATE($S$5,$B55,$C55),'OG1'!$A$6:$N$56,14,FALSE),0)</f>
        <v>0</v>
      </c>
      <c r="T55" s="66">
        <f>_xlfn.IFNA(VLOOKUP(CONCATENATE($T$5,$B55,$C55),'DRY1'!$A$6:$N$135,14,FALSE),0)</f>
        <v>0</v>
      </c>
      <c r="U55" s="66">
        <f>_xlfn.IFNA(VLOOKUP(CONCATENATE($U$5,$B55,$C55),'HO1'!$A$6:$N$131,14,FALSE),0)</f>
        <v>0</v>
      </c>
      <c r="V55" s="66">
        <f>_xlfn.IFNA(VLOOKUP(CONCATENATE($V$5,$B55,$C55),'BUS3'!$A$6:$N$135,14,FALSE),0)</f>
        <v>0</v>
      </c>
      <c r="W55" s="66">
        <f>_xlfn.IFNA(VLOOKUP(CONCATENATE($W$5,$B55,$C55),'DRY2'!$A$6:$N$133,14,FALSE),0)</f>
        <v>0</v>
      </c>
      <c r="X55" s="66">
        <f>_xlfn.IFNA(VLOOKUP(CONCATENATE($X$5,$B55,$C55),'BAL2'!$A$6:$N$133,14,FALSE),0)</f>
        <v>0</v>
      </c>
      <c r="Y55" s="66">
        <f>_xlfn.IFNA(VLOOKUP(CONCATENATE($Y$5,$B55,$C55),'OG2'!$A$6:$N$133,14,FALSE),0)</f>
        <v>0</v>
      </c>
      <c r="Z55" s="66">
        <f>_xlfn.IFNA(VLOOKUP(CONCATENATE($Z$5,$B55,$C55),'MR2'!$A$6:$N$133,14,FALSE),0)</f>
        <v>0</v>
      </c>
      <c r="AA55" s="66">
        <f>_xlfn.IFNA(VLOOKUP(CONCATENATE($AA$5,$B55,$C55),'DRY3'!$A$6:$N$124,14,FALSE),0)</f>
        <v>0</v>
      </c>
      <c r="AB55" s="66">
        <f>_xlfn.IFNA(VLOOKUP(CONCATENATE($AB$5,$B55,$C55),'SER2'!$A$6:$N$135,14,FALSE),0)</f>
        <v>0</v>
      </c>
      <c r="AC55" s="66">
        <f>_xlfn.IFNA(VLOOKUP(CONCATENATE($AC$5,$B55,$C55),'KR2'!$A$6:$O$129,14,FALSE),0)</f>
        <v>0</v>
      </c>
      <c r="AD55" s="66">
        <f>_xlfn.IFNA(VLOOKUP(CONCATENATE($AD$5,$B55,$C55),'BUN1'!$A$6:$O$129,14,FALSE),0)</f>
        <v>0</v>
      </c>
      <c r="AE55" s="66">
        <f>_xlfn.IFNA(VLOOKUP(CONCATENATE($AE$5,$B55,$C55),LOG!$A$6:$N$135,14,FALSE),0)</f>
        <v>0</v>
      </c>
      <c r="AF55" s="66">
        <f>_xlfn.IFNA(VLOOKUP(CONCATENATE($AF$5,$B55,$C55),FEST!$A$6:$N$125,14,FALSE),0)</f>
        <v>0</v>
      </c>
      <c r="AG55" s="66">
        <f>_xlfn.IFNA(VLOOKUP(CONCATENATE($AG$5,$B55,$C55),'ESP2'!$A$6:$N$131,14,FALSE),0)</f>
        <v>0</v>
      </c>
      <c r="AH55" s="66">
        <f>_xlfn.IFNA(VLOOKUP(CONCATENATE($AH$5,$B55,$C55),'OG2'!$A$6:$N$131,14,FALSE),0)</f>
        <v>0</v>
      </c>
      <c r="AI55" s="66">
        <f>_xlfn.IFNA(VLOOKUP(CONCATENATE($AI$5,$B55,$C55),'BUN2'!$A$6:$N$135,14,FALSE),0)</f>
        <v>0</v>
      </c>
      <c r="AJ55" s="66">
        <f>_xlfn.IFNA(VLOOKUP(CONCATENATE($AJ$5,$B55,$C55),SC!$A$6:$N$250,14,FALSE),0)</f>
        <v>0</v>
      </c>
      <c r="AK55" s="66">
        <f>_xlfn.IFNA(VLOOKUP(CONCATENATE($AK$5,$B55,$C55),'ESP3'!$A$6:$N$133,14,FALSE),0)</f>
        <v>0</v>
      </c>
      <c r="AL55" s="66">
        <f>_xlfn.IFNA(VLOOKUP(CONCATENATE($AL$5,$B55,$C55),'BAL3'!$A$6:$N$95,14,FALSE),0)</f>
        <v>0</v>
      </c>
      <c r="AM55" s="67">
        <f>_xlfn.IFNA(VLOOKUP(CONCATENATE($AM$5,$B55,$C55),'BUS4'!$A$6:$N$233,14,FALSE),0)</f>
        <v>0</v>
      </c>
      <c r="AN55" s="67">
        <f>_xlfn.IFNA(VLOOKUP(CONCATENATE($AK$5,$B55,$C55),'BUN3'!$A$6:$N$133,14,FALSE),0)</f>
        <v>0</v>
      </c>
      <c r="AO55" s="67">
        <f>_xlfn.IFNA(VLOOKUP(CONCATENATE($AO$5,$B55,$C55),'ESP4'!$A$6:$N$135,14,FALSE),0)</f>
        <v>0</v>
      </c>
      <c r="AP55" s="67">
        <f>_xlfn.IFNA(VLOOKUP(CONCATENATE($AP$5,$B55,$C55),'MR3'!$A$6:$N$77,14,FALSE),0)</f>
        <v>0</v>
      </c>
      <c r="AQ55" s="67">
        <f>_xlfn.IFNA(VLOOKUP(CONCATENATE($AQ$5,$B55,$C55),'WAL1'!$A$6:$N$233,14,FALSE),0)</f>
        <v>0</v>
      </c>
      <c r="AR55" s="67">
        <f>_xlfn.IFNA(VLOOKUP(CONCATENATE($AR$5,$B55,$C55),'SM1'!$A$6:$N$233,14,FALSE),0)</f>
        <v>0</v>
      </c>
      <c r="AS55" s="68"/>
      <c r="AT55" s="63"/>
    </row>
    <row r="56" spans="1:46" x14ac:dyDescent="0.3">
      <c r="A56" s="891"/>
      <c r="B56" s="85" t="s">
        <v>881</v>
      </c>
      <c r="C56" s="22" t="s">
        <v>882</v>
      </c>
      <c r="D56" s="22" t="s">
        <v>889</v>
      </c>
      <c r="E56" s="23">
        <v>45156</v>
      </c>
      <c r="F56" s="24">
        <v>13</v>
      </c>
      <c r="G56" s="187">
        <f t="shared" si="3"/>
        <v>0</v>
      </c>
      <c r="H56" s="66">
        <f t="shared" si="4"/>
        <v>0</v>
      </c>
      <c r="I56" s="638">
        <f t="shared" si="5"/>
        <v>35</v>
      </c>
      <c r="J56" s="66">
        <f>_xlfn.IFNA(VLOOKUP(CONCATENATE($J$5,$B56,$C56),'BUS1'!$A$6:$N$107,14,FALSE),0)</f>
        <v>0</v>
      </c>
      <c r="K56" s="66">
        <f>_xlfn.IFNA(VLOOKUP(CONCATENATE($K$5,$B56,$C56),'ESP1'!$A$6:$N$135,14,FALSE),0)</f>
        <v>0</v>
      </c>
      <c r="L56" s="66">
        <f>_xlfn.IFNA(VLOOKUP(CONCATENATE($L$5,$B56,$C56),'KR1'!$A$6:$N$95,14,FALSE),0)</f>
        <v>0</v>
      </c>
      <c r="M56" s="66">
        <f>_xlfn.IFNA(VLOOKUP(CONCATENATE($M$5,$B56,$C56),'BAL1'!$A$6:$N$110,14,FALSE),0)</f>
        <v>0</v>
      </c>
      <c r="N56" s="66">
        <f>_xlfn.IFNA(VLOOKUP(CONCATENATE($N$5,$B56,$C56),MUR!$A$6:$N$110,14,FALSE),0)</f>
        <v>0</v>
      </c>
      <c r="O56" s="66">
        <f>_xlfn.IFNA(VLOOKUP(CONCATENATE($O$5,$B56,$C56),'SER1'!$A$6:$N$110,14,FALSE),0)</f>
        <v>0</v>
      </c>
      <c r="P56" s="66">
        <f>_xlfn.IFNA(VLOOKUP(CONCATENATE($P$5,$B56,$C56),'MR1'!$A$6:$N$135,14,FALSE),0)</f>
        <v>0</v>
      </c>
      <c r="Q56" s="66">
        <f>_xlfn.IFNA(VLOOKUP(CONCATENATE($Q$5,$B56,$C56),'GOS1'!$A$6:$N$133,14,FALSE),0)</f>
        <v>0</v>
      </c>
      <c r="R56" s="66">
        <f>_xlfn.IFNA(VLOOKUP(CONCATENATE($R$5,$B56,$C56),'BUS2'!$A$6:$N$133,14,FALSE),0)</f>
        <v>0</v>
      </c>
      <c r="S56" s="66">
        <f>_xlfn.IFNA(VLOOKUP(CONCATENATE($S$5,$B56,$C56),'OG1'!$A$6:$N$56,14,FALSE),0)</f>
        <v>0</v>
      </c>
      <c r="T56" s="66">
        <f>_xlfn.IFNA(VLOOKUP(CONCATENATE($T$5,$B56,$C56),'DRY1'!$A$6:$N$135,14,FALSE),0)</f>
        <v>0</v>
      </c>
      <c r="U56" s="66">
        <f>_xlfn.IFNA(VLOOKUP(CONCATENATE($U$5,$B56,$C56),'HO1'!$A$6:$N$131,14,FALSE),0)</f>
        <v>0</v>
      </c>
      <c r="V56" s="66">
        <f>_xlfn.IFNA(VLOOKUP(CONCATENATE($V$5,$B56,$C56),'BUS3'!$A$6:$N$135,14,FALSE),0)</f>
        <v>0</v>
      </c>
      <c r="W56" s="66">
        <f>_xlfn.IFNA(VLOOKUP(CONCATENATE($W$5,$B56,$C56),'DRY2'!$A$6:$N$133,14,FALSE),0)</f>
        <v>0</v>
      </c>
      <c r="X56" s="66">
        <f>_xlfn.IFNA(VLOOKUP(CONCATENATE($X$5,$B56,$C56),'BAL2'!$A$6:$N$133,14,FALSE),0)</f>
        <v>0</v>
      </c>
      <c r="Y56" s="66">
        <f>_xlfn.IFNA(VLOOKUP(CONCATENATE($Y$5,$B56,$C56),'OG2'!$A$6:$N$133,14,FALSE),0)</f>
        <v>0</v>
      </c>
      <c r="Z56" s="66">
        <f>_xlfn.IFNA(VLOOKUP(CONCATENATE($Z$5,$B56,$C56),'MR2'!$A$6:$N$133,14,FALSE),0)</f>
        <v>0</v>
      </c>
      <c r="AA56" s="66">
        <f>_xlfn.IFNA(VLOOKUP(CONCATENATE($AA$5,$B56,$C56),'DRY3'!$A$6:$N$124,14,FALSE),0)</f>
        <v>0</v>
      </c>
      <c r="AB56" s="66">
        <f>_xlfn.IFNA(VLOOKUP(CONCATENATE($AB$5,$B56,$C56),'SER2'!$A$6:$N$135,14,FALSE),0)</f>
        <v>0</v>
      </c>
      <c r="AC56" s="66">
        <f>_xlfn.IFNA(VLOOKUP(CONCATENATE($AC$5,$B56,$C56),'KR2'!$A$6:$O$129,14,FALSE),0)</f>
        <v>0</v>
      </c>
      <c r="AD56" s="66">
        <f>_xlfn.IFNA(VLOOKUP(CONCATENATE($AD$5,$B56,$C56),'BUN1'!$A$6:$O$129,14,FALSE),0)</f>
        <v>0</v>
      </c>
      <c r="AE56" s="66">
        <f>_xlfn.IFNA(VLOOKUP(CONCATENATE($AE$5,$B56,$C56),LOG!$A$6:$N$135,14,FALSE),0)</f>
        <v>0</v>
      </c>
      <c r="AF56" s="66">
        <f>_xlfn.IFNA(VLOOKUP(CONCATENATE($AF$5,$B56,$C56),FEST!$A$6:$N$125,14,FALSE),0)</f>
        <v>0</v>
      </c>
      <c r="AG56" s="66">
        <f>_xlfn.IFNA(VLOOKUP(CONCATENATE($AG$5,$B56,$C56),'ESP2'!$A$6:$N$131,14,FALSE),0)</f>
        <v>0</v>
      </c>
      <c r="AH56" s="66">
        <f>_xlfn.IFNA(VLOOKUP(CONCATENATE($AH$5,$B56,$C56),'OG2'!$A$6:$N$131,14,FALSE),0)</f>
        <v>0</v>
      </c>
      <c r="AI56" s="66">
        <f>_xlfn.IFNA(VLOOKUP(CONCATENATE($AI$5,$B56,$C56),'BUN2'!$A$6:$N$135,14,FALSE),0)</f>
        <v>0</v>
      </c>
      <c r="AJ56" s="66">
        <f>_xlfn.IFNA(VLOOKUP(CONCATENATE($AJ$5,$B56,$C56),SC!$A$6:$N$250,14,FALSE),0)</f>
        <v>0</v>
      </c>
      <c r="AK56" s="66">
        <f>_xlfn.IFNA(VLOOKUP(CONCATENATE($AK$5,$B56,$C56),'ESP3'!$A$6:$N$133,14,FALSE),0)</f>
        <v>0</v>
      </c>
      <c r="AL56" s="66">
        <f>_xlfn.IFNA(VLOOKUP(CONCATENATE($AL$5,$B56,$C56),'BAL3'!$A$6:$N$95,14,FALSE),0)</f>
        <v>0</v>
      </c>
      <c r="AM56" s="67">
        <f>_xlfn.IFNA(VLOOKUP(CONCATENATE($AM$5,$B56,$C56),'BUS4'!$A$6:$N$233,14,FALSE),0)</f>
        <v>0</v>
      </c>
      <c r="AN56" s="67">
        <f>_xlfn.IFNA(VLOOKUP(CONCATENATE($AK$5,$B56,$C56),'BUN3'!$A$6:$N$133,14,FALSE),0)</f>
        <v>0</v>
      </c>
      <c r="AO56" s="67">
        <f>_xlfn.IFNA(VLOOKUP(CONCATENATE($AO$5,$B56,$C56),'ESP4'!$A$6:$N$135,14,FALSE),0)</f>
        <v>0</v>
      </c>
      <c r="AP56" s="67">
        <f>_xlfn.IFNA(VLOOKUP(CONCATENATE($AP$5,$B56,$C56),'MR3'!$A$6:$N$77,14,FALSE),0)</f>
        <v>0</v>
      </c>
      <c r="AQ56" s="67">
        <f>_xlfn.IFNA(VLOOKUP(CONCATENATE($AQ$5,$B56,$C56),'WAL1'!$A$6:$N$233,14,FALSE),0)</f>
        <v>0</v>
      </c>
      <c r="AR56" s="67">
        <f>_xlfn.IFNA(VLOOKUP(CONCATENATE($AR$5,$B56,$C56),'SM1'!$A$6:$N$233,14,FALSE),0)</f>
        <v>0</v>
      </c>
      <c r="AS56" s="68"/>
      <c r="AT56" s="63"/>
    </row>
    <row r="57" spans="1:46" x14ac:dyDescent="0.3">
      <c r="A57" s="891"/>
      <c r="B57" s="85"/>
      <c r="C57" s="22"/>
      <c r="D57" s="22"/>
      <c r="E57" s="23"/>
      <c r="F57" s="24"/>
      <c r="G57" s="187"/>
      <c r="H57" s="66"/>
      <c r="I57" s="638"/>
      <c r="J57" s="66">
        <f>_xlfn.IFNA(VLOOKUP(CONCATENATE($J$5,$B57,$C57),'BUS1'!$A$6:$N$107,14,FALSE),0)</f>
        <v>0</v>
      </c>
      <c r="K57" s="66">
        <f>_xlfn.IFNA(VLOOKUP(CONCATENATE($K$5,$B57,$C57),'ESP1'!$A$6:$N$135,14,FALSE),0)</f>
        <v>0</v>
      </c>
      <c r="L57" s="66">
        <f>_xlfn.IFNA(VLOOKUP(CONCATENATE($L$5,$B57,$C57),'KR1'!$A$6:$N$95,14,FALSE),0)</f>
        <v>0</v>
      </c>
      <c r="M57" s="66">
        <f>_xlfn.IFNA(VLOOKUP(CONCATENATE($M$5,$B57,$C57),'BAL1'!$A$6:$N$110,14,FALSE),0)</f>
        <v>0</v>
      </c>
      <c r="N57" s="66">
        <f>_xlfn.IFNA(VLOOKUP(CONCATENATE($N$5,$B57,$C57),MUR!$A$6:$N$110,14,FALSE),0)</f>
        <v>0</v>
      </c>
      <c r="O57" s="66">
        <f>_xlfn.IFNA(VLOOKUP(CONCATENATE($O$5,$B57,$C57),'SER1'!$A$6:$N$110,14,FALSE),0)</f>
        <v>0</v>
      </c>
      <c r="P57" s="66">
        <f>_xlfn.IFNA(VLOOKUP(CONCATENATE($P$5,$B57,$C57),'MR1'!$A$6:$N$135,14,FALSE),0)</f>
        <v>0</v>
      </c>
      <c r="Q57" s="66">
        <f>_xlfn.IFNA(VLOOKUP(CONCATENATE($Q$5,$B57,$C57),'GOS1'!$A$6:$N$133,14,FALSE),0)</f>
        <v>0</v>
      </c>
      <c r="R57" s="66">
        <f>_xlfn.IFNA(VLOOKUP(CONCATENATE($R$5,$B57,$C57),'BUS2'!$A$6:$N$133,14,FALSE),0)</f>
        <v>0</v>
      </c>
      <c r="S57" s="66">
        <f>_xlfn.IFNA(VLOOKUP(CONCATENATE($S$5,$B57,$C57),'OG1'!$A$6:$N$56,14,FALSE),0)</f>
        <v>0</v>
      </c>
      <c r="T57" s="66">
        <f>_xlfn.IFNA(VLOOKUP(CONCATENATE($T$5,$B57,$C57),'DRY1'!$A$6:$N$135,14,FALSE),0)</f>
        <v>0</v>
      </c>
      <c r="U57" s="66">
        <f>_xlfn.IFNA(VLOOKUP(CONCATENATE($U$5,$B57,$C57),'HO1'!$A$6:$N$131,14,FALSE),0)</f>
        <v>0</v>
      </c>
      <c r="V57" s="66">
        <f>_xlfn.IFNA(VLOOKUP(CONCATENATE($V$5,$B57,$C57),'BUS3'!$A$6:$N$135,14,FALSE),0)</f>
        <v>0</v>
      </c>
      <c r="W57" s="66">
        <f>_xlfn.IFNA(VLOOKUP(CONCATENATE($W$5,$B57,$C57),'DRY2'!$A$6:$N$133,14,FALSE),0)</f>
        <v>0</v>
      </c>
      <c r="X57" s="66">
        <f>_xlfn.IFNA(VLOOKUP(CONCATENATE($X$5,$B57,$C57),'BAL2'!$A$6:$N$133,14,FALSE),0)</f>
        <v>0</v>
      </c>
      <c r="Y57" s="66">
        <f>_xlfn.IFNA(VLOOKUP(CONCATENATE($Y$5,$B57,$C57),'OG2'!$A$6:$N$133,14,FALSE),0)</f>
        <v>0</v>
      </c>
      <c r="Z57" s="66">
        <f>_xlfn.IFNA(VLOOKUP(CONCATENATE($Z$5,$B57,$C57),'MR2'!$A$6:$N$133,14,FALSE),0)</f>
        <v>0</v>
      </c>
      <c r="AA57" s="66">
        <f>_xlfn.IFNA(VLOOKUP(CONCATENATE($AA$5,$B57,$C57),'DRY3'!$A$6:$N$124,14,FALSE),0)</f>
        <v>0</v>
      </c>
      <c r="AB57" s="66">
        <f>_xlfn.IFNA(VLOOKUP(CONCATENATE($AB$5,$B57,$C57),'SER2'!$A$6:$N$135,14,FALSE),0)</f>
        <v>0</v>
      </c>
      <c r="AC57" s="66">
        <f>_xlfn.IFNA(VLOOKUP(CONCATENATE($AC$5,$B57,$C57),'KR2'!$A$6:$O$129,14,FALSE),0)</f>
        <v>0</v>
      </c>
      <c r="AD57" s="66">
        <f>_xlfn.IFNA(VLOOKUP(CONCATENATE($AD$5,$B57,$C57),'BUN1'!$A$6:$O$129,14,FALSE),0)</f>
        <v>0</v>
      </c>
      <c r="AE57" s="66">
        <f>_xlfn.IFNA(VLOOKUP(CONCATENATE($AE$5,$B57,$C57),LOG!$A$6:$N$135,14,FALSE),0)</f>
        <v>0</v>
      </c>
      <c r="AF57" s="66">
        <f>_xlfn.IFNA(VLOOKUP(CONCATENATE($AF$5,$B57,$C57),FEST!$A$6:$N$125,14,FALSE),0)</f>
        <v>0</v>
      </c>
      <c r="AG57" s="66">
        <f>_xlfn.IFNA(VLOOKUP(CONCATENATE($AG$5,$B57,$C57),'ESP2'!$A$6:$N$131,14,FALSE),0)</f>
        <v>0</v>
      </c>
      <c r="AH57" s="66">
        <f>_xlfn.IFNA(VLOOKUP(CONCATENATE($AH$5,$B57,$C57),'OG2'!$A$6:$N$131,14,FALSE),0)</f>
        <v>0</v>
      </c>
      <c r="AI57" s="66">
        <f>_xlfn.IFNA(VLOOKUP(CONCATENATE($AI$5,$B57,$C57),'BUN2'!$A$6:$N$135,14,FALSE),0)</f>
        <v>0</v>
      </c>
      <c r="AJ57" s="66">
        <f>_xlfn.IFNA(VLOOKUP(CONCATENATE($AJ$5,$B57,$C57),SC!$A$6:$N$250,14,FALSE),0)</f>
        <v>0</v>
      </c>
      <c r="AK57" s="66">
        <f>_xlfn.IFNA(VLOOKUP(CONCATENATE($AK$5,$B57,$C57),'ESP3'!$A$6:$N$133,14,FALSE),0)</f>
        <v>0</v>
      </c>
      <c r="AL57" s="66">
        <f>_xlfn.IFNA(VLOOKUP(CONCATENATE($AL$5,$B57,$C57),'BAL3'!$A$6:$N$95,14,FALSE),0)</f>
        <v>0</v>
      </c>
      <c r="AM57" s="67">
        <f>_xlfn.IFNA(VLOOKUP(CONCATENATE($AM$5,$B57,$C57),'BUS4'!$A$6:$N$233,14,FALSE),0)</f>
        <v>0</v>
      </c>
      <c r="AN57" s="67">
        <f>_xlfn.IFNA(VLOOKUP(CONCATENATE($AK$5,$B57,$C57),'BUN3'!$A$6:$N$133,14,FALSE),0)</f>
        <v>0</v>
      </c>
      <c r="AO57" s="67">
        <f>_xlfn.IFNA(VLOOKUP(CONCATENATE($AO$5,$B57,$C57),'ESP4'!$A$6:$N$135,14,FALSE),0)</f>
        <v>0</v>
      </c>
      <c r="AP57" s="67">
        <f>_xlfn.IFNA(VLOOKUP(CONCATENATE($AP$5,$B57,$C57),'MR3'!$A$6:$N$77,14,FALSE),0)</f>
        <v>0</v>
      </c>
      <c r="AQ57" s="67">
        <f>_xlfn.IFNA(VLOOKUP(CONCATENATE($AQ$5,$B57,$C57),'WAL1'!$A$6:$N$233,14,FALSE),0)</f>
        <v>0</v>
      </c>
      <c r="AR57" s="67">
        <f>_xlfn.IFNA(VLOOKUP(CONCATENATE($AR$5,$B57,$C57),'SM1'!$A$6:$N$233,14,FALSE),0)</f>
        <v>0</v>
      </c>
      <c r="AS57" s="68"/>
      <c r="AT57" s="63"/>
    </row>
    <row r="58" spans="1:46" x14ac:dyDescent="0.3">
      <c r="A58" s="891"/>
      <c r="B58" s="85"/>
      <c r="C58" s="22"/>
      <c r="D58" s="22"/>
      <c r="E58" s="87"/>
      <c r="F58" s="24"/>
      <c r="G58" s="187"/>
      <c r="H58" s="66"/>
      <c r="I58" s="638"/>
      <c r="J58" s="66">
        <f>_xlfn.IFNA(VLOOKUP(CONCATENATE($J$5,$B58,$C58),'BUS1'!$A$6:$N$107,14,FALSE),0)</f>
        <v>0</v>
      </c>
      <c r="K58" s="66">
        <f>_xlfn.IFNA(VLOOKUP(CONCATENATE($K$5,$B58,$C58),'ESP1'!$A$6:$N$135,14,FALSE),0)</f>
        <v>0</v>
      </c>
      <c r="L58" s="66">
        <f>_xlfn.IFNA(VLOOKUP(CONCATENATE($L$5,$B58,$C58),'KR1'!$A$6:$N$95,14,FALSE),0)</f>
        <v>0</v>
      </c>
      <c r="M58" s="66">
        <f>_xlfn.IFNA(VLOOKUP(CONCATENATE($M$5,$B58,$C58),'BAL1'!$A$6:$N$110,14,FALSE),0)</f>
        <v>0</v>
      </c>
      <c r="N58" s="66">
        <f>_xlfn.IFNA(VLOOKUP(CONCATENATE($N$5,$B58,$C58),MUR!$A$6:$N$110,14,FALSE),0)</f>
        <v>0</v>
      </c>
      <c r="O58" s="66">
        <f>_xlfn.IFNA(VLOOKUP(CONCATENATE($O$5,$B58,$C58),'SER1'!$A$6:$N$110,14,FALSE),0)</f>
        <v>0</v>
      </c>
      <c r="P58" s="66">
        <f>_xlfn.IFNA(VLOOKUP(CONCATENATE($P$5,$B58,$C58),'MR1'!$A$6:$N$135,14,FALSE),0)</f>
        <v>0</v>
      </c>
      <c r="Q58" s="66">
        <f>_xlfn.IFNA(VLOOKUP(CONCATENATE($Q$5,$B58,$C58),'GOS1'!$A$6:$N$133,14,FALSE),0)</f>
        <v>0</v>
      </c>
      <c r="R58" s="66">
        <f>_xlfn.IFNA(VLOOKUP(CONCATENATE($R$5,$B58,$C58),'BUS2'!$A$6:$N$133,14,FALSE),0)</f>
        <v>0</v>
      </c>
      <c r="S58" s="66">
        <f>_xlfn.IFNA(VLOOKUP(CONCATENATE($S$5,$B58,$C58),'OG1'!$A$6:$N$56,14,FALSE),0)</f>
        <v>0</v>
      </c>
      <c r="T58" s="66">
        <f>_xlfn.IFNA(VLOOKUP(CONCATENATE($T$5,$B58,$C58),'DRY1'!$A$6:$N$135,14,FALSE),0)</f>
        <v>0</v>
      </c>
      <c r="U58" s="66">
        <f>_xlfn.IFNA(VLOOKUP(CONCATENATE($U$5,$B58,$C58),'HO1'!$A$6:$N$131,14,FALSE),0)</f>
        <v>0</v>
      </c>
      <c r="V58" s="66">
        <f>_xlfn.IFNA(VLOOKUP(CONCATENATE($V$5,$B58,$C58),'BUS3'!$A$6:$N$135,14,FALSE),0)</f>
        <v>0</v>
      </c>
      <c r="W58" s="66">
        <f>_xlfn.IFNA(VLOOKUP(CONCATENATE($W$5,$B58,$C58),'DRY2'!$A$6:$N$133,14,FALSE),0)</f>
        <v>0</v>
      </c>
      <c r="X58" s="66">
        <f>_xlfn.IFNA(VLOOKUP(CONCATENATE($X$5,$B58,$C58),'BAL2'!$A$6:$N$133,14,FALSE),0)</f>
        <v>0</v>
      </c>
      <c r="Y58" s="66">
        <f>_xlfn.IFNA(VLOOKUP(CONCATENATE($Y$5,$B58,$C58),'OG2'!$A$6:$N$133,14,FALSE),0)</f>
        <v>0</v>
      </c>
      <c r="Z58" s="66">
        <f>_xlfn.IFNA(VLOOKUP(CONCATENATE($Z$5,$B58,$C58),'MR2'!$A$6:$N$133,14,FALSE),0)</f>
        <v>0</v>
      </c>
      <c r="AA58" s="66">
        <f>_xlfn.IFNA(VLOOKUP(CONCATENATE($AA$5,$B58,$C58),'DRY3'!$A$6:$N$124,14,FALSE),0)</f>
        <v>0</v>
      </c>
      <c r="AB58" s="66">
        <f>_xlfn.IFNA(VLOOKUP(CONCATENATE($AB$5,$B58,$C58),'SER2'!$A$6:$N$135,14,FALSE),0)</f>
        <v>0</v>
      </c>
      <c r="AC58" s="66">
        <f>_xlfn.IFNA(VLOOKUP(CONCATENATE($AC$5,$B58,$C58),'KR2'!$A$6:$O$129,14,FALSE),0)</f>
        <v>0</v>
      </c>
      <c r="AD58" s="66">
        <f>_xlfn.IFNA(VLOOKUP(CONCATENATE($AD$5,$B58,$C58),'BUN1'!$A$6:$O$129,14,FALSE),0)</f>
        <v>0</v>
      </c>
      <c r="AE58" s="66">
        <f>_xlfn.IFNA(VLOOKUP(CONCATENATE($AE$5,$B58,$C58),LOG!$A$6:$N$135,14,FALSE),0)</f>
        <v>0</v>
      </c>
      <c r="AF58" s="66">
        <f>_xlfn.IFNA(VLOOKUP(CONCATENATE($AF$5,$B58,$C58),FEST!$A$6:$N$125,14,FALSE),0)</f>
        <v>0</v>
      </c>
      <c r="AG58" s="66">
        <f>_xlfn.IFNA(VLOOKUP(CONCATENATE($AG$5,$B58,$C58),'ESP2'!$A$6:$N$131,14,FALSE),0)</f>
        <v>0</v>
      </c>
      <c r="AH58" s="66">
        <f>_xlfn.IFNA(VLOOKUP(CONCATENATE($AH$5,$B58,$C58),'OG2'!$A$6:$N$131,14,FALSE),0)</f>
        <v>0</v>
      </c>
      <c r="AI58" s="66">
        <f>_xlfn.IFNA(VLOOKUP(CONCATENATE($AI$5,$B58,$C58),'BUN2'!$A$6:$N$135,14,FALSE),0)</f>
        <v>0</v>
      </c>
      <c r="AJ58" s="66">
        <f>_xlfn.IFNA(VLOOKUP(CONCATENATE($AJ$5,$B58,$C58),SC!$A$6:$N$250,14,FALSE),0)</f>
        <v>0</v>
      </c>
      <c r="AK58" s="66">
        <f>_xlfn.IFNA(VLOOKUP(CONCATENATE($AK$5,$B58,$C58),'ESP3'!$A$6:$N$133,14,FALSE),0)</f>
        <v>0</v>
      </c>
      <c r="AL58" s="66">
        <f>_xlfn.IFNA(VLOOKUP(CONCATENATE($AL$5,$B58,$C58),'BAL3'!$A$6:$N$95,14,FALSE),0)</f>
        <v>0</v>
      </c>
      <c r="AM58" s="67">
        <f>_xlfn.IFNA(VLOOKUP(CONCATENATE($AM$5,$B58,$C58),'BUS4'!$A$6:$N$233,14,FALSE),0)</f>
        <v>0</v>
      </c>
      <c r="AN58" s="67">
        <f>_xlfn.IFNA(VLOOKUP(CONCATENATE($AK$5,$B58,$C58),'BUN3'!$A$6:$N$133,14,FALSE),0)</f>
        <v>0</v>
      </c>
      <c r="AO58" s="67">
        <f>_xlfn.IFNA(VLOOKUP(CONCATENATE($AO$5,$B58,$C58),'ESP4'!$A$6:$N$135,14,FALSE),0)</f>
        <v>0</v>
      </c>
      <c r="AP58" s="67">
        <f>_xlfn.IFNA(VLOOKUP(CONCATENATE($AP$5,$B58,$C58),'MR3'!$A$6:$N$77,14,FALSE),0)</f>
        <v>0</v>
      </c>
      <c r="AQ58" s="67">
        <f>_xlfn.IFNA(VLOOKUP(CONCATENATE($AQ$5,$B58,$C58),'WAL1'!$A$6:$N$233,14,FALSE),0)</f>
        <v>0</v>
      </c>
      <c r="AR58" s="67">
        <f>_xlfn.IFNA(VLOOKUP(CONCATENATE($AR$5,$B58,$C58),'SM1'!$A$6:$N$233,14,FALSE),0)</f>
        <v>0</v>
      </c>
      <c r="AS58" s="68"/>
      <c r="AT58" s="63"/>
    </row>
    <row r="59" spans="1:46" x14ac:dyDescent="0.3">
      <c r="A59" s="891"/>
      <c r="B59" s="85"/>
      <c r="C59" s="22"/>
      <c r="D59" s="22"/>
      <c r="E59" s="23"/>
      <c r="F59" s="24"/>
      <c r="G59" s="187"/>
      <c r="H59" s="66"/>
      <c r="I59" s="638"/>
      <c r="J59" s="66">
        <f>_xlfn.IFNA(VLOOKUP(CONCATENATE($J$5,$B59,$C59),'BUS1'!$A$6:$N$107,14,FALSE),0)</f>
        <v>0</v>
      </c>
      <c r="K59" s="66">
        <f>_xlfn.IFNA(VLOOKUP(CONCATENATE($K$5,$B59,$C59),'ESP1'!$A$6:$N$135,14,FALSE),0)</f>
        <v>0</v>
      </c>
      <c r="L59" s="66">
        <f>_xlfn.IFNA(VLOOKUP(CONCATENATE($L$5,$B59,$C59),'KR1'!$A$6:$N$95,14,FALSE),0)</f>
        <v>0</v>
      </c>
      <c r="M59" s="66">
        <f>_xlfn.IFNA(VLOOKUP(CONCATENATE($M$5,$B59,$C59),'BAL1'!$A$6:$N$110,14,FALSE),0)</f>
        <v>0</v>
      </c>
      <c r="N59" s="66">
        <f>_xlfn.IFNA(VLOOKUP(CONCATENATE($N$5,$B59,$C59),MUR!$A$6:$N$110,14,FALSE),0)</f>
        <v>0</v>
      </c>
      <c r="O59" s="66">
        <f>_xlfn.IFNA(VLOOKUP(CONCATENATE($O$5,$B59,$C59),'SER1'!$A$6:$N$110,14,FALSE),0)</f>
        <v>0</v>
      </c>
      <c r="P59" s="66">
        <f>_xlfn.IFNA(VLOOKUP(CONCATENATE($P$5,$B59,$C59),'MR1'!$A$6:$N$135,14,FALSE),0)</f>
        <v>0</v>
      </c>
      <c r="Q59" s="66">
        <f>_xlfn.IFNA(VLOOKUP(CONCATENATE($Q$5,$B59,$C59),'GOS1'!$A$6:$N$133,14,FALSE),0)</f>
        <v>0</v>
      </c>
      <c r="R59" s="66">
        <f>_xlfn.IFNA(VLOOKUP(CONCATENATE($R$5,$B59,$C59),'BUS2'!$A$6:$N$133,14,FALSE),0)</f>
        <v>0</v>
      </c>
      <c r="S59" s="66">
        <f>_xlfn.IFNA(VLOOKUP(CONCATENATE($S$5,$B59,$C59),'OG1'!$A$6:$N$56,14,FALSE),0)</f>
        <v>0</v>
      </c>
      <c r="T59" s="66">
        <f>_xlfn.IFNA(VLOOKUP(CONCATENATE($T$5,$B59,$C59),'DRY1'!$A$6:$N$135,14,FALSE),0)</f>
        <v>0</v>
      </c>
      <c r="U59" s="66">
        <f>_xlfn.IFNA(VLOOKUP(CONCATENATE($U$5,$B59,$C59),'HO1'!$A$6:$N$131,14,FALSE),0)</f>
        <v>0</v>
      </c>
      <c r="V59" s="66">
        <f>_xlfn.IFNA(VLOOKUP(CONCATENATE($V$5,$B59,$C59),'BUS3'!$A$6:$N$135,14,FALSE),0)</f>
        <v>0</v>
      </c>
      <c r="W59" s="66">
        <f>_xlfn.IFNA(VLOOKUP(CONCATENATE($W$5,$B59,$C59),'DRY2'!$A$6:$N$133,14,FALSE),0)</f>
        <v>0</v>
      </c>
      <c r="X59" s="66">
        <f>_xlfn.IFNA(VLOOKUP(CONCATENATE($X$5,$B59,$C59),'BAL2'!$A$6:$N$133,14,FALSE),0)</f>
        <v>0</v>
      </c>
      <c r="Y59" s="66">
        <f>_xlfn.IFNA(VLOOKUP(CONCATENATE($Y$5,$B59,$C59),'OG2'!$A$6:$N$133,14,FALSE),0)</f>
        <v>0</v>
      </c>
      <c r="Z59" s="66">
        <f>_xlfn.IFNA(VLOOKUP(CONCATENATE($Z$5,$B59,$C59),'MR2'!$A$6:$N$133,14,FALSE),0)</f>
        <v>0</v>
      </c>
      <c r="AA59" s="66">
        <f>_xlfn.IFNA(VLOOKUP(CONCATENATE($AA$5,$B59,$C59),'DRY3'!$A$6:$N$124,14,FALSE),0)</f>
        <v>0</v>
      </c>
      <c r="AB59" s="66">
        <f>_xlfn.IFNA(VLOOKUP(CONCATENATE($AB$5,$B59,$C59),'SER2'!$A$6:$N$135,14,FALSE),0)</f>
        <v>0</v>
      </c>
      <c r="AC59" s="66">
        <f>_xlfn.IFNA(VLOOKUP(CONCATENATE($AC$5,$B59,$C59),'KR2'!$A$6:$O$129,14,FALSE),0)</f>
        <v>0</v>
      </c>
      <c r="AD59" s="66">
        <f>_xlfn.IFNA(VLOOKUP(CONCATENATE($AD$5,$B59,$C59),'BUN1'!$A$6:$O$129,14,FALSE),0)</f>
        <v>0</v>
      </c>
      <c r="AE59" s="66">
        <f>_xlfn.IFNA(VLOOKUP(CONCATENATE($AE$5,$B59,$C59),LOG!$A$6:$N$135,14,FALSE),0)</f>
        <v>0</v>
      </c>
      <c r="AF59" s="66">
        <f>_xlfn.IFNA(VLOOKUP(CONCATENATE($AF$5,$B59,$C59),FEST!$A$6:$N$125,14,FALSE),0)</f>
        <v>0</v>
      </c>
      <c r="AG59" s="66">
        <f>_xlfn.IFNA(VLOOKUP(CONCATENATE($AG$5,$B59,$C59),'ESP2'!$A$6:$N$131,14,FALSE),0)</f>
        <v>0</v>
      </c>
      <c r="AH59" s="66">
        <f>_xlfn.IFNA(VLOOKUP(CONCATENATE($AH$5,$B59,$C59),'OG2'!$A$6:$N$131,14,FALSE),0)</f>
        <v>0</v>
      </c>
      <c r="AI59" s="66">
        <f>_xlfn.IFNA(VLOOKUP(CONCATENATE($AI$5,$B59,$C59),'BUN2'!$A$6:$N$135,14,FALSE),0)</f>
        <v>0</v>
      </c>
      <c r="AJ59" s="66">
        <f>_xlfn.IFNA(VLOOKUP(CONCATENATE($AJ$5,$B59,$C59),SC!$A$6:$N$250,14,FALSE),0)</f>
        <v>0</v>
      </c>
      <c r="AK59" s="66">
        <f>_xlfn.IFNA(VLOOKUP(CONCATENATE($AK$5,$B59,$C59),'ESP3'!$A$6:$N$133,14,FALSE),0)</f>
        <v>0</v>
      </c>
      <c r="AL59" s="66">
        <f>_xlfn.IFNA(VLOOKUP(CONCATENATE($AL$5,$B59,$C59),'BAL3'!$A$6:$N$95,14,FALSE),0)</f>
        <v>0</v>
      </c>
      <c r="AM59" s="67">
        <f>_xlfn.IFNA(VLOOKUP(CONCATENATE($AM$5,$B59,$C59),'BUS4'!$A$6:$N$233,14,FALSE),0)</f>
        <v>0</v>
      </c>
      <c r="AN59" s="67">
        <f>_xlfn.IFNA(VLOOKUP(CONCATENATE($AK$5,$B59,$C59),'BUN3'!$A$6:$N$133,14,FALSE),0)</f>
        <v>0</v>
      </c>
      <c r="AO59" s="67">
        <f>_xlfn.IFNA(VLOOKUP(CONCATENATE($AO$5,$B59,$C59),'ESP4'!$A$6:$N$135,14,FALSE),0)</f>
        <v>0</v>
      </c>
      <c r="AP59" s="67">
        <f>_xlfn.IFNA(VLOOKUP(CONCATENATE($AP$5,$B59,$C59),'MR3'!$A$6:$N$77,14,FALSE),0)</f>
        <v>0</v>
      </c>
      <c r="AQ59" s="67">
        <f>_xlfn.IFNA(VLOOKUP(CONCATENATE($AQ$5,$B59,$C59),'WAL1'!$A$6:$N$233,14,FALSE),0)</f>
        <v>0</v>
      </c>
      <c r="AR59" s="67">
        <f>_xlfn.IFNA(VLOOKUP(CONCATENATE($AR$5,$B59,$C59),'SM1'!$A$6:$N$233,14,FALSE),0)</f>
        <v>0</v>
      </c>
      <c r="AS59" s="68"/>
      <c r="AT59" s="63"/>
    </row>
    <row r="60" spans="1:46" x14ac:dyDescent="0.3">
      <c r="A60" s="891"/>
      <c r="B60" s="85"/>
      <c r="C60" s="22"/>
      <c r="D60" s="22"/>
      <c r="E60" s="23"/>
      <c r="F60" s="24"/>
      <c r="G60" s="147"/>
      <c r="H60" s="64"/>
      <c r="I60" s="636"/>
      <c r="J60" s="66">
        <f>_xlfn.IFNA(VLOOKUP(CONCATENATE($J$5,$B60,$C60),'BUS1'!$A$6:$N$107,14,FALSE),0)</f>
        <v>0</v>
      </c>
      <c r="K60" s="66">
        <f>_xlfn.IFNA(VLOOKUP(CONCATENATE($K$5,$B60,$C60),'ESP1'!$A$6:$N$135,14,FALSE),0)</f>
        <v>0</v>
      </c>
      <c r="L60" s="66">
        <f>_xlfn.IFNA(VLOOKUP(CONCATENATE($L$5,$B60,$C60),'KR1'!$A$6:$N$95,14,FALSE),0)</f>
        <v>0</v>
      </c>
      <c r="M60" s="66"/>
      <c r="N60" s="66">
        <f>_xlfn.IFNA(VLOOKUP(CONCATENATE($N$5,$B60,$C60),MUR!$A$6:$L$131,14,FALSE),0)</f>
        <v>0</v>
      </c>
      <c r="O60" s="66">
        <f>_xlfn.IFNA(VLOOKUP(CONCATENATE($O$5,$B60,$C60),'SER1'!$A$6:$N$110,14,FALSE),0)</f>
        <v>0</v>
      </c>
      <c r="P60" s="66">
        <f>_xlfn.IFNA(VLOOKUP(CONCATENATE($P$5,$B60,$C60),'MR1'!$A$6:$N$135,14,FALSE),0)</f>
        <v>0</v>
      </c>
      <c r="Q60" s="66">
        <f>_xlfn.IFNA(VLOOKUP(CONCATENATE($Q$5,$B60,$C60),'GOS1'!$A$6:$N$133,14,FALSE),0)</f>
        <v>0</v>
      </c>
      <c r="R60" s="66">
        <f>_xlfn.IFNA(VLOOKUP(CONCATENATE($R$5,$B60,$C60),'BUS2'!F68,FALSE),0)</f>
        <v>0</v>
      </c>
      <c r="S60" s="66">
        <f>_xlfn.IFNA(VLOOKUP(CONCATENATE($S$5,$B60,$C60),'OG1'!$A$6:$N$56,14,FALSE),0)</f>
        <v>0</v>
      </c>
      <c r="T60" s="66">
        <f>_xlfn.IFNA(VLOOKUP(CONCATENATE($T$5,$B60,$C60),'DRY1'!$A$6:$N$135,14,FALSE),0)</f>
        <v>0</v>
      </c>
      <c r="U60" s="66">
        <f>_xlfn.IFNA(VLOOKUP(CONCATENATE($U$5,$B60,$C60),'HO1'!$A$6:$N$131,14,FALSE),0)</f>
        <v>0</v>
      </c>
      <c r="V60" s="66">
        <f>_xlfn.IFNA(VLOOKUP(CONCATENATE($V$5,$B60,$C60),'BUS3'!$A$8:$N$135,14,FALSE),0)</f>
        <v>0</v>
      </c>
      <c r="W60" s="66">
        <f>_xlfn.IFNA(VLOOKUP(CONCATENATE($W$5,$B60,$C60),'DRY2'!$A$6:$N$133,14,FALSE),0)</f>
        <v>0</v>
      </c>
      <c r="X60" s="66"/>
      <c r="Y60" s="66">
        <f>_xlfn.IFNA(VLOOKUP(CONCATENATE($Y$5,$B60,$C60),'OG3'!$A$6:$N$133,14,FALSE),0)</f>
        <v>0</v>
      </c>
      <c r="Z60" s="66">
        <f>_xlfn.IFNA(VLOOKUP(CONCATENATE($Z$5,$B60,$C60),'MR2'!$A$6:$N$133,14,FALSE),0)</f>
        <v>0</v>
      </c>
      <c r="AA60" s="66">
        <f>_xlfn.IFNA(VLOOKUP(CONCATENATE($AA$5,$B60,$C60),'DRY3'!$A$6:$N$124,14,FALSE),0)</f>
        <v>0</v>
      </c>
      <c r="AB60" s="66">
        <f>_xlfn.IFNA(VLOOKUP(CONCATENATE($AB$5,$B60,$C60),'SER2'!$A$6:$N$135,14,FALSE),0)</f>
        <v>0</v>
      </c>
      <c r="AC60" s="66">
        <f>_xlfn.IFNA(VLOOKUP(CONCATENATE($AC$5,$B60,$C60),'KR2'!$A$6:$O$129,14,FALSE),0)</f>
        <v>0</v>
      </c>
      <c r="AD60" s="66" cm="1">
        <f t="array" ref="AD60">_xlfn.IFNA(VLOOKUP(CONCATENATE($AD$5,$B60,$C60),BUN55,AD61:AE70,FALSE),0)</f>
        <v>0</v>
      </c>
      <c r="AE60" s="66">
        <f>_xlfn.IFNA(VLOOKUP(CONCATENATE($AE$5,$B60,$C60),LOG!$A$6:$N$135,14,FALSE),0)</f>
        <v>0</v>
      </c>
      <c r="AF60" s="66">
        <f>_xlfn.IFNA(VLOOKUP(CONCATENATE($AF$5,$B60,$C60),FEST!$A$6:$N$125,14,FALSE),0)</f>
        <v>0</v>
      </c>
      <c r="AG60" s="66">
        <f>_xlfn.IFNA(VLOOKUP(CONCATENATE($AG$5,$B60,$C60),'ESP2'!$A$6:$N$131,14,FALSE),0)</f>
        <v>0</v>
      </c>
      <c r="AH60" s="66">
        <f>_xlfn.IFNA(VLOOKUP(CONCATENATE($AG$5,$B60,$C60),'OG3'!$A$6:$N$131,14,FALSE),0)</f>
        <v>0</v>
      </c>
      <c r="AI60" s="66">
        <f>_xlfn.IFNA(VLOOKUP(CONCATENATE($AI$5,$B60,$C60),'BUN2'!$A$6:$N$135,14,FALSE),0)</f>
        <v>0</v>
      </c>
      <c r="AJ60" s="66">
        <f>_xlfn.IFNA(VLOOKUP(CONCATENATE($AJ$5,$B60,$C60),SC!$A$6:$M$135,14,FALSE),0)</f>
        <v>0</v>
      </c>
      <c r="AK60" s="66">
        <f>_xlfn.IFNA(VLOOKUP(CONCATENATE($AK$5,$B60,$C60),'ESP3'!$A$6:$N$133,14,FALSE),0)</f>
        <v>0</v>
      </c>
      <c r="AL60" s="66">
        <f>_xlfn.IFNA(VLOOKUP(CONCATENATE($AL$5,$B60,$C60),'BAL3'!$A$6:$N$95,14,FALSE),0)</f>
        <v>0</v>
      </c>
      <c r="AM60" s="67">
        <f>_xlfn.IFNA(VLOOKUP(CONCATENATE($AQ$5,$B60,$C60),'WAL1'!$A$6:$N$233,14,FALSE),0)</f>
        <v>0</v>
      </c>
      <c r="AN60" s="67">
        <f>_xlfn.IFNA(VLOOKUP(CONCATENATE($AK$5,$B60,$C60),'BUN3'!$A$6:$N$133,14,FALSE),0)</f>
        <v>0</v>
      </c>
      <c r="AO60" s="67">
        <f>_xlfn.IFNA(VLOOKUP(CONCATENATE($AO$5,$B60,$C60),'ESP4'!$A$6:$N$135,14,FALSE),0)</f>
        <v>0</v>
      </c>
      <c r="AP60" s="67">
        <f>_xlfn.IFNA(VLOOKUP(CONCATENATE($AP$5,$B60,$C60),'MR3'!$A$6:$N$77,14,FALSE),0)</f>
        <v>0</v>
      </c>
      <c r="AQ60" s="67">
        <f>_xlfn.IFNA(VLOOKUP(CONCATENATE($AQ$5,$B60,$C60),'WAL1'!$A$6:$N$233,14,FALSE),0)</f>
        <v>0</v>
      </c>
      <c r="AR60" s="393">
        <f>_xlfn.IFNA(VLOOKUP(CONCATENATE($AR$5,$B60,$C60),[1]SM1!$A$6:$N$250,14,FALSE),0)</f>
        <v>0</v>
      </c>
      <c r="AS60" s="68"/>
      <c r="AT60" s="63"/>
    </row>
    <row r="61" spans="1:46" x14ac:dyDescent="0.3">
      <c r="A61" s="891"/>
      <c r="B61" s="85"/>
      <c r="C61" s="22"/>
      <c r="D61" s="22"/>
      <c r="E61" s="23"/>
      <c r="F61" s="24"/>
      <c r="G61" s="147"/>
      <c r="H61" s="64"/>
      <c r="I61" s="636"/>
      <c r="J61" s="66">
        <f>_xlfn.IFNA(VLOOKUP(CONCATENATE($J$5,$B61,$C61),'BUS1'!$A$6:$N$107,14,FALSE),0)</f>
        <v>0</v>
      </c>
      <c r="K61" s="66">
        <f>_xlfn.IFNA(VLOOKUP(CONCATENATE($K$5,$B61,$C61),'ESP1'!$A$6:$N$135,14,FALSE),0)</f>
        <v>0</v>
      </c>
      <c r="L61" s="66">
        <f>_xlfn.IFNA(VLOOKUP(CONCATENATE($L$5,$B61,$C61),'KR1'!$A$6:$N$95,14,FALSE),0)</f>
        <v>0</v>
      </c>
      <c r="M61" s="66"/>
      <c r="N61" s="66">
        <f>_xlfn.IFNA(VLOOKUP(CONCATENATE($N$5,$B61,$C61),MUR!$A$6:$L$131,14,FALSE),0)</f>
        <v>0</v>
      </c>
      <c r="O61" s="66">
        <f>_xlfn.IFNA(VLOOKUP(CONCATENATE($O$5,$B61,$C61),'SER1'!$A$6:$N$110,14,FALSE),0)</f>
        <v>0</v>
      </c>
      <c r="P61" s="66">
        <f>_xlfn.IFNA(VLOOKUP(CONCATENATE($P$5,$B61,$C61),'MR1'!$A$6:$N$135,14,FALSE),0)</f>
        <v>0</v>
      </c>
      <c r="Q61" s="66">
        <f>_xlfn.IFNA(VLOOKUP(CONCATENATE($Q$5,$B61,$C61),'GOS1'!$A$6:$N$133,14,FALSE),0)</f>
        <v>0</v>
      </c>
      <c r="R61" s="66">
        <f>_xlfn.IFNA(VLOOKUP(CONCATENATE($R$5,$B61,$C61),'BUS2'!F69,FALSE),0)</f>
        <v>0</v>
      </c>
      <c r="S61" s="66">
        <f>_xlfn.IFNA(VLOOKUP(CONCATENATE($S$5,$B61,$C61),'OG1'!$A$6:$N$56,14,FALSE),0)</f>
        <v>0</v>
      </c>
      <c r="T61" s="66">
        <f>_xlfn.IFNA(VLOOKUP(CONCATENATE($T$5,$B61,$C61),'DRY1'!$A$6:$N$135,14,FALSE),0)</f>
        <v>0</v>
      </c>
      <c r="U61" s="66">
        <f>_xlfn.IFNA(VLOOKUP(CONCATENATE($U$5,$B61,$C61),'HO1'!$A$8:$N$131,14,FALSE),0)</f>
        <v>0</v>
      </c>
      <c r="V61" s="66">
        <f>_xlfn.IFNA(VLOOKUP(CONCATENATE($V$5,$B61,$C61),'BUS3'!$A$8:$N$135,14,FALSE),0)</f>
        <v>0</v>
      </c>
      <c r="W61" s="66">
        <f>_xlfn.IFNA(VLOOKUP(CONCATENATE($W$5,$B61,$C61),'DRY2'!$A$6:$N$133,14,FALSE),0)</f>
        <v>0</v>
      </c>
      <c r="X61" s="66"/>
      <c r="Y61" s="66">
        <f>_xlfn.IFNA(VLOOKUP(CONCATENATE($Y$5,$B61,$C61),'OG3'!$A$6:$N$133,14,FALSE),0)</f>
        <v>0</v>
      </c>
      <c r="Z61" s="66">
        <f>_xlfn.IFNA(VLOOKUP(CONCATENATE($Z$5,$B61,$C61),'MR2'!$A$6:$N$133,14,FALSE),0)</f>
        <v>0</v>
      </c>
      <c r="AA61" s="66">
        <f>_xlfn.IFNA(VLOOKUP(CONCATENATE($AA$5,$B61,$C61),'DRY3'!$A$6:$N$124,14,FALSE),0)</f>
        <v>0</v>
      </c>
      <c r="AB61" s="66">
        <f>_xlfn.IFNA(VLOOKUP(CONCATENATE($AB$5,$B61,$C61),'SER2'!$A$6:$N$135,14,FALSE),0)</f>
        <v>0</v>
      </c>
      <c r="AC61" s="66">
        <f>_xlfn.IFNA(VLOOKUP(CONCATENATE($AC$5,$B61,$C61),'KR2'!$A$6:$O$129,14,FALSE),0)</f>
        <v>0</v>
      </c>
      <c r="AD61" s="66" cm="1">
        <f t="array" ref="AD61">_xlfn.IFNA(VLOOKUP(CONCATENATE($AD$5,$B61,$C61),BUR51,AD62:AE73,FALSE),0)</f>
        <v>0</v>
      </c>
      <c r="AE61" s="66">
        <f>_xlfn.IFNA(VLOOKUP(CONCATENATE($AE$5,$B61,$C61),LOG!$A$6:$N$135,14,FALSE),0)</f>
        <v>0</v>
      </c>
      <c r="AF61" s="66">
        <f>_xlfn.IFNA(VLOOKUP(CONCATENATE($AF$5,$B61,$C61),FEST!$A$6:$N$125,14,FALSE),0)</f>
        <v>0</v>
      </c>
      <c r="AG61" s="66">
        <f>_xlfn.IFNA(VLOOKUP(CONCATENATE($AG$5,$B61,$C61),'ESP2'!$A$6:$N$131,14,FALSE),0)</f>
        <v>0</v>
      </c>
      <c r="AH61" s="66">
        <f>_xlfn.IFNA(VLOOKUP(CONCATENATE($AG$5,$B61,$C61),'OG3'!$A$6:$N$131,14,FALSE),0)</f>
        <v>0</v>
      </c>
      <c r="AI61" s="66">
        <f>_xlfn.IFNA(VLOOKUP(CONCATENATE($AI$5,$B61,$C61),'BUN2'!$A$6:$N$135,14,FALSE),0)</f>
        <v>0</v>
      </c>
      <c r="AJ61" s="66">
        <f>_xlfn.IFNA(VLOOKUP(CONCATENATE($AJ$5,$B61,$C61),SC!$A$6:$M$135,14,FALSE),0)</f>
        <v>0</v>
      </c>
      <c r="AK61" s="66">
        <f>_xlfn.IFNA(VLOOKUP(CONCATENATE($AK$5,$B61,$C61),'ESP3'!$A$6:$N$133,14,FALSE),0)</f>
        <v>0</v>
      </c>
      <c r="AL61" s="66">
        <f>_xlfn.IFNA(VLOOKUP(CONCATENATE($AL$5,$B61,$C61),'BAL3'!$A$6:$N$95,14,FALSE),0)</f>
        <v>0</v>
      </c>
      <c r="AM61" s="67">
        <f>_xlfn.IFNA(VLOOKUP(CONCATENATE($AQ$5,$B61,$C61),'WAL1'!$A$6:$N$233,14,FALSE),0)</f>
        <v>0</v>
      </c>
      <c r="AN61" s="67">
        <f>_xlfn.IFNA(VLOOKUP(CONCATENATE($AK$5,$B61,$C61),'BUN3'!$A$6:$N$133,14,FALSE),0)</f>
        <v>0</v>
      </c>
      <c r="AO61" s="67">
        <f>_xlfn.IFNA(VLOOKUP(CONCATENATE($AO$5,$B61,$C61),'ESP4'!$A$6:$N$135,14,FALSE),0)</f>
        <v>0</v>
      </c>
      <c r="AP61" s="67">
        <f>_xlfn.IFNA(VLOOKUP(CONCATENATE($AP$5,$B61,$C61),'MR3'!$A$6:$N$77,14,FALSE),0)</f>
        <v>0</v>
      </c>
      <c r="AQ61" s="67">
        <f>_xlfn.IFNA(VLOOKUP(CONCATENATE($AQ$5,$B61,$C61),'WAL1'!$A$6:$N$233,14,FALSE),0)</f>
        <v>0</v>
      </c>
      <c r="AR61" s="393">
        <f>_xlfn.IFNA(VLOOKUP(CONCATENATE($AR$5,$B61,$C61),[1]SM1!$A$6:$N$250,14,FALSE),0)</f>
        <v>0</v>
      </c>
      <c r="AS61" s="68"/>
      <c r="AT61" s="63"/>
    </row>
    <row r="62" spans="1:46" x14ac:dyDescent="0.3">
      <c r="A62" s="891"/>
      <c r="B62" s="85"/>
      <c r="C62" s="22"/>
      <c r="D62" s="22"/>
      <c r="E62" s="23"/>
      <c r="F62" s="24"/>
      <c r="G62" s="147"/>
      <c r="H62" s="64"/>
      <c r="I62" s="636"/>
      <c r="J62" s="66">
        <f>_xlfn.IFNA(VLOOKUP(CONCATENATE($J$5,$B62,$C62),'BUS1'!$A$6:$N$107,14,FALSE),0)</f>
        <v>0</v>
      </c>
      <c r="K62" s="66">
        <f>_xlfn.IFNA(VLOOKUP(CONCATENATE($K$5,$B62,$C62),'ESP1'!$A$6:$N$135,14,FALSE),0)</f>
        <v>0</v>
      </c>
      <c r="L62" s="66">
        <f>_xlfn.IFNA(VLOOKUP(CONCATENATE($L$5,$B62,$C62),'KR1'!$A$6:$N$95,14,FALSE),0)</f>
        <v>0</v>
      </c>
      <c r="M62" s="66"/>
      <c r="N62" s="66">
        <f>_xlfn.IFNA(VLOOKUP(CONCATENATE($N$5,$B62,$C62),MUR!$A$6:$L$131,14,FALSE),0)</f>
        <v>0</v>
      </c>
      <c r="O62" s="66">
        <f>_xlfn.IFNA(VLOOKUP(CONCATENATE($O$5,$B62,$C62),'SER1'!$A$6:$N$110,14,FALSE),0)</f>
        <v>0</v>
      </c>
      <c r="P62" s="66">
        <f>_xlfn.IFNA(VLOOKUP(CONCATENATE($P$5,$B62,$C62),'MR1'!$A$6:$N$135,14,FALSE),0)</f>
        <v>0</v>
      </c>
      <c r="Q62" s="66">
        <f>_xlfn.IFNA(VLOOKUP(CONCATENATE($Q$5,$B62,$C62),'GOS1'!$A$6:$N$133,14,FALSE),0)</f>
        <v>0</v>
      </c>
      <c r="R62" s="66">
        <f>_xlfn.IFNA(VLOOKUP(CONCATENATE($R$5,$B62,$C62),'BUS2'!F70,FALSE),0)</f>
        <v>0</v>
      </c>
      <c r="S62" s="66">
        <f>_xlfn.IFNA(VLOOKUP(CONCATENATE($S$5,$B62,$C62),'OG1'!$A$6:$N$56,14,FALSE),0)</f>
        <v>0</v>
      </c>
      <c r="T62" s="66">
        <f>_xlfn.IFNA(VLOOKUP(CONCATENATE($T$5,$B62,$C62),'DRY1'!$A$6:$N$135,14,FALSE),0)</f>
        <v>0</v>
      </c>
      <c r="U62" s="66">
        <f>_xlfn.IFNA(VLOOKUP(CONCATENATE($U$5,$B62,$C62),'HO1'!$A$8:$N$131,14,FALSE),0)</f>
        <v>0</v>
      </c>
      <c r="V62" s="66">
        <f>_xlfn.IFNA(VLOOKUP(CONCATENATE($V$5,$B62,$C62),'BUS3'!$A$8:$N$135,14,FALSE),0)</f>
        <v>0</v>
      </c>
      <c r="W62" s="66">
        <f>_xlfn.IFNA(VLOOKUP(CONCATENATE($W$5,$B62,$C62),'DRY2'!$A$6:$M$169,14,FALSE),0)</f>
        <v>0</v>
      </c>
      <c r="X62" s="66"/>
      <c r="Y62" s="66">
        <f>_xlfn.IFNA(VLOOKUP(CONCATENATE($Y$5,$B62,$C62),'OG3'!$A$6:$N$133,14,FALSE),0)</f>
        <v>0</v>
      </c>
      <c r="Z62" s="66">
        <f>_xlfn.IFNA(VLOOKUP(CONCATENATE($Z$5,$B62,$C62),'MR2'!$A$6:$N$133,14,FALSE),0)</f>
        <v>0</v>
      </c>
      <c r="AA62" s="66">
        <f>_xlfn.IFNA(VLOOKUP(CONCATENATE($AA$5,$B62,$C62),'DRY3'!$A$6:$N$124,14,FALSE),0)</f>
        <v>0</v>
      </c>
      <c r="AB62" s="66">
        <f>_xlfn.IFNA(VLOOKUP(CONCATENATE($AB$5,$B62,$C62),'SER2'!$A$6:$N$135,14,FALSE),0)</f>
        <v>0</v>
      </c>
      <c r="AC62" s="66">
        <f>_xlfn.IFNA(VLOOKUP(CONCATENATE($AC$5,$B62,$C62),'KR2'!$A$6:$O$129,14,FALSE),0)</f>
        <v>0</v>
      </c>
      <c r="AD62" s="66" cm="1">
        <f t="array" ref="AD62">_xlfn.IFNA(VLOOKUP(CONCATENATE($AD$5,$B62,$C62),BUR57,AD63:AE74,FALSE),0)</f>
        <v>0</v>
      </c>
      <c r="AE62" s="66">
        <f>_xlfn.IFNA(VLOOKUP(CONCATENATE($AE$5,$B62,$C62),LOG!$A$6:$N$135,14,FALSE),0)</f>
        <v>0</v>
      </c>
      <c r="AF62" s="66">
        <f>_xlfn.IFNA(VLOOKUP(CONCATENATE($AF$5,$B62,$C62),FEST!$A$6:$N$125,14,FALSE),0)</f>
        <v>0</v>
      </c>
      <c r="AG62" s="66">
        <f>_xlfn.IFNA(VLOOKUP(CONCATENATE($AG$5,$B62,$C62),'ESP2'!$A$6:$N$131,14,FALSE),0)</f>
        <v>0</v>
      </c>
      <c r="AH62" s="66">
        <f>_xlfn.IFNA(VLOOKUP(CONCATENATE($AG$5,$B62,$C62),'OG3'!$A$6:$N$131,14,FALSE),0)</f>
        <v>0</v>
      </c>
      <c r="AI62" s="66">
        <f>_xlfn.IFNA(VLOOKUP(CONCATENATE($AI$5,$B62,$C62),'BUN2'!$A$6:$N$135,14,FALSE),0)</f>
        <v>0</v>
      </c>
      <c r="AJ62" s="66">
        <f>_xlfn.IFNA(VLOOKUP(CONCATENATE($AJ$5,$B62,$C62),SC!$A$6:$M$135,14,FALSE),0)</f>
        <v>0</v>
      </c>
      <c r="AK62" s="66">
        <f>_xlfn.IFNA(VLOOKUP(CONCATENATE($AK$5,$B62,$C62),'ESP3'!$A$6:$N$133,14,FALSE),0)</f>
        <v>0</v>
      </c>
      <c r="AL62" s="66">
        <f>_xlfn.IFNA(VLOOKUP(CONCATENATE($AL$5,$B62,$C62),'BAL3'!$A$6:$N$95,14,FALSE),0)</f>
        <v>0</v>
      </c>
      <c r="AM62" s="67">
        <f>_xlfn.IFNA(VLOOKUP(CONCATENATE($AQ$5,$B62,$C62),'WAL1'!$A$6:$N$233,14,FALSE),0)</f>
        <v>0</v>
      </c>
      <c r="AN62" s="67">
        <f>_xlfn.IFNA(VLOOKUP(CONCATENATE($AK$5,$B62,$C62),'BUN3'!$A$6:$N$133,14,FALSE),0)</f>
        <v>0</v>
      </c>
      <c r="AO62" s="67">
        <f>_xlfn.IFNA(VLOOKUP(CONCATENATE($AO$5,$B62,$C62),'ESP4'!$A$6:$N$135,14,FALSE),0)</f>
        <v>0</v>
      </c>
      <c r="AP62" s="67">
        <f>_xlfn.IFNA(VLOOKUP(CONCATENATE($AP$5,$B62,$C62),'MR3'!$A$6:$N$77,14,FALSE),0)</f>
        <v>0</v>
      </c>
      <c r="AQ62" s="67">
        <f>_xlfn.IFNA(VLOOKUP(CONCATENATE($AQ$5,$B62,$C62),'WAL1'!$A$6:$N$233,14,FALSE),0)</f>
        <v>0</v>
      </c>
      <c r="AR62" s="393">
        <f>_xlfn.IFNA(VLOOKUP(CONCATENATE($AR$5,$B62,$C62),[1]SM1!$A$6:$N$250,14,FALSE),0)</f>
        <v>0</v>
      </c>
      <c r="AS62" s="68"/>
      <c r="AT62" s="63"/>
    </row>
    <row r="63" spans="1:46" ht="14.4" thickBot="1" x14ac:dyDescent="0.35">
      <c r="A63" s="891"/>
      <c r="B63" s="140"/>
      <c r="C63" s="141"/>
      <c r="D63" s="141"/>
      <c r="E63" s="142"/>
      <c r="F63" s="143"/>
      <c r="G63" s="148"/>
      <c r="H63" s="186"/>
      <c r="I63" s="637"/>
      <c r="J63" s="66">
        <f>_xlfn.IFNA(VLOOKUP(CONCATENATE($J$5,$B63,$C63),'BUS1'!$A$6:$N$107,14,FALSE),0)</f>
        <v>0</v>
      </c>
      <c r="K63" s="66">
        <f>_xlfn.IFNA(VLOOKUP(CONCATENATE($K$5,$B63,$C63),'ESP1'!$A$6:$N$135,14,FALSE),0)</f>
        <v>0</v>
      </c>
      <c r="L63" s="66">
        <f>_xlfn.IFNA(VLOOKUP(CONCATENATE($L$5,$B63,$C63),'KR1'!$A$6:$N$95,14,FALSE),0)</f>
        <v>0</v>
      </c>
      <c r="M63" s="66"/>
      <c r="N63" s="66">
        <f>_xlfn.IFNA(VLOOKUP(CONCATENATE($N$5,$B63,$C63),MUR!$A$6:$L$131,14,FALSE),0)</f>
        <v>0</v>
      </c>
      <c r="O63" s="66">
        <f>_xlfn.IFNA(VLOOKUP(CONCATENATE($O$5,$B63,$C63),'SER1'!$A$6:$N$110,14,FALSE),0)</f>
        <v>0</v>
      </c>
      <c r="P63" s="66">
        <f>_xlfn.IFNA(VLOOKUP(CONCATENATE($P$5,$B63,$C63),'MR1'!$A$6:$N$135,14,FALSE),0)</f>
        <v>0</v>
      </c>
      <c r="Q63" s="66">
        <f>_xlfn.IFNA(VLOOKUP(CONCATENATE($Q$5,$B63,$C63),'GOS1'!$A$6:$N$133,14,FALSE),0)</f>
        <v>0</v>
      </c>
      <c r="R63" s="66">
        <f>_xlfn.IFNA(VLOOKUP(CONCATENATE($R$5,$B63,$C63),'BUS2'!F71,FALSE),0)</f>
        <v>0</v>
      </c>
      <c r="S63" s="66">
        <f>_xlfn.IFNA(VLOOKUP(CONCATENATE($S$5,$B63,$C63),'OG1'!$A$6:$N$56,14,FALSE),0)</f>
        <v>0</v>
      </c>
      <c r="T63" s="66">
        <f>_xlfn.IFNA(VLOOKUP(CONCATENATE($T$5,$B63,$C63),'DRY1'!$A$6:$N$135,14,FALSE),0)</f>
        <v>0</v>
      </c>
      <c r="U63" s="66">
        <f>_xlfn.IFNA(VLOOKUP(CONCATENATE($U$5,$B63,$C63),'HO1'!$A$8:$N$131,14,FALSE),0)</f>
        <v>0</v>
      </c>
      <c r="V63" s="66">
        <f>_xlfn.IFNA(VLOOKUP(CONCATENATE($V$5,$B63,$C63),'BUS3'!$A$8:$N$135,14,FALSE),0)</f>
        <v>0</v>
      </c>
      <c r="W63" s="66">
        <f>_xlfn.IFNA(VLOOKUP(CONCATENATE($W$5,$B63,$C63),'DRY2'!$A$6:$M$169,14,FALSE),0)</f>
        <v>0</v>
      </c>
      <c r="X63" s="66"/>
      <c r="Y63" s="66">
        <f>_xlfn.IFNA(VLOOKUP(CONCATENATE($Y$5,$B63,$C63),'OG3'!$A$6:$N$133,14,FALSE),0)</f>
        <v>0</v>
      </c>
      <c r="Z63" s="66">
        <f>_xlfn.IFNA(VLOOKUP(CONCATENATE($Z$5,$B63,$C63),'MR2'!$A$6:$N$133,14,FALSE),0)</f>
        <v>0</v>
      </c>
      <c r="AA63" s="66">
        <f>_xlfn.IFNA(VLOOKUP(CONCATENATE($AA$5,$B63,$C63),'DRY3'!$A$6:$N$124,14,FALSE),0)</f>
        <v>0</v>
      </c>
      <c r="AB63" s="66">
        <f>_xlfn.IFNA(VLOOKUP(CONCATENATE($AB$5,$B63,$C63),'SER2'!$A$6:$N$135,14,FALSE),0)</f>
        <v>0</v>
      </c>
      <c r="AC63" s="66">
        <f>_xlfn.IFNA(VLOOKUP(CONCATENATE($AC$5,$B63,$C63),'KR2'!$A$6:$O$129,14,FALSE),0)</f>
        <v>0</v>
      </c>
      <c r="AD63" s="66" cm="1">
        <f t="array" ref="AD63">_xlfn.IFNA(VLOOKUP(CONCATENATE($AD$5,$B63,$C63),BUR58,AD64:AE75,FALSE),0)</f>
        <v>0</v>
      </c>
      <c r="AE63" s="66">
        <f>_xlfn.IFNA(VLOOKUP(CONCATENATE($AE$5,$B63,$C63),LOG!$A$6:$N$135,14,FALSE),0)</f>
        <v>0</v>
      </c>
      <c r="AF63" s="66">
        <f>_xlfn.IFNA(VLOOKUP(CONCATENATE($AF$5,$B63,$C63),FEST!$A$6:$N$125,14,FALSE),0)</f>
        <v>0</v>
      </c>
      <c r="AG63" s="66">
        <f>_xlfn.IFNA(VLOOKUP(CONCATENATE($AG$5,$B63,$C63),'ESP2'!$A$6:$N$131,14,FALSE),0)</f>
        <v>0</v>
      </c>
      <c r="AH63" s="66">
        <f>_xlfn.IFNA(VLOOKUP(CONCATENATE($AG$5,$B63,$C63),'OG3'!$A$6:$N$131,14,FALSE),0)</f>
        <v>0</v>
      </c>
      <c r="AI63" s="66">
        <f>_xlfn.IFNA(VLOOKUP(CONCATENATE($AI$5,$B63,$C63),'BUN2'!$A$6:$N$135,14,FALSE),0)</f>
        <v>0</v>
      </c>
      <c r="AJ63" s="66">
        <f>_xlfn.IFNA(VLOOKUP(CONCATENATE($AJ$5,$B63,$C63),SC!$A$6:$M$135,14,FALSE),0)</f>
        <v>0</v>
      </c>
      <c r="AK63" s="66">
        <f>_xlfn.IFNA(VLOOKUP(CONCATENATE($AK$5,$B63,$C63),'ESP3'!$A$6:$N$133,14,FALSE),0)</f>
        <v>0</v>
      </c>
      <c r="AL63" s="66">
        <f>_xlfn.IFNA(VLOOKUP(CONCATENATE($Z$5,$B54,$C54),'BAL2'!$A$6:$N$95,14,FALSE),0)</f>
        <v>0</v>
      </c>
      <c r="AM63" s="67">
        <f>_xlfn.IFNA(VLOOKUP(CONCATENATE($AQ$5,$B63,$C63),'WAL1'!$A$6:$N$233,14,FALSE),0)</f>
        <v>0</v>
      </c>
      <c r="AN63" s="67">
        <f>_xlfn.IFNA(VLOOKUP(CONCATENATE($AK$5,$B63,$C63),'BUN3'!$A$6:$N$133,14,FALSE),0)</f>
        <v>0</v>
      </c>
      <c r="AO63" s="67">
        <f>_xlfn.IFNA(VLOOKUP(CONCATENATE($AO$5,$B63,$C63),'ESP4'!$A$6:$N$135,14,FALSE),0)</f>
        <v>0</v>
      </c>
      <c r="AP63" s="67">
        <f>_xlfn.IFNA(VLOOKUP(CONCATENATE($AP$5,$B63,$C63),'MR3'!$A$6:$N$77,14,FALSE),0)</f>
        <v>0</v>
      </c>
      <c r="AQ63" s="67">
        <f>_xlfn.IFNA(VLOOKUP(CONCATENATE($AQ$5,$B63,$C63),'WAL1'!$A$6:$N$233,14,FALSE),0)</f>
        <v>0</v>
      </c>
      <c r="AR63" s="393"/>
      <c r="AS63" s="68"/>
      <c r="AT63" s="63"/>
    </row>
    <row r="64" spans="1:46" x14ac:dyDescent="0.3">
      <c r="A64" s="891"/>
      <c r="B64" s="60"/>
      <c r="C64" s="60"/>
      <c r="D64" s="60"/>
      <c r="E64" s="59"/>
      <c r="F64" s="19"/>
      <c r="G64" s="19"/>
      <c r="H64" s="61"/>
      <c r="I64" s="62"/>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3"/>
    </row>
    <row r="65" spans="2:43" x14ac:dyDescent="0.3">
      <c r="AM65" s="4"/>
      <c r="AQ65" s="4"/>
    </row>
    <row r="66" spans="2:43" x14ac:dyDescent="0.3">
      <c r="B66" s="692"/>
      <c r="C66" s="11"/>
      <c r="D66" s="11"/>
      <c r="F66" s="11"/>
      <c r="AM66" s="4"/>
      <c r="AQ66" s="4"/>
    </row>
    <row r="67" spans="2:43" x14ac:dyDescent="0.3">
      <c r="B67" s="11"/>
      <c r="C67" s="11"/>
      <c r="D67" s="11"/>
      <c r="F67" s="11"/>
      <c r="AM67" s="4"/>
      <c r="AQ67" s="4"/>
    </row>
    <row r="68" spans="2:43" x14ac:dyDescent="0.3">
      <c r="AM68" s="4"/>
      <c r="AQ68" s="4"/>
    </row>
    <row r="70" spans="2:43" x14ac:dyDescent="0.3">
      <c r="C70" s="8"/>
    </row>
    <row r="71" spans="2:43" x14ac:dyDescent="0.3">
      <c r="C71" s="8"/>
    </row>
    <row r="72" spans="2:43" x14ac:dyDescent="0.3">
      <c r="C72" s="8"/>
    </row>
    <row r="73" spans="2:43" x14ac:dyDescent="0.3">
      <c r="C73" s="8"/>
    </row>
    <row r="74" spans="2:43" x14ac:dyDescent="0.3">
      <c r="C74" s="8"/>
    </row>
    <row r="75" spans="2:43" x14ac:dyDescent="0.3">
      <c r="C75" s="8"/>
    </row>
    <row r="76" spans="2:43" x14ac:dyDescent="0.3">
      <c r="C76" s="8"/>
    </row>
  </sheetData>
  <sortState xmlns:xlrd2="http://schemas.microsoft.com/office/spreadsheetml/2017/richdata2" ref="B6:I22">
    <sortCondition descending="1" ref="H6:H22"/>
    <sortCondition ref="I6:I22"/>
  </sortState>
  <mergeCells count="88">
    <mergeCell ref="AS1:AS2"/>
    <mergeCell ref="AR3:AR4"/>
    <mergeCell ref="AS3:AS4"/>
    <mergeCell ref="AR1:AR2"/>
    <mergeCell ref="AQ3:AQ4"/>
    <mergeCell ref="AQ1:AQ2"/>
    <mergeCell ref="L1:L2"/>
    <mergeCell ref="H1:H2"/>
    <mergeCell ref="J1:J2"/>
    <mergeCell ref="K1:K2"/>
    <mergeCell ref="E3:E4"/>
    <mergeCell ref="G1:G2"/>
    <mergeCell ref="I1:I2"/>
    <mergeCell ref="J3:J4"/>
    <mergeCell ref="K3:K4"/>
    <mergeCell ref="L3:L4"/>
    <mergeCell ref="A1:A64"/>
    <mergeCell ref="W3:W4"/>
    <mergeCell ref="Z3:Z4"/>
    <mergeCell ref="AA3:AA4"/>
    <mergeCell ref="AC3:AC4"/>
    <mergeCell ref="G3:G4"/>
    <mergeCell ref="H3:H4"/>
    <mergeCell ref="I3:I4"/>
    <mergeCell ref="B1:B2"/>
    <mergeCell ref="C1:C2"/>
    <mergeCell ref="D1:D2"/>
    <mergeCell ref="E1:E2"/>
    <mergeCell ref="F1:F4"/>
    <mergeCell ref="B3:B4"/>
    <mergeCell ref="C3:C4"/>
    <mergeCell ref="D3:D4"/>
    <mergeCell ref="AP1:AP2"/>
    <mergeCell ref="R3:R4"/>
    <mergeCell ref="AD1:AD2"/>
    <mergeCell ref="AE1:AE2"/>
    <mergeCell ref="V3:V4"/>
    <mergeCell ref="AD3:AD4"/>
    <mergeCell ref="AE3:AE4"/>
    <mergeCell ref="U1:U2"/>
    <mergeCell ref="V1:V2"/>
    <mergeCell ref="AA1:AA2"/>
    <mergeCell ref="Z1:Z2"/>
    <mergeCell ref="AB1:AB2"/>
    <mergeCell ref="AP3:AP4"/>
    <mergeCell ref="U3:U4"/>
    <mergeCell ref="AH1:AH2"/>
    <mergeCell ref="AI1:AI2"/>
    <mergeCell ref="AB3:AB4"/>
    <mergeCell ref="AF1:AF2"/>
    <mergeCell ref="AF3:AF4"/>
    <mergeCell ref="AN3:AN4"/>
    <mergeCell ref="AO3:AO4"/>
    <mergeCell ref="AO1:AO2"/>
    <mergeCell ref="AG3:AG4"/>
    <mergeCell ref="AH3:AH4"/>
    <mergeCell ref="AI3:AI4"/>
    <mergeCell ref="AJ3:AJ4"/>
    <mergeCell ref="AG1:AG2"/>
    <mergeCell ref="AJ1:AJ2"/>
    <mergeCell ref="AN1:AN2"/>
    <mergeCell ref="AK1:AK2"/>
    <mergeCell ref="AK3:AK4"/>
    <mergeCell ref="AC1:AC2"/>
    <mergeCell ref="S3:S4"/>
    <mergeCell ref="N1:N2"/>
    <mergeCell ref="O1:O2"/>
    <mergeCell ref="W1:W2"/>
    <mergeCell ref="R1:R2"/>
    <mergeCell ref="P1:P2"/>
    <mergeCell ref="Q1:Q2"/>
    <mergeCell ref="S1:S2"/>
    <mergeCell ref="M1:M2"/>
    <mergeCell ref="M3:M4"/>
    <mergeCell ref="AL1:AL2"/>
    <mergeCell ref="AL3:AL4"/>
    <mergeCell ref="AM1:AM2"/>
    <mergeCell ref="AM3:AM4"/>
    <mergeCell ref="X1:X2"/>
    <mergeCell ref="X3:X4"/>
    <mergeCell ref="Y3:Y4"/>
    <mergeCell ref="Y1:Y2"/>
    <mergeCell ref="N3:N4"/>
    <mergeCell ref="O3:O4"/>
    <mergeCell ref="T1:T2"/>
    <mergeCell ref="T3:T4"/>
    <mergeCell ref="P3:P4"/>
    <mergeCell ref="Q3:Q4"/>
  </mergeCells>
  <phoneticPr fontId="41" type="noConversion"/>
  <conditionalFormatting sqref="B6:B55">
    <cfRule type="duplicateValues" dxfId="121" priority="1174"/>
  </conditionalFormatting>
  <conditionalFormatting sqref="C56">
    <cfRule type="duplicateValues" dxfId="120" priority="1"/>
  </conditionalFormatting>
  <conditionalFormatting sqref="C57:C62 D48:D49">
    <cfRule type="duplicateValues" dxfId="119" priority="724"/>
  </conditionalFormatting>
  <conditionalFormatting sqref="C68:C1048576 D47:D48 C63:C65 C1:C2 C5">
    <cfRule type="duplicateValues" dxfId="118" priority="25"/>
  </conditionalFormatting>
  <conditionalFormatting sqref="AL6:AM6 J6:AK59 AM6:AS59 AL7:AL59 J60:AS63">
    <cfRule type="cellIs" dxfId="117" priority="11" operator="lessThan">
      <formula>1</formula>
    </cfRule>
  </conditionalFormatting>
  <conditionalFormatting sqref="AN5">
    <cfRule type="cellIs" dxfId="116" priority="8"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207A0-8D2D-4D37-AA5B-32C12AF81CB5}">
  <sheetPr codeName="Sheet12">
    <tabColor rgb="FFFCE4D6"/>
    <pageSetUpPr fitToPage="1"/>
  </sheetPr>
  <dimension ref="A1:CL64"/>
  <sheetViews>
    <sheetView topLeftCell="B1" zoomScale="80" zoomScaleNormal="80" zoomScaleSheetLayoutView="90" workbookViewId="0">
      <pane xSplit="7" ySplit="5" topLeftCell="I6" activePane="bottomRight" state="frozen"/>
      <selection activeCell="B1" sqref="B1"/>
      <selection pane="topRight" activeCell="I1" sqref="I1"/>
      <selection pane="bottomLeft" activeCell="B6" sqref="B6"/>
      <selection pane="bottomRight" activeCell="J10" sqref="J10"/>
    </sheetView>
  </sheetViews>
  <sheetFormatPr defaultColWidth="26.88671875" defaultRowHeight="13.8" x14ac:dyDescent="0.3"/>
  <cols>
    <col min="1" max="1" width="4.5546875" style="11" bestFit="1" customWidth="1"/>
    <col min="2" max="2" width="20.33203125" style="6" bestFit="1" customWidth="1"/>
    <col min="3" max="3" width="25.44140625" style="6" bestFit="1" customWidth="1"/>
    <col min="4" max="4" width="29.33203125" style="6" bestFit="1" customWidth="1"/>
    <col min="5" max="5" width="14" style="11" customWidth="1"/>
    <col min="6" max="6" width="5.88671875" style="7" bestFit="1" customWidth="1"/>
    <col min="7" max="7" width="8.5546875" style="7" bestFit="1" customWidth="1"/>
    <col min="8" max="8" width="8.6640625" style="5" bestFit="1" customWidth="1"/>
    <col min="9" max="9" width="10.6640625" style="2" bestFit="1" customWidth="1"/>
    <col min="10" max="10" width="11.44140625" style="4" bestFit="1" customWidth="1"/>
    <col min="11" max="11" width="10.88671875" style="4" bestFit="1" customWidth="1"/>
    <col min="12" max="15" width="11" style="4" bestFit="1" customWidth="1"/>
    <col min="16" max="16" width="11.6640625" style="4" bestFit="1" customWidth="1"/>
    <col min="17" max="17" width="7.44140625" style="4" bestFit="1" customWidth="1"/>
    <col min="18" max="21" width="11.6640625" style="4" bestFit="1" customWidth="1"/>
    <col min="22" max="25" width="11" style="4" bestFit="1" customWidth="1"/>
    <col min="26" max="31" width="12" style="4" bestFit="1" customWidth="1"/>
    <col min="32" max="34" width="10.88671875" style="4" bestFit="1" customWidth="1"/>
    <col min="35" max="37" width="10.33203125" style="4" bestFit="1" customWidth="1"/>
    <col min="38" max="38" width="11" style="4" bestFit="1" customWidth="1"/>
    <col min="39" max="39" width="10.33203125" style="4" bestFit="1" customWidth="1"/>
    <col min="40" max="40" width="11" style="43" bestFit="1" customWidth="1"/>
    <col min="41" max="42" width="11" style="4" bestFit="1" customWidth="1"/>
    <col min="43" max="43" width="11" style="43" bestFit="1" customWidth="1"/>
    <col min="44" max="44" width="11.33203125" style="43" customWidth="1"/>
    <col min="45" max="45" width="11" style="43" bestFit="1" customWidth="1"/>
    <col min="46" max="46" width="10.6640625" style="43" bestFit="1" customWidth="1"/>
    <col min="47" max="47" width="22.44140625" style="41" bestFit="1" customWidth="1"/>
    <col min="48" max="48" width="11.109375" style="11" bestFit="1" customWidth="1"/>
    <col min="49" max="49" width="11" style="11" bestFit="1" customWidth="1"/>
    <col min="50" max="50" width="16.33203125" style="11" bestFit="1" customWidth="1"/>
    <col min="51" max="16384" width="26.88671875" style="11"/>
  </cols>
  <sheetData>
    <row r="1" spans="1:90" s="9" customFormat="1" ht="12.75" customHeight="1" x14ac:dyDescent="0.25">
      <c r="A1" s="891" t="s">
        <v>43</v>
      </c>
      <c r="B1" s="895" t="s">
        <v>0</v>
      </c>
      <c r="C1" s="841" t="s">
        <v>761</v>
      </c>
      <c r="D1" s="841" t="s">
        <v>1</v>
      </c>
      <c r="E1" s="841" t="s">
        <v>2</v>
      </c>
      <c r="F1" s="842" t="s">
        <v>3</v>
      </c>
      <c r="G1" s="895" t="s">
        <v>65</v>
      </c>
      <c r="H1" s="841" t="s">
        <v>5</v>
      </c>
      <c r="I1" s="898" t="s">
        <v>42</v>
      </c>
      <c r="J1" s="901" t="s">
        <v>44</v>
      </c>
      <c r="K1" s="831" t="s">
        <v>202</v>
      </c>
      <c r="L1" s="831" t="s">
        <v>147</v>
      </c>
      <c r="M1" s="831" t="s">
        <v>916</v>
      </c>
      <c r="N1" s="831" t="s">
        <v>203</v>
      </c>
      <c r="O1" s="831" t="s">
        <v>146</v>
      </c>
      <c r="P1" s="831" t="s">
        <v>137</v>
      </c>
      <c r="Q1" s="831" t="s">
        <v>204</v>
      </c>
      <c r="R1" s="831" t="s">
        <v>45</v>
      </c>
      <c r="S1" s="831" t="s">
        <v>46</v>
      </c>
      <c r="T1" s="831" t="s">
        <v>148</v>
      </c>
      <c r="U1" s="831" t="s">
        <v>205</v>
      </c>
      <c r="V1" s="831" t="s">
        <v>179</v>
      </c>
      <c r="W1" s="831" t="s">
        <v>150</v>
      </c>
      <c r="X1" s="831" t="s">
        <v>917</v>
      </c>
      <c r="Y1" s="831" t="s">
        <v>48</v>
      </c>
      <c r="Z1" s="831" t="s">
        <v>139</v>
      </c>
      <c r="AA1" s="831" t="s">
        <v>152</v>
      </c>
      <c r="AB1" s="831" t="s">
        <v>51</v>
      </c>
      <c r="AC1" s="831" t="s">
        <v>149</v>
      </c>
      <c r="AD1" s="831" t="s">
        <v>47</v>
      </c>
      <c r="AE1" s="831" t="s">
        <v>1205</v>
      </c>
      <c r="AF1" s="831" t="s">
        <v>151</v>
      </c>
      <c r="AG1" s="831" t="s">
        <v>207</v>
      </c>
      <c r="AH1" s="831" t="s">
        <v>50</v>
      </c>
      <c r="AI1" s="831" t="s">
        <v>49</v>
      </c>
      <c r="AJ1" s="831" t="s">
        <v>53</v>
      </c>
      <c r="AK1" s="831" t="s">
        <v>208</v>
      </c>
      <c r="AL1" s="831" t="s">
        <v>918</v>
      </c>
      <c r="AM1" s="831" t="s">
        <v>52</v>
      </c>
      <c r="AN1" s="831" t="s">
        <v>210</v>
      </c>
      <c r="AO1" s="831" t="s">
        <v>209</v>
      </c>
      <c r="AP1" s="831" t="s">
        <v>176</v>
      </c>
      <c r="AQ1" s="831" t="s">
        <v>1144</v>
      </c>
      <c r="AR1" s="847" t="s">
        <v>1013</v>
      </c>
      <c r="AS1" s="831" t="s">
        <v>1394</v>
      </c>
      <c r="AT1" s="899"/>
      <c r="AU1" s="35"/>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row>
    <row r="2" spans="1:90" s="9" customFormat="1" ht="12.75" customHeight="1" x14ac:dyDescent="0.25">
      <c r="A2" s="891"/>
      <c r="B2" s="896"/>
      <c r="C2" s="834"/>
      <c r="D2" s="834"/>
      <c r="E2" s="834"/>
      <c r="F2" s="843"/>
      <c r="G2" s="896"/>
      <c r="H2" s="834"/>
      <c r="I2" s="897"/>
      <c r="J2" s="90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2"/>
      <c r="AO2" s="832"/>
      <c r="AP2" s="832"/>
      <c r="AQ2" s="832"/>
      <c r="AR2" s="848"/>
      <c r="AS2" s="832"/>
      <c r="AT2" s="900"/>
      <c r="AU2" s="35"/>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row>
    <row r="3" spans="1:90" s="9" customFormat="1" ht="15.75" customHeight="1" x14ac:dyDescent="0.25">
      <c r="A3" s="891"/>
      <c r="B3" s="896" t="s">
        <v>6</v>
      </c>
      <c r="C3" s="834" t="s">
        <v>155</v>
      </c>
      <c r="D3" s="834" t="s">
        <v>12</v>
      </c>
      <c r="E3" s="834" t="s">
        <v>8</v>
      </c>
      <c r="F3" s="843"/>
      <c r="G3" s="896" t="s">
        <v>66</v>
      </c>
      <c r="H3" s="834" t="s">
        <v>10</v>
      </c>
      <c r="I3" s="897" t="s">
        <v>41</v>
      </c>
      <c r="J3" s="892">
        <v>44870</v>
      </c>
      <c r="K3" s="844">
        <v>44940</v>
      </c>
      <c r="L3" s="844">
        <v>44968</v>
      </c>
      <c r="M3" s="844">
        <v>44976</v>
      </c>
      <c r="N3" s="844">
        <v>44982</v>
      </c>
      <c r="O3" s="844">
        <v>44982</v>
      </c>
      <c r="P3" s="844">
        <v>44990</v>
      </c>
      <c r="Q3" s="845">
        <v>44991</v>
      </c>
      <c r="R3" s="844">
        <v>44997</v>
      </c>
      <c r="S3" s="844">
        <v>44997</v>
      </c>
      <c r="T3" s="844">
        <v>45003</v>
      </c>
      <c r="U3" s="844">
        <v>45004</v>
      </c>
      <c r="V3" s="844">
        <v>45018</v>
      </c>
      <c r="W3" s="844">
        <v>45031</v>
      </c>
      <c r="X3" s="844">
        <v>45039</v>
      </c>
      <c r="Y3" s="844">
        <v>45046</v>
      </c>
      <c r="Z3" s="844">
        <v>45053</v>
      </c>
      <c r="AA3" s="844">
        <v>45059</v>
      </c>
      <c r="AB3" s="844">
        <v>45059</v>
      </c>
      <c r="AC3" s="844">
        <v>45060</v>
      </c>
      <c r="AD3" s="844">
        <v>45073</v>
      </c>
      <c r="AE3" s="844">
        <v>45074</v>
      </c>
      <c r="AF3" s="844">
        <v>45081</v>
      </c>
      <c r="AG3" s="844">
        <v>45081</v>
      </c>
      <c r="AH3" s="844">
        <v>45088</v>
      </c>
      <c r="AI3" s="844">
        <v>45108</v>
      </c>
      <c r="AJ3" s="844">
        <v>45114</v>
      </c>
      <c r="AK3" s="844">
        <v>45129</v>
      </c>
      <c r="AL3" s="844">
        <v>45151</v>
      </c>
      <c r="AM3" s="844">
        <v>45199</v>
      </c>
      <c r="AN3" s="844">
        <v>45179</v>
      </c>
      <c r="AO3" s="844">
        <v>45200</v>
      </c>
      <c r="AP3" s="844">
        <v>45213</v>
      </c>
      <c r="AQ3" s="844">
        <v>45221</v>
      </c>
      <c r="AR3" s="844">
        <v>44990</v>
      </c>
      <c r="AS3" s="844">
        <v>44983</v>
      </c>
      <c r="AT3" s="844"/>
      <c r="AU3" s="35"/>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row>
    <row r="4" spans="1:90" s="10" customFormat="1" ht="15.75" customHeight="1" x14ac:dyDescent="0.25">
      <c r="A4" s="891"/>
      <c r="B4" s="896" t="s">
        <v>6</v>
      </c>
      <c r="C4" s="834"/>
      <c r="D4" s="834" t="s">
        <v>12</v>
      </c>
      <c r="E4" s="834" t="s">
        <v>8</v>
      </c>
      <c r="F4" s="843"/>
      <c r="G4" s="896"/>
      <c r="H4" s="834" t="s">
        <v>10</v>
      </c>
      <c r="I4" s="897"/>
      <c r="J4" s="892"/>
      <c r="K4" s="844"/>
      <c r="L4" s="844"/>
      <c r="M4" s="844"/>
      <c r="N4" s="844"/>
      <c r="O4" s="844"/>
      <c r="P4" s="844"/>
      <c r="Q4" s="845"/>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s="36"/>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row>
    <row r="5" spans="1:90" s="10" customFormat="1" ht="14.4" thickBot="1" x14ac:dyDescent="0.3">
      <c r="A5" s="891"/>
      <c r="B5" s="819"/>
      <c r="C5" s="820"/>
      <c r="D5" s="820"/>
      <c r="E5" s="820"/>
      <c r="F5" s="821"/>
      <c r="G5" s="213" t="s">
        <v>63</v>
      </c>
      <c r="H5" s="470" t="s">
        <v>10</v>
      </c>
      <c r="I5" s="215" t="s">
        <v>11</v>
      </c>
      <c r="J5" s="650" t="s">
        <v>24</v>
      </c>
      <c r="K5" s="651" t="s">
        <v>24</v>
      </c>
      <c r="L5" s="651" t="s">
        <v>24</v>
      </c>
      <c r="M5" s="651" t="s">
        <v>24</v>
      </c>
      <c r="N5" s="651" t="s">
        <v>24</v>
      </c>
      <c r="O5" s="651" t="s">
        <v>24</v>
      </c>
      <c r="P5" s="651" t="s">
        <v>24</v>
      </c>
      <c r="Q5" s="651" t="s">
        <v>24</v>
      </c>
      <c r="R5" s="651" t="s">
        <v>24</v>
      </c>
      <c r="S5" s="651" t="s">
        <v>24</v>
      </c>
      <c r="T5" s="651" t="s">
        <v>24</v>
      </c>
      <c r="U5" s="651" t="s">
        <v>24</v>
      </c>
      <c r="V5" s="651" t="s">
        <v>24</v>
      </c>
      <c r="W5" s="651" t="s">
        <v>24</v>
      </c>
      <c r="X5" s="651" t="s">
        <v>24</v>
      </c>
      <c r="Y5" s="651" t="s">
        <v>24</v>
      </c>
      <c r="Z5" s="651" t="s">
        <v>24</v>
      </c>
      <c r="AA5" s="651" t="s">
        <v>24</v>
      </c>
      <c r="AB5" s="651" t="s">
        <v>24</v>
      </c>
      <c r="AC5" s="651" t="s">
        <v>24</v>
      </c>
      <c r="AD5" s="651" t="s">
        <v>24</v>
      </c>
      <c r="AE5" s="651" t="s">
        <v>24</v>
      </c>
      <c r="AF5" s="651" t="s">
        <v>24</v>
      </c>
      <c r="AG5" s="651" t="s">
        <v>24</v>
      </c>
      <c r="AH5" s="651" t="s">
        <v>24</v>
      </c>
      <c r="AI5" s="651" t="s">
        <v>24</v>
      </c>
      <c r="AJ5" s="651" t="s">
        <v>24</v>
      </c>
      <c r="AK5" s="651" t="s">
        <v>24</v>
      </c>
      <c r="AL5" s="651" t="s">
        <v>24</v>
      </c>
      <c r="AM5" s="652" t="s">
        <v>24</v>
      </c>
      <c r="AN5" s="652" t="s">
        <v>24</v>
      </c>
      <c r="AO5" s="652" t="s">
        <v>24</v>
      </c>
      <c r="AP5" s="652" t="s">
        <v>24</v>
      </c>
      <c r="AQ5" s="652" t="s">
        <v>24</v>
      </c>
      <c r="AR5" s="392" t="s">
        <v>24</v>
      </c>
      <c r="AS5" s="392" t="s">
        <v>24</v>
      </c>
      <c r="AT5" s="395"/>
      <c r="AU5" s="36"/>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row>
    <row r="6" spans="1:90" s="1" customFormat="1" x14ac:dyDescent="0.3">
      <c r="A6" s="891"/>
      <c r="B6" s="786" t="s">
        <v>214</v>
      </c>
      <c r="C6" s="779" t="s">
        <v>228</v>
      </c>
      <c r="D6" s="779" t="s">
        <v>221</v>
      </c>
      <c r="E6" s="780">
        <v>45048</v>
      </c>
      <c r="F6" s="781">
        <v>11</v>
      </c>
      <c r="G6" s="797">
        <v>7</v>
      </c>
      <c r="H6" s="800">
        <v>57</v>
      </c>
      <c r="I6" s="798">
        <v>1</v>
      </c>
      <c r="J6" s="64">
        <f>_xlfn.IFNA(VLOOKUP(CONCATENATE($J$5,$B6,$C6),'BUS1'!$A$6:$N$107,14,FALSE),0)</f>
        <v>0</v>
      </c>
      <c r="K6" s="64">
        <f>_xlfn.IFNA(VLOOKUP(CONCATENATE($K$5,$B6,$C6),'ESP1'!$A$6:$N$135,14,FALSE),0)</f>
        <v>0</v>
      </c>
      <c r="L6" s="64">
        <f>_xlfn.IFNA(VLOOKUP(CONCATENATE($L$5,$B6,$C6),'KR1'!$A$6:$N$95,14,FALSE),0)</f>
        <v>0</v>
      </c>
      <c r="M6" s="64">
        <f>_xlfn.IFNA(VLOOKUP(CONCATENATE($L$5,$B6,$C6),'KR1'!$A$6:$N$95,14,FALSE),0)</f>
        <v>0</v>
      </c>
      <c r="N6" s="64">
        <f>_xlfn.IFNA(VLOOKUP(CONCATENATE($N$5,$B6,$C6),MUR!$A$6:$N$110,14,FALSE),0)</f>
        <v>0</v>
      </c>
      <c r="O6" s="64">
        <f>_xlfn.IFNA(VLOOKUP(CONCATENATE($O$5,$B6,$C6),'SER1'!$A$6:$N$110,14,FALSE),0)</f>
        <v>0</v>
      </c>
      <c r="P6" s="64">
        <f>_xlfn.IFNA(VLOOKUP(CONCATENATE($P$5,$B6,$C6),'MR1'!$A$6:$N$135,14,FALSE),0)</f>
        <v>0</v>
      </c>
      <c r="Q6" s="64">
        <f>_xlfn.IFNA(VLOOKUP(CONCATENATE($Q$5,$B6,$C6),'GOS1'!$A$6:$N$133,14,FALSE),0)</f>
        <v>0</v>
      </c>
      <c r="R6" s="64">
        <f>_xlfn.IFNA(VLOOKUP(CONCATENATE($R$5,$B6,$C6),'BUS2'!$A$6:$N$133,14,FALSE),0)</f>
        <v>0</v>
      </c>
      <c r="S6" s="64">
        <f>_xlfn.IFNA(VLOOKUP(CONCATENATE($S$5,$B6,$C6),'OG1'!$A$6:$N$56,14,FALSE),0)</f>
        <v>7</v>
      </c>
      <c r="T6" s="64">
        <f>_xlfn.IFNA(VLOOKUP(CONCATENATE($T$5,$B6,$C6),'DRY1'!$A$6:$N$135,14,FALSE),0)</f>
        <v>8</v>
      </c>
      <c r="U6" s="64">
        <f>_xlfn.IFNA(VLOOKUP(CONCATENATE($U$5,$B6,$C6),'HO1'!$A$6:$N$131,14,FALSE),0)</f>
        <v>0</v>
      </c>
      <c r="V6" s="64">
        <f>_xlfn.IFNA(VLOOKUP(CONCATENATE($V$5,$B6,$C6),'BUS3'!$A$6:$N$135,14,FALSE),0)</f>
        <v>0</v>
      </c>
      <c r="W6" s="64">
        <f>_xlfn.IFNA(VLOOKUP(CONCATENATE($W$5,$B6,$C6),'DRY2'!$A$6:$N$169,14,FALSE),0)</f>
        <v>8</v>
      </c>
      <c r="X6" s="64">
        <f>_xlfn.IFNA(VLOOKUP(CONCATENATE($L$5,$B6,$C6),'KR1'!$A$6:$N$95,14,FALSE),0)</f>
        <v>0</v>
      </c>
      <c r="Y6" s="64">
        <f>_xlfn.IFNA(VLOOKUP(CONCATENATE($Y$5,$B6,$C6),'OG2'!$A$6:$N$133,14,FALSE),0)</f>
        <v>0</v>
      </c>
      <c r="Z6" s="64">
        <f>_xlfn.IFNA(VLOOKUP(CONCATENATE($Z$5,$B6,$C6),'MR2'!$A$6:$N$133,14,FALSE),0)</f>
        <v>0</v>
      </c>
      <c r="AA6" s="64">
        <f>_xlfn.IFNA(VLOOKUP(CONCATENATE($AA$5,$B6,$C6),'DRY3'!$A$6:$N$124,14,FALSE),0)</f>
        <v>7</v>
      </c>
      <c r="AB6" s="64">
        <f>_xlfn.IFNA(VLOOKUP(CONCATENATE($AB$5,$B6,$C6),'SER2'!$A$6:$N$135,14,FALSE),0)</f>
        <v>0</v>
      </c>
      <c r="AC6" s="64">
        <f>_xlfn.IFNA(VLOOKUP(CONCATENATE($AC$5,$B6,$C6),'KR2'!$A$6:$O$129,14,FALSE),0)</f>
        <v>0</v>
      </c>
      <c r="AD6" s="64">
        <f>_xlfn.IFNA(VLOOKUP(CONCATENATE($AD$5,$B6,$C6),'BUN1'!$A$6:$O$129,14,FALSE),0)</f>
        <v>0</v>
      </c>
      <c r="AE6" s="64">
        <f>_xlfn.IFNA(VLOOKUP(CONCATENATE($AE$5,$B6,$C6),LOG!$A$6:$N$135,14,FALSE),0)</f>
        <v>0</v>
      </c>
      <c r="AF6" s="64">
        <f>_xlfn.IFNA(VLOOKUP(CONCATENATE($AF$5,$B6,$C6),FEST!$A$6:$N$125,14,FALSE),0)</f>
        <v>0</v>
      </c>
      <c r="AG6" s="64">
        <f>_xlfn.IFNA(VLOOKUP(CONCATENATE($AG$5,$B6,$C6),'ESP2'!$A$6:$N$131,14,FALSE),0)</f>
        <v>0</v>
      </c>
      <c r="AH6" s="64">
        <f>_xlfn.IFNA(VLOOKUP(CONCATENATE($AG$5,$B6,$C6),'OG3'!$A$6:$N$131,14,FALSE),0)</f>
        <v>7</v>
      </c>
      <c r="AI6" s="64">
        <f>_xlfn.IFNA(VLOOKUP(CONCATENATE($AI$5,$B6,$C6),'BUN2'!$A$6:$N$135,14,FALSE),0)</f>
        <v>0</v>
      </c>
      <c r="AJ6" s="64">
        <f>_xlfn.IFNA(VLOOKUP(CONCATENATE($AI$5,$B6,$C6),SC!$A$6:$N$200,14,FALSE),0)</f>
        <v>14</v>
      </c>
      <c r="AK6" s="64">
        <f>_xlfn.IFNA(VLOOKUP(CONCATENATE($AK$5,$B6,$C6),'ESP3'!$A$6:$N$133,14,FALSE),0)</f>
        <v>0</v>
      </c>
      <c r="AL6" s="64">
        <f>_xlfn.IFNA(VLOOKUP(CONCATENATE($AL$5,$B6,$C6),'BAL3'!$A$6:$N$95,14,FALSE),0)</f>
        <v>0</v>
      </c>
      <c r="AM6" s="415">
        <f>_xlfn.IFNA(VLOOKUP(CONCATENATE($AK$5,$B6,$C6),'BUN3'!$A$6:$N$133,14,FALSE),0)</f>
        <v>0</v>
      </c>
      <c r="AN6" s="415">
        <f>_xlfn.IFNA(VLOOKUP(CONCATENATE($AN$5,$B6,$C6),'BUS4'!$A$6:$N$233,14,FALSE),0)</f>
        <v>0</v>
      </c>
      <c r="AO6" s="415">
        <f>_xlfn.IFNA(VLOOKUP(CONCATENATE($AO$5,$B6,$C6),'ESP4'!$A$6:$N$135,14,FALSE),0)</f>
        <v>0</v>
      </c>
      <c r="AP6" s="415">
        <f>_xlfn.IFNA(VLOOKUP(CONCATENATE($AP$5,$B6,$C6),'MR3'!$A$6:$N$77,14,FALSE),0)</f>
        <v>0</v>
      </c>
      <c r="AQ6" s="415">
        <f>_xlfn.IFNA(VLOOKUP(CONCATENATE($AQ$5,$B6,$C6),'WAL1'!$A$6:$N$233,14,FALSE),0)</f>
        <v>0</v>
      </c>
      <c r="AR6" s="67">
        <f>_xlfn.IFNA(VLOOKUP(CONCATENATE($AR$5,$B6,$C6),'SM1'!$A$6:$N$233,14,FALSE),0)</f>
        <v>6</v>
      </c>
      <c r="AS6" s="67">
        <f>_xlfn.IFNA(VLOOKUP(CONCATENATE($AS$5,$B6,$C6),WP!$A$6:$N$250,14,FALSE),0)</f>
        <v>0</v>
      </c>
      <c r="AT6" s="185"/>
      <c r="AU6" s="35"/>
    </row>
    <row r="7" spans="1:90" s="1" customFormat="1" x14ac:dyDescent="0.3">
      <c r="A7" s="891"/>
      <c r="B7" s="778" t="s">
        <v>233</v>
      </c>
      <c r="C7" s="784" t="s">
        <v>239</v>
      </c>
      <c r="D7" s="784" t="s">
        <v>97</v>
      </c>
      <c r="E7" s="785">
        <v>45125</v>
      </c>
      <c r="F7" s="783">
        <v>11</v>
      </c>
      <c r="G7" s="803">
        <v>8</v>
      </c>
      <c r="H7" s="799">
        <v>57</v>
      </c>
      <c r="I7" s="807">
        <v>2</v>
      </c>
      <c r="J7" s="66">
        <f>_xlfn.IFNA(VLOOKUP(CONCATENATE($J$5,$B7,$C7),'BUS1'!$A$6:$N$107,14,FALSE),0)</f>
        <v>0</v>
      </c>
      <c r="K7" s="66">
        <f>_xlfn.IFNA(VLOOKUP(CONCATENATE($K$5,$B7,$C7),'ESP1'!$A$6:$N$135,14,FALSE),0)</f>
        <v>0</v>
      </c>
      <c r="L7" s="66">
        <f>_xlfn.IFNA(VLOOKUP(CONCATENATE($L$5,$B7,$C7),'KR1'!$A$6:$N$95,14,FALSE),0)</f>
        <v>0</v>
      </c>
      <c r="M7" s="66">
        <f>_xlfn.IFNA(VLOOKUP(CONCATENATE($L$5,$B7,$C7),'KR1'!$A$6:$N$95,14,FALSE),0)</f>
        <v>0</v>
      </c>
      <c r="N7" s="66">
        <f>_xlfn.IFNA(VLOOKUP(CONCATENATE($N$5,$B7,$C7),MUR!$A$6:$N$110,14,FALSE),0)</f>
        <v>0</v>
      </c>
      <c r="O7" s="66">
        <f>_xlfn.IFNA(VLOOKUP(CONCATENATE($O$5,$B7,$C7),'SER1'!$A$6:$N$110,14,FALSE),0)</f>
        <v>5</v>
      </c>
      <c r="P7" s="66">
        <f>_xlfn.IFNA(VLOOKUP(CONCATENATE($P$5,$B7,$C7),'MR1'!$A$6:$N$135,14,FALSE),0)</f>
        <v>0</v>
      </c>
      <c r="Q7" s="66">
        <f>_xlfn.IFNA(VLOOKUP(CONCATENATE($Q$5,$B7,$C7),'GOS1'!$A$6:$N$133,14,FALSE),0)</f>
        <v>0</v>
      </c>
      <c r="R7" s="66">
        <f>_xlfn.IFNA(VLOOKUP(CONCATENATE($R$5,$B7,$C7),'BUS2'!$A$6:$N$133,14,FALSE),0)</f>
        <v>0</v>
      </c>
      <c r="S7" s="66">
        <f>_xlfn.IFNA(VLOOKUP(CONCATENATE($S$5,$B7,$C7),'OG1'!$A$6:$N$56,14,FALSE),0)</f>
        <v>0</v>
      </c>
      <c r="T7" s="66">
        <f>_xlfn.IFNA(VLOOKUP(CONCATENATE($T$5,$B7,$C7),'DRY1'!$A$6:$N$135,14,FALSE),0)</f>
        <v>7</v>
      </c>
      <c r="U7" s="66">
        <f>_xlfn.IFNA(VLOOKUP(CONCATENATE($U$5,$B7,$C7),'HO1'!$A$6:$N$131,14,FALSE),0)</f>
        <v>0</v>
      </c>
      <c r="V7" s="66">
        <f>_xlfn.IFNA(VLOOKUP(CONCATENATE($V$5,$B7,$C7),'BUS3'!$A$6:$N$135,14,FALSE),0)</f>
        <v>0</v>
      </c>
      <c r="W7" s="64">
        <f>_xlfn.IFNA(VLOOKUP(CONCATENATE($W$5,$B7,$C7),'DRY2'!$A$6:$N$169,14,FALSE),0)</f>
        <v>7</v>
      </c>
      <c r="X7" s="66">
        <f>_xlfn.IFNA(VLOOKUP(CONCATENATE($L$5,$B7,$C7),'KR1'!$A$6:$N$95,14,FALSE),0)</f>
        <v>0</v>
      </c>
      <c r="Y7" s="66">
        <f>_xlfn.IFNA(VLOOKUP(CONCATENATE($Y$5,$B7,$C7),'OG2'!$A$6:$N$133,14,FALSE),0)</f>
        <v>0</v>
      </c>
      <c r="Z7" s="66">
        <f>_xlfn.IFNA(VLOOKUP(CONCATENATE($Z$5,$B7,$C7),'MR2'!$A$6:$N$133,14,FALSE),0)</f>
        <v>0</v>
      </c>
      <c r="AA7" s="66">
        <f>_xlfn.IFNA(VLOOKUP(CONCATENATE($AA$5,$B7,$C7),'DRY3'!$A$6:$N$124,14,FALSE),0)</f>
        <v>8</v>
      </c>
      <c r="AB7" s="66">
        <f>_xlfn.IFNA(VLOOKUP(CONCATENATE($AB$5,$B7,$C7),'SER2'!$A$6:$N$135,14,FALSE),0)</f>
        <v>0</v>
      </c>
      <c r="AC7" s="66">
        <f>_xlfn.IFNA(VLOOKUP(CONCATENATE($AC$5,$B7,$C7),'KR2'!$A$6:$O$129,14,FALSE),0)</f>
        <v>0</v>
      </c>
      <c r="AD7" s="66">
        <f>_xlfn.IFNA(VLOOKUP(CONCATENATE($AD$5,$B7,$C7),'BUN1'!$A$6:$O$129,14,FALSE),0)</f>
        <v>0</v>
      </c>
      <c r="AE7" s="66">
        <f>_xlfn.IFNA(VLOOKUP(CONCATENATE($AE$5,$B7,$C7),LOG!$A$6:$N$135,14,FALSE),0)</f>
        <v>0</v>
      </c>
      <c r="AF7" s="66">
        <f>_xlfn.IFNA(VLOOKUP(CONCATENATE($AF$5,$B7,$C7),FEST!$A$6:$N$125,14,FALSE),0)</f>
        <v>0</v>
      </c>
      <c r="AG7" s="66">
        <f>_xlfn.IFNA(VLOOKUP(CONCATENATE($AG$5,$B7,$C7),'ESP2'!$A$6:$N$131,14,FALSE),0)</f>
        <v>0</v>
      </c>
      <c r="AH7" s="66">
        <f>_xlfn.IFNA(VLOOKUP(CONCATENATE($AG$5,$B7,$C7),'OG3'!$A$6:$N$131,14,FALSE),0)</f>
        <v>0</v>
      </c>
      <c r="AI7" s="66">
        <f>_xlfn.IFNA(VLOOKUP(CONCATENATE($AI$5,$B7,$C7),'BUN2'!$A$6:$N$135,14,FALSE),0)</f>
        <v>6</v>
      </c>
      <c r="AJ7" s="64">
        <f>_xlfn.IFNA(VLOOKUP(CONCATENATE($AI$5,$B7,$C7),SC!$A$6:$N$200,14,FALSE),0)</f>
        <v>10</v>
      </c>
      <c r="AK7" s="66">
        <f>_xlfn.IFNA(VLOOKUP(CONCATENATE($AK$5,$B7,$C7),'ESP3'!$A$6:$N$133,14,FALSE),0)</f>
        <v>0</v>
      </c>
      <c r="AL7" s="66">
        <f>_xlfn.IFNA(VLOOKUP(CONCATENATE($AL$5,$B7,$C7),'BAL3'!$A$6:$N$95,14,FALSE),0)</f>
        <v>6</v>
      </c>
      <c r="AM7" s="67">
        <f>_xlfn.IFNA(VLOOKUP(CONCATENATE($AK$5,$B7,$C7),'BUN3'!$A$6:$N$133,14,FALSE),0)</f>
        <v>8</v>
      </c>
      <c r="AN7" s="67">
        <f>_xlfn.IFNA(VLOOKUP(CONCATENATE($AN$5,$B7,$C7),'BUS4'!$A$6:$N$233,14,FALSE),0)</f>
        <v>0</v>
      </c>
      <c r="AO7" s="67">
        <f>_xlfn.IFNA(VLOOKUP(CONCATENATE($AO$5,$B7,$C7),'ESP4'!$A$6:$N$135,14,FALSE),0)</f>
        <v>0</v>
      </c>
      <c r="AP7" s="67">
        <f>_xlfn.IFNA(VLOOKUP(CONCATENATE($AP$5,$B7,$C7),'MR3'!$A$6:$N$77,14,FALSE),0)</f>
        <v>0</v>
      </c>
      <c r="AQ7" s="67">
        <f>_xlfn.IFNA(VLOOKUP(CONCATENATE($AQ$5,$B7,$C7),'WAL1'!$A$6:$N$233,14,FALSE),0)</f>
        <v>0</v>
      </c>
      <c r="AR7" s="67">
        <f>_xlfn.IFNA(VLOOKUP(CONCATENATE($AR$5,$B7,$C7),'SM1'!$A$6:$N$233,14,FALSE),0)</f>
        <v>0</v>
      </c>
      <c r="AS7" s="67">
        <f>_xlfn.IFNA(VLOOKUP(CONCATENATE($AS$5,$B7,$C7),WP!$A$6:$N$250,14,FALSE),0)</f>
        <v>0</v>
      </c>
      <c r="AT7" s="68"/>
      <c r="AU7" s="35"/>
    </row>
    <row r="8" spans="1:90" s="1" customFormat="1" x14ac:dyDescent="0.3">
      <c r="A8" s="891"/>
      <c r="B8" s="778" t="s">
        <v>156</v>
      </c>
      <c r="C8" s="784" t="s">
        <v>523</v>
      </c>
      <c r="D8" s="784" t="s">
        <v>157</v>
      </c>
      <c r="E8" s="785">
        <v>45028</v>
      </c>
      <c r="F8" s="783">
        <v>10</v>
      </c>
      <c r="G8" s="803">
        <f t="shared" ref="G8:G45" si="0">COUNTIF(J8:AU8,"&gt;0")</f>
        <v>8</v>
      </c>
      <c r="H8" s="799">
        <f t="shared" ref="H8:H45" si="1">SUM(J8:AU8)</f>
        <v>55</v>
      </c>
      <c r="I8" s="807">
        <v>3</v>
      </c>
      <c r="J8" s="66">
        <f>_xlfn.IFNA(VLOOKUP(CONCATENATE($J$5,$B8,$C8),'BUS1'!$A$6:$N$107,14,FALSE),0)</f>
        <v>0</v>
      </c>
      <c r="K8" s="66">
        <f>_xlfn.IFNA(VLOOKUP(CONCATENATE($K$5,$B8,$C8),'ESP1'!$A$6:$N$135,14,FALSE),0)</f>
        <v>0</v>
      </c>
      <c r="L8" s="66">
        <f>_xlfn.IFNA(VLOOKUP(CONCATENATE($L$5,$B8,$C8),'KR1'!$A$6:$N$95,14,FALSE),0)</f>
        <v>0</v>
      </c>
      <c r="M8" s="66">
        <f>_xlfn.IFNA(VLOOKUP(CONCATENATE($L$5,$B8,$C8),'KR1'!$A$6:$N$95,14,FALSE),0)</f>
        <v>0</v>
      </c>
      <c r="N8" s="66">
        <f>_xlfn.IFNA(VLOOKUP(CONCATENATE($N$5,$B8,$C8),MUR!$A$6:$N$110,14,FALSE),0)</f>
        <v>0</v>
      </c>
      <c r="O8" s="66">
        <f>_xlfn.IFNA(VLOOKUP(CONCATENATE($O$5,$B8,$C8),'SER1'!$A$6:$N$110,14,FALSE),0)</f>
        <v>0</v>
      </c>
      <c r="P8" s="66">
        <f>_xlfn.IFNA(VLOOKUP(CONCATENATE($P$5,$B8,$C8),'MR1'!$A$6:$N$135,14,FALSE),0)</f>
        <v>6</v>
      </c>
      <c r="Q8" s="66">
        <f>_xlfn.IFNA(VLOOKUP(CONCATENATE($Q$5,$B8,$C8),'GOS1'!$A$6:$N$133,14,FALSE),0)</f>
        <v>0</v>
      </c>
      <c r="R8" s="66">
        <f>_xlfn.IFNA(VLOOKUP(CONCATENATE($R$5,$B8,$C8),'BUS2'!$A$6:$N$133,14,FALSE),0)</f>
        <v>8</v>
      </c>
      <c r="S8" s="66">
        <f>_xlfn.IFNA(VLOOKUP(CONCATENATE($S$5,$B8,$C8),'OG1'!$A$6:$N$56,14,FALSE),0)</f>
        <v>0</v>
      </c>
      <c r="T8" s="66">
        <f>_xlfn.IFNA(VLOOKUP(CONCATENATE($T$5,$B8,$C8),'DRY1'!$A$6:$N$135,14,FALSE),0)</f>
        <v>0</v>
      </c>
      <c r="U8" s="66">
        <f>_xlfn.IFNA(VLOOKUP(CONCATENATE($U$5,$B8,$C8),'HO1'!$A$6:$N$131,14,FALSE),0)</f>
        <v>0</v>
      </c>
      <c r="V8" s="66">
        <f>_xlfn.IFNA(VLOOKUP(CONCATENATE($V$5,$B8,$C8),'BUS3'!$A$6:$N$135,14,FALSE),0)</f>
        <v>8</v>
      </c>
      <c r="W8" s="64">
        <f>_xlfn.IFNA(VLOOKUP(CONCATENATE($W$5,$B8,$C8),'DRY2'!$A$6:$N$169,14,FALSE),0)</f>
        <v>0</v>
      </c>
      <c r="X8" s="66">
        <f>_xlfn.IFNA(VLOOKUP(CONCATENATE($L$5,$B8,$C8),'KR1'!$A$6:$N$95,14,FALSE),0)</f>
        <v>0</v>
      </c>
      <c r="Y8" s="66">
        <f>_xlfn.IFNA(VLOOKUP(CONCATENATE($Y$5,$B8,$C8),'OG2'!$A$6:$N$133,14,FALSE),0)</f>
        <v>0</v>
      </c>
      <c r="Z8" s="66">
        <f>_xlfn.IFNA(VLOOKUP(CONCATENATE($Z$5,$B8,$C8),'MR2'!$A$6:$N$133,14,FALSE),0)</f>
        <v>9</v>
      </c>
      <c r="AA8" s="66">
        <f>_xlfn.IFNA(VLOOKUP(CONCATENATE($AA$5,$B8,$C8),'DRY3'!$A$6:$N$124,14,FALSE),0)</f>
        <v>0</v>
      </c>
      <c r="AB8" s="66">
        <f>_xlfn.IFNA(VLOOKUP(CONCATENATE($AB$5,$B8,$C8),'SER2'!$A$6:$N$135,14,FALSE),0)</f>
        <v>0</v>
      </c>
      <c r="AC8" s="66">
        <f>_xlfn.IFNA(VLOOKUP(CONCATENATE($AC$5,$B8,$C8),'KR2'!$A$6:$O$129,14,FALSE),0)</f>
        <v>0</v>
      </c>
      <c r="AD8" s="66">
        <f>_xlfn.IFNA(VLOOKUP(CONCATENATE($AD$5,$B8,$C8),'BUN1'!$A$6:$O$129,14,FALSE),0)</f>
        <v>6</v>
      </c>
      <c r="AE8" s="66">
        <f>_xlfn.IFNA(VLOOKUP(CONCATENATE($AE$5,$B8,$C8),LOG!$A$6:$N$135,14,FALSE),0)</f>
        <v>0</v>
      </c>
      <c r="AF8" s="66">
        <f>_xlfn.IFNA(VLOOKUP(CONCATENATE($AF$5,$B8,$C8),FEST!$A$6:$N$125,14,FALSE),0)</f>
        <v>0</v>
      </c>
      <c r="AG8" s="66">
        <f>_xlfn.IFNA(VLOOKUP(CONCATENATE($AG$5,$B8,$C8),'ESP2'!$A$6:$N$131,14,FALSE),0)</f>
        <v>0</v>
      </c>
      <c r="AH8" s="66">
        <f>_xlfn.IFNA(VLOOKUP(CONCATENATE($AG$5,$B8,$C8),'OG3'!$A$6:$N$131,14,FALSE),0)</f>
        <v>0</v>
      </c>
      <c r="AI8" s="66">
        <f>_xlfn.IFNA(VLOOKUP(CONCATENATE($AI$5,$B8,$C8),'BUN2'!$A$6:$N$135,14,FALSE),0)</f>
        <v>0</v>
      </c>
      <c r="AJ8" s="64">
        <f>_xlfn.IFNA(VLOOKUP(CONCATENATE($AI$5,$B8,$C8),SC!$A$6:$N$200,14,FALSE),0)</f>
        <v>2</v>
      </c>
      <c r="AK8" s="66">
        <f>_xlfn.IFNA(VLOOKUP(CONCATENATE($AK$5,$B8,$C8),'ESP3'!$A$6:$N$133,14,FALSE),0)</f>
        <v>0</v>
      </c>
      <c r="AL8" s="66">
        <f>_xlfn.IFNA(VLOOKUP(CONCATENATE($AL$5,$B8,$C8),'BAL3'!$A$6:$N$95,14,FALSE),0)</f>
        <v>0</v>
      </c>
      <c r="AM8" s="67">
        <f>_xlfn.IFNA(VLOOKUP(CONCATENATE($AK$5,$B8,$C8),'BUN3'!$A$6:$N$133,14,FALSE),0)</f>
        <v>0</v>
      </c>
      <c r="AN8" s="67">
        <f>_xlfn.IFNA(VLOOKUP(CONCATENATE($AN$5,$B8,$C8),'BUS4'!$A$6:$N$233,14,FALSE),0)</f>
        <v>7</v>
      </c>
      <c r="AO8" s="67">
        <f>_xlfn.IFNA(VLOOKUP(CONCATENATE($AO$5,$B8,$C8),'ESP4'!$A$6:$N$135,14,FALSE),0)</f>
        <v>0</v>
      </c>
      <c r="AP8" s="67">
        <f>_xlfn.IFNA(VLOOKUP(CONCATENATE($AP$5,$B8,$C8),'MR3'!$A$6:$N$77,14,FALSE),0)</f>
        <v>9</v>
      </c>
      <c r="AQ8" s="67">
        <f>_xlfn.IFNA(VLOOKUP(CONCATENATE($AQ$5,$B8,$C8),'WAL1'!$A$6:$N$233,14,FALSE),0)</f>
        <v>0</v>
      </c>
      <c r="AR8" s="67">
        <f>_xlfn.IFNA(VLOOKUP(CONCATENATE($AR$5,$B8,$C8),'SM1'!$A$6:$N$233,14,FALSE),0)</f>
        <v>0</v>
      </c>
      <c r="AS8" s="67">
        <f>_xlfn.IFNA(VLOOKUP(CONCATENATE($AS$5,$B8,$C8),WP!$A$6:$N$250,14,FALSE),0)</f>
        <v>0</v>
      </c>
      <c r="AT8" s="68"/>
      <c r="AU8" s="35"/>
    </row>
    <row r="9" spans="1:90" s="1" customFormat="1" x14ac:dyDescent="0.3">
      <c r="A9" s="891"/>
      <c r="B9" s="778" t="s">
        <v>666</v>
      </c>
      <c r="C9" s="784" t="s">
        <v>667</v>
      </c>
      <c r="D9" s="784" t="s">
        <v>968</v>
      </c>
      <c r="E9" s="785">
        <v>45068</v>
      </c>
      <c r="F9" s="783">
        <v>9</v>
      </c>
      <c r="G9" s="803">
        <f t="shared" si="0"/>
        <v>5</v>
      </c>
      <c r="H9" s="799">
        <f t="shared" si="1"/>
        <v>36</v>
      </c>
      <c r="I9" s="807">
        <v>4</v>
      </c>
      <c r="J9" s="66">
        <f>_xlfn.IFNA(VLOOKUP(CONCATENATE($J$5,$B9,$C9),'BUS1'!$A$6:$N$107,14,FALSE),0)</f>
        <v>0</v>
      </c>
      <c r="K9" s="66">
        <f>_xlfn.IFNA(VLOOKUP(CONCATENATE($K$5,$B9,$C9),'ESP1'!$A$6:$N$135,14,FALSE),0)</f>
        <v>0</v>
      </c>
      <c r="L9" s="66">
        <f>_xlfn.IFNA(VLOOKUP(CONCATENATE($L$5,$B9,$C9),'KR1'!$A$6:$N$95,14,FALSE),0)</f>
        <v>0</v>
      </c>
      <c r="M9" s="66">
        <f>_xlfn.IFNA(VLOOKUP(CONCATENATE($L$5,$B9,$C9),'KR1'!$A$6:$N$95,14,FALSE),0)</f>
        <v>0</v>
      </c>
      <c r="N9" s="66">
        <f>_xlfn.IFNA(VLOOKUP(CONCATENATE($N$5,$B9,$C9),MUR!$A$6:$N$110,14,FALSE),0)</f>
        <v>0</v>
      </c>
      <c r="O9" s="66">
        <f>_xlfn.IFNA(VLOOKUP(CONCATENATE($O$5,$B9,$C9),'SER1'!$A$6:$N$110,14,FALSE),0)</f>
        <v>0</v>
      </c>
      <c r="P9" s="66">
        <f>_xlfn.IFNA(VLOOKUP(CONCATENATE($P$5,$B9,$C9),'MR1'!$A$6:$N$135,14,FALSE),0)</f>
        <v>8</v>
      </c>
      <c r="Q9" s="66">
        <f>_xlfn.IFNA(VLOOKUP(CONCATENATE($Q$5,$B9,$C9),'GOS1'!$A$6:$N$133,14,FALSE),0)</f>
        <v>0</v>
      </c>
      <c r="R9" s="66">
        <f>_xlfn.IFNA(VLOOKUP(CONCATENATE($R$5,$B9,$C9),'BUS2'!$A$6:$N$133,14,FALSE),0)</f>
        <v>7</v>
      </c>
      <c r="S9" s="66">
        <f>_xlfn.IFNA(VLOOKUP(CONCATENATE($S$5,$B9,$C9),'OG1'!$A$6:$N$56,14,FALSE),0)</f>
        <v>0</v>
      </c>
      <c r="T9" s="66">
        <f>_xlfn.IFNA(VLOOKUP(CONCATENATE($T$5,$B9,$C9),'DRY1'!$A$6:$N$135,14,FALSE),0)</f>
        <v>0</v>
      </c>
      <c r="U9" s="66">
        <f>_xlfn.IFNA(VLOOKUP(CONCATENATE($U$5,$B9,$C9),'HO1'!$A$6:$N$131,14,FALSE),0)</f>
        <v>0</v>
      </c>
      <c r="V9" s="66">
        <f>_xlfn.IFNA(VLOOKUP(CONCATENATE($V$5,$B9,$C9),'BUS3'!$A$6:$N$135,14,FALSE),0)</f>
        <v>5</v>
      </c>
      <c r="W9" s="64">
        <f>_xlfn.IFNA(VLOOKUP(CONCATENATE($W$5,$B9,$C9),'DRY2'!$A$6:$N$169,14,FALSE),0)</f>
        <v>0</v>
      </c>
      <c r="X9" s="66">
        <f>_xlfn.IFNA(VLOOKUP(CONCATENATE($X$5,$B9,$C9),'BAL2'!$A$6:$N$95,14,FALSE),0)</f>
        <v>0</v>
      </c>
      <c r="Y9" s="66">
        <f>_xlfn.IFNA(VLOOKUP(CONCATENATE($Y$5,$B9,$C9),'OG2'!$A$6:$N$133,14,FALSE),0)</f>
        <v>0</v>
      </c>
      <c r="Z9" s="66">
        <f>_xlfn.IFNA(VLOOKUP(CONCATENATE($Z$5,$B9,$C9),'MR2'!$A$6:$N$133,14,FALSE),0)</f>
        <v>8</v>
      </c>
      <c r="AA9" s="66">
        <f>_xlfn.IFNA(VLOOKUP(CONCATENATE($AA$5,$B9,$C9),'DRY3'!$A$6:$N$124,14,FALSE),0)</f>
        <v>0</v>
      </c>
      <c r="AB9" s="66">
        <f>_xlfn.IFNA(VLOOKUP(CONCATENATE($AB$5,$B9,$C9),'SER2'!$A$6:$N$135,14,FALSE),0)</f>
        <v>0</v>
      </c>
      <c r="AC9" s="66">
        <f>_xlfn.IFNA(VLOOKUP(CONCATENATE($AC$5,$B9,$C9),'KR2'!$A$6:$O$129,14,FALSE),0)</f>
        <v>0</v>
      </c>
      <c r="AD9" s="66">
        <f>_xlfn.IFNA(VLOOKUP(CONCATENATE($AD$5,$B9,$C9),'BUN1'!$A$6:$O$129,14,FALSE),0)</f>
        <v>8</v>
      </c>
      <c r="AE9" s="66">
        <f>_xlfn.IFNA(VLOOKUP(CONCATENATE($AE$5,$B9,$C9),LOG!$A$6:$N$135,14,FALSE),0)</f>
        <v>0</v>
      </c>
      <c r="AF9" s="66">
        <f>_xlfn.IFNA(VLOOKUP(CONCATENATE($AF$5,$B9,$C9),FEST!$A$6:$N$125,14,FALSE),0)</f>
        <v>0</v>
      </c>
      <c r="AG9" s="66">
        <f>_xlfn.IFNA(VLOOKUP(CONCATENATE($AG$5,$B9,$C9),'ESP2'!$A$6:$N$131,14,FALSE),0)</f>
        <v>0</v>
      </c>
      <c r="AH9" s="66">
        <f>_xlfn.IFNA(VLOOKUP(CONCATENATE($AG$5,$B9,$C9),'OG3'!$A$6:$N$131,14,FALSE),0)</f>
        <v>0</v>
      </c>
      <c r="AI9" s="66">
        <f>_xlfn.IFNA(VLOOKUP(CONCATENATE($AI$5,$B9,$C9),'BUN2'!$A$6:$N$135,14,FALSE),0)</f>
        <v>0</v>
      </c>
      <c r="AJ9" s="64">
        <f>_xlfn.IFNA(VLOOKUP(CONCATENATE($AI$5,$B9,$C9),SC!$A$6:$N$200,14,FALSE),0)</f>
        <v>0</v>
      </c>
      <c r="AK9" s="66">
        <f>_xlfn.IFNA(VLOOKUP(CONCATENATE($AK$5,$B9,$C9),'ESP3'!$A$6:$N$133,14,FALSE),0)</f>
        <v>0</v>
      </c>
      <c r="AL9" s="66">
        <f>_xlfn.IFNA(VLOOKUP(CONCATENATE($AL$5,$B9,$C9),'BAL3'!$A$6:$N$95,14,FALSE),0)</f>
        <v>0</v>
      </c>
      <c r="AM9" s="67">
        <f>_xlfn.IFNA(VLOOKUP(CONCATENATE($AK$5,$B9,$C9),'BUN3'!$A$6:$N$133,14,FALSE),0)</f>
        <v>0</v>
      </c>
      <c r="AN9" s="67">
        <f>_xlfn.IFNA(VLOOKUP(CONCATENATE($AN$5,$B9,$C9),'BUS4'!$A$6:$N$233,14,FALSE),0)</f>
        <v>0</v>
      </c>
      <c r="AO9" s="67">
        <f>_xlfn.IFNA(VLOOKUP(CONCATENATE($AO$5,$B9,$C9),'ESP4'!$A$6:$N$135,14,FALSE),0)</f>
        <v>0</v>
      </c>
      <c r="AP9" s="67">
        <f>_xlfn.IFNA(VLOOKUP(CONCATENATE($AP$5,$B9,$C9),'MR3'!$A$6:$N$77,14,FALSE),0)</f>
        <v>0</v>
      </c>
      <c r="AQ9" s="67">
        <f>_xlfn.IFNA(VLOOKUP(CONCATENATE($AQ$5,$B9,$C9),'WAL1'!$A$6:$N$233,14,FALSE),0)</f>
        <v>0</v>
      </c>
      <c r="AR9" s="67">
        <f>_xlfn.IFNA(VLOOKUP(CONCATENATE($AR$5,$B9,$C9),'SM1'!$A$6:$N$233,14,FALSE),0)</f>
        <v>0</v>
      </c>
      <c r="AS9" s="67">
        <f>_xlfn.IFNA(VLOOKUP(CONCATENATE($AS$5,$B9,$C9),WP!$A$6:$N$250,14,FALSE),0)</f>
        <v>0</v>
      </c>
      <c r="AT9" s="68"/>
      <c r="AU9" s="35"/>
    </row>
    <row r="10" spans="1:90" s="1" customFormat="1" x14ac:dyDescent="0.3">
      <c r="A10" s="891"/>
      <c r="B10" s="778" t="s">
        <v>214</v>
      </c>
      <c r="C10" s="804" t="s">
        <v>753</v>
      </c>
      <c r="D10" s="804" t="s">
        <v>97</v>
      </c>
      <c r="E10" s="805">
        <v>45048</v>
      </c>
      <c r="F10" s="806">
        <v>11</v>
      </c>
      <c r="G10" s="803">
        <f t="shared" si="0"/>
        <v>6</v>
      </c>
      <c r="H10" s="799">
        <f t="shared" si="1"/>
        <v>29</v>
      </c>
      <c r="I10" s="807">
        <v>5</v>
      </c>
      <c r="J10" s="66">
        <f>_xlfn.IFNA(VLOOKUP(CONCATENATE($J$5,$B10,$C10),'BUS1'!$A$6:$N$107,14,FALSE),0)</f>
        <v>0</v>
      </c>
      <c r="K10" s="66">
        <f>_xlfn.IFNA(VLOOKUP(CONCATENATE($K$5,$B10,$C10),'ESP1'!$A$6:$N$135,14,FALSE),0)</f>
        <v>0</v>
      </c>
      <c r="L10" s="66">
        <f>_xlfn.IFNA(VLOOKUP(CONCATENATE($L$5,$B10,$C10),'KR1'!$A$6:$N$95,14,FALSE),0)</f>
        <v>0</v>
      </c>
      <c r="M10" s="66">
        <f>_xlfn.IFNA(VLOOKUP(CONCATENATE($L$5,$B10,$C10),'KR1'!$A$6:$N$95,14,FALSE),0)</f>
        <v>0</v>
      </c>
      <c r="N10" s="66">
        <f>_xlfn.IFNA(VLOOKUP(CONCATENATE($N$5,$B10,$C10),MUR!$A$6:$N$110,14,FALSE),0)</f>
        <v>0</v>
      </c>
      <c r="O10" s="66">
        <f>_xlfn.IFNA(VLOOKUP(CONCATENATE($O$5,$B10,$C10),'SER1'!$A$6:$N$110,14,FALSE),0)</f>
        <v>0</v>
      </c>
      <c r="P10" s="66">
        <f>_xlfn.IFNA(VLOOKUP(CONCATENATE($P$5,$B10,$C10),'MR1'!$A$6:$N$135,14,FALSE),0)</f>
        <v>0</v>
      </c>
      <c r="Q10" s="66">
        <f>_xlfn.IFNA(VLOOKUP(CONCATENATE($Q$5,$B10,$C10),'GOS1'!$A$6:$N$133,14,FALSE),0)</f>
        <v>0</v>
      </c>
      <c r="R10" s="66">
        <f>_xlfn.IFNA(VLOOKUP(CONCATENATE($R$5,$B10,$C10),'BUS2'!$A$6:$N$133,14,FALSE),0)</f>
        <v>0</v>
      </c>
      <c r="S10" s="66">
        <f>_xlfn.IFNA(VLOOKUP(CONCATENATE($S$5,$B10,$C10),'OG1'!$A$6:$N$56,14,FALSE),0)</f>
        <v>7</v>
      </c>
      <c r="T10" s="66">
        <f>_xlfn.IFNA(VLOOKUP(CONCATENATE($T$5,$B10,$C10),'DRY1'!$A$6:$N$135,14,FALSE),0)</f>
        <v>6</v>
      </c>
      <c r="U10" s="66">
        <f>_xlfn.IFNA(VLOOKUP(CONCATENATE($U$5,$B10,$C10),'HO1'!$A$6:$N$131,14,FALSE),0)</f>
        <v>0</v>
      </c>
      <c r="V10" s="66">
        <f>_xlfn.IFNA(VLOOKUP(CONCATENATE($V$5,$B10,$C10),'BUS3'!$A$6:$N$135,14,FALSE),0)</f>
        <v>0</v>
      </c>
      <c r="W10" s="64">
        <f>_xlfn.IFNA(VLOOKUP(CONCATENATE($W$5,$B10,$C10),'DRY2'!$A$6:$N$169,14,FALSE),0)</f>
        <v>0</v>
      </c>
      <c r="X10" s="66">
        <f>_xlfn.IFNA(VLOOKUP(CONCATENATE($X$5,$B10,$C10),'BAL2'!$A$6:$N$95,14,FALSE),0)</f>
        <v>0</v>
      </c>
      <c r="Y10" s="66">
        <f>_xlfn.IFNA(VLOOKUP(CONCATENATE($Y$5,$B10,$C10),'OG2'!$A$6:$N$133,14,FALSE),0)</f>
        <v>4</v>
      </c>
      <c r="Z10" s="66">
        <f>_xlfn.IFNA(VLOOKUP(CONCATENATE($Z$5,$B10,$C10),'MR2'!$A$6:$N$133,14,FALSE),0)</f>
        <v>0</v>
      </c>
      <c r="AA10" s="66">
        <f>_xlfn.IFNA(VLOOKUP(CONCATENATE($AA$5,$B10,$C10),'DRY3'!$A$6:$N$124,14,FALSE),0)</f>
        <v>5</v>
      </c>
      <c r="AB10" s="66">
        <f>_xlfn.IFNA(VLOOKUP(CONCATENATE($AB$5,$B10,$C10),'SER2'!$A$6:$N$135,14,FALSE),0)</f>
        <v>0</v>
      </c>
      <c r="AC10" s="66">
        <f>_xlfn.IFNA(VLOOKUP(CONCATENATE($AC$5,$B10,$C10),'KR2'!$A$6:$O$129,14,FALSE),0)</f>
        <v>0</v>
      </c>
      <c r="AD10" s="66">
        <f>_xlfn.IFNA(VLOOKUP(CONCATENATE($AD$5,$B10,$C10),'BUN1'!$A$6:$O$129,14,FALSE),0)</f>
        <v>0</v>
      </c>
      <c r="AE10" s="66">
        <f>_xlfn.IFNA(VLOOKUP(CONCATENATE($AE$5,$B10,$C10),LOG!$A$6:$N$135,14,FALSE),0)</f>
        <v>0</v>
      </c>
      <c r="AF10" s="66">
        <f>_xlfn.IFNA(VLOOKUP(CONCATENATE($AF$5,$B10,$C10),FEST!$A$6:$N$125,14,FALSE),0)</f>
        <v>0</v>
      </c>
      <c r="AG10" s="66">
        <f>_xlfn.IFNA(VLOOKUP(CONCATENATE($AG$5,$B10,$C10),'ESP2'!$A$6:$N$131,14,FALSE),0)</f>
        <v>0</v>
      </c>
      <c r="AH10" s="66">
        <f>_xlfn.IFNA(VLOOKUP(CONCATENATE($AG$5,$B10,$C10),'OG3'!$A$6:$N$131,14,FALSE),0)</f>
        <v>5</v>
      </c>
      <c r="AI10" s="66">
        <f>_xlfn.IFNA(VLOOKUP(CONCATENATE($AI$5,$B10,$C10),'BUN2'!$A$6:$N$135,14,FALSE),0)</f>
        <v>0</v>
      </c>
      <c r="AJ10" s="64">
        <f>_xlfn.IFNA(VLOOKUP(CONCATENATE($AI$5,$B10,$C10),SC!$A$6:$N$200,14,FALSE),0)</f>
        <v>2</v>
      </c>
      <c r="AK10" s="66">
        <f>_xlfn.IFNA(VLOOKUP(CONCATENATE($AK$5,$B10,$C10),'ESP3'!$A$6:$N$133,14,FALSE),0)</f>
        <v>0</v>
      </c>
      <c r="AL10" s="66">
        <f>_xlfn.IFNA(VLOOKUP(CONCATENATE($AL$5,$B10,$C10),'BAL3'!$A$6:$N$95,14,FALSE),0)</f>
        <v>0</v>
      </c>
      <c r="AM10" s="67">
        <f>_xlfn.IFNA(VLOOKUP(CONCATENATE($AK$5,$B10,$C10),'BUN3'!$A$6:$N$133,14,FALSE),0)</f>
        <v>0</v>
      </c>
      <c r="AN10" s="67">
        <f>_xlfn.IFNA(VLOOKUP(CONCATENATE($AN$5,$B10,$C10),'BUS4'!$A$6:$N$233,14,FALSE),0)</f>
        <v>0</v>
      </c>
      <c r="AO10" s="67">
        <f>_xlfn.IFNA(VLOOKUP(CONCATENATE($AO$5,$B10,$C10),'ESP4'!$A$6:$N$135,14,FALSE),0)</f>
        <v>0</v>
      </c>
      <c r="AP10" s="67">
        <f>_xlfn.IFNA(VLOOKUP(CONCATENATE($AP$5,$B10,$C10),'MR3'!$A$6:$N$77,14,FALSE),0)</f>
        <v>0</v>
      </c>
      <c r="AQ10" s="67">
        <f>_xlfn.IFNA(VLOOKUP(CONCATENATE($AQ$5,$B10,$C10),'WAL1'!$A$6:$N$233,14,FALSE),0)</f>
        <v>0</v>
      </c>
      <c r="AR10" s="67">
        <f>_xlfn.IFNA(VLOOKUP(CONCATENATE($AR$5,$B10,$C10),'SM1'!$A$6:$N$233,14,FALSE),0)</f>
        <v>0</v>
      </c>
      <c r="AS10" s="67">
        <f>_xlfn.IFNA(VLOOKUP(CONCATENATE($AS$5,$B10,$C10),WP!$A$6:$N$250,14,FALSE),0)</f>
        <v>0</v>
      </c>
      <c r="AT10" s="68"/>
      <c r="AU10" s="35"/>
    </row>
    <row r="11" spans="1:90" s="1" customFormat="1" ht="14.4" thickBot="1" x14ac:dyDescent="0.35">
      <c r="A11" s="891"/>
      <c r="B11" s="771" t="s">
        <v>248</v>
      </c>
      <c r="C11" s="772" t="s">
        <v>266</v>
      </c>
      <c r="D11" s="772" t="s">
        <v>259</v>
      </c>
      <c r="E11" s="773">
        <v>45030</v>
      </c>
      <c r="F11" s="774">
        <v>10</v>
      </c>
      <c r="G11" s="808">
        <f t="shared" si="0"/>
        <v>4</v>
      </c>
      <c r="H11" s="801">
        <f t="shared" si="1"/>
        <v>27</v>
      </c>
      <c r="I11" s="809">
        <v>6</v>
      </c>
      <c r="J11" s="66">
        <f>_xlfn.IFNA(VLOOKUP(CONCATENATE($J$5,$B11,$C11),'BUS1'!$A$6:$N$107,14,FALSE),0)</f>
        <v>0</v>
      </c>
      <c r="K11" s="66">
        <f>_xlfn.IFNA(VLOOKUP(CONCATENATE($K$5,$B11,$C11),'ESP1'!$A$6:$N$135,14,FALSE),0)</f>
        <v>0</v>
      </c>
      <c r="L11" s="66">
        <f>_xlfn.IFNA(VLOOKUP(CONCATENATE($L$5,$B11,$C11),'KR1'!$A$6:$N$95,14,FALSE),0)</f>
        <v>0</v>
      </c>
      <c r="M11" s="66">
        <f>_xlfn.IFNA(VLOOKUP(CONCATENATE($L$5,$B11,$C11),'KR1'!$A$6:$N$95,14,FALSE),0)</f>
        <v>0</v>
      </c>
      <c r="N11" s="66">
        <f>_xlfn.IFNA(VLOOKUP(CONCATENATE($N$5,$B11,$C11),MUR!$A$6:$N$110,14,FALSE),0)</f>
        <v>0</v>
      </c>
      <c r="O11" s="66">
        <f>_xlfn.IFNA(VLOOKUP(CONCATENATE($O$5,$B11,$C11),'SER1'!$A$6:$N$110,14,FALSE),0)</f>
        <v>6</v>
      </c>
      <c r="P11" s="66">
        <f>_xlfn.IFNA(VLOOKUP(CONCATENATE($P$5,$B11,$C11),'MR1'!$A$6:$N$135,14,FALSE),0)</f>
        <v>0</v>
      </c>
      <c r="Q11" s="66">
        <f>_xlfn.IFNA(VLOOKUP(CONCATENATE($Q$5,$B11,$C11),'GOS1'!$A$6:$N$133,14,FALSE),0)</f>
        <v>0</v>
      </c>
      <c r="R11" s="66">
        <f>_xlfn.IFNA(VLOOKUP(CONCATENATE($R$5,$B11,$C11),'BUS2'!$A$6:$N$133,14,FALSE),0)</f>
        <v>0</v>
      </c>
      <c r="S11" s="66">
        <f>_xlfn.IFNA(VLOOKUP(CONCATENATE($S$5,$B11,$C11),'OG1'!$A$6:$N$56,14,FALSE),0)</f>
        <v>0</v>
      </c>
      <c r="T11" s="66">
        <f>_xlfn.IFNA(VLOOKUP(CONCATENATE($T$5,$B11,$C11),'DRY1'!$A$6:$N$135,14,FALSE),0)</f>
        <v>0</v>
      </c>
      <c r="U11" s="66">
        <f>_xlfn.IFNA(VLOOKUP(CONCATENATE($U$5,$B11,$C11),'HO1'!$A$6:$N$131,14,FALSE),0)</f>
        <v>0</v>
      </c>
      <c r="V11" s="66">
        <f>_xlfn.IFNA(VLOOKUP(CONCATENATE($V$5,$B11,$C11),'BUS3'!$A$6:$N$135,14,FALSE),0)</f>
        <v>0</v>
      </c>
      <c r="W11" s="64">
        <f>_xlfn.IFNA(VLOOKUP(CONCATENATE($W$5,$B11,$C11),'DRY2'!$A$6:$N$169,14,FALSE),0)</f>
        <v>0</v>
      </c>
      <c r="X11" s="66">
        <f>_xlfn.IFNA(VLOOKUP(CONCATENATE($X$5,$B11,$C11),'BAL2'!$A$6:$N$95,14,FALSE),0)</f>
        <v>0</v>
      </c>
      <c r="Y11" s="66">
        <f>_xlfn.IFNA(VLOOKUP(CONCATENATE($Y$5,$B11,$C11),'OG2'!$A$6:$N$133,14,FALSE),0)</f>
        <v>0</v>
      </c>
      <c r="Z11" s="66">
        <f>_xlfn.IFNA(VLOOKUP(CONCATENATE($Z$5,$B11,$C11),'MR2'!$A$6:$N$133,14,FALSE),0)</f>
        <v>0</v>
      </c>
      <c r="AA11" s="66">
        <f>_xlfn.IFNA(VLOOKUP(CONCATENATE($AA$5,$B11,$C11),'DRY3'!$A$6:$N$124,14,FALSE),0)</f>
        <v>0</v>
      </c>
      <c r="AB11" s="66">
        <f>_xlfn.IFNA(VLOOKUP(CONCATENATE($AB$5,$B11,$C11),'SER2'!$A$6:$N$135,14,FALSE),0)</f>
        <v>7</v>
      </c>
      <c r="AC11" s="66">
        <f>_xlfn.IFNA(VLOOKUP(CONCATENATE($AC$5,$B11,$C11),'KR2'!$A$6:$O$129,14,FALSE),0)</f>
        <v>0</v>
      </c>
      <c r="AD11" s="66">
        <f>_xlfn.IFNA(VLOOKUP(CONCATENATE($AD$5,$B11,$C11),'BUN1'!$A$6:$O$129,14,FALSE),0)</f>
        <v>0</v>
      </c>
      <c r="AE11" s="66">
        <f>_xlfn.IFNA(VLOOKUP(CONCATENATE($AE$5,$B11,$C11),LOG!$A$6:$N$135,14,FALSE),0)</f>
        <v>0</v>
      </c>
      <c r="AF11" s="66">
        <f>_xlfn.IFNA(VLOOKUP(CONCATENATE($AF$5,$B11,$C11),FEST!$A$6:$N$125,14,FALSE),0)</f>
        <v>12</v>
      </c>
      <c r="AG11" s="66">
        <f>_xlfn.IFNA(VLOOKUP(CONCATENATE($AG$5,$B11,$C11),'ESP2'!$A$6:$N$131,14,FALSE),0)</f>
        <v>0</v>
      </c>
      <c r="AH11" s="66">
        <f>_xlfn.IFNA(VLOOKUP(CONCATENATE($AG$5,$B11,$C11),'OG3'!$A$6:$N$131,14,FALSE),0)</f>
        <v>0</v>
      </c>
      <c r="AI11" s="66">
        <f>_xlfn.IFNA(VLOOKUP(CONCATENATE($AI$5,$B11,$C11),'BUN2'!$A$6:$N$135,14,FALSE),0)</f>
        <v>0</v>
      </c>
      <c r="AJ11" s="64">
        <f>_xlfn.IFNA(VLOOKUP(CONCATENATE($AI$5,$B11,$C11),SC!$A$6:$N$200,14,FALSE),0)</f>
        <v>2</v>
      </c>
      <c r="AK11" s="66">
        <f>_xlfn.IFNA(VLOOKUP(CONCATENATE($AK$5,$B11,$C11),'ESP3'!$A$6:$N$133,14,FALSE),0)</f>
        <v>0</v>
      </c>
      <c r="AL11" s="66">
        <f>_xlfn.IFNA(VLOOKUP(CONCATENATE($AL$5,$B11,$C11),'BAL3'!$A$6:$N$95,14,FALSE),0)</f>
        <v>0</v>
      </c>
      <c r="AM11" s="67">
        <f>_xlfn.IFNA(VLOOKUP(CONCATENATE($AK$5,$B11,$C11),'BUN3'!$A$6:$N$133,14,FALSE),0)</f>
        <v>0</v>
      </c>
      <c r="AN11" s="67">
        <f>_xlfn.IFNA(VLOOKUP(CONCATENATE($AN$5,$B11,$C11),'BUS4'!$A$6:$N$233,14,FALSE),0)</f>
        <v>0</v>
      </c>
      <c r="AO11" s="67">
        <f>_xlfn.IFNA(VLOOKUP(CONCATENATE($AO$5,$B11,$C11),'ESP4'!$A$6:$N$135,14,FALSE),0)</f>
        <v>0</v>
      </c>
      <c r="AP11" s="67">
        <f>_xlfn.IFNA(VLOOKUP(CONCATENATE($AP$5,$B11,$C11),'MR3'!$A$6:$N$77,14,FALSE),0)</f>
        <v>0</v>
      </c>
      <c r="AQ11" s="67">
        <f>_xlfn.IFNA(VLOOKUP(CONCATENATE($AQ$5,$B11,$C11),'WAL1'!$A$6:$N$233,14,FALSE),0)</f>
        <v>0</v>
      </c>
      <c r="AR11" s="67">
        <f>_xlfn.IFNA(VLOOKUP(CONCATENATE($AR$5,$B11,$C11),'SM1'!$A$6:$N$233,14,FALSE),0)</f>
        <v>0</v>
      </c>
      <c r="AS11" s="67">
        <f>_xlfn.IFNA(VLOOKUP(CONCATENATE($AS$5,$B11,$C11),WP!$A$6:$N$250,14,FALSE),0)</f>
        <v>0</v>
      </c>
      <c r="AT11" s="68"/>
      <c r="AU11" s="63"/>
    </row>
    <row r="12" spans="1:90" s="1" customFormat="1" x14ac:dyDescent="0.3">
      <c r="A12" s="891"/>
      <c r="B12" s="471" t="s">
        <v>568</v>
      </c>
      <c r="C12" s="26" t="s">
        <v>569</v>
      </c>
      <c r="D12" s="26" t="s">
        <v>570</v>
      </c>
      <c r="E12" s="27">
        <v>45118</v>
      </c>
      <c r="F12" s="28">
        <v>9</v>
      </c>
      <c r="G12" s="147">
        <f t="shared" si="0"/>
        <v>5</v>
      </c>
      <c r="H12" s="64">
        <f t="shared" si="1"/>
        <v>26</v>
      </c>
      <c r="I12" s="636">
        <f t="shared" ref="I12:I45" si="2">RANK(H12,$H$6:$H$48)</f>
        <v>7</v>
      </c>
      <c r="J12" s="66">
        <f>_xlfn.IFNA(VLOOKUP(CONCATENATE($J$5,$B12,$C12),'BUS1'!$A$6:$N$107,14,FALSE),0)</f>
        <v>0</v>
      </c>
      <c r="K12" s="66">
        <f>_xlfn.IFNA(VLOOKUP(CONCATENATE($K$5,$B12,$C12),'ESP1'!$A$6:$N$135,14,FALSE),0)</f>
        <v>0</v>
      </c>
      <c r="L12" s="66">
        <f>_xlfn.IFNA(VLOOKUP(CONCATENATE($L$5,$B12,$C12),'KR1'!$A$6:$N$95,14,FALSE),0)</f>
        <v>0</v>
      </c>
      <c r="M12" s="66">
        <f>_xlfn.IFNA(VLOOKUP(CONCATENATE($L$5,$B12,$C12),'KR1'!$A$6:$N$95,14,FALSE),0)</f>
        <v>0</v>
      </c>
      <c r="N12" s="66">
        <f>_xlfn.IFNA(VLOOKUP(CONCATENATE($N$5,$B12,$C12),MUR!$A$6:$N$110,14,FALSE),0)</f>
        <v>0</v>
      </c>
      <c r="O12" s="66">
        <f>_xlfn.IFNA(VLOOKUP(CONCATENATE($O$5,$B12,$C12),'SER1'!$A$6:$N$110,14,FALSE),0)</f>
        <v>0</v>
      </c>
      <c r="P12" s="66">
        <f>_xlfn.IFNA(VLOOKUP(CONCATENATE($P$5,$B12,$C12),'MR1'!$A$6:$N$135,14,FALSE),0)</f>
        <v>5</v>
      </c>
      <c r="Q12" s="66">
        <f>_xlfn.IFNA(VLOOKUP(CONCATENATE($Q$5,$B12,$C12),'GOS1'!$A$6:$N$133,14,FALSE),0)</f>
        <v>0</v>
      </c>
      <c r="R12" s="66">
        <f>_xlfn.IFNA(VLOOKUP(CONCATENATE($R$5,$B12,$C12),'BUS2'!$A$6:$N$133,14,FALSE),0)</f>
        <v>0</v>
      </c>
      <c r="S12" s="66">
        <f>_xlfn.IFNA(VLOOKUP(CONCATENATE($S$5,$B12,$C12),'OG1'!$A$6:$N$56,14,FALSE),0)</f>
        <v>0</v>
      </c>
      <c r="T12" s="66">
        <f>_xlfn.IFNA(VLOOKUP(CONCATENATE($T$5,$B12,$C12),'DRY1'!$A$6:$N$135,14,FALSE),0)</f>
        <v>0</v>
      </c>
      <c r="U12" s="66">
        <f>_xlfn.IFNA(VLOOKUP(CONCATENATE($U$5,$B12,$C12),'HO1'!$A$6:$N$131,14,FALSE),0)</f>
        <v>0</v>
      </c>
      <c r="V12" s="66">
        <f>_xlfn.IFNA(VLOOKUP(CONCATENATE($V$5,$B12,$C12),'BUS3'!$A$6:$N$135,14,FALSE),0)</f>
        <v>4</v>
      </c>
      <c r="W12" s="64">
        <f>_xlfn.IFNA(VLOOKUP(CONCATENATE($W$5,$B12,$C12),'DRY2'!$A$6:$N$169,14,FALSE),0)</f>
        <v>0</v>
      </c>
      <c r="X12" s="66">
        <f>_xlfn.IFNA(VLOOKUP(CONCATENATE($X$5,$B12,$C12),'BAL2'!$A$6:$N$95,14,FALSE),0)</f>
        <v>0</v>
      </c>
      <c r="Y12" s="66">
        <f>_xlfn.IFNA(VLOOKUP(CONCATENATE($Y$5,$B12,$C12),'OG2'!$A$6:$N$133,14,FALSE),0)</f>
        <v>0</v>
      </c>
      <c r="Z12" s="66">
        <f>_xlfn.IFNA(VLOOKUP(CONCATENATE($Z$5,$B12,$C12),'MR2'!$A$6:$N$133,14,FALSE),0)</f>
        <v>0</v>
      </c>
      <c r="AA12" s="66">
        <f>_xlfn.IFNA(VLOOKUP(CONCATENATE($AA$5,$B12,$C12),'DRY3'!$A$6:$N$124,14,FALSE),0)</f>
        <v>0</v>
      </c>
      <c r="AB12" s="66">
        <f>_xlfn.IFNA(VLOOKUP(CONCATENATE($AB$5,$B12,$C12),'SER2'!$A$6:$N$135,14,FALSE),0)</f>
        <v>0</v>
      </c>
      <c r="AC12" s="66">
        <f>_xlfn.IFNA(VLOOKUP(CONCATENATE($AC$5,$B12,$C12),'KR2'!$A$6:$O$129,14,FALSE),0)</f>
        <v>0</v>
      </c>
      <c r="AD12" s="66">
        <f>_xlfn.IFNA(VLOOKUP(CONCATENATE($AD$5,$B12,$C12),'BUN1'!$A$6:$O$129,14,FALSE),0)</f>
        <v>0</v>
      </c>
      <c r="AE12" s="66">
        <f>_xlfn.IFNA(VLOOKUP(CONCATENATE($AE$5,$B12,$C12),LOG!$A$6:$N$135,14,FALSE),0)</f>
        <v>0</v>
      </c>
      <c r="AF12" s="66">
        <f>_xlfn.IFNA(VLOOKUP(CONCATENATE($AF$5,$B12,$C12),FEST!$A$6:$N$125,14,FALSE),0)</f>
        <v>0</v>
      </c>
      <c r="AG12" s="66">
        <f>_xlfn.IFNA(VLOOKUP(CONCATENATE($AG$5,$B12,$C12),'ESP2'!$A$6:$N$131,14,FALSE),0)</f>
        <v>0</v>
      </c>
      <c r="AH12" s="66">
        <f>_xlfn.IFNA(VLOOKUP(CONCATENATE($AG$5,$B12,$C12),'OG3'!$A$6:$N$131,14,FALSE),0)</f>
        <v>0</v>
      </c>
      <c r="AI12" s="66">
        <f>_xlfn.IFNA(VLOOKUP(CONCATENATE($AI$5,$B12,$C12),'BUN2'!$A$6:$N$135,14,FALSE),0)</f>
        <v>7</v>
      </c>
      <c r="AJ12" s="64">
        <f>_xlfn.IFNA(VLOOKUP(CONCATENATE($AI$5,$B12,$C12),SC!$A$6:$N$200,14,FALSE),0)</f>
        <v>2</v>
      </c>
      <c r="AK12" s="66">
        <f>_xlfn.IFNA(VLOOKUP(CONCATENATE($AK$5,$B12,$C12),'ESP3'!$A$6:$N$133,14,FALSE),0)</f>
        <v>0</v>
      </c>
      <c r="AL12" s="66">
        <f>_xlfn.IFNA(VLOOKUP(CONCATENATE($AL$5,$B12,$C12),'BAL3'!$A$6:$N$95,14,FALSE),0)</f>
        <v>0</v>
      </c>
      <c r="AM12" s="67">
        <f>_xlfn.IFNA(VLOOKUP(CONCATENATE($AK$5,$B12,$C12),'BUN3'!$A$6:$N$133,14,FALSE),0)</f>
        <v>0</v>
      </c>
      <c r="AN12" s="67">
        <f>_xlfn.IFNA(VLOOKUP(CONCATENATE($AN$5,$B12,$C12),'BUS4'!$A$6:$N$233,14,FALSE),0)</f>
        <v>0</v>
      </c>
      <c r="AO12" s="67">
        <f>_xlfn.IFNA(VLOOKUP(CONCATENATE($AO$5,$B12,$C12),'ESP4'!$A$6:$N$135,14,FALSE),0)</f>
        <v>0</v>
      </c>
      <c r="AP12" s="67">
        <f>_xlfn.IFNA(VLOOKUP(CONCATENATE($AP$5,$B12,$C12),'MR3'!$A$6:$N$77,14,FALSE),0)</f>
        <v>8</v>
      </c>
      <c r="AQ12" s="67">
        <f>_xlfn.IFNA(VLOOKUP(CONCATENATE($AQ$5,$B12,$C12),'WAL1'!$A$6:$N$233,14,FALSE),0)</f>
        <v>0</v>
      </c>
      <c r="AR12" s="67">
        <f>_xlfn.IFNA(VLOOKUP(CONCATENATE($AR$5,$B12,$C12),'SM1'!$A$6:$N$233,14,FALSE),0)</f>
        <v>0</v>
      </c>
      <c r="AS12" s="67">
        <f>_xlfn.IFNA(VLOOKUP(CONCATENATE($AS$5,$B12,$C12),WP!$A$6:$N$250,14,FALSE),0)</f>
        <v>0</v>
      </c>
      <c r="AT12" s="68"/>
      <c r="AU12" s="63"/>
    </row>
    <row r="13" spans="1:90" s="1" customFormat="1" x14ac:dyDescent="0.3">
      <c r="A13" s="891"/>
      <c r="B13" s="85" t="s">
        <v>249</v>
      </c>
      <c r="C13" s="22" t="s">
        <v>267</v>
      </c>
      <c r="D13" s="22" t="s">
        <v>260</v>
      </c>
      <c r="E13" s="23">
        <v>45047</v>
      </c>
      <c r="F13" s="24">
        <v>10</v>
      </c>
      <c r="G13" s="147">
        <f t="shared" si="0"/>
        <v>4</v>
      </c>
      <c r="H13" s="66">
        <f t="shared" si="1"/>
        <v>26</v>
      </c>
      <c r="I13" s="636">
        <f t="shared" si="2"/>
        <v>7</v>
      </c>
      <c r="J13" s="66">
        <f>_xlfn.IFNA(VLOOKUP(CONCATENATE($J$5,$B13,$C13),'BUS1'!$A$6:$N$107,14,FALSE),0)</f>
        <v>0</v>
      </c>
      <c r="K13" s="66">
        <f>_xlfn.IFNA(VLOOKUP(CONCATENATE($K$5,$B13,$C13),'ESP1'!$A$6:$N$135,14,FALSE),0)</f>
        <v>0</v>
      </c>
      <c r="L13" s="66">
        <f>_xlfn.IFNA(VLOOKUP(CONCATENATE($L$5,$B13,$C13),'KR1'!$A$6:$N$95,14,FALSE),0)</f>
        <v>0</v>
      </c>
      <c r="M13" s="66">
        <f>_xlfn.IFNA(VLOOKUP(CONCATENATE($L$5,$B13,$C13),'KR1'!$A$6:$N$95,14,FALSE),0)</f>
        <v>0</v>
      </c>
      <c r="N13" s="66">
        <f>_xlfn.IFNA(VLOOKUP(CONCATENATE($N$5,$B13,$C13),MUR!$A$6:$N$110,14,FALSE),0)</f>
        <v>0</v>
      </c>
      <c r="O13" s="66">
        <f>_xlfn.IFNA(VLOOKUP(CONCATENATE($O$5,$B13,$C13),'SER1'!$A$6:$N$110,14,FALSE),0)</f>
        <v>0</v>
      </c>
      <c r="P13" s="66">
        <f>_xlfn.IFNA(VLOOKUP(CONCATENATE($P$5,$B13,$C13),'MR1'!$A$6:$N$135,14,FALSE),0)</f>
        <v>0</v>
      </c>
      <c r="Q13" s="66">
        <f>_xlfn.IFNA(VLOOKUP(CONCATENATE($Q$5,$B13,$C13),'GOS1'!$A$6:$N$133,14,FALSE),0)</f>
        <v>0</v>
      </c>
      <c r="R13" s="66">
        <f>_xlfn.IFNA(VLOOKUP(CONCATENATE($R$5,$B13,$C13),'BUS2'!$A$6:$N$133,14,FALSE),0)</f>
        <v>0</v>
      </c>
      <c r="S13" s="66">
        <f>_xlfn.IFNA(VLOOKUP(CONCATENATE($S$5,$B13,$C13),'OG1'!$A$6:$N$56,14,FALSE),0)</f>
        <v>6</v>
      </c>
      <c r="T13" s="66">
        <f>_xlfn.IFNA(VLOOKUP(CONCATENATE($T$5,$B13,$C13),'DRY1'!$A$6:$N$135,14,FALSE),0)</f>
        <v>0</v>
      </c>
      <c r="U13" s="66">
        <f>_xlfn.IFNA(VLOOKUP(CONCATENATE($U$5,$B13,$C13),'HO1'!$A$6:$N$131,14,FALSE),0)</f>
        <v>0</v>
      </c>
      <c r="V13" s="66">
        <f>_xlfn.IFNA(VLOOKUP(CONCATENATE($V$5,$B13,$C13),'BUS3'!$A$6:$N$135,14,FALSE),0)</f>
        <v>0</v>
      </c>
      <c r="W13" s="64">
        <f>_xlfn.IFNA(VLOOKUP(CONCATENATE($W$5,$B13,$C13),'DRY2'!$A$6:$N$169,14,FALSE),0)</f>
        <v>0</v>
      </c>
      <c r="X13" s="66">
        <f>_xlfn.IFNA(VLOOKUP(CONCATENATE($X$5,$B13,$C13),'BAL2'!$A$6:$N$95,14,FALSE),0)</f>
        <v>0</v>
      </c>
      <c r="Y13" s="66">
        <f>_xlfn.IFNA(VLOOKUP(CONCATENATE($Y$5,$B13,$C13),'OG2'!$A$6:$N$133,14,FALSE),0)</f>
        <v>6</v>
      </c>
      <c r="Z13" s="66">
        <f>_xlfn.IFNA(VLOOKUP(CONCATENATE($Z$5,$B13,$C13),'MR2'!$A$6:$N$133,14,FALSE),0)</f>
        <v>0</v>
      </c>
      <c r="AA13" s="66">
        <f>_xlfn.IFNA(VLOOKUP(CONCATENATE($AA$5,$B13,$C13),'DRY3'!$A$6:$N$124,14,FALSE),0)</f>
        <v>0</v>
      </c>
      <c r="AB13" s="66">
        <f>_xlfn.IFNA(VLOOKUP(CONCATENATE($AB$5,$B13,$C13),'SER2'!$A$6:$N$135,14,FALSE),0)</f>
        <v>0</v>
      </c>
      <c r="AC13" s="66">
        <f>_xlfn.IFNA(VLOOKUP(CONCATENATE($AC$5,$B13,$C13),'KR2'!$A$6:$O$129,14,FALSE),0)</f>
        <v>0</v>
      </c>
      <c r="AD13" s="66">
        <f>_xlfn.IFNA(VLOOKUP(CONCATENATE($AD$5,$B13,$C13),'BUN1'!$A$6:$O$129,14,FALSE),0)</f>
        <v>0</v>
      </c>
      <c r="AE13" s="66">
        <f>_xlfn.IFNA(VLOOKUP(CONCATENATE($AE$5,$B13,$C13),LOG!$A$6:$N$135,14,FALSE),0)</f>
        <v>0</v>
      </c>
      <c r="AF13" s="66">
        <f>_xlfn.IFNA(VLOOKUP(CONCATENATE($AF$5,$B13,$C13),FEST!$A$6:$N$125,14,FALSE),0)</f>
        <v>0</v>
      </c>
      <c r="AG13" s="66">
        <f>_xlfn.IFNA(VLOOKUP(CONCATENATE($AG$5,$B13,$C13),'ESP2'!$A$6:$N$131,14,FALSE),0)</f>
        <v>0</v>
      </c>
      <c r="AH13" s="66">
        <f>_xlfn.IFNA(VLOOKUP(CONCATENATE($AG$5,$B13,$C13),'OG3'!$A$6:$N$131,14,FALSE),0)</f>
        <v>6</v>
      </c>
      <c r="AI13" s="66">
        <f>_xlfn.IFNA(VLOOKUP(CONCATENATE($AI$5,$B13,$C13),'BUN2'!$A$6:$N$135,14,FALSE),0)</f>
        <v>0</v>
      </c>
      <c r="AJ13" s="64">
        <f>_xlfn.IFNA(VLOOKUP(CONCATENATE($AI$5,$B13,$C13),SC!$A$6:$N$200,14,FALSE),0)</f>
        <v>8</v>
      </c>
      <c r="AK13" s="66">
        <f>_xlfn.IFNA(VLOOKUP(CONCATENATE($AK$5,$B13,$C13),'ESP3'!$A$6:$N$133,14,FALSE),0)</f>
        <v>0</v>
      </c>
      <c r="AL13" s="66">
        <f>_xlfn.IFNA(VLOOKUP(CONCATENATE($AL$5,$B13,$C13),'BAL3'!$A$6:$N$95,14,FALSE),0)</f>
        <v>0</v>
      </c>
      <c r="AM13" s="67">
        <f>_xlfn.IFNA(VLOOKUP(CONCATENATE($AK$5,$B13,$C13),'BUN3'!$A$6:$N$133,14,FALSE),0)</f>
        <v>0</v>
      </c>
      <c r="AN13" s="67">
        <f>_xlfn.IFNA(VLOOKUP(CONCATENATE($AN$5,$B13,$C13),'BUS4'!$A$6:$N$233,14,FALSE),0)</f>
        <v>0</v>
      </c>
      <c r="AO13" s="67">
        <f>_xlfn.IFNA(VLOOKUP(CONCATENATE($AO$5,$B13,$C13),'ESP4'!$A$6:$N$135,14,FALSE),0)</f>
        <v>0</v>
      </c>
      <c r="AP13" s="67">
        <f>_xlfn.IFNA(VLOOKUP(CONCATENATE($AP$5,$B13,$C13),'MR3'!$A$6:$N$77,14,FALSE),0)</f>
        <v>0</v>
      </c>
      <c r="AQ13" s="67">
        <f>_xlfn.IFNA(VLOOKUP(CONCATENATE($AQ$5,$B13,$C13),'WAL1'!$A$6:$N$233,14,FALSE),0)</f>
        <v>0</v>
      </c>
      <c r="AR13" s="67">
        <f>_xlfn.IFNA(VLOOKUP(CONCATENATE($AR$5,$B13,$C13),'SM1'!$A$6:$N$233,14,FALSE),0)</f>
        <v>0</v>
      </c>
      <c r="AS13" s="67">
        <f>_xlfn.IFNA(VLOOKUP(CONCATENATE($AS$5,$B13,$C13),WP!$A$6:$N$250,14,FALSE),0)</f>
        <v>0</v>
      </c>
      <c r="AT13" s="68"/>
      <c r="AU13" s="63"/>
    </row>
    <row r="14" spans="1:90" x14ac:dyDescent="0.3">
      <c r="A14" s="891"/>
      <c r="B14" s="85" t="s">
        <v>213</v>
      </c>
      <c r="C14" s="22" t="s">
        <v>226</v>
      </c>
      <c r="D14" s="22" t="s">
        <v>219</v>
      </c>
      <c r="E14" s="23">
        <v>45121</v>
      </c>
      <c r="F14" s="24">
        <v>10</v>
      </c>
      <c r="G14" s="147">
        <f t="shared" si="0"/>
        <v>6</v>
      </c>
      <c r="H14" s="66">
        <f t="shared" si="1"/>
        <v>24</v>
      </c>
      <c r="I14" s="636">
        <f t="shared" si="2"/>
        <v>9</v>
      </c>
      <c r="J14" s="66">
        <f>_xlfn.IFNA(VLOOKUP(CONCATENATE($J$5,$B14,$C14),'BUS1'!$A$6:$N$107,14,FALSE),0)</f>
        <v>0</v>
      </c>
      <c r="K14" s="66">
        <f>_xlfn.IFNA(VLOOKUP(CONCATENATE($K$5,$B14,$C14),'ESP1'!$A$6:$N$135,14,FALSE),0)</f>
        <v>0</v>
      </c>
      <c r="L14" s="66">
        <f>_xlfn.IFNA(VLOOKUP(CONCATENATE($L$5,$B14,$C14),'KR1'!$A$6:$N$95,14,FALSE),0)</f>
        <v>0</v>
      </c>
      <c r="M14" s="66">
        <f>_xlfn.IFNA(VLOOKUP(CONCATENATE($L$5,$B14,$C14),'KR1'!$A$6:$N$95,14,FALSE),0)</f>
        <v>0</v>
      </c>
      <c r="N14" s="66">
        <f>_xlfn.IFNA(VLOOKUP(CONCATENATE($N$5,$B14,$C14),MUR!$A$6:$N$110,14,FALSE),0)</f>
        <v>5</v>
      </c>
      <c r="O14" s="66">
        <f>_xlfn.IFNA(VLOOKUP(CONCATENATE($O$5,$B14,$C14),'SER1'!$A$6:$N$110,14,FALSE),0)</f>
        <v>0</v>
      </c>
      <c r="P14" s="66">
        <f>_xlfn.IFNA(VLOOKUP(CONCATENATE($P$5,$B14,$C14),'MR1'!$A$6:$N$135,14,FALSE),0)</f>
        <v>0</v>
      </c>
      <c r="Q14" s="66">
        <f>_xlfn.IFNA(VLOOKUP(CONCATENATE($Q$5,$B14,$C14),'GOS1'!$A$6:$N$133,14,FALSE),0)</f>
        <v>0</v>
      </c>
      <c r="R14" s="66">
        <f>_xlfn.IFNA(VLOOKUP(CONCATENATE($R$5,$B14,$C14),'BUS2'!$A$6:$N$133,14,FALSE),0)</f>
        <v>0</v>
      </c>
      <c r="S14" s="66">
        <f>_xlfn.IFNA(VLOOKUP(CONCATENATE($S$5,$B14,$C14),'OG1'!$A$6:$N$56,14,FALSE),0)</f>
        <v>0</v>
      </c>
      <c r="T14" s="66">
        <f>_xlfn.IFNA(VLOOKUP(CONCATENATE($T$5,$B14,$C14),'DRY1'!$A$6:$N$135,14,FALSE),0)</f>
        <v>0</v>
      </c>
      <c r="U14" s="66">
        <f>_xlfn.IFNA(VLOOKUP(CONCATENATE($U$5,$B14,$C14),'HO1'!$A$6:$N$131,14,FALSE),0)</f>
        <v>2</v>
      </c>
      <c r="V14" s="66">
        <f>_xlfn.IFNA(VLOOKUP(CONCATENATE($V$5,$B14,$C14),'BUS3'!$A$6:$N$135,14,FALSE),0)</f>
        <v>0</v>
      </c>
      <c r="W14" s="64">
        <f>_xlfn.IFNA(VLOOKUP(CONCATENATE($W$5,$B14,$C14),'DRY2'!$A$6:$N$169,14,FALSE),0)</f>
        <v>0</v>
      </c>
      <c r="X14" s="66">
        <f>_xlfn.IFNA(VLOOKUP(CONCATENATE($X$5,$B14,$C14),'BAL2'!$A$6:$N$95,14,FALSE),0)</f>
        <v>0</v>
      </c>
      <c r="Y14" s="66">
        <f>_xlfn.IFNA(VLOOKUP(CONCATENATE($Y$5,$B14,$C14),'OG2'!$A$6:$N$133,14,FALSE),0)</f>
        <v>0</v>
      </c>
      <c r="Z14" s="66">
        <f>_xlfn.IFNA(VLOOKUP(CONCATENATE($Z$5,$B14,$C14),'MR2'!$A$6:$N$133,14,FALSE),0)</f>
        <v>0</v>
      </c>
      <c r="AA14" s="66">
        <f>_xlfn.IFNA(VLOOKUP(CONCATENATE($AA$5,$B14,$C14),'DRY3'!$A$6:$N$124,14,FALSE),0)</f>
        <v>0</v>
      </c>
      <c r="AB14" s="66">
        <f>_xlfn.IFNA(VLOOKUP(CONCATENATE($AB$5,$B14,$C14),'SER2'!$A$6:$N$135,14,FALSE),0)</f>
        <v>0</v>
      </c>
      <c r="AC14" s="66">
        <f>_xlfn.IFNA(VLOOKUP(CONCATENATE($AC$5,$B14,$C14),'KR2'!$A$6:$O$129,14,FALSE),0)</f>
        <v>0</v>
      </c>
      <c r="AD14" s="66">
        <f>_xlfn.IFNA(VLOOKUP(CONCATENATE($AD$5,$B14,$C14),'BUN1'!$A$6:$O$129,14,FALSE),0)</f>
        <v>0</v>
      </c>
      <c r="AE14" s="66">
        <f>_xlfn.IFNA(VLOOKUP(CONCATENATE($AE$5,$B14,$C14),LOG!$A$6:$N$135,14,FALSE),0)</f>
        <v>0</v>
      </c>
      <c r="AF14" s="66">
        <f>_xlfn.IFNA(VLOOKUP(CONCATENATE($AF$5,$B14,$C14),FEST!$A$6:$N$125,14,FALSE),0)</f>
        <v>6</v>
      </c>
      <c r="AG14" s="66">
        <f>_xlfn.IFNA(VLOOKUP(CONCATENATE($AG$5,$B14,$C14),'ESP2'!$A$6:$N$131,14,FALSE),0)</f>
        <v>0</v>
      </c>
      <c r="AH14" s="66">
        <f>_xlfn.IFNA(VLOOKUP(CONCATENATE($AG$5,$B14,$C14),'OG3'!$A$6:$N$131,14,FALSE),0)</f>
        <v>3</v>
      </c>
      <c r="AI14" s="66">
        <f>_xlfn.IFNA(VLOOKUP(CONCATENATE($AI$5,$B14,$C14),'BUN2'!$A$6:$N$135,14,FALSE),0)</f>
        <v>0</v>
      </c>
      <c r="AJ14" s="64">
        <f>_xlfn.IFNA(VLOOKUP(CONCATENATE($AI$5,$B14,$C14),SC!$A$6:$N$200,14,FALSE),0)</f>
        <v>2</v>
      </c>
      <c r="AK14" s="66">
        <f>_xlfn.IFNA(VLOOKUP(CONCATENATE($AK$5,$B14,$C14),'ESP3'!$A$6:$N$133,14,FALSE),0)</f>
        <v>0</v>
      </c>
      <c r="AL14" s="66">
        <f>_xlfn.IFNA(VLOOKUP(CONCATENATE($AL$5,$B14,$C14),'BAL3'!$A$6:$N$95,14,FALSE),0)</f>
        <v>0</v>
      </c>
      <c r="AM14" s="67">
        <f>_xlfn.IFNA(VLOOKUP(CONCATENATE($AK$5,$B14,$C14),'BUN3'!$A$6:$N$133,14,FALSE),0)</f>
        <v>0</v>
      </c>
      <c r="AN14" s="67">
        <f>_xlfn.IFNA(VLOOKUP(CONCATENATE($AN$5,$B14,$C14),'BUS4'!$A$6:$N$233,14,FALSE),0)</f>
        <v>0</v>
      </c>
      <c r="AO14" s="67">
        <f>_xlfn.IFNA(VLOOKUP(CONCATENATE($AO$5,$B14,$C14),'ESP4'!$A$6:$N$135,14,FALSE),0)</f>
        <v>0</v>
      </c>
      <c r="AP14" s="67">
        <f>_xlfn.IFNA(VLOOKUP(CONCATENATE($AP$5,$B14,$C14),'MR3'!$A$6:$N$77,14,FALSE),0)</f>
        <v>0</v>
      </c>
      <c r="AQ14" s="67">
        <f>_xlfn.IFNA(VLOOKUP(CONCATENATE($AQ$5,$B14,$C14),'WAL1'!$A$6:$N$233,14,FALSE),0)</f>
        <v>6</v>
      </c>
      <c r="AR14" s="67">
        <f>_xlfn.IFNA(VLOOKUP(CONCATENATE($AR$5,$B14,$C14),'SM1'!$A$6:$N$233,14,FALSE),0)</f>
        <v>0</v>
      </c>
      <c r="AS14" s="67">
        <f>_xlfn.IFNA(VLOOKUP(CONCATENATE($AS$5,$B14,$C14),WP!$A$6:$N$250,14,FALSE),0)</f>
        <v>0</v>
      </c>
      <c r="AT14" s="68"/>
      <c r="AU14" s="63"/>
    </row>
    <row r="15" spans="1:90" s="1" customFormat="1" x14ac:dyDescent="0.3">
      <c r="A15" s="891"/>
      <c r="B15" s="85" t="s">
        <v>250</v>
      </c>
      <c r="C15" s="22" t="s">
        <v>558</v>
      </c>
      <c r="D15" s="22" t="s">
        <v>253</v>
      </c>
      <c r="E15" s="23">
        <v>45121</v>
      </c>
      <c r="F15" s="24">
        <v>11</v>
      </c>
      <c r="G15" s="147">
        <f t="shared" si="0"/>
        <v>3</v>
      </c>
      <c r="H15" s="64">
        <f t="shared" si="1"/>
        <v>22</v>
      </c>
      <c r="I15" s="636">
        <f t="shared" si="2"/>
        <v>11</v>
      </c>
      <c r="J15" s="66">
        <f>_xlfn.IFNA(VLOOKUP(CONCATENATE($J$5,$B15,$C15),'BUS1'!$A$6:$N$107,14,FALSE),0)</f>
        <v>0</v>
      </c>
      <c r="K15" s="66">
        <f>_xlfn.IFNA(VLOOKUP(CONCATENATE($K$5,$B15,$C15),'ESP1'!$A$6:$N$135,14,FALSE),0)</f>
        <v>0</v>
      </c>
      <c r="L15" s="66">
        <f>_xlfn.IFNA(VLOOKUP(CONCATENATE($L$5,$B15,$C15),'KR1'!$A$6:$N$95,14,FALSE),0)</f>
        <v>0</v>
      </c>
      <c r="M15" s="66">
        <f>_xlfn.IFNA(VLOOKUP(CONCATENATE($M$5,$B15,$C15),'BAL1'!$A$6:$N$95,14,FALSE),0)</f>
        <v>0</v>
      </c>
      <c r="N15" s="66">
        <f>_xlfn.IFNA(VLOOKUP(CONCATENATE($N$5,$B15,$C15),MUR!$A$6:$N$110,14,FALSE),0)</f>
        <v>0</v>
      </c>
      <c r="O15" s="66">
        <f>_xlfn.IFNA(VLOOKUP(CONCATENATE($O$5,$B15,$C15),'SER1'!$A$6:$N$110,14,FALSE),0)</f>
        <v>0</v>
      </c>
      <c r="P15" s="66">
        <f>_xlfn.IFNA(VLOOKUP(CONCATENATE($P$5,$B15,$C15),'MR1'!$A$6:$N$135,14,FALSE),0)</f>
        <v>0</v>
      </c>
      <c r="Q15" s="66">
        <f>_xlfn.IFNA(VLOOKUP(CONCATENATE($Q$5,$B15,$C15),'GOS1'!$A$6:$N$133,14,FALSE),0)</f>
        <v>0</v>
      </c>
      <c r="R15" s="66">
        <f>_xlfn.IFNA(VLOOKUP(CONCATENATE($R$5,$B15,$C15),'BUS2'!$A$6:$N$133,14,FALSE),0)</f>
        <v>0</v>
      </c>
      <c r="S15" s="66">
        <f>_xlfn.IFNA(VLOOKUP(CONCATENATE($S$5,$B15,$C15),'OG1'!$A$6:$N$56,14,FALSE),0)</f>
        <v>0</v>
      </c>
      <c r="T15" s="66">
        <f>_xlfn.IFNA(VLOOKUP(CONCATENATE($T$5,$B15,$C15),'DRY1'!$A$6:$N$135,14,FALSE),0)</f>
        <v>0</v>
      </c>
      <c r="U15" s="66">
        <f>_xlfn.IFNA(VLOOKUP(CONCATENATE($U$5,$B15,$C15),'HO1'!$A$6:$N$131,14,FALSE),0)</f>
        <v>0</v>
      </c>
      <c r="V15" s="66">
        <f>_xlfn.IFNA(VLOOKUP(CONCATENATE($V$5,$B15,$C15),'BUS3'!$A$6:$N$135,14,FALSE),0)</f>
        <v>0</v>
      </c>
      <c r="W15" s="64">
        <f>_xlfn.IFNA(VLOOKUP(CONCATENATE($W$5,$B15,$C15),'DRY2'!$A$6:$N$169,14,FALSE),0)</f>
        <v>0</v>
      </c>
      <c r="X15" s="66">
        <f>_xlfn.IFNA(VLOOKUP(CONCATENATE($X$5,$B15,$C15),'BAL2'!$A$6:$N$95,14,FALSE),0)</f>
        <v>0</v>
      </c>
      <c r="Y15" s="66">
        <f>_xlfn.IFNA(VLOOKUP(CONCATENATE($Y$5,$B15,$C15),'OG2'!$A$6:$N$133,14,FALSE),0)</f>
        <v>0</v>
      </c>
      <c r="Z15" s="66">
        <f>_xlfn.IFNA(VLOOKUP(CONCATENATE($Z$5,$B15,$C15),'MR2'!$A$6:$N$133,14,FALSE),0)</f>
        <v>0</v>
      </c>
      <c r="AA15" s="66">
        <f>_xlfn.IFNA(VLOOKUP(CONCATENATE($AA$5,$B15,$C15),'DRY3'!$A$6:$N$124,14,FALSE),0)</f>
        <v>0</v>
      </c>
      <c r="AB15" s="66">
        <f>_xlfn.IFNA(VLOOKUP(CONCATENATE($AB$5,$B15,$C15),'SER2'!$A$6:$N$135,14,FALSE),0)</f>
        <v>6</v>
      </c>
      <c r="AC15" s="66">
        <f>_xlfn.IFNA(VLOOKUP(CONCATENATE($AC$5,$B15,$C15),'KR2'!$A$6:$O$129,14,FALSE),0)</f>
        <v>0</v>
      </c>
      <c r="AD15" s="66">
        <f>_xlfn.IFNA(VLOOKUP(CONCATENATE($AD$5,$B15,$C15),'BUN1'!$A$6:$O$129,14,FALSE),0)</f>
        <v>0</v>
      </c>
      <c r="AE15" s="66">
        <f>_xlfn.IFNA(VLOOKUP(CONCATENATE($AE$5,$B15,$C15),LOG!$A$6:$N$135,14,FALSE),0)</f>
        <v>0</v>
      </c>
      <c r="AF15" s="66">
        <f>_xlfn.IFNA(VLOOKUP(CONCATENATE($AF$5,$B15,$C15),FEST!$A$6:$N$125,14,FALSE),0)</f>
        <v>14</v>
      </c>
      <c r="AG15" s="66">
        <f>_xlfn.IFNA(VLOOKUP(CONCATENATE($AG$5,$B15,$C15),'ESP2'!$A$6:$N$131,14,FALSE),0)</f>
        <v>0</v>
      </c>
      <c r="AH15" s="66">
        <f>_xlfn.IFNA(VLOOKUP(CONCATENATE($AG$5,$B15,$C15),'OG3'!$A$6:$N$131,14,FALSE),0)</f>
        <v>0</v>
      </c>
      <c r="AI15" s="66">
        <f>_xlfn.IFNA(VLOOKUP(CONCATENATE($AI$5,$B15,$C15),'BUN2'!$A$6:$N$135,14,FALSE),0)</f>
        <v>0</v>
      </c>
      <c r="AJ15" s="64">
        <f>_xlfn.IFNA(VLOOKUP(CONCATENATE($AI$5,$B15,$C15),SC!$A$6:$N$200,14,FALSE),0)</f>
        <v>2</v>
      </c>
      <c r="AK15" s="66">
        <f>_xlfn.IFNA(VLOOKUP(CONCATENATE($AK$5,$B15,$C15),'ESP3'!$A$6:$N$133,14,FALSE),0)</f>
        <v>0</v>
      </c>
      <c r="AL15" s="66">
        <f>_xlfn.IFNA(VLOOKUP(CONCATENATE($AL$5,$B15,$C15),'BAL3'!$A$6:$N$95,14,FALSE),0)</f>
        <v>0</v>
      </c>
      <c r="AM15" s="67">
        <f>_xlfn.IFNA(VLOOKUP(CONCATENATE($AK$5,$B15,$C15),'BUN3'!$A$6:$N$133,14,FALSE),0)</f>
        <v>0</v>
      </c>
      <c r="AN15" s="67">
        <f>_xlfn.IFNA(VLOOKUP(CONCATENATE($AN$5,$B15,$C15),'BUS4'!$A$6:$N$233,14,FALSE),0)</f>
        <v>0</v>
      </c>
      <c r="AO15" s="67">
        <f>_xlfn.IFNA(VLOOKUP(CONCATENATE($AO$5,$B15,$C15),'ESP4'!$A$6:$N$135,14,FALSE),0)</f>
        <v>0</v>
      </c>
      <c r="AP15" s="67">
        <f>_xlfn.IFNA(VLOOKUP(CONCATENATE($AP$5,$B15,$C15),'MR3'!$A$6:$N$77,14,FALSE),0)</f>
        <v>0</v>
      </c>
      <c r="AQ15" s="67">
        <f>_xlfn.IFNA(VLOOKUP(CONCATENATE($AQ$5,$B15,$C15),'WAL1'!$A$6:$N$233,14,FALSE),0)</f>
        <v>0</v>
      </c>
      <c r="AR15" s="67">
        <f>_xlfn.IFNA(VLOOKUP(CONCATENATE($AR$5,$B15,$C15),'SM1'!$A$6:$N$233,14,FALSE),0)</f>
        <v>0</v>
      </c>
      <c r="AS15" s="67">
        <f>_xlfn.IFNA(VLOOKUP(CONCATENATE($AS$5,$B15,$C15),WP!$A$6:$N$250,14,FALSE),0)</f>
        <v>0</v>
      </c>
      <c r="AT15" s="68"/>
      <c r="AU15" s="35"/>
    </row>
    <row r="16" spans="1:90" s="1" customFormat="1" x14ac:dyDescent="0.3">
      <c r="A16" s="891"/>
      <c r="B16" s="85" t="s">
        <v>553</v>
      </c>
      <c r="C16" s="86" t="s">
        <v>547</v>
      </c>
      <c r="D16" s="86" t="s">
        <v>224</v>
      </c>
      <c r="E16" s="87">
        <v>45028</v>
      </c>
      <c r="F16" s="88">
        <v>11</v>
      </c>
      <c r="G16" s="147">
        <f t="shared" si="0"/>
        <v>6</v>
      </c>
      <c r="H16" s="66">
        <f t="shared" si="1"/>
        <v>23</v>
      </c>
      <c r="I16" s="636">
        <f t="shared" si="2"/>
        <v>10</v>
      </c>
      <c r="J16" s="66">
        <f>_xlfn.IFNA(VLOOKUP(CONCATENATE($J$5,$B16,$C16),'BUS1'!$A$6:$N$107,14,FALSE),0)</f>
        <v>0</v>
      </c>
      <c r="K16" s="66">
        <f>_xlfn.IFNA(VLOOKUP(CONCATENATE($K$5,$B16,$C16),'ESP1'!$A$6:$N$135,14,FALSE),0)</f>
        <v>0</v>
      </c>
      <c r="L16" s="66">
        <f>_xlfn.IFNA(VLOOKUP(CONCATENATE($L$5,$B16,$C16),'KR1'!$A$6:$N$95,14,FALSE),0)</f>
        <v>0</v>
      </c>
      <c r="M16" s="66">
        <f>_xlfn.IFNA(VLOOKUP(CONCATENATE($M$5,$B16,$C16),'BAL1'!$A$6:$N$95,14,FALSE),0)</f>
        <v>5</v>
      </c>
      <c r="N16" s="66">
        <f>_xlfn.IFNA(VLOOKUP(CONCATENATE($N$5,$B16,$C16),MUR!$A$6:$N$110,14,FALSE),0)</f>
        <v>0</v>
      </c>
      <c r="O16" s="66">
        <f>_xlfn.IFNA(VLOOKUP(CONCATENATE($O$5,$B16,$C16),'SER1'!$A$6:$N$110,14,FALSE),0)</f>
        <v>2</v>
      </c>
      <c r="P16" s="66">
        <f>_xlfn.IFNA(VLOOKUP(CONCATENATE($P$5,$B16,$C16),'MR1'!$A$6:$N$135,14,FALSE),0)</f>
        <v>0</v>
      </c>
      <c r="Q16" s="66">
        <f>_xlfn.IFNA(VLOOKUP(CONCATENATE($Q$5,$B16,$C16),'GOS1'!$A$6:$N$133,14,FALSE),0)</f>
        <v>0</v>
      </c>
      <c r="R16" s="66">
        <f>_xlfn.IFNA(VLOOKUP(CONCATENATE($R$5,$B16,$C16),'BUS2'!$A$6:$N$133,14,FALSE),0)</f>
        <v>0</v>
      </c>
      <c r="S16" s="66">
        <f>_xlfn.IFNA(VLOOKUP(CONCATENATE($S$5,$B16,$C16),'OG1'!$A$6:$N$56,14,FALSE),0)</f>
        <v>0</v>
      </c>
      <c r="T16" s="66">
        <f>_xlfn.IFNA(VLOOKUP(CONCATENATE($T$5,$B16,$C16),'DRY1'!$A$6:$N$135,14,FALSE),0)</f>
        <v>0</v>
      </c>
      <c r="U16" s="66">
        <f>_xlfn.IFNA(VLOOKUP(CONCATENATE($U$5,$B16,$C16),'HO1'!$A$6:$N$131,14,FALSE),0)</f>
        <v>0</v>
      </c>
      <c r="V16" s="66">
        <f>_xlfn.IFNA(VLOOKUP(CONCATENATE($V$5,$B16,$C16),'BUS3'!$A$6:$N$135,14,FALSE),0)</f>
        <v>0</v>
      </c>
      <c r="W16" s="64">
        <f>_xlfn.IFNA(VLOOKUP(CONCATENATE($W$5,$B16,$C16),'DRY2'!$A$6:$N$169,14,FALSE),0)</f>
        <v>0</v>
      </c>
      <c r="X16" s="66">
        <f>_xlfn.IFNA(VLOOKUP(CONCATENATE($X$5,$B16,$C16),'BAL2'!$A$6:$N$95,14,FALSE),0)</f>
        <v>4</v>
      </c>
      <c r="Y16" s="66">
        <f>_xlfn.IFNA(VLOOKUP(CONCATENATE($Y$5,$B16,$C16),'OG2'!$A$6:$N$133,14,FALSE),0)</f>
        <v>0</v>
      </c>
      <c r="Z16" s="66">
        <f>_xlfn.IFNA(VLOOKUP(CONCATENATE($Z$5,$B16,$C16),'MR2'!$A$6:$N$133,14,FALSE),0)</f>
        <v>0</v>
      </c>
      <c r="AA16" s="66">
        <f>_xlfn.IFNA(VLOOKUP(CONCATENATE($AA$5,$B16,$C16),'DRY3'!$A$6:$N$124,14,FALSE),0)</f>
        <v>0</v>
      </c>
      <c r="AB16" s="66">
        <f>_xlfn.IFNA(VLOOKUP(CONCATENATE($AB$5,$B16,$C16),'SER2'!$A$6:$N$135,14,FALSE),0)</f>
        <v>0</v>
      </c>
      <c r="AC16" s="66">
        <f>_xlfn.IFNA(VLOOKUP(CONCATENATE($AC$5,$B16,$C16),'KR2'!$A$6:$O$129,14,FALSE),0)</f>
        <v>0</v>
      </c>
      <c r="AD16" s="66">
        <f>_xlfn.IFNA(VLOOKUP(CONCATENATE($AD$5,$B16,$C16),'BUN1'!$A$6:$O$129,14,FALSE),0)</f>
        <v>0</v>
      </c>
      <c r="AE16" s="66">
        <f>_xlfn.IFNA(VLOOKUP(CONCATENATE($AE$5,$B16,$C16),LOG!$A$6:$N$135,14,FALSE),0)</f>
        <v>7</v>
      </c>
      <c r="AF16" s="66">
        <f>_xlfn.IFNA(VLOOKUP(CONCATENATE($AF$5,$B16,$C16),FEST!$A$6:$N$125,14,FALSE),0)</f>
        <v>0</v>
      </c>
      <c r="AG16" s="66">
        <f>_xlfn.IFNA(VLOOKUP(CONCATENATE($AG$5,$B16,$C16),'ESP2'!$A$6:$N$131,14,FALSE),0)</f>
        <v>0</v>
      </c>
      <c r="AH16" s="66">
        <f>_xlfn.IFNA(VLOOKUP(CONCATENATE($AG$5,$B16,$C16),'OG3'!$A$6:$N$131,14,FALSE),0)</f>
        <v>0</v>
      </c>
      <c r="AI16" s="66">
        <f>_xlfn.IFNA(VLOOKUP(CONCATENATE($AI$5,$B16,$C16),'BUN2'!$A$6:$N$135,14,FALSE),0)</f>
        <v>0</v>
      </c>
      <c r="AJ16" s="64">
        <f>_xlfn.IFNA(VLOOKUP(CONCATENATE($AI$5,$B16,$C16),SC!$A$6:$N$200,14,FALSE),0)</f>
        <v>2</v>
      </c>
      <c r="AK16" s="66">
        <f>_xlfn.IFNA(VLOOKUP(CONCATENATE($AK$5,$B16,$C16),'ESP3'!$A$6:$N$133,14,FALSE),0)</f>
        <v>0</v>
      </c>
      <c r="AL16" s="66">
        <f>_xlfn.IFNA(VLOOKUP(CONCATENATE($AL$5,$B16,$C16),'BAL3'!$A$6:$N$95,14,FALSE),0)</f>
        <v>3</v>
      </c>
      <c r="AM16" s="67">
        <f>_xlfn.IFNA(VLOOKUP(CONCATENATE($AK$5,$B16,$C16),'BUN3'!$A$6:$N$133,14,FALSE),0)</f>
        <v>0</v>
      </c>
      <c r="AN16" s="67">
        <f>_xlfn.IFNA(VLOOKUP(CONCATENATE($AN$5,$B16,$C16),'BUS4'!$A$6:$N$233,14,FALSE),0)</f>
        <v>0</v>
      </c>
      <c r="AO16" s="67">
        <f>_xlfn.IFNA(VLOOKUP(CONCATENATE($AO$5,$B16,$C16),'ESP4'!$A$6:$N$135,14,FALSE),0)</f>
        <v>0</v>
      </c>
      <c r="AP16" s="67">
        <f>_xlfn.IFNA(VLOOKUP(CONCATENATE($AP$5,$B16,$C16),'MR3'!$A$6:$N$77,14,FALSE),0)</f>
        <v>0</v>
      </c>
      <c r="AQ16" s="67">
        <f>_xlfn.IFNA(VLOOKUP(CONCATENATE($AQ$5,$B16,$C16),'WAL1'!$A$6:$N$233,14,FALSE),0)</f>
        <v>0</v>
      </c>
      <c r="AR16" s="67">
        <f>_xlfn.IFNA(VLOOKUP(CONCATENATE($AR$5,$B16,$C16),'SM1'!$A$6:$N$233,14,FALSE),0)</f>
        <v>0</v>
      </c>
      <c r="AS16" s="67">
        <f>_xlfn.IFNA(VLOOKUP(CONCATENATE($AS$5,$B16,$C16),WP!$A$6:$N$250,14,FALSE),0)</f>
        <v>0</v>
      </c>
      <c r="AT16" s="68"/>
      <c r="AU16" s="35"/>
    </row>
    <row r="17" spans="1:47" s="1" customFormat="1" x14ac:dyDescent="0.3">
      <c r="A17" s="891"/>
      <c r="B17" s="85" t="s">
        <v>247</v>
      </c>
      <c r="C17" s="86" t="s">
        <v>265</v>
      </c>
      <c r="D17" s="86" t="s">
        <v>162</v>
      </c>
      <c r="E17" s="87">
        <v>45049</v>
      </c>
      <c r="F17" s="88">
        <v>9</v>
      </c>
      <c r="G17" s="147">
        <f t="shared" si="0"/>
        <v>3</v>
      </c>
      <c r="H17" s="66">
        <f t="shared" si="1"/>
        <v>18</v>
      </c>
      <c r="I17" s="636">
        <f t="shared" si="2"/>
        <v>13</v>
      </c>
      <c r="J17" s="66">
        <f>_xlfn.IFNA(VLOOKUP(CONCATENATE($J$5,$B17,$C17),'BUS1'!$A$6:$N$107,14,FALSE),0)</f>
        <v>0</v>
      </c>
      <c r="K17" s="66">
        <f>_xlfn.IFNA(VLOOKUP(CONCATENATE($K$5,$B17,$C17),'ESP1'!$A$6:$N$135,14,FALSE),0)</f>
        <v>0</v>
      </c>
      <c r="L17" s="66">
        <f>_xlfn.IFNA(VLOOKUP(CONCATENATE($L$5,$B17,$C17),'KR1'!$A$6:$N$95,14,FALSE),0)</f>
        <v>0</v>
      </c>
      <c r="M17" s="66">
        <f>_xlfn.IFNA(VLOOKUP(CONCATENATE($M$5,$B17,$C17),'BAL1'!$A$6:$N$95,14,FALSE),0)</f>
        <v>0</v>
      </c>
      <c r="N17" s="66">
        <f>_xlfn.IFNA(VLOOKUP(CONCATENATE($N$5,$B17,$C17),MUR!$A$6:$N$110,14,FALSE),0)</f>
        <v>6</v>
      </c>
      <c r="O17" s="66">
        <f>_xlfn.IFNA(VLOOKUP(CONCATENATE($O$5,$B17,$C17),'SER1'!$A$6:$N$110,14,FALSE),0)</f>
        <v>0</v>
      </c>
      <c r="P17" s="66">
        <f>_xlfn.IFNA(VLOOKUP(CONCATENATE($P$5,$B17,$C17),'MR1'!$A$6:$N$135,14,FALSE),0)</f>
        <v>0</v>
      </c>
      <c r="Q17" s="66">
        <f>_xlfn.IFNA(VLOOKUP(CONCATENATE($Q$5,$B17,$C17),'GOS1'!$A$6:$N$133,14,FALSE),0)</f>
        <v>0</v>
      </c>
      <c r="R17" s="66">
        <f>_xlfn.IFNA(VLOOKUP(CONCATENATE($R$5,$B17,$C17),'BUS2'!$A$6:$N$133,14,FALSE),0)</f>
        <v>0</v>
      </c>
      <c r="S17" s="66">
        <f>_xlfn.IFNA(VLOOKUP(CONCATENATE($S$5,$B17,$C17),'OG1'!$A$6:$N$56,14,FALSE),0)</f>
        <v>0</v>
      </c>
      <c r="T17" s="66">
        <f>_xlfn.IFNA(VLOOKUP(CONCATENATE($T$5,$B17,$C17),'DRY1'!$A$6:$N$135,14,FALSE),0)</f>
        <v>0</v>
      </c>
      <c r="U17" s="66">
        <f>_xlfn.IFNA(VLOOKUP(CONCATENATE($U$5,$B17,$C17),'HO1'!$A$6:$N$131,14,FALSE),0)</f>
        <v>0</v>
      </c>
      <c r="V17" s="66">
        <f>_xlfn.IFNA(VLOOKUP(CONCATENATE($V$5,$B17,$C17),'BUS3'!$A$6:$N$135,14,FALSE),0)</f>
        <v>0</v>
      </c>
      <c r="W17" s="64">
        <f>_xlfn.IFNA(VLOOKUP(CONCATENATE($W$5,$B17,$C17),'DRY2'!$A$6:$N$169,14,FALSE),0)</f>
        <v>0</v>
      </c>
      <c r="X17" s="66">
        <f>_xlfn.IFNA(VLOOKUP(CONCATENATE($X$5,$B17,$C17),'BAL2'!$A$6:$N$95,14,FALSE),0)</f>
        <v>0</v>
      </c>
      <c r="Y17" s="66">
        <f>_xlfn.IFNA(VLOOKUP(CONCATENATE($Y$5,$B17,$C17),'OG2'!$A$6:$N$133,14,FALSE),0)</f>
        <v>0</v>
      </c>
      <c r="Z17" s="66">
        <f>_xlfn.IFNA(VLOOKUP(CONCATENATE($Z$5,$B17,$C17),'MR2'!$A$6:$N$133,14,FALSE),0)</f>
        <v>7</v>
      </c>
      <c r="AA17" s="66">
        <f>_xlfn.IFNA(VLOOKUP(CONCATENATE($AA$5,$B17,$C17),'DRY3'!$A$6:$N$124,14,FALSE),0)</f>
        <v>0</v>
      </c>
      <c r="AB17" s="66">
        <f>_xlfn.IFNA(VLOOKUP(CONCATENATE($AB$5,$B17,$C17),'SER2'!$A$6:$N$135,14,FALSE),0)</f>
        <v>0</v>
      </c>
      <c r="AC17" s="66">
        <f>_xlfn.IFNA(VLOOKUP(CONCATENATE($AC$5,$B17,$C17),'KR2'!$A$6:$O$129,14,FALSE),0)</f>
        <v>0</v>
      </c>
      <c r="AD17" s="66">
        <f>_xlfn.IFNA(VLOOKUP(CONCATENATE($AD$5,$B17,$C17),'BUN1'!$A$6:$O$129,14,FALSE),0)</f>
        <v>0</v>
      </c>
      <c r="AE17" s="66">
        <f>_xlfn.IFNA(VLOOKUP(CONCATENATE($AE$5,$B17,$C17),LOG!$A$6:$N$135,14,FALSE),0)</f>
        <v>0</v>
      </c>
      <c r="AF17" s="66">
        <f>_xlfn.IFNA(VLOOKUP(CONCATENATE($AF$5,$B17,$C17),FEST!$A$6:$N$125,14,FALSE),0)</f>
        <v>0</v>
      </c>
      <c r="AG17" s="66">
        <f>_xlfn.IFNA(VLOOKUP(CONCATENATE($AG$5,$B17,$C17),'ESP2'!$A$6:$N$131,14,FALSE),0)</f>
        <v>0</v>
      </c>
      <c r="AH17" s="66">
        <f>_xlfn.IFNA(VLOOKUP(CONCATENATE($AG$5,$B17,$C17),'OG3'!$A$6:$N$131,14,FALSE),0)</f>
        <v>0</v>
      </c>
      <c r="AI17" s="66">
        <f>_xlfn.IFNA(VLOOKUP(CONCATENATE($AI$5,$B17,$C17),'BUN2'!$A$6:$N$135,14,FALSE),0)</f>
        <v>0</v>
      </c>
      <c r="AJ17" s="64">
        <f>_xlfn.IFNA(VLOOKUP(CONCATENATE($AI$5,$B17,$C17),SC!$A$6:$N$200,14,FALSE),0)</f>
        <v>0</v>
      </c>
      <c r="AK17" s="66">
        <f>_xlfn.IFNA(VLOOKUP(CONCATENATE($AK$5,$B17,$C17),'ESP3'!$A$6:$N$133,14,FALSE),0)</f>
        <v>0</v>
      </c>
      <c r="AL17" s="66">
        <f>_xlfn.IFNA(VLOOKUP(CONCATENATE($AL$5,$B17,$C17),'BAL3'!$A$6:$N$95,14,FALSE),0)</f>
        <v>0</v>
      </c>
      <c r="AM17" s="67">
        <f>_xlfn.IFNA(VLOOKUP(CONCATENATE($AK$5,$B17,$C17),'BUN3'!$A$6:$N$133,14,FALSE),0)</f>
        <v>0</v>
      </c>
      <c r="AN17" s="67">
        <f>_xlfn.IFNA(VLOOKUP(CONCATENATE($AN$5,$B17,$C17),'BUS4'!$A$6:$N$233,14,FALSE),0)</f>
        <v>5</v>
      </c>
      <c r="AO17" s="67">
        <f>_xlfn.IFNA(VLOOKUP(CONCATENATE($AO$5,$B17,$C17),'ESP4'!$A$6:$N$135,14,FALSE),0)</f>
        <v>0</v>
      </c>
      <c r="AP17" s="67">
        <f>_xlfn.IFNA(VLOOKUP(CONCATENATE($AP$5,$B17,$C17),'MR3'!$A$6:$N$77,14,FALSE),0)</f>
        <v>0</v>
      </c>
      <c r="AQ17" s="67">
        <f>_xlfn.IFNA(VLOOKUP(CONCATENATE($AQ$5,$B17,$C17),'WAL1'!$A$6:$N$233,14,FALSE),0)</f>
        <v>0</v>
      </c>
      <c r="AR17" s="67">
        <f>_xlfn.IFNA(VLOOKUP(CONCATENATE($AR$5,$B17,$C17),'SM1'!$A$6:$N$233,14,FALSE),0)</f>
        <v>0</v>
      </c>
      <c r="AS17" s="67">
        <f>_xlfn.IFNA(VLOOKUP(CONCATENATE($AS$5,$B17,$C17),WP!$A$6:$N$250,14,FALSE),0)</f>
        <v>0</v>
      </c>
      <c r="AT17" s="68"/>
      <c r="AU17" s="35"/>
    </row>
    <row r="18" spans="1:47" s="1" customFormat="1" x14ac:dyDescent="0.3">
      <c r="A18" s="891"/>
      <c r="B18" s="85" t="s">
        <v>246</v>
      </c>
      <c r="C18" s="86" t="s">
        <v>264</v>
      </c>
      <c r="D18" s="86" t="s">
        <v>162</v>
      </c>
      <c r="E18" s="87">
        <v>45049</v>
      </c>
      <c r="F18" s="88">
        <v>10</v>
      </c>
      <c r="G18" s="147">
        <f t="shared" si="0"/>
        <v>4</v>
      </c>
      <c r="H18" s="66">
        <f t="shared" si="1"/>
        <v>17</v>
      </c>
      <c r="I18" s="636">
        <f t="shared" si="2"/>
        <v>14</v>
      </c>
      <c r="J18" s="66">
        <f>_xlfn.IFNA(VLOOKUP(CONCATENATE($J$5,$B18,$C18),'BUS1'!$A$6:$N$107,14,FALSE),0)</f>
        <v>0</v>
      </c>
      <c r="K18" s="66">
        <f>_xlfn.IFNA(VLOOKUP(CONCATENATE($K$5,$B18,$C18),'ESP1'!$A$6:$N$135,14,FALSE),0)</f>
        <v>0</v>
      </c>
      <c r="L18" s="66">
        <f>_xlfn.IFNA(VLOOKUP(CONCATENATE($L$5,$B18,$C18),'KR1'!$A$6:$N$95,14,FALSE),0)</f>
        <v>0</v>
      </c>
      <c r="M18" s="66">
        <f>_xlfn.IFNA(VLOOKUP(CONCATENATE($M$5,$B18,$C18),'BAL1'!$A$6:$N$95,14,FALSE),0)</f>
        <v>0</v>
      </c>
      <c r="N18" s="66">
        <f>_xlfn.IFNA(VLOOKUP(CONCATENATE($N$5,$B18,$C18),MUR!$A$6:$N$110,14,FALSE),0)</f>
        <v>2</v>
      </c>
      <c r="O18" s="66">
        <f>_xlfn.IFNA(VLOOKUP(CONCATENATE($O$5,$B18,$C18),'SER1'!$A$6:$N$110,14,FALSE),0)</f>
        <v>0</v>
      </c>
      <c r="P18" s="66">
        <f>_xlfn.IFNA(VLOOKUP(CONCATENATE($P$5,$B18,$C18),'MR1'!$A$6:$N$135,14,FALSE),0)</f>
        <v>7</v>
      </c>
      <c r="Q18" s="66">
        <f>_xlfn.IFNA(VLOOKUP(CONCATENATE($Q$5,$B18,$C18),'GOS1'!$A$6:$N$133,14,FALSE),0)</f>
        <v>0</v>
      </c>
      <c r="R18" s="66">
        <f>_xlfn.IFNA(VLOOKUP(CONCATENATE($R$5,$B18,$C18),'BUS2'!$A$6:$N$133,14,FALSE),0)</f>
        <v>0</v>
      </c>
      <c r="S18" s="66">
        <f>_xlfn.IFNA(VLOOKUP(CONCATENATE($S$5,$B18,$C18),'OG1'!$A$6:$N$56,14,FALSE),0)</f>
        <v>0</v>
      </c>
      <c r="T18" s="66">
        <f>_xlfn.IFNA(VLOOKUP(CONCATENATE($T$5,$B18,$C18),'DRY1'!$A$6:$N$135,14,FALSE),0)</f>
        <v>0</v>
      </c>
      <c r="U18" s="66">
        <f>_xlfn.IFNA(VLOOKUP(CONCATENATE($U$5,$B18,$C18),'HO1'!$A$6:$N$131,14,FALSE),0)</f>
        <v>0</v>
      </c>
      <c r="V18" s="66">
        <f>_xlfn.IFNA(VLOOKUP(CONCATENATE($V$5,$B18,$C18),'BUS3'!$A$6:$N$135,14,FALSE),0)</f>
        <v>0</v>
      </c>
      <c r="W18" s="64">
        <f>_xlfn.IFNA(VLOOKUP(CONCATENATE($W$5,$B18,$C18),'DRY2'!$A$6:$N$169,14,FALSE),0)</f>
        <v>0</v>
      </c>
      <c r="X18" s="66">
        <f>_xlfn.IFNA(VLOOKUP(CONCATENATE($X$5,$B18,$C18),'BAL2'!$A$6:$N$95,14,FALSE),0)</f>
        <v>0</v>
      </c>
      <c r="Y18" s="66">
        <f>_xlfn.IFNA(VLOOKUP(CONCATENATE($Y$5,$B18,$C18),'OG2'!$A$6:$N$133,14,FALSE),0)</f>
        <v>0</v>
      </c>
      <c r="Z18" s="66">
        <f>_xlfn.IFNA(VLOOKUP(CONCATENATE($Z$5,$B18,$C18),'MR2'!$A$6:$N$133,14,FALSE),0)</f>
        <v>4</v>
      </c>
      <c r="AA18" s="66">
        <f>_xlfn.IFNA(VLOOKUP(CONCATENATE($AA$5,$B18,$C18),'DRY3'!$A$6:$N$124,14,FALSE),0)</f>
        <v>0</v>
      </c>
      <c r="AB18" s="66">
        <f>_xlfn.IFNA(VLOOKUP(CONCATENATE($AB$5,$B18,$C18),'SER2'!$A$6:$N$135,14,FALSE),0)</f>
        <v>0</v>
      </c>
      <c r="AC18" s="66">
        <f>_xlfn.IFNA(VLOOKUP(CONCATENATE($AC$5,$B18,$C18),'KR2'!$A$6:$O$129,14,FALSE),0)</f>
        <v>0</v>
      </c>
      <c r="AD18" s="66">
        <f>_xlfn.IFNA(VLOOKUP(CONCATENATE($AD$5,$B18,$C18),'BUN1'!$A$6:$O$129,14,FALSE),0)</f>
        <v>0</v>
      </c>
      <c r="AE18" s="66">
        <f>_xlfn.IFNA(VLOOKUP(CONCATENATE($AE$5,$B18,$C18),LOG!$A$6:$N$135,14,FALSE),0)</f>
        <v>0</v>
      </c>
      <c r="AF18" s="66">
        <f>_xlfn.IFNA(VLOOKUP(CONCATENATE($AF$5,$B18,$C18),FEST!$A$6:$N$125,14,FALSE),0)</f>
        <v>0</v>
      </c>
      <c r="AG18" s="66">
        <f>_xlfn.IFNA(VLOOKUP(CONCATENATE($AG$5,$B18,$C18),'ESP2'!$A$6:$N$131,14,FALSE),0)</f>
        <v>0</v>
      </c>
      <c r="AH18" s="66">
        <f>_xlfn.IFNA(VLOOKUP(CONCATENATE($AG$5,$B18,$C18),'OG3'!$A$6:$N$131,14,FALSE),0)</f>
        <v>0</v>
      </c>
      <c r="AI18" s="66">
        <f>_xlfn.IFNA(VLOOKUP(CONCATENATE($AI$5,$B18,$C18),'BUN2'!$A$6:$N$135,14,FALSE),0)</f>
        <v>0</v>
      </c>
      <c r="AJ18" s="64">
        <f>_xlfn.IFNA(VLOOKUP(CONCATENATE($AI$5,$B18,$C18),SC!$A$6:$N$200,14,FALSE),0)</f>
        <v>0</v>
      </c>
      <c r="AK18" s="66">
        <f>_xlfn.IFNA(VLOOKUP(CONCATENATE($AK$5,$B18,$C18),'ESP3'!$A$6:$N$133,14,FALSE),0)</f>
        <v>0</v>
      </c>
      <c r="AL18" s="66">
        <f>_xlfn.IFNA(VLOOKUP(CONCATENATE($AL$5,$B18,$C18),'BAL3'!$A$6:$N$95,14,FALSE),0)</f>
        <v>0</v>
      </c>
      <c r="AM18" s="67">
        <f>_xlfn.IFNA(VLOOKUP(CONCATENATE($AK$5,$B18,$C18),'BUN3'!$A$6:$N$133,14,FALSE),0)</f>
        <v>0</v>
      </c>
      <c r="AN18" s="67">
        <f>_xlfn.IFNA(VLOOKUP(CONCATENATE($AN$5,$B18,$C18),'BUS4'!$A$6:$N$233,14,FALSE),0)</f>
        <v>4</v>
      </c>
      <c r="AO18" s="67">
        <f>_xlfn.IFNA(VLOOKUP(CONCATENATE($AO$5,$B18,$C18),'ESP4'!$A$6:$N$135,14,FALSE),0)</f>
        <v>0</v>
      </c>
      <c r="AP18" s="67">
        <f>_xlfn.IFNA(VLOOKUP(CONCATENATE($AP$5,$B18,$C18),'MR3'!$A$6:$N$77,14,FALSE),0)</f>
        <v>0</v>
      </c>
      <c r="AQ18" s="67">
        <f>_xlfn.IFNA(VLOOKUP(CONCATENATE($AQ$5,$B18,$C18),'WAL1'!$A$6:$N$233,14,FALSE),0)</f>
        <v>0</v>
      </c>
      <c r="AR18" s="67">
        <f>_xlfn.IFNA(VLOOKUP(CONCATENATE($AR$5,$B18,$C18),'SM1'!$A$6:$N$233,14,FALSE),0)</f>
        <v>0</v>
      </c>
      <c r="AS18" s="67">
        <f>_xlfn.IFNA(VLOOKUP(CONCATENATE($AS$5,$B18,$C18),WP!$A$6:$N$250,14,FALSE),0)</f>
        <v>0</v>
      </c>
      <c r="AT18" s="68"/>
      <c r="AU18" s="63"/>
    </row>
    <row r="19" spans="1:47" x14ac:dyDescent="0.3">
      <c r="A19" s="891"/>
      <c r="B19" s="85" t="s">
        <v>560</v>
      </c>
      <c r="C19" s="86" t="s">
        <v>262</v>
      </c>
      <c r="D19" s="86" t="s">
        <v>256</v>
      </c>
      <c r="E19" s="87">
        <v>45029</v>
      </c>
      <c r="F19" s="88">
        <v>10</v>
      </c>
      <c r="G19" s="147">
        <f t="shared" si="0"/>
        <v>3</v>
      </c>
      <c r="H19" s="66">
        <f t="shared" si="1"/>
        <v>14</v>
      </c>
      <c r="I19" s="636">
        <f t="shared" si="2"/>
        <v>15</v>
      </c>
      <c r="J19" s="66">
        <f>_xlfn.IFNA(VLOOKUP(CONCATENATE($J$5,$B19,$C19),'BUS1'!$A$6:$N$107,14,FALSE),0)</f>
        <v>0</v>
      </c>
      <c r="K19" s="66">
        <f>_xlfn.IFNA(VLOOKUP(CONCATENATE($K$5,$B19,$C19),'ESP1'!$A$6:$N$135,14,FALSE),0)</f>
        <v>0</v>
      </c>
      <c r="L19" s="66">
        <f>_xlfn.IFNA(VLOOKUP(CONCATENATE($L$5,$B19,$C19),'KR1'!$A$6:$N$95,14,FALSE),0)</f>
        <v>0</v>
      </c>
      <c r="M19" s="66">
        <f>_xlfn.IFNA(VLOOKUP(CONCATENATE($M$5,$B19,$C19),'BAL1'!$A$6:$N$95,14,FALSE),0)</f>
        <v>0</v>
      </c>
      <c r="N19" s="66">
        <f>_xlfn.IFNA(VLOOKUP(CONCATENATE($N$5,$B19,$C19),MUR!$A$6:$N$110,14,FALSE),0)</f>
        <v>0</v>
      </c>
      <c r="O19" s="66">
        <f>_xlfn.IFNA(VLOOKUP(CONCATENATE($O$5,$B19,$C19),'SER1'!$A$6:$N$110,14,FALSE),0)</f>
        <v>0</v>
      </c>
      <c r="P19" s="66">
        <f>_xlfn.IFNA(VLOOKUP(CONCATENATE($P$5,$B19,$C19),'MR1'!$A$6:$N$135,14,FALSE),0)</f>
        <v>0</v>
      </c>
      <c r="Q19" s="66">
        <f>_xlfn.IFNA(VLOOKUP(CONCATENATE($Q$5,$B19,$C19),'GOS1'!$A$6:$N$133,14,FALSE),0)</f>
        <v>0</v>
      </c>
      <c r="R19" s="66">
        <f>_xlfn.IFNA(VLOOKUP(CONCATENATE($R$5,$B19,$C19),'BUS2'!$A$6:$N$133,14,FALSE),0)</f>
        <v>0</v>
      </c>
      <c r="S19" s="66">
        <f>_xlfn.IFNA(VLOOKUP(CONCATENATE($S$5,$B19,$C19),'OG1'!$A$6:$N$56,14,FALSE),0)</f>
        <v>0</v>
      </c>
      <c r="T19" s="66">
        <f>_xlfn.IFNA(VLOOKUP(CONCATENATE($T$5,$B19,$C19),'DRY1'!$A$6:$N$135,14,FALSE),0)</f>
        <v>4</v>
      </c>
      <c r="U19" s="66">
        <f>_xlfn.IFNA(VLOOKUP(CONCATENATE($U$5,$B19,$C19),'HO1'!$A$6:$N$131,14,FALSE),0)</f>
        <v>0</v>
      </c>
      <c r="V19" s="66">
        <f>_xlfn.IFNA(VLOOKUP(CONCATENATE($V$5,$B19,$C19),'BUS3'!$A$6:$N$135,14,FALSE),0)</f>
        <v>0</v>
      </c>
      <c r="W19" s="64">
        <f>_xlfn.IFNA(VLOOKUP(CONCATENATE($W$5,$B19,$C19),'DRY2'!$A$6:$N$169,14,FALSE),0)</f>
        <v>6</v>
      </c>
      <c r="X19" s="66">
        <f>_xlfn.IFNA(VLOOKUP(CONCATENATE($X$5,$B19,$C19),'BAL2'!$A$6:$N$95,14,FALSE),0)</f>
        <v>0</v>
      </c>
      <c r="Y19" s="66">
        <f>_xlfn.IFNA(VLOOKUP(CONCATENATE($Y$5,$B19,$C19),'OG2'!$A$6:$N$133,14,FALSE),0)</f>
        <v>0</v>
      </c>
      <c r="Z19" s="66">
        <f>_xlfn.IFNA(VLOOKUP(CONCATENATE($Z$5,$B19,$C19),'MR2'!$A$6:$N$133,14,FALSE),0)</f>
        <v>0</v>
      </c>
      <c r="AA19" s="66">
        <f>_xlfn.IFNA(VLOOKUP(CONCATENATE($AA$5,$B19,$C19),'DRY3'!$A$6:$N$124,14,FALSE),0)</f>
        <v>4</v>
      </c>
      <c r="AB19" s="66">
        <f>_xlfn.IFNA(VLOOKUP(CONCATENATE($AB$5,$B19,$C19),'SER2'!$A$6:$N$135,14,FALSE),0)</f>
        <v>0</v>
      </c>
      <c r="AC19" s="66">
        <f>_xlfn.IFNA(VLOOKUP(CONCATENATE($AC$5,$B19,$C19),'KR2'!$A$6:$O$129,14,FALSE),0)</f>
        <v>0</v>
      </c>
      <c r="AD19" s="66">
        <f>_xlfn.IFNA(VLOOKUP(CONCATENATE($AD$5,$B19,$C19),'BUN1'!$A$6:$O$129,14,FALSE),0)</f>
        <v>0</v>
      </c>
      <c r="AE19" s="66">
        <f>_xlfn.IFNA(VLOOKUP(CONCATENATE($AE$5,$B19,$C19),LOG!$A$6:$N$135,14,FALSE),0)</f>
        <v>0</v>
      </c>
      <c r="AF19" s="66">
        <f>_xlfn.IFNA(VLOOKUP(CONCATENATE($AF$5,$B19,$C19),FEST!$A$6:$N$125,14,FALSE),0)</f>
        <v>0</v>
      </c>
      <c r="AG19" s="66">
        <f>_xlfn.IFNA(VLOOKUP(CONCATENATE($AG$5,$B19,$C19),'ESP2'!$A$6:$N$131,14,FALSE),0)</f>
        <v>0</v>
      </c>
      <c r="AH19" s="66">
        <f>_xlfn.IFNA(VLOOKUP(CONCATENATE($AG$5,$B19,$C19),'OG3'!$A$6:$N$131,14,FALSE),0)</f>
        <v>0</v>
      </c>
      <c r="AI19" s="66">
        <f>_xlfn.IFNA(VLOOKUP(CONCATENATE($AI$5,$B19,$C19),'BUN2'!$A$6:$N$135,14,FALSE),0)</f>
        <v>0</v>
      </c>
      <c r="AJ19" s="64">
        <f>_xlfn.IFNA(VLOOKUP(CONCATENATE($AI$5,$B19,$C19),SC!$A$6:$N$200,14,FALSE),0)</f>
        <v>0</v>
      </c>
      <c r="AK19" s="66">
        <f>_xlfn.IFNA(VLOOKUP(CONCATENATE($AK$5,$B19,$C19),'ESP3'!$A$6:$N$133,14,FALSE),0)</f>
        <v>0</v>
      </c>
      <c r="AL19" s="66">
        <f>_xlfn.IFNA(VLOOKUP(CONCATENATE($AL$5,$B19,$C19),'BAL3'!$A$6:$N$95,14,FALSE),0)</f>
        <v>0</v>
      </c>
      <c r="AM19" s="67">
        <f>_xlfn.IFNA(VLOOKUP(CONCATENATE($AK$5,$B19,$C19),'BUN3'!$A$6:$N$133,14,FALSE),0)</f>
        <v>0</v>
      </c>
      <c r="AN19" s="67">
        <f>_xlfn.IFNA(VLOOKUP(CONCATENATE($AN$5,$B19,$C19),'BUS4'!$A$6:$N$233,14,FALSE),0)</f>
        <v>0</v>
      </c>
      <c r="AO19" s="67">
        <f>_xlfn.IFNA(VLOOKUP(CONCATENATE($AO$5,$B19,$C19),'ESP4'!$A$6:$N$135,14,FALSE),0)</f>
        <v>0</v>
      </c>
      <c r="AP19" s="67">
        <f>_xlfn.IFNA(VLOOKUP(CONCATENATE($AP$5,$B19,$C19),'MR3'!$A$6:$N$77,14,FALSE),0)</f>
        <v>0</v>
      </c>
      <c r="AQ19" s="67">
        <f>_xlfn.IFNA(VLOOKUP(CONCATENATE($AQ$5,$B19,$C19),'WAL1'!$A$6:$N$233,14,FALSE),0)</f>
        <v>0</v>
      </c>
      <c r="AR19" s="67">
        <f>_xlfn.IFNA(VLOOKUP(CONCATENATE($AR$5,$B19,$C19),'SM1'!$A$6:$N$233,14,FALSE),0)</f>
        <v>0</v>
      </c>
      <c r="AS19" s="67">
        <f>_xlfn.IFNA(VLOOKUP(CONCATENATE($AS$5,$B19,$C19),WP!$A$6:$N$250,14,FALSE),0)</f>
        <v>0</v>
      </c>
      <c r="AT19" s="68"/>
      <c r="AU19" s="63"/>
    </row>
    <row r="20" spans="1:47" s="1" customFormat="1" x14ac:dyDescent="0.3">
      <c r="A20" s="891"/>
      <c r="B20" s="85" t="s">
        <v>726</v>
      </c>
      <c r="C20" s="86" t="s">
        <v>704</v>
      </c>
      <c r="D20" s="86" t="s">
        <v>479</v>
      </c>
      <c r="E20" s="87">
        <v>45090</v>
      </c>
      <c r="F20" s="88">
        <v>9</v>
      </c>
      <c r="G20" s="147">
        <f t="shared" si="0"/>
        <v>3</v>
      </c>
      <c r="H20" s="66">
        <f t="shared" si="1"/>
        <v>11</v>
      </c>
      <c r="I20" s="636">
        <f t="shared" si="2"/>
        <v>16</v>
      </c>
      <c r="J20" s="66">
        <f>_xlfn.IFNA(VLOOKUP(CONCATENATE($J$5,$B20,$C20),'BUS1'!$A$6:$N$107,14,FALSE),0)</f>
        <v>0</v>
      </c>
      <c r="K20" s="66">
        <f>_xlfn.IFNA(VLOOKUP(CONCATENATE($K$5,$B20,$C20),'ESP1'!$A$6:$N$135,14,FALSE),0)</f>
        <v>0</v>
      </c>
      <c r="L20" s="66">
        <f>_xlfn.IFNA(VLOOKUP(CONCATENATE($L$5,$B20,$C20),'KR1'!$A$6:$N$95,14,FALSE),0)</f>
        <v>0</v>
      </c>
      <c r="M20" s="66">
        <f>_xlfn.IFNA(VLOOKUP(CONCATENATE($M$5,$B20,$C20),'BAL1'!$A$6:$N$95,14,FALSE),0)</f>
        <v>0</v>
      </c>
      <c r="N20" s="66">
        <f>_xlfn.IFNA(VLOOKUP(CONCATENATE($N$5,$B20,$C20),MUR!$A$6:$N$110,14,FALSE),0)</f>
        <v>0</v>
      </c>
      <c r="O20" s="66">
        <f>_xlfn.IFNA(VLOOKUP(CONCATENATE($O$5,$B20,$C20),'SER1'!$A$6:$N$110,14,FALSE),0)</f>
        <v>0</v>
      </c>
      <c r="P20" s="66">
        <f>_xlfn.IFNA(VLOOKUP(CONCATENATE($P$5,$B20,$C20),'MR1'!$A$6:$N$135,14,FALSE),0)</f>
        <v>0</v>
      </c>
      <c r="Q20" s="66">
        <f>_xlfn.IFNA(VLOOKUP(CONCATENATE($Q$5,$B20,$C20),'GOS1'!$A$6:$N$133,14,FALSE),0)</f>
        <v>0</v>
      </c>
      <c r="R20" s="66">
        <f>_xlfn.IFNA(VLOOKUP(CONCATENATE($R$5,$B20,$C20),'BUS2'!$A$6:$N$133,14,FALSE),0)</f>
        <v>0</v>
      </c>
      <c r="S20" s="66">
        <f>_xlfn.IFNA(VLOOKUP(CONCATENATE($S$5,$B20,$C20),'OG1'!$A$6:$N$56,14,FALSE),0)</f>
        <v>0</v>
      </c>
      <c r="T20" s="66">
        <f>_xlfn.IFNA(VLOOKUP(CONCATENATE($T$5,$B20,$C20),'DRY1'!$A$6:$N$135,14,FALSE),0)</f>
        <v>0</v>
      </c>
      <c r="U20" s="66">
        <f>_xlfn.IFNA(VLOOKUP(CONCATENATE($U$5,$B20,$C20),'HO1'!$A$6:$N$131,14,FALSE),0)</f>
        <v>0</v>
      </c>
      <c r="V20" s="66">
        <f>_xlfn.IFNA(VLOOKUP(CONCATENATE($V$5,$B20,$C20),'BUS3'!$A$6:$N$135,14,FALSE),0)</f>
        <v>0</v>
      </c>
      <c r="W20" s="64">
        <f>_xlfn.IFNA(VLOOKUP(CONCATENATE($W$5,$B20,$C20),'DRY2'!$A$6:$N$169,14,FALSE),0)</f>
        <v>0</v>
      </c>
      <c r="X20" s="66">
        <f>_xlfn.IFNA(VLOOKUP(CONCATENATE($X$5,$B20,$C20),'BAL2'!$A$6:$N$95,14,FALSE),0)</f>
        <v>0</v>
      </c>
      <c r="Y20" s="66">
        <f>_xlfn.IFNA(VLOOKUP(CONCATENATE($Y$5,$B20,$C20),'OG2'!$A$6:$N$133,14,FALSE),0)</f>
        <v>5</v>
      </c>
      <c r="Z20" s="66">
        <f>_xlfn.IFNA(VLOOKUP(CONCATENATE($Z$5,$B20,$C20),'MR2'!$A$6:$N$133,14,FALSE),0)</f>
        <v>0</v>
      </c>
      <c r="AA20" s="66">
        <f>_xlfn.IFNA(VLOOKUP(CONCATENATE($AA$5,$B20,$C20),'DRY3'!$A$6:$N$124,14,FALSE),0)</f>
        <v>0</v>
      </c>
      <c r="AB20" s="66">
        <f>_xlfn.IFNA(VLOOKUP(CONCATENATE($AB$5,$B20,$C20),'SER2'!$A$6:$N$135,14,FALSE),0)</f>
        <v>0</v>
      </c>
      <c r="AC20" s="66">
        <f>_xlfn.IFNA(VLOOKUP(CONCATENATE($AC$5,$B20,$C20),'KR2'!$A$6:$O$129,14,FALSE),0)</f>
        <v>0</v>
      </c>
      <c r="AD20" s="66">
        <f>_xlfn.IFNA(VLOOKUP(CONCATENATE($AD$5,$B20,$C20),'BUN1'!$A$6:$O$129,14,FALSE),0)</f>
        <v>0</v>
      </c>
      <c r="AE20" s="66">
        <f>_xlfn.IFNA(VLOOKUP(CONCATENATE($AE$5,$B20,$C20),LOG!$A$6:$N$135,14,FALSE),0)</f>
        <v>0</v>
      </c>
      <c r="AF20" s="66">
        <f>_xlfn.IFNA(VLOOKUP(CONCATENATE($AF$5,$B20,$C20),FEST!$A$6:$N$125,14,FALSE),0)</f>
        <v>0</v>
      </c>
      <c r="AG20" s="66">
        <f>_xlfn.IFNA(VLOOKUP(CONCATENATE($AG$5,$B20,$C20),'ESP2'!$A$6:$N$131,14,FALSE),0)</f>
        <v>0</v>
      </c>
      <c r="AH20" s="66">
        <f>_xlfn.IFNA(VLOOKUP(CONCATENATE($AG$5,$B20,$C20),'OG3'!$A$6:$N$131,14,FALSE),0)</f>
        <v>4</v>
      </c>
      <c r="AI20" s="66">
        <f>_xlfn.IFNA(VLOOKUP(CONCATENATE($AI$5,$B20,$C20),'BUN2'!$A$6:$N$135,14,FALSE),0)</f>
        <v>0</v>
      </c>
      <c r="AJ20" s="64">
        <f>_xlfn.IFNA(VLOOKUP(CONCATENATE($AI$5,$B20,$C20),SC!$A$6:$N$200,14,FALSE),0)</f>
        <v>2</v>
      </c>
      <c r="AK20" s="66">
        <f>_xlfn.IFNA(VLOOKUP(CONCATENATE($AK$5,$B20,$C20),'ESP3'!$A$6:$N$133,14,FALSE),0)</f>
        <v>0</v>
      </c>
      <c r="AL20" s="66">
        <f>_xlfn.IFNA(VLOOKUP(CONCATENATE($AL$5,$B20,$C20),'BAL3'!$A$6:$N$95,14,FALSE),0)</f>
        <v>0</v>
      </c>
      <c r="AM20" s="67">
        <f>_xlfn.IFNA(VLOOKUP(CONCATENATE($AK$5,$B20,$C20),'BUN3'!$A$6:$N$133,14,FALSE),0)</f>
        <v>0</v>
      </c>
      <c r="AN20" s="67">
        <f>_xlfn.IFNA(VLOOKUP(CONCATENATE($AN$5,$B20,$C20),'BUS4'!$A$6:$N$233,14,FALSE),0)</f>
        <v>0</v>
      </c>
      <c r="AO20" s="67">
        <f>_xlfn.IFNA(VLOOKUP(CONCATENATE($AO$5,$B20,$C20),'ESP4'!$A$6:$N$135,14,FALSE),0)</f>
        <v>0</v>
      </c>
      <c r="AP20" s="67">
        <f>_xlfn.IFNA(VLOOKUP(CONCATENATE($AP$5,$B20,$C20),'MR3'!$A$6:$N$77,14,FALSE),0)</f>
        <v>0</v>
      </c>
      <c r="AQ20" s="67">
        <f>_xlfn.IFNA(VLOOKUP(CONCATENATE($AQ$5,$B20,$C20),'WAL1'!$A$6:$N$233,14,FALSE),0)</f>
        <v>0</v>
      </c>
      <c r="AR20" s="67">
        <f>_xlfn.IFNA(VLOOKUP(CONCATENATE($AR$5,$B20,$C20),'SM1'!$A$6:$N$233,14,FALSE),0)</f>
        <v>0</v>
      </c>
      <c r="AS20" s="67">
        <f>_xlfn.IFNA(VLOOKUP(CONCATENATE($AS$5,$B20,$C20),WP!$A$6:$N$250,14,FALSE),0)</f>
        <v>0</v>
      </c>
      <c r="AT20" s="68"/>
      <c r="AU20" s="35"/>
    </row>
    <row r="21" spans="1:47" s="1" customFormat="1" x14ac:dyDescent="0.3">
      <c r="A21" s="891"/>
      <c r="B21" s="85" t="s">
        <v>243</v>
      </c>
      <c r="C21" s="86" t="s">
        <v>778</v>
      </c>
      <c r="D21" s="86" t="s">
        <v>217</v>
      </c>
      <c r="E21" s="87">
        <v>45028</v>
      </c>
      <c r="F21" s="88">
        <v>11</v>
      </c>
      <c r="G21" s="147">
        <f t="shared" si="0"/>
        <v>3</v>
      </c>
      <c r="H21" s="66">
        <f t="shared" si="1"/>
        <v>10</v>
      </c>
      <c r="I21" s="636">
        <f t="shared" si="2"/>
        <v>17</v>
      </c>
      <c r="J21" s="66">
        <f>_xlfn.IFNA(VLOOKUP(CONCATENATE($J$5,$B21,$C21),'BUS1'!$A$6:$N$107,14,FALSE),0)</f>
        <v>0</v>
      </c>
      <c r="K21" s="66">
        <f>_xlfn.IFNA(VLOOKUP(CONCATENATE($K$5,$B21,$C21),'ESP1'!$A$6:$N$135,14,FALSE),0)</f>
        <v>0</v>
      </c>
      <c r="L21" s="66">
        <f>_xlfn.IFNA(VLOOKUP(CONCATENATE($L$5,$B21,$C21),'KR1'!$A$6:$N$95,14,FALSE),0)</f>
        <v>0</v>
      </c>
      <c r="M21" s="66">
        <f>_xlfn.IFNA(VLOOKUP(CONCATENATE($M$5,$B21,$C21),'BAL1'!$A$6:$N$95,14,FALSE),0)</f>
        <v>0</v>
      </c>
      <c r="N21" s="66">
        <f>_xlfn.IFNA(VLOOKUP(CONCATENATE($N$5,$B21,$C21),MUR!$A$6:$N$110,14,FALSE),0)</f>
        <v>0</v>
      </c>
      <c r="O21" s="66">
        <f>_xlfn.IFNA(VLOOKUP(CONCATENATE($O$5,$B21,$C21),'SER1'!$A$6:$N$110,14,FALSE),0)</f>
        <v>0</v>
      </c>
      <c r="P21" s="66">
        <f>_xlfn.IFNA(VLOOKUP(CONCATENATE($P$5,$B21,$C21),'MR1'!$A$6:$N$135,14,FALSE),0)</f>
        <v>0</v>
      </c>
      <c r="Q21" s="66">
        <f>_xlfn.IFNA(VLOOKUP(CONCATENATE($Q$5,$B21,$C21),'GOS1'!$A$6:$N$133,14,FALSE),0)</f>
        <v>0</v>
      </c>
      <c r="R21" s="66">
        <f>_xlfn.IFNA(VLOOKUP(CONCATENATE($R$5,$B21,$C21),'BUS2'!$A$6:$N$133,14,FALSE),0)</f>
        <v>0</v>
      </c>
      <c r="S21" s="66">
        <f>_xlfn.IFNA(VLOOKUP(CONCATENATE($S$5,$B21,$C21),'OG1'!$A$6:$N$56,14,FALSE),0)</f>
        <v>5</v>
      </c>
      <c r="T21" s="66">
        <f>_xlfn.IFNA(VLOOKUP(CONCATENATE($T$5,$B21,$C21),'DRY1'!$A$6:$N$135,14,FALSE),0)</f>
        <v>0</v>
      </c>
      <c r="U21" s="66">
        <f>_xlfn.IFNA(VLOOKUP(CONCATENATE($U$5,$B21,$C21),'HO1'!$A$6:$N$131,14,FALSE),0)</f>
        <v>0</v>
      </c>
      <c r="V21" s="66">
        <f>_xlfn.IFNA(VLOOKUP(CONCATENATE($V$5,$B21,$C21),'BUS3'!$A$6:$N$135,14,FALSE),0)</f>
        <v>0</v>
      </c>
      <c r="W21" s="64">
        <f>_xlfn.IFNA(VLOOKUP(CONCATENATE($W$5,$B21,$C21),'DRY2'!$A$6:$N$169,14,FALSE),0)</f>
        <v>0</v>
      </c>
      <c r="X21" s="66">
        <f>_xlfn.IFNA(VLOOKUP(CONCATENATE($X$5,$B21,$C21),'BAL2'!$A$6:$N$95,14,FALSE),0)</f>
        <v>0</v>
      </c>
      <c r="Y21" s="66">
        <f>_xlfn.IFNA(VLOOKUP(CONCATENATE($Y$5,$B21,$C21),'OG2'!$A$6:$N$133,14,FALSE),0)</f>
        <v>3</v>
      </c>
      <c r="Z21" s="66">
        <f>_xlfn.IFNA(VLOOKUP(CONCATENATE($Z$5,$B21,$C21),'MR2'!$A$6:$N$133,14,FALSE),0)</f>
        <v>0</v>
      </c>
      <c r="AA21" s="66">
        <f>_xlfn.IFNA(VLOOKUP(CONCATENATE($AA$5,$B21,$C21),'DRY3'!$A$6:$N$124,14,FALSE),0)</f>
        <v>0</v>
      </c>
      <c r="AB21" s="66">
        <f>_xlfn.IFNA(VLOOKUP(CONCATENATE($AB$5,$B21,$C21),'SER2'!$A$6:$N$135,14,FALSE),0)</f>
        <v>0</v>
      </c>
      <c r="AC21" s="66">
        <f>_xlfn.IFNA(VLOOKUP(CONCATENATE($AC$5,$B21,$C21),'KR2'!$A$6:$O$129,14,FALSE),0)</f>
        <v>0</v>
      </c>
      <c r="AD21" s="66">
        <f>_xlfn.IFNA(VLOOKUP(CONCATENATE($AD$5,$B21,$C21),'BUN1'!$A$6:$O$129,14,FALSE),0)</f>
        <v>0</v>
      </c>
      <c r="AE21" s="66">
        <f>_xlfn.IFNA(VLOOKUP(CONCATENATE($AE$5,$B21,$C21),LOG!$A$6:$N$135,14,FALSE),0)</f>
        <v>0</v>
      </c>
      <c r="AF21" s="66">
        <f>_xlfn.IFNA(VLOOKUP(CONCATENATE($AF$5,$B21,$C21),FEST!$A$6:$N$125,14,FALSE),0)</f>
        <v>0</v>
      </c>
      <c r="AG21" s="66">
        <f>_xlfn.IFNA(VLOOKUP(CONCATENATE($AG$5,$B21,$C21),'ESP2'!$A$6:$N$131,14,FALSE),0)</f>
        <v>0</v>
      </c>
      <c r="AH21" s="66">
        <f>_xlfn.IFNA(VLOOKUP(CONCATENATE($AG$5,$B21,$C21),'OG3'!$A$6:$N$131,14,FALSE),0)</f>
        <v>0</v>
      </c>
      <c r="AI21" s="66">
        <f>_xlfn.IFNA(VLOOKUP(CONCATENATE($AI$5,$B21,$C21),'BUN2'!$A$6:$N$135,14,FALSE),0)</f>
        <v>0</v>
      </c>
      <c r="AJ21" s="64">
        <f>_xlfn.IFNA(VLOOKUP(CONCATENATE($AJ$5,$B21,$C21),SC!$A$6:$N$250,14,FALSE),0)</f>
        <v>2</v>
      </c>
      <c r="AK21" s="66">
        <f>_xlfn.IFNA(VLOOKUP(CONCATENATE($AK$5,$B21,$C21),'ESP3'!$A$6:$N$133,14,FALSE),0)</f>
        <v>0</v>
      </c>
      <c r="AL21" s="66">
        <f>_xlfn.IFNA(VLOOKUP(CONCATENATE($AL$5,$B21,$C21),'BAL3'!$A$6:$N$95,14,FALSE),0)</f>
        <v>0</v>
      </c>
      <c r="AM21" s="67">
        <f>_xlfn.IFNA(VLOOKUP(CONCATENATE($AK$5,$B21,$C21),'BUN3'!$A$6:$N$133,14,FALSE),0)</f>
        <v>0</v>
      </c>
      <c r="AN21" s="67">
        <f>_xlfn.IFNA(VLOOKUP(CONCATENATE($AN$5,$B21,$C21),'BUS4'!$A$6:$N$233,14,FALSE),0)</f>
        <v>0</v>
      </c>
      <c r="AO21" s="67">
        <f>_xlfn.IFNA(VLOOKUP(CONCATENATE($AO$5,$B21,$C21),'ESP4'!$A$6:$N$135,14,FALSE),0)</f>
        <v>0</v>
      </c>
      <c r="AP21" s="67">
        <f>_xlfn.IFNA(VLOOKUP(CONCATENATE($AP$5,$B21,$C21),'MR3'!$A$6:$N$77,14,FALSE),0)</f>
        <v>0</v>
      </c>
      <c r="AQ21" s="67">
        <f>_xlfn.IFNA(VLOOKUP(CONCATENATE($AQ$5,$B21,$C21),'WAL1'!$A$6:$N$233,14,FALSE),0)</f>
        <v>0</v>
      </c>
      <c r="AR21" s="67">
        <f>_xlfn.IFNA(VLOOKUP(CONCATENATE($AR$5,$B21,$C21),'SM1'!$A$6:$N$233,14,FALSE),0)</f>
        <v>0</v>
      </c>
      <c r="AS21" s="67">
        <f>_xlfn.IFNA(VLOOKUP(CONCATENATE($AS$5,$B21,$C21),WP!$A$6:$N$250,14,FALSE),0)</f>
        <v>0</v>
      </c>
      <c r="AT21" s="68"/>
      <c r="AU21" s="35"/>
    </row>
    <row r="22" spans="1:47" s="1" customFormat="1" x14ac:dyDescent="0.3">
      <c r="A22" s="891"/>
      <c r="B22" s="85" t="s">
        <v>241</v>
      </c>
      <c r="C22" s="86" t="s">
        <v>521</v>
      </c>
      <c r="D22" s="86" t="s">
        <v>253</v>
      </c>
      <c r="E22" s="87">
        <v>45028</v>
      </c>
      <c r="F22" s="88">
        <v>11</v>
      </c>
      <c r="G22" s="147">
        <f t="shared" si="0"/>
        <v>2</v>
      </c>
      <c r="H22" s="66">
        <f t="shared" si="1"/>
        <v>9</v>
      </c>
      <c r="I22" s="636">
        <f t="shared" si="2"/>
        <v>18</v>
      </c>
      <c r="J22" s="66">
        <f>_xlfn.IFNA(VLOOKUP(CONCATENATE($J$5,$B22,$C22),'BUS1'!$A$6:$N$107,14,FALSE),0)</f>
        <v>0</v>
      </c>
      <c r="K22" s="66">
        <f>_xlfn.IFNA(VLOOKUP(CONCATENATE($K$5,$B22,$C22),'ESP1'!$A$6:$N$135,14,FALSE),0)</f>
        <v>0</v>
      </c>
      <c r="L22" s="66">
        <f>_xlfn.IFNA(VLOOKUP(CONCATENATE($L$5,$B22,$C22),'KR1'!$A$6:$N$95,14,FALSE),0)</f>
        <v>0</v>
      </c>
      <c r="M22" s="66">
        <f>_xlfn.IFNA(VLOOKUP(CONCATENATE($M$5,$B22,$C22),'BAL1'!$A$6:$N$95,14,FALSE),0)</f>
        <v>0</v>
      </c>
      <c r="N22" s="66">
        <f>_xlfn.IFNA(VLOOKUP(CONCATENATE($N$5,$B22,$C22),MUR!$A$6:$N$110,14,FALSE),0)</f>
        <v>0</v>
      </c>
      <c r="O22" s="66">
        <f>_xlfn.IFNA(VLOOKUP(CONCATENATE($O$5,$B22,$C22),'SER1'!$A$6:$N$110,14,FALSE),0)</f>
        <v>7</v>
      </c>
      <c r="P22" s="66">
        <f>_xlfn.IFNA(VLOOKUP(CONCATENATE($P$5,$B22,$C22),'MR1'!$A$6:$N$135,14,FALSE),0)</f>
        <v>0</v>
      </c>
      <c r="Q22" s="66">
        <f>_xlfn.IFNA(VLOOKUP(CONCATENATE($Q$5,$B22,$C22),'GOS1'!$A$6:$N$133,14,FALSE),0)</f>
        <v>0</v>
      </c>
      <c r="R22" s="66">
        <f>_xlfn.IFNA(VLOOKUP(CONCATENATE($R$5,$B22,$C22),'BUS2'!$A$6:$N$133,14,FALSE),0)</f>
        <v>0</v>
      </c>
      <c r="S22" s="66">
        <f>_xlfn.IFNA(VLOOKUP(CONCATENATE($S$5,$B22,$C22),'OG1'!$A$6:$N$56,14,FALSE),0)</f>
        <v>0</v>
      </c>
      <c r="T22" s="66">
        <f>_xlfn.IFNA(VLOOKUP(CONCATENATE($T$5,$B22,$C22),'DRY1'!$A$6:$N$135,14,FALSE),0)</f>
        <v>0</v>
      </c>
      <c r="U22" s="66">
        <f>_xlfn.IFNA(VLOOKUP(CONCATENATE($U$5,$B22,$C22),'HO1'!$A$6:$N$131,14,FALSE),0)</f>
        <v>0</v>
      </c>
      <c r="V22" s="66">
        <f>_xlfn.IFNA(VLOOKUP(CONCATENATE($V$5,$B22,$C22),'BUS3'!$A$6:$N$135,14,FALSE),0)</f>
        <v>0</v>
      </c>
      <c r="W22" s="64">
        <f>_xlfn.IFNA(VLOOKUP(CONCATENATE($W$5,$B22,$C22),'DRY2'!$A$6:$N$169,14,FALSE),0)</f>
        <v>0</v>
      </c>
      <c r="X22" s="66">
        <f>_xlfn.IFNA(VLOOKUP(CONCATENATE($X$5,$B22,$C22),'BAL2'!$A$6:$N$95,14,FALSE),0)</f>
        <v>0</v>
      </c>
      <c r="Y22" s="66">
        <f>_xlfn.IFNA(VLOOKUP(CONCATENATE($Y$5,$B22,$C22),'OG2'!$A$6:$N$133,14,FALSE),0)</f>
        <v>0</v>
      </c>
      <c r="Z22" s="66">
        <f>_xlfn.IFNA(VLOOKUP(CONCATENATE($Z$5,$B22,$C22),'MR2'!$A$6:$N$133,14,FALSE),0)</f>
        <v>0</v>
      </c>
      <c r="AA22" s="66">
        <f>_xlfn.IFNA(VLOOKUP(CONCATENATE($AA$5,$B22,$C22),'DRY3'!$A$6:$N$124,14,FALSE),0)</f>
        <v>0</v>
      </c>
      <c r="AB22" s="66">
        <f>_xlfn.IFNA(VLOOKUP(CONCATENATE($AB$5,$B22,$C22),'SER2'!$A$6:$N$135,14,FALSE),0)</f>
        <v>0</v>
      </c>
      <c r="AC22" s="66">
        <f>_xlfn.IFNA(VLOOKUP(CONCATENATE($AC$5,$B22,$C22),'KR2'!$A$6:$O$129,14,FALSE),0)</f>
        <v>0</v>
      </c>
      <c r="AD22" s="66">
        <f>_xlfn.IFNA(VLOOKUP(CONCATENATE($AD$5,$B22,$C22),'BUN1'!$A$6:$O$129,14,FALSE),0)</f>
        <v>0</v>
      </c>
      <c r="AE22" s="66">
        <f>_xlfn.IFNA(VLOOKUP(CONCATENATE($AE$5,$B22,$C22),LOG!$A$6:$N$135,14,FALSE),0)</f>
        <v>0</v>
      </c>
      <c r="AF22" s="66">
        <f>_xlfn.IFNA(VLOOKUP(CONCATENATE($AF$5,$B22,$C22),FEST!$A$6:$N$125,14,FALSE),0)</f>
        <v>0</v>
      </c>
      <c r="AG22" s="66">
        <f>_xlfn.IFNA(VLOOKUP(CONCATENATE($AG$5,$B22,$C22),'ESP2'!$A$6:$N$131,14,FALSE),0)</f>
        <v>0</v>
      </c>
      <c r="AH22" s="66">
        <f>_xlfn.IFNA(VLOOKUP(CONCATENATE($AG$5,$B22,$C22),'OG3'!$A$6:$N$131,14,FALSE),0)</f>
        <v>0</v>
      </c>
      <c r="AI22" s="66">
        <f>_xlfn.IFNA(VLOOKUP(CONCATENATE($AI$5,$B22,$C22),'BUN2'!$A$6:$N$135,14,FALSE),0)</f>
        <v>0</v>
      </c>
      <c r="AJ22" s="64">
        <f>_xlfn.IFNA(VLOOKUP(CONCATENATE($AJ$5,$B22,$C22),SC!$A$6:$N$250,14,FALSE),0)</f>
        <v>2</v>
      </c>
      <c r="AK22" s="66">
        <f>_xlfn.IFNA(VLOOKUP(CONCATENATE($AK$5,$B22,$C22),'ESP3'!$A$6:$N$133,14,FALSE),0)</f>
        <v>0</v>
      </c>
      <c r="AL22" s="66">
        <f>_xlfn.IFNA(VLOOKUP(CONCATENATE($AL$5,$B22,$C22),'BAL3'!$A$6:$N$95,14,FALSE),0)</f>
        <v>0</v>
      </c>
      <c r="AM22" s="67">
        <f>_xlfn.IFNA(VLOOKUP(CONCATENATE($AK$5,$B22,$C22),'BUN3'!$A$6:$N$133,14,FALSE),0)</f>
        <v>0</v>
      </c>
      <c r="AN22" s="67">
        <f>_xlfn.IFNA(VLOOKUP(CONCATENATE($AN$5,$B22,$C22),'BUS4'!$A$6:$N$233,14,FALSE),0)</f>
        <v>0</v>
      </c>
      <c r="AO22" s="67">
        <f>_xlfn.IFNA(VLOOKUP(CONCATENATE($AO$5,$B22,$C22),'ESP4'!$A$6:$N$135,14,FALSE),0)</f>
        <v>0</v>
      </c>
      <c r="AP22" s="67">
        <f>_xlfn.IFNA(VLOOKUP(CONCATENATE($AP$5,$B22,$C22),'MR3'!$A$6:$N$77,14,FALSE),0)</f>
        <v>0</v>
      </c>
      <c r="AQ22" s="67">
        <f>_xlfn.IFNA(VLOOKUP(CONCATENATE($AQ$5,$B22,$C22),'WAL1'!$A$6:$N$233,14,FALSE),0)</f>
        <v>0</v>
      </c>
      <c r="AR22" s="67">
        <f>_xlfn.IFNA(VLOOKUP(CONCATENATE($AR$5,$B22,$C22),'SM1'!$A$6:$N$233,14,FALSE),0)</f>
        <v>0</v>
      </c>
      <c r="AS22" s="67">
        <f>_xlfn.IFNA(VLOOKUP(CONCATENATE($AS$5,$B22,$C22),WP!$A$6:$N$250,14,FALSE),0)</f>
        <v>0</v>
      </c>
      <c r="AT22" s="68"/>
      <c r="AU22" s="35"/>
    </row>
    <row r="23" spans="1:47" s="1" customFormat="1" x14ac:dyDescent="0.3">
      <c r="A23" s="891"/>
      <c r="B23" s="85" t="s">
        <v>561</v>
      </c>
      <c r="C23" s="86" t="s">
        <v>556</v>
      </c>
      <c r="D23" s="86" t="s">
        <v>258</v>
      </c>
      <c r="E23" s="87">
        <v>45034</v>
      </c>
      <c r="F23" s="88">
        <v>11</v>
      </c>
      <c r="G23" s="147">
        <f t="shared" si="0"/>
        <v>2</v>
      </c>
      <c r="H23" s="66">
        <f t="shared" si="1"/>
        <v>7</v>
      </c>
      <c r="I23" s="636">
        <f t="shared" si="2"/>
        <v>20</v>
      </c>
      <c r="J23" s="66">
        <f>_xlfn.IFNA(VLOOKUP(CONCATENATE($J$5,$B23,$C23),'BUS1'!$A$6:$N$107,14,FALSE),0)</f>
        <v>0</v>
      </c>
      <c r="K23" s="66">
        <f>_xlfn.IFNA(VLOOKUP(CONCATENATE($K$5,$B23,$C23),'ESP1'!$A$6:$N$135,14,FALSE),0)</f>
        <v>0</v>
      </c>
      <c r="L23" s="66">
        <f>_xlfn.IFNA(VLOOKUP(CONCATENATE($L$5,$B23,$C23),'KR1'!$A$6:$N$95,14,FALSE),0)</f>
        <v>0</v>
      </c>
      <c r="M23" s="66">
        <f>_xlfn.IFNA(VLOOKUP(CONCATENATE($M$5,$B23,$C23),'BAL1'!$A$6:$N$95,14,FALSE),0)</f>
        <v>0</v>
      </c>
      <c r="N23" s="66">
        <f>_xlfn.IFNA(VLOOKUP(CONCATENATE($N$5,$B23,$C23),MUR!$A$6:$N$110,14,FALSE),0)</f>
        <v>0</v>
      </c>
      <c r="O23" s="66">
        <f>_xlfn.IFNA(VLOOKUP(CONCATENATE($O$5,$B23,$C23),'SER1'!$A$6:$N$110,14,FALSE),0)</f>
        <v>3</v>
      </c>
      <c r="P23" s="66">
        <f>_xlfn.IFNA(VLOOKUP(CONCATENATE($P$5,$B23,$C23),'MR1'!$A$6:$N$135,14,FALSE),0)</f>
        <v>0</v>
      </c>
      <c r="Q23" s="66">
        <f>_xlfn.IFNA(VLOOKUP(CONCATENATE($Q$5,$B23,$C23),'GOS1'!$A$6:$N$133,14,FALSE),0)</f>
        <v>0</v>
      </c>
      <c r="R23" s="66">
        <f>_xlfn.IFNA(VLOOKUP(CONCATENATE($R$5,$B23,$C23),'BUS2'!$A$6:$N$133,14,FALSE),0)</f>
        <v>0</v>
      </c>
      <c r="S23" s="66">
        <f>_xlfn.IFNA(VLOOKUP(CONCATENATE($S$5,$B23,$C23),'OG1'!$A$6:$N$56,14,FALSE),0)</f>
        <v>0</v>
      </c>
      <c r="T23" s="66">
        <f>_xlfn.IFNA(VLOOKUP(CONCATENATE($T$5,$B23,$C23),'DRY1'!$A$6:$N$135,14,FALSE),0)</f>
        <v>0</v>
      </c>
      <c r="U23" s="66">
        <f>_xlfn.IFNA(VLOOKUP(CONCATENATE($U$5,$B23,$C23),'HO1'!$A$6:$N$131,14,FALSE),0)</f>
        <v>0</v>
      </c>
      <c r="V23" s="66">
        <f>_xlfn.IFNA(VLOOKUP(CONCATENATE($V$5,$B23,$C23),'BUS3'!$A$6:$N$135,14,FALSE),0)</f>
        <v>0</v>
      </c>
      <c r="W23" s="64">
        <f>_xlfn.IFNA(VLOOKUP(CONCATENATE($W$5,$B23,$C23),'DRY2'!$A$6:$N$169,14,FALSE),0)</f>
        <v>0</v>
      </c>
      <c r="X23" s="66">
        <f>_xlfn.IFNA(VLOOKUP(CONCATENATE($X$5,$B23,$C23),'BAL2'!$A$6:$N$95,14,FALSE),0)</f>
        <v>0</v>
      </c>
      <c r="Y23" s="66">
        <f>_xlfn.IFNA(VLOOKUP(CONCATENATE($Y$5,$B23,$C23),'OG2'!$A$6:$N$133,14,FALSE),0)</f>
        <v>0</v>
      </c>
      <c r="Z23" s="66">
        <f>_xlfn.IFNA(VLOOKUP(CONCATENATE($Z$5,$B23,$C23),'MR2'!$A$6:$N$133,14,FALSE),0)</f>
        <v>0</v>
      </c>
      <c r="AA23" s="66">
        <f>_xlfn.IFNA(VLOOKUP(CONCATENATE($AA$5,$B23,$C23),'DRY3'!$A$6:$N$124,14,FALSE),0)</f>
        <v>0</v>
      </c>
      <c r="AB23" s="66">
        <f>_xlfn.IFNA(VLOOKUP(CONCATENATE($AB$5,$B23,$C23),'SER2'!$A$6:$N$135,14,FALSE),0)</f>
        <v>4</v>
      </c>
      <c r="AC23" s="66">
        <f>_xlfn.IFNA(VLOOKUP(CONCATENATE($AC$5,$B23,$C23),'KR2'!$A$6:$O$129,14,FALSE),0)</f>
        <v>0</v>
      </c>
      <c r="AD23" s="66">
        <f>_xlfn.IFNA(VLOOKUP(CONCATENATE($AD$5,$B23,$C23),'BUN1'!$A$6:$O$129,14,FALSE),0)</f>
        <v>0</v>
      </c>
      <c r="AE23" s="66">
        <f>_xlfn.IFNA(VLOOKUP(CONCATENATE($AE$5,$B23,$C23),LOG!$A$6:$N$135,14,FALSE),0)</f>
        <v>0</v>
      </c>
      <c r="AF23" s="66">
        <f>_xlfn.IFNA(VLOOKUP(CONCATENATE($AF$5,$B23,$C23),FEST!$A$6:$N$125,14,FALSE),0)</f>
        <v>0</v>
      </c>
      <c r="AG23" s="66">
        <f>_xlfn.IFNA(VLOOKUP(CONCATENATE($AG$5,$B23,$C23),'ESP2'!$A$6:$N$131,14,FALSE),0)</f>
        <v>0</v>
      </c>
      <c r="AH23" s="66">
        <f>_xlfn.IFNA(VLOOKUP(CONCATENATE($AG$5,$B23,$C23),'OG3'!$A$6:$N$131,14,FALSE),0)</f>
        <v>0</v>
      </c>
      <c r="AI23" s="66">
        <f>_xlfn.IFNA(VLOOKUP(CONCATENATE($AI$5,$B23,$C23),'BUN2'!$A$6:$N$135,14,FALSE),0)</f>
        <v>0</v>
      </c>
      <c r="AJ23" s="64">
        <f>_xlfn.IFNA(VLOOKUP(CONCATENATE($AJ$5,$B23,$C23),SC!$A$6:$N$250,14,FALSE),0)</f>
        <v>0</v>
      </c>
      <c r="AK23" s="66">
        <f>_xlfn.IFNA(VLOOKUP(CONCATENATE($AK$5,$B23,$C23),'ESP3'!$A$6:$N$133,14,FALSE),0)</f>
        <v>0</v>
      </c>
      <c r="AL23" s="66">
        <f>_xlfn.IFNA(VLOOKUP(CONCATENATE($AL$5,$B23,$C23),'BAL3'!$A$6:$N$95,14,FALSE),0)</f>
        <v>0</v>
      </c>
      <c r="AM23" s="67">
        <f>_xlfn.IFNA(VLOOKUP(CONCATENATE($AK$5,$B23,$C23),'BUN3'!$A$6:$N$133,14,FALSE),0)</f>
        <v>0</v>
      </c>
      <c r="AN23" s="67">
        <f>_xlfn.IFNA(VLOOKUP(CONCATENATE($AN$5,$B23,$C23),'BUS4'!$A$6:$N$233,14,FALSE),0)</f>
        <v>0</v>
      </c>
      <c r="AO23" s="67">
        <f>_xlfn.IFNA(VLOOKUP(CONCATENATE($AO$5,$B23,$C23),'ESP4'!$A$6:$N$135,14,FALSE),0)</f>
        <v>0</v>
      </c>
      <c r="AP23" s="67">
        <f>_xlfn.IFNA(VLOOKUP(CONCATENATE($AP$5,$B23,$C23),'MR3'!$A$6:$N$77,14,FALSE),0)</f>
        <v>0</v>
      </c>
      <c r="AQ23" s="67">
        <f>_xlfn.IFNA(VLOOKUP(CONCATENATE($AQ$5,$B23,$C23),'WAL1'!$A$6:$N$233,14,FALSE),0)</f>
        <v>0</v>
      </c>
      <c r="AR23" s="67">
        <f>_xlfn.IFNA(VLOOKUP(CONCATENATE($AR$5,$B23,$C23),'SM1'!$A$6:$N$233,14,FALSE),0)</f>
        <v>0</v>
      </c>
      <c r="AS23" s="67">
        <f>_xlfn.IFNA(VLOOKUP(CONCATENATE($AS$5,$B23,$C23),WP!$A$6:$N$250,14,FALSE),0)</f>
        <v>0</v>
      </c>
      <c r="AT23" s="68"/>
      <c r="AU23" s="63"/>
    </row>
    <row r="24" spans="1:47" x14ac:dyDescent="0.3">
      <c r="A24" s="891"/>
      <c r="B24" s="85" t="s">
        <v>251</v>
      </c>
      <c r="C24" s="86" t="s">
        <v>269</v>
      </c>
      <c r="D24" s="86" t="s">
        <v>261</v>
      </c>
      <c r="E24" s="87">
        <v>45123</v>
      </c>
      <c r="F24" s="88">
        <v>10</v>
      </c>
      <c r="G24" s="147">
        <f t="shared" si="0"/>
        <v>2</v>
      </c>
      <c r="H24" s="66">
        <f t="shared" si="1"/>
        <v>20</v>
      </c>
      <c r="I24" s="636">
        <f t="shared" si="2"/>
        <v>12</v>
      </c>
      <c r="J24" s="66">
        <f>_xlfn.IFNA(VLOOKUP(CONCATENATE($J$5,$B24,$C24),'BUS1'!$A$6:$N$107,14,FALSE),0)</f>
        <v>0</v>
      </c>
      <c r="K24" s="66">
        <f>_xlfn.IFNA(VLOOKUP(CONCATENATE($K$5,$B24,$C24),'ESP1'!$A$6:$N$135,14,FALSE),0)</f>
        <v>0</v>
      </c>
      <c r="L24" s="66">
        <f>_xlfn.IFNA(VLOOKUP(CONCATENATE($L$5,$B24,$C24),'KR1'!$A$6:$N$95,14,FALSE),0)</f>
        <v>0</v>
      </c>
      <c r="M24" s="66">
        <f>_xlfn.IFNA(VLOOKUP(CONCATENATE($M$5,$B24,$C24),'BAL1'!$A$6:$N$95,14,FALSE),0)</f>
        <v>0</v>
      </c>
      <c r="N24" s="66">
        <f>_xlfn.IFNA(VLOOKUP(CONCATENATE($N$5,$B24,$C24),MUR!$A$6:$N$110,14,FALSE),0)</f>
        <v>0</v>
      </c>
      <c r="O24" s="66">
        <f>_xlfn.IFNA(VLOOKUP(CONCATENATE($O$5,$B24,$C24),'SER1'!$A$6:$N$110,14,FALSE),0)</f>
        <v>0</v>
      </c>
      <c r="P24" s="66">
        <f>_xlfn.IFNA(VLOOKUP(CONCATENATE($P$5,$B24,$C24),'MR1'!$A$6:$N$135,14,FALSE),0)</f>
        <v>0</v>
      </c>
      <c r="Q24" s="66">
        <f>_xlfn.IFNA(VLOOKUP(CONCATENATE($Q$5,$B24,$C24),'GOS1'!$A$6:$N$133,14,FALSE),0)</f>
        <v>0</v>
      </c>
      <c r="R24" s="66">
        <f>_xlfn.IFNA(VLOOKUP(CONCATENATE($R$5,$B24,$C24),'BUS2'!$A$6:$N$133,14,FALSE),0)</f>
        <v>0</v>
      </c>
      <c r="S24" s="66">
        <f>_xlfn.IFNA(VLOOKUP(CONCATENATE($S$5,$B24,$C24),'OG1'!$A$6:$N$56,14,FALSE),0)</f>
        <v>0</v>
      </c>
      <c r="T24" s="66">
        <f>_xlfn.IFNA(VLOOKUP(CONCATENATE($T$5,$B24,$C24),'DRY1'!$A$6:$N$135,14,FALSE),0)</f>
        <v>0</v>
      </c>
      <c r="U24" s="66">
        <f>_xlfn.IFNA(VLOOKUP(CONCATENATE($U$5,$B24,$C24),'HO1'!$A$6:$N$131,14,FALSE),0)</f>
        <v>0</v>
      </c>
      <c r="V24" s="66">
        <f>_xlfn.IFNA(VLOOKUP(CONCATENATE($V$5,$B24,$C24),'BUS3'!$A$6:$N$135,14,FALSE),0)</f>
        <v>8</v>
      </c>
      <c r="W24" s="64">
        <f>_xlfn.IFNA(VLOOKUP(CONCATENATE($W$5,$B24,$C24),'DRY2'!$A$6:$N$169,14,FALSE),0)</f>
        <v>0</v>
      </c>
      <c r="X24" s="66">
        <f>_xlfn.IFNA(VLOOKUP(CONCATENATE($X$5,$B24,$C24),'BAL2'!$A$6:$N$95,14,FALSE),0)</f>
        <v>0</v>
      </c>
      <c r="Y24" s="66">
        <f>_xlfn.IFNA(VLOOKUP(CONCATENATE($Y$5,$B24,$C24),'OG2'!$A$6:$N$133,14,FALSE),0)</f>
        <v>0</v>
      </c>
      <c r="Z24" s="66">
        <f>_xlfn.IFNA(VLOOKUP(CONCATENATE($Z$5,$B24,$C24),'MR2'!$A$6:$N$133,14,FALSE),0)</f>
        <v>0</v>
      </c>
      <c r="AA24" s="66">
        <f>_xlfn.IFNA(VLOOKUP(CONCATENATE($AA$5,$B24,$C24),'DRY3'!$A$6:$N$124,14,FALSE),0)</f>
        <v>0</v>
      </c>
      <c r="AB24" s="66">
        <f>_xlfn.IFNA(VLOOKUP(CONCATENATE($AB$5,$B24,$C24),'SER2'!$A$6:$N$135,14,FALSE),0)</f>
        <v>0</v>
      </c>
      <c r="AC24" s="66">
        <f>_xlfn.IFNA(VLOOKUP(CONCATENATE($AC$5,$B24,$C24),'KR2'!$A$6:$O$129,14,FALSE),0)</f>
        <v>0</v>
      </c>
      <c r="AD24" s="66">
        <f>_xlfn.IFNA(VLOOKUP(CONCATENATE($AD$5,$B24,$C24),'BUN1'!$A$6:$O$129,14,FALSE),0)</f>
        <v>0</v>
      </c>
      <c r="AE24" s="66">
        <f>_xlfn.IFNA(VLOOKUP(CONCATENATE($AE$5,$B24,$C24),LOG!$A$6:$N$135,14,FALSE),0)</f>
        <v>0</v>
      </c>
      <c r="AF24" s="66">
        <f>_xlfn.IFNA(VLOOKUP(CONCATENATE($AF$5,$B24,$C24),FEST!$A$6:$N$125,14,FALSE),0)</f>
        <v>0</v>
      </c>
      <c r="AG24" s="66">
        <f>_xlfn.IFNA(VLOOKUP(CONCATENATE($AG$5,$B24,$C24),'ESP2'!$A$6:$N$131,14,FALSE),0)</f>
        <v>0</v>
      </c>
      <c r="AH24" s="66">
        <f>_xlfn.IFNA(VLOOKUP(CONCATENATE($AG$5,$B24,$C24),'OG3'!$A$6:$N$131,14,FALSE),0)</f>
        <v>0</v>
      </c>
      <c r="AI24" s="66">
        <f>_xlfn.IFNA(VLOOKUP(CONCATENATE($AI$5,$B24,$C24),'BUN2'!$A$6:$N$135,14,FALSE),0)</f>
        <v>0</v>
      </c>
      <c r="AJ24" s="64">
        <f>_xlfn.IFNA(VLOOKUP(CONCATENATE($AJ$5,$B24,$C24),SC!$A$6:$N$250,14,FALSE),0)</f>
        <v>12</v>
      </c>
      <c r="AK24" s="66">
        <f>_xlfn.IFNA(VLOOKUP(CONCATENATE($AK$5,$B24,$C24),'ESP3'!$A$6:$N$133,14,FALSE),0)</f>
        <v>0</v>
      </c>
      <c r="AL24" s="66">
        <f>_xlfn.IFNA(VLOOKUP(CONCATENATE($AL$5,$B24,$C24),'BAL3'!$A$6:$N$95,14,FALSE),0)</f>
        <v>0</v>
      </c>
      <c r="AM24" s="67">
        <f>_xlfn.IFNA(VLOOKUP(CONCATENATE($AK$5,$B24,$C24),'BUN3'!$A$6:$N$133,14,FALSE),0)</f>
        <v>0</v>
      </c>
      <c r="AN24" s="67">
        <f>_xlfn.IFNA(VLOOKUP(CONCATENATE($AN$5,$B24,$C24),'BUS4'!$A$6:$N$233,14,FALSE),0)</f>
        <v>0</v>
      </c>
      <c r="AO24" s="67">
        <f>_xlfn.IFNA(VLOOKUP(CONCATENATE($AO$5,$B24,$C24),'ESP4'!$A$6:$N$135,14,FALSE),0)</f>
        <v>0</v>
      </c>
      <c r="AP24" s="67">
        <f>_xlfn.IFNA(VLOOKUP(CONCATENATE($AP$5,$B24,$C24),'MR3'!$A$6:$N$77,14,FALSE),0)</f>
        <v>0</v>
      </c>
      <c r="AQ24" s="67">
        <f>_xlfn.IFNA(VLOOKUP(CONCATENATE($AQ$5,$B24,$C24),'WAL1'!$A$6:$N$233,14,FALSE),0)</f>
        <v>0</v>
      </c>
      <c r="AR24" s="67">
        <f>_xlfn.IFNA(VLOOKUP(CONCATENATE($AR$5,$B24,$C24),'SM1'!$A$6:$N$233,14,FALSE),0)</f>
        <v>0</v>
      </c>
      <c r="AS24" s="67">
        <f>_xlfn.IFNA(VLOOKUP(CONCATENATE($AS$5,$B24,$C24),WP!$A$6:$N$250,14,FALSE),0)</f>
        <v>0</v>
      </c>
      <c r="AT24" s="68"/>
      <c r="AU24" s="63"/>
    </row>
    <row r="25" spans="1:47" s="1" customFormat="1" x14ac:dyDescent="0.3">
      <c r="A25" s="891"/>
      <c r="B25" s="85" t="s">
        <v>245</v>
      </c>
      <c r="C25" s="86" t="s">
        <v>263</v>
      </c>
      <c r="D25" s="86" t="s">
        <v>257</v>
      </c>
      <c r="E25" s="87">
        <v>45031</v>
      </c>
      <c r="F25" s="88">
        <v>11</v>
      </c>
      <c r="G25" s="147">
        <f t="shared" si="0"/>
        <v>1</v>
      </c>
      <c r="H25" s="66">
        <f t="shared" si="1"/>
        <v>6</v>
      </c>
      <c r="I25" s="636">
        <f t="shared" si="2"/>
        <v>23</v>
      </c>
      <c r="J25" s="66">
        <f>_xlfn.IFNA(VLOOKUP(CONCATENATE($J$5,$B25,$C25),'BUS1'!$A$6:$N$107,14,FALSE),0)</f>
        <v>0</v>
      </c>
      <c r="K25" s="66">
        <f>_xlfn.IFNA(VLOOKUP(CONCATENATE($K$5,$B25,$C25),'ESP1'!$A$6:$N$135,14,FALSE),0)</f>
        <v>0</v>
      </c>
      <c r="L25" s="66">
        <f>_xlfn.IFNA(VLOOKUP(CONCATENATE($L$5,$B25,$C25),'KR1'!$A$6:$N$95,14,FALSE),0)</f>
        <v>0</v>
      </c>
      <c r="M25" s="66">
        <f>_xlfn.IFNA(VLOOKUP(CONCATENATE($M$5,$B25,$C25),'BAL1'!$A$6:$N$95,14,FALSE),0)</f>
        <v>0</v>
      </c>
      <c r="N25" s="66">
        <f>_xlfn.IFNA(VLOOKUP(CONCATENATE($N$5,$B25,$C25),MUR!$A$6:$N$110,14,FALSE),0)</f>
        <v>0</v>
      </c>
      <c r="O25" s="66">
        <f>_xlfn.IFNA(VLOOKUP(CONCATENATE($O$5,$B25,$C25),'SER1'!$A$6:$N$110,14,FALSE),0)</f>
        <v>6</v>
      </c>
      <c r="P25" s="66">
        <f>_xlfn.IFNA(VLOOKUP(CONCATENATE($P$5,$B25,$C25),'MR1'!$A$6:$N$135,14,FALSE),0)</f>
        <v>0</v>
      </c>
      <c r="Q25" s="66">
        <f>_xlfn.IFNA(VLOOKUP(CONCATENATE($Q$5,$B25,$C25),'GOS1'!$A$6:$N$133,14,FALSE),0)</f>
        <v>0</v>
      </c>
      <c r="R25" s="66">
        <f>_xlfn.IFNA(VLOOKUP(CONCATENATE($R$5,$B25,$C25),'BUS2'!$A$6:$N$133,14,FALSE),0)</f>
        <v>0</v>
      </c>
      <c r="S25" s="66">
        <f>_xlfn.IFNA(VLOOKUP(CONCATENATE($S$5,$B25,$C25),'OG1'!$A$6:$N$56,14,FALSE),0)</f>
        <v>0</v>
      </c>
      <c r="T25" s="66">
        <f>_xlfn.IFNA(VLOOKUP(CONCATENATE($T$5,$B25,$C25),'DRY1'!$A$6:$N$135,14,FALSE),0)</f>
        <v>0</v>
      </c>
      <c r="U25" s="66">
        <f>_xlfn.IFNA(VLOOKUP(CONCATENATE($U$5,$B25,$C25),'HO1'!$A$6:$N$131,14,FALSE),0)</f>
        <v>0</v>
      </c>
      <c r="V25" s="66">
        <f>_xlfn.IFNA(VLOOKUP(CONCATENATE($V$5,$B25,$C25),'BUS3'!$A$6:$N$135,14,FALSE),0)</f>
        <v>0</v>
      </c>
      <c r="W25" s="64">
        <f>_xlfn.IFNA(VLOOKUP(CONCATENATE($W$5,$B25,$C25),'DRY2'!$A$6:$N$169,14,FALSE),0)</f>
        <v>0</v>
      </c>
      <c r="X25" s="66">
        <f>_xlfn.IFNA(VLOOKUP(CONCATENATE($X$5,$B25,$C25),'BAL2'!$A$6:$N$95,14,FALSE),0)</f>
        <v>0</v>
      </c>
      <c r="Y25" s="66">
        <f>_xlfn.IFNA(VLOOKUP(CONCATENATE($Y$5,$B25,$C25),'OG2'!$A$6:$N$133,14,FALSE),0)</f>
        <v>0</v>
      </c>
      <c r="Z25" s="66">
        <f>_xlfn.IFNA(VLOOKUP(CONCATENATE($Z$5,$B25,$C25),'MR2'!$A$6:$N$133,14,FALSE),0)</f>
        <v>0</v>
      </c>
      <c r="AA25" s="66">
        <f>_xlfn.IFNA(VLOOKUP(CONCATENATE($AA$5,$B25,$C25),'DRY3'!$A$6:$N$124,14,FALSE),0)</f>
        <v>0</v>
      </c>
      <c r="AB25" s="66">
        <f>_xlfn.IFNA(VLOOKUP(CONCATENATE($AB$5,$B25,$C25),'SER2'!$A$6:$N$135,14,FALSE),0)</f>
        <v>0</v>
      </c>
      <c r="AC25" s="66">
        <f>_xlfn.IFNA(VLOOKUP(CONCATENATE($AC$5,$B25,$C25),'KR2'!$A$6:$O$129,14,FALSE),0)</f>
        <v>0</v>
      </c>
      <c r="AD25" s="66">
        <f>_xlfn.IFNA(VLOOKUP(CONCATENATE($AD$5,$B25,$C25),'BUN1'!$A$6:$O$129,14,FALSE),0)</f>
        <v>0</v>
      </c>
      <c r="AE25" s="66">
        <f>_xlfn.IFNA(VLOOKUP(CONCATENATE($AE$5,$B25,$C25),LOG!$A$6:$N$135,14,FALSE),0)</f>
        <v>0</v>
      </c>
      <c r="AF25" s="66">
        <f>_xlfn.IFNA(VLOOKUP(CONCATENATE($AF$5,$B25,$C25),FEST!$A$6:$N$125,14,FALSE),0)</f>
        <v>0</v>
      </c>
      <c r="AG25" s="66">
        <f>_xlfn.IFNA(VLOOKUP(CONCATENATE($AG$5,$B25,$C25),'ESP2'!$A$6:$N$131,14,FALSE),0)</f>
        <v>0</v>
      </c>
      <c r="AH25" s="66">
        <f>_xlfn.IFNA(VLOOKUP(CONCATENATE($AG$5,$B25,$C25),'OG3'!$A$6:$N$131,14,FALSE),0)</f>
        <v>0</v>
      </c>
      <c r="AI25" s="66">
        <f>_xlfn.IFNA(VLOOKUP(CONCATENATE($AI$5,$B25,$C25),'BUN2'!$A$6:$N$135,14,FALSE),0)</f>
        <v>0</v>
      </c>
      <c r="AJ25" s="64">
        <f>_xlfn.IFNA(VLOOKUP(CONCATENATE($AJ$5,$B25,$C25),SC!$A$6:$N$250,14,FALSE),0)</f>
        <v>0</v>
      </c>
      <c r="AK25" s="66">
        <f>_xlfn.IFNA(VLOOKUP(CONCATENATE($AK$5,$B25,$C25),'ESP3'!$A$6:$N$133,14,FALSE),0)</f>
        <v>0</v>
      </c>
      <c r="AL25" s="66">
        <f>_xlfn.IFNA(VLOOKUP(CONCATENATE($AL$5,$B25,$C25),'BAL3'!$A$6:$N$95,14,FALSE),0)</f>
        <v>0</v>
      </c>
      <c r="AM25" s="67">
        <f>_xlfn.IFNA(VLOOKUP(CONCATENATE($AK$5,$B25,$C25),'BUN3'!$A$6:$N$133,14,FALSE),0)</f>
        <v>0</v>
      </c>
      <c r="AN25" s="67">
        <f>_xlfn.IFNA(VLOOKUP(CONCATENATE($AN$5,$B25,$C25),'BUS4'!$A$6:$N$233,14,FALSE),0)</f>
        <v>0</v>
      </c>
      <c r="AO25" s="67">
        <f>_xlfn.IFNA(VLOOKUP(CONCATENATE($AO$5,$B25,$C25),'ESP4'!$A$6:$N$135,14,FALSE),0)</f>
        <v>0</v>
      </c>
      <c r="AP25" s="67">
        <f>_xlfn.IFNA(VLOOKUP(CONCATENATE($AP$5,$B25,$C25),'MR3'!$A$6:$N$77,14,FALSE),0)</f>
        <v>0</v>
      </c>
      <c r="AQ25" s="67">
        <f>_xlfn.IFNA(VLOOKUP(CONCATENATE($AQ$5,$B25,$C25),'WAL1'!$A$6:$N$233,14,FALSE),0)</f>
        <v>0</v>
      </c>
      <c r="AR25" s="67">
        <f>_xlfn.IFNA(VLOOKUP(CONCATENATE($AR$5,$B25,$C25),'SM1'!$A$6:$N$233,14,FALSE),0)</f>
        <v>0</v>
      </c>
      <c r="AS25" s="67">
        <f>_xlfn.IFNA(VLOOKUP(CONCATENATE($AS$5,$B25,$C25),WP!$A$6:$N$250,14,FALSE),0)</f>
        <v>0</v>
      </c>
      <c r="AT25" s="68"/>
      <c r="AU25" s="35"/>
    </row>
    <row r="26" spans="1:47" s="1" customFormat="1" x14ac:dyDescent="0.3">
      <c r="A26" s="891"/>
      <c r="B26" s="85" t="s">
        <v>231</v>
      </c>
      <c r="C26" s="86" t="s">
        <v>236</v>
      </c>
      <c r="D26" s="86" t="s">
        <v>234</v>
      </c>
      <c r="E26" s="87">
        <v>45088</v>
      </c>
      <c r="F26" s="88">
        <v>8</v>
      </c>
      <c r="G26" s="147">
        <f t="shared" si="0"/>
        <v>1</v>
      </c>
      <c r="H26" s="66">
        <f t="shared" si="1"/>
        <v>2</v>
      </c>
      <c r="I26" s="636">
        <f t="shared" si="2"/>
        <v>24</v>
      </c>
      <c r="J26" s="66">
        <f>_xlfn.IFNA(VLOOKUP(CONCATENATE($J$5,$B26,$C26),'BUS1'!$A$6:$N$107,14,FALSE),0)</f>
        <v>0</v>
      </c>
      <c r="K26" s="66">
        <f>_xlfn.IFNA(VLOOKUP(CONCATENATE($K$5,$B26,$C26),'ESP1'!$A$6:$N$135,14,FALSE),0)</f>
        <v>0</v>
      </c>
      <c r="L26" s="66">
        <f>_xlfn.IFNA(VLOOKUP(CONCATENATE($L$5,$B26,$C26),'KR1'!$A$6:$N$95,14,FALSE),0)</f>
        <v>0</v>
      </c>
      <c r="M26" s="66">
        <f>_xlfn.IFNA(VLOOKUP(CONCATENATE($M$5,$B26,$C26),'BAL1'!$A$6:$N$95,14,FALSE),0)</f>
        <v>0</v>
      </c>
      <c r="N26" s="66">
        <f>_xlfn.IFNA(VLOOKUP(CONCATENATE($N$5,$B26,$C26),MUR!$A$6:$N$110,14,FALSE),0)</f>
        <v>0</v>
      </c>
      <c r="O26" s="66">
        <f>_xlfn.IFNA(VLOOKUP(CONCATENATE($O$5,$B26,$C26),'SER1'!$A$6:$N$110,14,FALSE),0)</f>
        <v>0</v>
      </c>
      <c r="P26" s="66">
        <f>_xlfn.IFNA(VLOOKUP(CONCATENATE($P$5,$B26,$C26),'MR1'!$A$6:$N$135,14,FALSE),0)</f>
        <v>0</v>
      </c>
      <c r="Q26" s="66">
        <f>_xlfn.IFNA(VLOOKUP(CONCATENATE($Q$5,$B26,$C26),'GOS1'!$A$6:$N$133,14,FALSE),0)</f>
        <v>0</v>
      </c>
      <c r="R26" s="66">
        <f>_xlfn.IFNA(VLOOKUP(CONCATENATE($R$5,$B26,$C26),'BUS2'!$A$6:$N$133,14,FALSE),0)</f>
        <v>0</v>
      </c>
      <c r="S26" s="66">
        <f>_xlfn.IFNA(VLOOKUP(CONCATENATE($S$5,$B26,$C26),'OG1'!$A$6:$N$56,14,FALSE),0)</f>
        <v>0</v>
      </c>
      <c r="T26" s="66">
        <f>_xlfn.IFNA(VLOOKUP(CONCATENATE($T$5,$B26,$C26),'DRY1'!$A$6:$N$135,14,FALSE),0)</f>
        <v>0</v>
      </c>
      <c r="U26" s="66">
        <f>_xlfn.IFNA(VLOOKUP(CONCATENATE($U$5,$B26,$C26),'HO1'!$A$6:$N$131,14,FALSE),0)</f>
        <v>0</v>
      </c>
      <c r="V26" s="66">
        <f>_xlfn.IFNA(VLOOKUP(CONCATENATE($V$5,$B26,$C26),'BUS3'!$A$6:$N$135,14,FALSE),0)</f>
        <v>0</v>
      </c>
      <c r="W26" s="64">
        <f>_xlfn.IFNA(VLOOKUP(CONCATENATE($W$5,$B26,$C26),'DRY2'!$A$6:$N$169,14,FALSE),0)</f>
        <v>0</v>
      </c>
      <c r="X26" s="66">
        <f>_xlfn.IFNA(VLOOKUP(CONCATENATE($X$5,$B26,$C26),'BAL2'!$A$6:$N$95,14,FALSE),0)</f>
        <v>0</v>
      </c>
      <c r="Y26" s="66">
        <f>_xlfn.IFNA(VLOOKUP(CONCATENATE($Y$5,$B26,$C26),'OG2'!$A$6:$N$133,14,FALSE),0)</f>
        <v>0</v>
      </c>
      <c r="Z26" s="66">
        <f>_xlfn.IFNA(VLOOKUP(CONCATENATE($Z$5,$B26,$C26),'MR2'!$A$6:$N$133,14,FALSE),0)</f>
        <v>0</v>
      </c>
      <c r="AA26" s="66">
        <f>_xlfn.IFNA(VLOOKUP(CONCATENATE($AA$5,$B26,$C26),'DRY3'!$A$6:$N$124,14,FALSE),0)</f>
        <v>0</v>
      </c>
      <c r="AB26" s="66">
        <f>_xlfn.IFNA(VLOOKUP(CONCATENATE($AB$5,$B26,$C26),'SER2'!$A$6:$N$135,14,FALSE),0)</f>
        <v>0</v>
      </c>
      <c r="AC26" s="66">
        <f>_xlfn.IFNA(VLOOKUP(CONCATENATE($AC$5,$B26,$C26),'KR2'!$A$6:$O$129,14,FALSE),0)</f>
        <v>0</v>
      </c>
      <c r="AD26" s="66">
        <f>_xlfn.IFNA(VLOOKUP(CONCATENATE($AD$5,$B26,$C26),'BUN1'!$A$6:$O$129,14,FALSE),0)</f>
        <v>0</v>
      </c>
      <c r="AE26" s="66">
        <f>_xlfn.IFNA(VLOOKUP(CONCATENATE($AE$5,$B26,$C26),LOG!$A$6:$N$135,14,FALSE),0)</f>
        <v>0</v>
      </c>
      <c r="AF26" s="66">
        <f>_xlfn.IFNA(VLOOKUP(CONCATENATE($AF$5,$B26,$C26),FEST!$A$6:$N$125,14,FALSE),0)</f>
        <v>0</v>
      </c>
      <c r="AG26" s="66">
        <f>_xlfn.IFNA(VLOOKUP(CONCATENATE($AG$5,$B26,$C26),'ESP2'!$A$6:$N$131,14,FALSE),0)</f>
        <v>0</v>
      </c>
      <c r="AH26" s="66">
        <f>_xlfn.IFNA(VLOOKUP(CONCATENATE($AG$5,$B26,$C26),'OG3'!$A$6:$N$131,14,FALSE),0)</f>
        <v>0</v>
      </c>
      <c r="AI26" s="66">
        <f>_xlfn.IFNA(VLOOKUP(CONCATENATE($AI$5,$B26,$C26),'BUN2'!$A$6:$N$135,14,FALSE),0)</f>
        <v>0</v>
      </c>
      <c r="AJ26" s="64">
        <f>_xlfn.IFNA(VLOOKUP(CONCATENATE($AJ$5,$B26,$C26),SC!$A$6:$N$250,14,FALSE),0)</f>
        <v>2</v>
      </c>
      <c r="AK26" s="66">
        <f>_xlfn.IFNA(VLOOKUP(CONCATENATE($AK$5,$B26,$C26),'ESP3'!$A$6:$N$133,14,FALSE),0)</f>
        <v>0</v>
      </c>
      <c r="AL26" s="66">
        <f>_xlfn.IFNA(VLOOKUP(CONCATENATE($AL$5,$B26,$C26),'BAL3'!$A$6:$N$95,14,FALSE),0)</f>
        <v>0</v>
      </c>
      <c r="AM26" s="67">
        <f>_xlfn.IFNA(VLOOKUP(CONCATENATE($AK$5,$B26,$C26),'BUN3'!$A$6:$N$133,14,FALSE),0)</f>
        <v>0</v>
      </c>
      <c r="AN26" s="67">
        <f>_xlfn.IFNA(VLOOKUP(CONCATENATE($AN$5,$B26,$C26),'BUS4'!$A$6:$N$233,14,FALSE),0)</f>
        <v>0</v>
      </c>
      <c r="AO26" s="67">
        <f>_xlfn.IFNA(VLOOKUP(CONCATENATE($AO$5,$B26,$C26),'ESP4'!$A$6:$N$135,14,FALSE),0)</f>
        <v>0</v>
      </c>
      <c r="AP26" s="67">
        <f>_xlfn.IFNA(VLOOKUP(CONCATENATE($AP$5,$B26,$C26),'MR3'!$A$6:$N$77,14,FALSE),0)</f>
        <v>0</v>
      </c>
      <c r="AQ26" s="67">
        <f>_xlfn.IFNA(VLOOKUP(CONCATENATE($AQ$5,$B26,$C26),'WAL1'!$A$6:$N$233,14,FALSE),0)</f>
        <v>0</v>
      </c>
      <c r="AR26" s="67">
        <f>_xlfn.IFNA(VLOOKUP(CONCATENATE($AR$5,$B26,$C26),'SM1'!$A$6:$N$233,14,FALSE),0)</f>
        <v>0</v>
      </c>
      <c r="AS26" s="67">
        <f>_xlfn.IFNA(VLOOKUP(CONCATENATE($AS$5,$B26,$C26),WP!$A$6:$N$250,14,FALSE),0)</f>
        <v>0</v>
      </c>
      <c r="AT26" s="68"/>
      <c r="AU26" s="35"/>
    </row>
    <row r="27" spans="1:47" s="1" customFormat="1" x14ac:dyDescent="0.3">
      <c r="A27" s="891"/>
      <c r="B27" s="85" t="s">
        <v>232</v>
      </c>
      <c r="C27" s="86" t="s">
        <v>237</v>
      </c>
      <c r="D27" s="86" t="s">
        <v>235</v>
      </c>
      <c r="E27" s="87">
        <v>45029</v>
      </c>
      <c r="F27" s="88">
        <v>9</v>
      </c>
      <c r="G27" s="147">
        <f t="shared" si="0"/>
        <v>1</v>
      </c>
      <c r="H27" s="66">
        <f t="shared" si="1"/>
        <v>1</v>
      </c>
      <c r="I27" s="636">
        <f t="shared" si="2"/>
        <v>28</v>
      </c>
      <c r="J27" s="66">
        <f>_xlfn.IFNA(VLOOKUP(CONCATENATE($J$5,$B27,$C27),'BUS1'!$A$6:$N$107,14,FALSE),0)</f>
        <v>0</v>
      </c>
      <c r="K27" s="66">
        <f>_xlfn.IFNA(VLOOKUP(CONCATENATE($K$5,$B27,$C27),'ESP1'!$A$6:$N$135,14,FALSE),0)</f>
        <v>0</v>
      </c>
      <c r="L27" s="66">
        <f>_xlfn.IFNA(VLOOKUP(CONCATENATE($L$5,$B27,$C27),'KR1'!$A$6:$N$95,14,FALSE),0)</f>
        <v>0</v>
      </c>
      <c r="M27" s="66">
        <f>_xlfn.IFNA(VLOOKUP(CONCATENATE($M$5,$B27,$C27),'BAL1'!$A$6:$N$95,14,FALSE),0)</f>
        <v>0</v>
      </c>
      <c r="N27" s="66">
        <f>_xlfn.IFNA(VLOOKUP(CONCATENATE($N$5,$B27,$C27),MUR!$A$6:$N$110,14,FALSE),0)</f>
        <v>0</v>
      </c>
      <c r="O27" s="66">
        <f>_xlfn.IFNA(VLOOKUP(CONCATENATE($O$5,$B27,$C27),'SER1'!$A$6:$N$110,14,FALSE),0)</f>
        <v>0</v>
      </c>
      <c r="P27" s="66">
        <f>_xlfn.IFNA(VLOOKUP(CONCATENATE($P$5,$B27,$C27),'MR1'!$A$6:$N$135,14,FALSE),0)</f>
        <v>0</v>
      </c>
      <c r="Q27" s="66">
        <f>_xlfn.IFNA(VLOOKUP(CONCATENATE($Q$5,$B27,$C27),'GOS1'!$A$6:$N$133,14,FALSE),0)</f>
        <v>0</v>
      </c>
      <c r="R27" s="66">
        <f>_xlfn.IFNA(VLOOKUP(CONCATENATE($R$5,$B27,$C27),'BUS2'!$A$6:$N$133,14,FALSE),0)</f>
        <v>0</v>
      </c>
      <c r="S27" s="66">
        <f>_xlfn.IFNA(VLOOKUP(CONCATENATE($S$5,$B27,$C27),'OG1'!$A$6:$N$56,14,FALSE),0)</f>
        <v>0</v>
      </c>
      <c r="T27" s="66">
        <f>_xlfn.IFNA(VLOOKUP(CONCATENATE($T$5,$B27,$C27),'DRY1'!$A$6:$N$135,14,FALSE),0)</f>
        <v>0</v>
      </c>
      <c r="U27" s="66">
        <f>_xlfn.IFNA(VLOOKUP(CONCATENATE($U$5,$B27,$C27),'HO1'!$A$6:$N$131,14,FALSE),0)</f>
        <v>1</v>
      </c>
      <c r="V27" s="66">
        <f>_xlfn.IFNA(VLOOKUP(CONCATENATE($V$5,$B27,$C27),'BUS3'!$A$6:$N$135,14,FALSE),0)</f>
        <v>0</v>
      </c>
      <c r="W27" s="64">
        <f>_xlfn.IFNA(VLOOKUP(CONCATENATE($W$5,$B27,$C27),'DRY2'!$A$6:$N$169,14,FALSE),0)</f>
        <v>0</v>
      </c>
      <c r="X27" s="66">
        <f>_xlfn.IFNA(VLOOKUP(CONCATENATE($X$5,$B27,$C27),'BAL2'!$A$6:$N$95,14,FALSE),0)</f>
        <v>0</v>
      </c>
      <c r="Y27" s="66">
        <f>_xlfn.IFNA(VLOOKUP(CONCATENATE($Y$5,$B27,$C27),'OG2'!$A$6:$N$133,14,FALSE),0)</f>
        <v>0</v>
      </c>
      <c r="Z27" s="66">
        <f>_xlfn.IFNA(VLOOKUP(CONCATENATE($Z$5,$B27,$C27),'MR2'!$A$6:$N$133,14,FALSE),0)</f>
        <v>0</v>
      </c>
      <c r="AA27" s="66">
        <f>_xlfn.IFNA(VLOOKUP(CONCATENATE($AA$5,$B27,$C27),'DRY3'!$A$6:$N$124,14,FALSE),0)</f>
        <v>0</v>
      </c>
      <c r="AB27" s="66">
        <f>_xlfn.IFNA(VLOOKUP(CONCATENATE($AB$5,$B27,$C27),'SER2'!$A$6:$N$135,14,FALSE),0)</f>
        <v>0</v>
      </c>
      <c r="AC27" s="66">
        <f>_xlfn.IFNA(VLOOKUP(CONCATENATE($AC$5,$B27,$C27),'KR2'!$A$6:$O$129,14,FALSE),0)</f>
        <v>0</v>
      </c>
      <c r="AD27" s="66">
        <f>_xlfn.IFNA(VLOOKUP(CONCATENATE($AD$5,$B27,$C27),'BUN1'!$A$6:$O$129,14,FALSE),0)</f>
        <v>0</v>
      </c>
      <c r="AE27" s="66">
        <f>_xlfn.IFNA(VLOOKUP(CONCATENATE($AE$5,$B27,$C27),LOG!$A$6:$N$135,14,FALSE),0)</f>
        <v>0</v>
      </c>
      <c r="AF27" s="66">
        <f>_xlfn.IFNA(VLOOKUP(CONCATENATE($AF$5,$B27,$C27),FEST!$A$6:$N$125,14,FALSE),0)</f>
        <v>0</v>
      </c>
      <c r="AG27" s="66">
        <f>_xlfn.IFNA(VLOOKUP(CONCATENATE($AG$5,$B27,$C27),'ESP2'!$A$6:$N$131,14,FALSE),0)</f>
        <v>0</v>
      </c>
      <c r="AH27" s="66">
        <f>_xlfn.IFNA(VLOOKUP(CONCATENATE($AG$5,$B27,$C27),'OG3'!$A$6:$N$131,14,FALSE),0)</f>
        <v>0</v>
      </c>
      <c r="AI27" s="66">
        <f>_xlfn.IFNA(VLOOKUP(CONCATENATE($AI$5,$B27,$C27),'BUN2'!$A$6:$N$135,14,FALSE),0)</f>
        <v>0</v>
      </c>
      <c r="AJ27" s="64">
        <f>_xlfn.IFNA(VLOOKUP(CONCATENATE($AJ$5,$B27,$C27),SC!$A$6:$N$250,14,FALSE),0)</f>
        <v>0</v>
      </c>
      <c r="AK27" s="66">
        <f>_xlfn.IFNA(VLOOKUP(CONCATENATE($AK$5,$B27,$C27),'ESP3'!$A$6:$N$133,14,FALSE),0)</f>
        <v>0</v>
      </c>
      <c r="AL27" s="66">
        <f>_xlfn.IFNA(VLOOKUP(CONCATENATE($AL$5,$B27,$C27),'BAL3'!$A$6:$N$95,14,FALSE),0)</f>
        <v>0</v>
      </c>
      <c r="AM27" s="67">
        <f>_xlfn.IFNA(VLOOKUP(CONCATENATE($AK$5,$B27,$C27),'BUN3'!$A$6:$N$133,14,FALSE),0)</f>
        <v>0</v>
      </c>
      <c r="AN27" s="67">
        <f>_xlfn.IFNA(VLOOKUP(CONCATENATE($AN$5,$B27,$C27),'BUS4'!$A$6:$N$233,14,FALSE),0)</f>
        <v>0</v>
      </c>
      <c r="AO27" s="67">
        <f>_xlfn.IFNA(VLOOKUP(CONCATENATE($AO$5,$B27,$C27),'ESP4'!$A$6:$N$135,14,FALSE),0)</f>
        <v>0</v>
      </c>
      <c r="AP27" s="67">
        <f>_xlfn.IFNA(VLOOKUP(CONCATENATE($AP$5,$B27,$C27),'MR3'!$A$6:$N$77,14,FALSE),0)</f>
        <v>0</v>
      </c>
      <c r="AQ27" s="67">
        <f>_xlfn.IFNA(VLOOKUP(CONCATENATE($AQ$5,$B27,$C27),'WAL1'!$A$6:$N$233,14,FALSE),0)</f>
        <v>0</v>
      </c>
      <c r="AR27" s="67">
        <f>_xlfn.IFNA(VLOOKUP(CONCATENATE($AR$5,$B27,$C27),'SM1'!$A$6:$N$233,14,FALSE),0)</f>
        <v>0</v>
      </c>
      <c r="AS27" s="67">
        <f>_xlfn.IFNA(VLOOKUP(CONCATENATE($AS$5,$B27,$C27),WP!$A$6:$N$250,14,FALSE),0)</f>
        <v>0</v>
      </c>
      <c r="AT27" s="68"/>
      <c r="AU27" s="35"/>
    </row>
    <row r="28" spans="1:47" s="1" customFormat="1" x14ac:dyDescent="0.3">
      <c r="A28" s="891"/>
      <c r="B28" s="85" t="s">
        <v>562</v>
      </c>
      <c r="C28" s="86" t="s">
        <v>557</v>
      </c>
      <c r="D28" s="86" t="s">
        <v>153</v>
      </c>
      <c r="E28" s="87">
        <v>45044</v>
      </c>
      <c r="F28" s="88">
        <v>10</v>
      </c>
      <c r="G28" s="147">
        <f t="shared" si="0"/>
        <v>1</v>
      </c>
      <c r="H28" s="66">
        <f t="shared" si="1"/>
        <v>2</v>
      </c>
      <c r="I28" s="636">
        <f t="shared" si="2"/>
        <v>24</v>
      </c>
      <c r="J28" s="66">
        <f>_xlfn.IFNA(VLOOKUP(CONCATENATE($J$5,$B28,$C28),'BUS1'!$A$6:$N$107,14,FALSE),0)</f>
        <v>0</v>
      </c>
      <c r="K28" s="66">
        <f>_xlfn.IFNA(VLOOKUP(CONCATENATE($K$5,$B28,$C28),'ESP1'!$A$6:$N$135,14,FALSE),0)</f>
        <v>0</v>
      </c>
      <c r="L28" s="66">
        <f>_xlfn.IFNA(VLOOKUP(CONCATENATE($L$5,$B28,$C28),'KR1'!$A$6:$N$95,14,FALSE),0)</f>
        <v>0</v>
      </c>
      <c r="M28" s="66">
        <f>_xlfn.IFNA(VLOOKUP(CONCATENATE($M$5,$B28,$C28),'BAL1'!$A$6:$N$95,14,FALSE),0)</f>
        <v>0</v>
      </c>
      <c r="N28" s="66">
        <f>_xlfn.IFNA(VLOOKUP(CONCATENATE($N$5,$B28,$C28),MUR!$A$6:$N$110,14,FALSE),0)</f>
        <v>0</v>
      </c>
      <c r="O28" s="66">
        <f>_xlfn.IFNA(VLOOKUP(CONCATENATE($O$5,$B28,$C28),'SER1'!$A$6:$N$110,14,FALSE),0)</f>
        <v>0</v>
      </c>
      <c r="P28" s="66">
        <f>_xlfn.IFNA(VLOOKUP(CONCATENATE($P$5,$B28,$C28),'MR1'!$A$6:$N$135,14,FALSE),0)</f>
        <v>0</v>
      </c>
      <c r="Q28" s="66">
        <f>_xlfn.IFNA(VLOOKUP(CONCATENATE($Q$5,$B28,$C28),'GOS1'!$A$6:$N$133,14,FALSE),0)</f>
        <v>0</v>
      </c>
      <c r="R28" s="66">
        <f>_xlfn.IFNA(VLOOKUP(CONCATENATE($R$5,$B28,$C28),'BUS2'!$A$6:$N$133,14,FALSE),0)</f>
        <v>0</v>
      </c>
      <c r="S28" s="66">
        <f>_xlfn.IFNA(VLOOKUP(CONCATENATE($S$5,$B28,$C28),'OG1'!$A$6:$N$56,14,FALSE),0)</f>
        <v>0</v>
      </c>
      <c r="T28" s="66">
        <f>_xlfn.IFNA(VLOOKUP(CONCATENATE($T$5,$B28,$C28),'DRY1'!$A$6:$N$135,14,FALSE),0)</f>
        <v>0</v>
      </c>
      <c r="U28" s="66">
        <f>_xlfn.IFNA(VLOOKUP(CONCATENATE($U$5,$B28,$C28),'HO1'!$A$6:$N$131,14,FALSE),0)</f>
        <v>0</v>
      </c>
      <c r="V28" s="66">
        <f>_xlfn.IFNA(VLOOKUP(CONCATENATE($V$5,$B28,$C28),'BUS3'!$A$6:$N$135,14,FALSE),0)</f>
        <v>0</v>
      </c>
      <c r="W28" s="64">
        <f>_xlfn.IFNA(VLOOKUP(CONCATENATE($W$5,$B28,$C28),'DRY2'!$A$6:$N$169,14,FALSE),0)</f>
        <v>0</v>
      </c>
      <c r="X28" s="66">
        <f>_xlfn.IFNA(VLOOKUP(CONCATENATE($X$5,$B28,$C28),'BAL2'!$A$6:$N$95,14,FALSE),0)</f>
        <v>0</v>
      </c>
      <c r="Y28" s="66">
        <f>_xlfn.IFNA(VLOOKUP(CONCATENATE($Y$5,$B28,$C28),'OG2'!$A$6:$N$133,14,FALSE),0)</f>
        <v>0</v>
      </c>
      <c r="Z28" s="66">
        <f>_xlfn.IFNA(VLOOKUP(CONCATENATE($Z$5,$B28,$C28),'MR2'!$A$6:$N$133,14,FALSE),0)</f>
        <v>0</v>
      </c>
      <c r="AA28" s="66">
        <f>_xlfn.IFNA(VLOOKUP(CONCATENATE($AA$5,$B28,$C28),'DRY3'!$A$6:$N$124,14,FALSE),0)</f>
        <v>0</v>
      </c>
      <c r="AB28" s="66">
        <f>_xlfn.IFNA(VLOOKUP(CONCATENATE($AB$5,$B28,$C28),'SER2'!$A$6:$N$135,14,FALSE),0)</f>
        <v>0</v>
      </c>
      <c r="AC28" s="66">
        <f>_xlfn.IFNA(VLOOKUP(CONCATENATE($AC$5,$B28,$C28),'KR2'!$A$6:$O$129,14,FALSE),0)</f>
        <v>0</v>
      </c>
      <c r="AD28" s="66">
        <f>_xlfn.IFNA(VLOOKUP(CONCATENATE($AD$5,$B28,$C28),'BUN1'!$A$6:$O$129,14,FALSE),0)</f>
        <v>0</v>
      </c>
      <c r="AE28" s="66">
        <f>_xlfn.IFNA(VLOOKUP(CONCATENATE($AE$5,$B28,$C28),LOG!$A$6:$N$135,14,FALSE),0)</f>
        <v>0</v>
      </c>
      <c r="AF28" s="66">
        <f>_xlfn.IFNA(VLOOKUP(CONCATENATE($AF$5,$B28,$C28),FEST!$A$6:$N$125,14,FALSE),0)</f>
        <v>0</v>
      </c>
      <c r="AG28" s="66">
        <f>_xlfn.IFNA(VLOOKUP(CONCATENATE($AG$5,$B28,$C28),'ESP2'!$A$6:$N$131,14,FALSE),0)</f>
        <v>0</v>
      </c>
      <c r="AH28" s="66">
        <f>_xlfn.IFNA(VLOOKUP(CONCATENATE($AG$5,$B28,$C28),'OG3'!$A$6:$N$131,14,FALSE),0)</f>
        <v>0</v>
      </c>
      <c r="AI28" s="66">
        <f>_xlfn.IFNA(VLOOKUP(CONCATENATE($AI$5,$B28,$C28),'BUN2'!$A$6:$N$135,14,FALSE),0)</f>
        <v>0</v>
      </c>
      <c r="AJ28" s="64">
        <f>_xlfn.IFNA(VLOOKUP(CONCATENATE($AJ$5,$B28,$C28),SC!$A$6:$N$250,14,FALSE),0)</f>
        <v>2</v>
      </c>
      <c r="AK28" s="66">
        <f>_xlfn.IFNA(VLOOKUP(CONCATENATE($AK$5,$B28,$C28),'ESP3'!$A$6:$N$133,14,FALSE),0)</f>
        <v>0</v>
      </c>
      <c r="AL28" s="66">
        <f>_xlfn.IFNA(VLOOKUP(CONCATENATE($AL$5,$B28,$C28),'BAL3'!$A$6:$N$95,14,FALSE),0)</f>
        <v>0</v>
      </c>
      <c r="AM28" s="67">
        <f>_xlfn.IFNA(VLOOKUP(CONCATENATE($AK$5,$B28,$C28),'BUN3'!$A$6:$N$133,14,FALSE),0)</f>
        <v>0</v>
      </c>
      <c r="AN28" s="67">
        <f>_xlfn.IFNA(VLOOKUP(CONCATENATE($AN$5,$B28,$C28),'BUS4'!$A$6:$N$233,14,FALSE),0)</f>
        <v>0</v>
      </c>
      <c r="AO28" s="67">
        <f>_xlfn.IFNA(VLOOKUP(CONCATENATE($AO$5,$B28,$C28),'ESP4'!$A$6:$N$135,14,FALSE),0)</f>
        <v>0</v>
      </c>
      <c r="AP28" s="67">
        <f>_xlfn.IFNA(VLOOKUP(CONCATENATE($AP$5,$B28,$C28),'MR3'!$A$6:$N$77,14,FALSE),0)</f>
        <v>0</v>
      </c>
      <c r="AQ28" s="67">
        <f>_xlfn.IFNA(VLOOKUP(CONCATENATE($AQ$5,$B28,$C28),'WAL1'!$A$6:$N$233,14,FALSE),0)</f>
        <v>0</v>
      </c>
      <c r="AR28" s="67">
        <f>_xlfn.IFNA(VLOOKUP(CONCATENATE($AR$5,$B28,$C28),'SM1'!$A$6:$N$233,14,FALSE),0)</f>
        <v>0</v>
      </c>
      <c r="AS28" s="67">
        <f>_xlfn.IFNA(VLOOKUP(CONCATENATE($AS$5,$B28,$C28),WP!$A$6:$N$250,14,FALSE),0)</f>
        <v>0</v>
      </c>
      <c r="AT28" s="68"/>
      <c r="AU28" s="63"/>
    </row>
    <row r="29" spans="1:47" x14ac:dyDescent="0.3">
      <c r="A29" s="891"/>
      <c r="B29" s="85" t="s">
        <v>211</v>
      </c>
      <c r="C29" s="458" t="s">
        <v>225</v>
      </c>
      <c r="D29" s="86" t="s">
        <v>217</v>
      </c>
      <c r="E29" s="87">
        <v>45090</v>
      </c>
      <c r="F29" s="88">
        <v>10</v>
      </c>
      <c r="G29" s="147">
        <f t="shared" si="0"/>
        <v>1</v>
      </c>
      <c r="H29" s="66">
        <f t="shared" si="1"/>
        <v>2</v>
      </c>
      <c r="I29" s="636">
        <f t="shared" si="2"/>
        <v>24</v>
      </c>
      <c r="J29" s="66">
        <f>_xlfn.IFNA(VLOOKUP(CONCATENATE($J$5,$B29,$C29),'BUS1'!$A$6:$N$107,14,FALSE),0)</f>
        <v>0</v>
      </c>
      <c r="K29" s="66">
        <f>_xlfn.IFNA(VLOOKUP(CONCATENATE($K$5,$B29,$C29),'ESP1'!$A$6:$N$135,14,FALSE),0)</f>
        <v>0</v>
      </c>
      <c r="L29" s="66">
        <f>_xlfn.IFNA(VLOOKUP(CONCATENATE($L$5,$B29,$C29),'KR1'!$A$6:$N$95,14,FALSE),0)</f>
        <v>0</v>
      </c>
      <c r="M29" s="66">
        <f>_xlfn.IFNA(VLOOKUP(CONCATENATE($M$5,$B29,$C29),'BAL1'!$A$6:$N$95,14,FALSE),0)</f>
        <v>0</v>
      </c>
      <c r="N29" s="66">
        <f>_xlfn.IFNA(VLOOKUP(CONCATENATE($N$5,$B29,$C29),MUR!$A$6:$N$110,14,FALSE),0)</f>
        <v>0</v>
      </c>
      <c r="O29" s="66">
        <f>_xlfn.IFNA(VLOOKUP(CONCATENATE($O$5,$B29,$C29),'SER1'!$A$6:$N$110,14,FALSE),0)</f>
        <v>0</v>
      </c>
      <c r="P29" s="66">
        <f>_xlfn.IFNA(VLOOKUP(CONCATENATE($P$5,$B29,$C29),'MR1'!$A$6:$N$135,14,FALSE),0)</f>
        <v>0</v>
      </c>
      <c r="Q29" s="66">
        <f>_xlfn.IFNA(VLOOKUP(CONCATENATE($Q$5,$B29,$C29),'GOS1'!$A$6:$N$133,14,FALSE),0)</f>
        <v>0</v>
      </c>
      <c r="R29" s="66">
        <f>_xlfn.IFNA(VLOOKUP(CONCATENATE($R$5,$B29,$C29),'BUS2'!$A$6:$N$133,14,FALSE),0)</f>
        <v>0</v>
      </c>
      <c r="S29" s="66">
        <f>_xlfn.IFNA(VLOOKUP(CONCATENATE($S$5,$B29,$C29),'OG1'!$A$6:$N$56,14,FALSE),0)</f>
        <v>0</v>
      </c>
      <c r="T29" s="66">
        <f>_xlfn.IFNA(VLOOKUP(CONCATENATE($T$5,$B29,$C29),'DRY1'!$A$6:$N$135,14,FALSE),0)</f>
        <v>0</v>
      </c>
      <c r="U29" s="66">
        <f>_xlfn.IFNA(VLOOKUP(CONCATENATE($U$5,$B29,$C29),'HO1'!$A$6:$N$131,14,FALSE),0)</f>
        <v>0</v>
      </c>
      <c r="V29" s="66">
        <f>_xlfn.IFNA(VLOOKUP(CONCATENATE($V$5,$B29,$C29),'BUS3'!$A$6:$N$135,14,FALSE),0)</f>
        <v>0</v>
      </c>
      <c r="W29" s="64">
        <f>_xlfn.IFNA(VLOOKUP(CONCATENATE($W$5,$B29,$C29),'DRY2'!$A$6:$N$169,14,FALSE),0)</f>
        <v>0</v>
      </c>
      <c r="X29" s="66">
        <f>_xlfn.IFNA(VLOOKUP(CONCATENATE($X$5,$B29,$C29),'BAL2'!$A$6:$N$95,14,FALSE),0)</f>
        <v>0</v>
      </c>
      <c r="Y29" s="66">
        <f>_xlfn.IFNA(VLOOKUP(CONCATENATE($Y$5,$B29,$C29),'OG2'!$A$6:$N$133,14,FALSE),0)</f>
        <v>2</v>
      </c>
      <c r="Z29" s="66">
        <f>_xlfn.IFNA(VLOOKUP(CONCATENATE($Z$5,$B29,$C29),'MR2'!$A$6:$N$133,14,FALSE),0)</f>
        <v>0</v>
      </c>
      <c r="AA29" s="66">
        <f>_xlfn.IFNA(VLOOKUP(CONCATENATE($AA$5,$B29,$C29),'DRY3'!$A$6:$N$124,14,FALSE),0)</f>
        <v>0</v>
      </c>
      <c r="AB29" s="66">
        <f>_xlfn.IFNA(VLOOKUP(CONCATENATE($AB$5,$B29,$C29),'SER2'!$A$6:$N$135,14,FALSE),0)</f>
        <v>0</v>
      </c>
      <c r="AC29" s="66">
        <f>_xlfn.IFNA(VLOOKUP(CONCATENATE($AC$5,$B29,$C29),'KR2'!$A$6:$O$129,14,FALSE),0)</f>
        <v>0</v>
      </c>
      <c r="AD29" s="66">
        <f>_xlfn.IFNA(VLOOKUP(CONCATENATE($AD$5,$B29,$C29),'BUN1'!$A$6:$O$129,14,FALSE),0)</f>
        <v>0</v>
      </c>
      <c r="AE29" s="66">
        <f>_xlfn.IFNA(VLOOKUP(CONCATENATE($AE$5,$B29,$C29),LOG!$A$6:$N$135,14,FALSE),0)</f>
        <v>0</v>
      </c>
      <c r="AF29" s="66">
        <f>_xlfn.IFNA(VLOOKUP(CONCATENATE($AF$5,$B29,$C29),FEST!$A$6:$N$125,14,FALSE),0)</f>
        <v>0</v>
      </c>
      <c r="AG29" s="66">
        <f>_xlfn.IFNA(VLOOKUP(CONCATENATE($AG$5,$B29,$C29),'ESP2'!$A$6:$N$131,14,FALSE),0)</f>
        <v>0</v>
      </c>
      <c r="AH29" s="66">
        <f>_xlfn.IFNA(VLOOKUP(CONCATENATE($AG$5,$B29,$C29),'OG3'!$A$6:$N$131,14,FALSE),0)</f>
        <v>0</v>
      </c>
      <c r="AI29" s="66">
        <f>_xlfn.IFNA(VLOOKUP(CONCATENATE($AI$5,$B29,$C29),'BUN2'!$A$6:$N$135,14,FALSE),0)</f>
        <v>0</v>
      </c>
      <c r="AJ29" s="64">
        <f>_xlfn.IFNA(VLOOKUP(CONCATENATE($AJ$5,$B29,$C29),SC!$A$6:$N$250,14,FALSE),0)</f>
        <v>0</v>
      </c>
      <c r="AK29" s="66">
        <f>_xlfn.IFNA(VLOOKUP(CONCATENATE($AK$5,$B29,$C29),'ESP3'!$A$6:$N$133,14,FALSE),0)</f>
        <v>0</v>
      </c>
      <c r="AL29" s="66">
        <f>_xlfn.IFNA(VLOOKUP(CONCATENATE($AL$5,$B29,$C29),'BAL3'!$A$6:$N$95,14,FALSE),0)</f>
        <v>0</v>
      </c>
      <c r="AM29" s="67">
        <f>_xlfn.IFNA(VLOOKUP(CONCATENATE($AK$5,$B29,$C29),'BUN3'!$A$6:$N$133,14,FALSE),0)</f>
        <v>0</v>
      </c>
      <c r="AN29" s="67">
        <f>_xlfn.IFNA(VLOOKUP(CONCATENATE($AN$5,$B29,$C29),'BUS4'!$A$6:$N$233,14,FALSE),0)</f>
        <v>0</v>
      </c>
      <c r="AO29" s="67">
        <f>_xlfn.IFNA(VLOOKUP(CONCATENATE($AO$5,$B29,$C29),'ESP4'!$A$6:$N$135,14,FALSE),0)</f>
        <v>0</v>
      </c>
      <c r="AP29" s="67">
        <f>_xlfn.IFNA(VLOOKUP(CONCATENATE($AP$5,$B29,$C29),'MR3'!$A$6:$N$77,14,FALSE),0)</f>
        <v>0</v>
      </c>
      <c r="AQ29" s="67">
        <f>_xlfn.IFNA(VLOOKUP(CONCATENATE($AQ$5,$B29,$C29),'WAL1'!$A$6:$N$233,14,FALSE),0)</f>
        <v>0</v>
      </c>
      <c r="AR29" s="67">
        <f>_xlfn.IFNA(VLOOKUP(CONCATENATE($AR$5,$B29,$C29),'SM1'!$A$6:$N$233,14,FALSE),0)</f>
        <v>0</v>
      </c>
      <c r="AS29" s="67">
        <f>_xlfn.IFNA(VLOOKUP(CONCATENATE($AS$5,$B29,$C29),WP!$A$6:$N$250,14,FALSE),0)</f>
        <v>0</v>
      </c>
      <c r="AT29" s="68"/>
      <c r="AU29" s="63"/>
    </row>
    <row r="30" spans="1:47" x14ac:dyDescent="0.3">
      <c r="A30" s="891"/>
      <c r="B30" s="85" t="s">
        <v>252</v>
      </c>
      <c r="C30" s="86" t="s">
        <v>873</v>
      </c>
      <c r="D30" s="86" t="s">
        <v>99</v>
      </c>
      <c r="E30" s="751">
        <v>45133</v>
      </c>
      <c r="F30" s="752">
        <v>11</v>
      </c>
      <c r="G30" s="147">
        <f t="shared" si="0"/>
        <v>1</v>
      </c>
      <c r="H30" s="66">
        <f t="shared" si="1"/>
        <v>9</v>
      </c>
      <c r="I30" s="636">
        <f t="shared" si="2"/>
        <v>18</v>
      </c>
      <c r="J30" s="66">
        <f>_xlfn.IFNA(VLOOKUP(CONCATENATE($J$5,$B30,$C30),'BUS1'!$A$6:$N$107,14,FALSE),0)</f>
        <v>0</v>
      </c>
      <c r="K30" s="66">
        <f>_xlfn.IFNA(VLOOKUP(CONCATENATE($K$5,$B30,$C30),'ESP1'!$A$6:$N$135,14,FALSE),0)</f>
        <v>0</v>
      </c>
      <c r="L30" s="66">
        <f>_xlfn.IFNA(VLOOKUP(CONCATENATE($L$5,$B30,$C30),'KR1'!$A$6:$N$95,14,FALSE),0)</f>
        <v>0</v>
      </c>
      <c r="M30" s="66">
        <f>_xlfn.IFNA(VLOOKUP(CONCATENATE($M$5,$B30,$C30),'BAL1'!$A$6:$N$95,14,FALSE),0)</f>
        <v>0</v>
      </c>
      <c r="N30" s="66">
        <f>_xlfn.IFNA(VLOOKUP(CONCATENATE($N$5,$B30,$C30),MUR!$A$6:$N$110,14,FALSE),0)</f>
        <v>0</v>
      </c>
      <c r="O30" s="66">
        <f>_xlfn.IFNA(VLOOKUP(CONCATENATE($O$5,$B30,$C30),'SER1'!$A$6:$N$110,14,FALSE),0)</f>
        <v>0</v>
      </c>
      <c r="P30" s="66">
        <f>_xlfn.IFNA(VLOOKUP(CONCATENATE($P$5,$B30,$C30),'MR1'!$A$6:$N$135,14,FALSE),0)</f>
        <v>0</v>
      </c>
      <c r="Q30" s="66">
        <f>_xlfn.IFNA(VLOOKUP(CONCATENATE($Q$5,$B30,$C30),'GOS1'!$A$6:$N$133,14,FALSE),0)</f>
        <v>0</v>
      </c>
      <c r="R30" s="66">
        <f>_xlfn.IFNA(VLOOKUP(CONCATENATE($R$5,$B30,$C30),'BUS2'!$A$6:$N$133,14,FALSE),0)</f>
        <v>0</v>
      </c>
      <c r="S30" s="66">
        <f>_xlfn.IFNA(VLOOKUP(CONCATENATE($S$5,$B30,$C30),'OG1'!$A$6:$N$56,14,FALSE),0)</f>
        <v>0</v>
      </c>
      <c r="T30" s="66">
        <f>_xlfn.IFNA(VLOOKUP(CONCATENATE($T$5,$B30,$C30),'DRY1'!$A$6:$N$135,14,FALSE),0)</f>
        <v>0</v>
      </c>
      <c r="U30" s="66">
        <f>_xlfn.IFNA(VLOOKUP(CONCATENATE($U$5,$B30,$C30),'HO1'!$A$6:$N$131,14,FALSE),0)</f>
        <v>0</v>
      </c>
      <c r="V30" s="66">
        <f>_xlfn.IFNA(VLOOKUP(CONCATENATE($V$5,$B30,$C30),'BUS3'!$A$6:$N$135,14,FALSE),0)</f>
        <v>0</v>
      </c>
      <c r="W30" s="64">
        <f>_xlfn.IFNA(VLOOKUP(CONCATENATE($W$5,$B30,$C30),'DRY2'!$A$6:$N$169,14,FALSE),0)</f>
        <v>0</v>
      </c>
      <c r="X30" s="66">
        <f>_xlfn.IFNA(VLOOKUP(CONCATENATE($X$5,$B30,$C30),'BAL2'!$A$6:$N$95,14,FALSE),0)</f>
        <v>0</v>
      </c>
      <c r="Y30" s="66">
        <f>_xlfn.IFNA(VLOOKUP(CONCATENATE($Y$5,$B30,$C30),'OG2'!$A$6:$N$133,14,FALSE),0)</f>
        <v>0</v>
      </c>
      <c r="Z30" s="66">
        <f>_xlfn.IFNA(VLOOKUP(CONCATENATE($Z$5,$B30,$C30),'MR2'!$A$6:$N$133,14,FALSE),0)</f>
        <v>0</v>
      </c>
      <c r="AA30" s="66">
        <f>_xlfn.IFNA(VLOOKUP(CONCATENATE($AA$5,$B30,$C30),'DRY3'!$A$6:$N$124,14,FALSE),0)</f>
        <v>0</v>
      </c>
      <c r="AB30" s="66">
        <f>_xlfn.IFNA(VLOOKUP(CONCATENATE($AB$5,$B30,$C30),'SER2'!$A$6:$N$135,14,FALSE),0)</f>
        <v>0</v>
      </c>
      <c r="AC30" s="66">
        <f>_xlfn.IFNA(VLOOKUP(CONCATENATE($AC$5,$B30,$C30),'KR2'!$A$6:$O$129,14,FALSE),0)</f>
        <v>0</v>
      </c>
      <c r="AD30" s="66">
        <f>_xlfn.IFNA(VLOOKUP(CONCATENATE($AD$5,$B30,$C30),'BUN1'!$A$6:$O$129,14,FALSE),0)</f>
        <v>0</v>
      </c>
      <c r="AE30" s="66">
        <f>_xlfn.IFNA(VLOOKUP(CONCATENATE($AE$5,$B30,$C30),LOG!$A$6:$N$135,14,FALSE),0)</f>
        <v>0</v>
      </c>
      <c r="AF30" s="66">
        <f>_xlfn.IFNA(VLOOKUP(CONCATENATE($AF$5,$B30,$C30),FEST!$A$6:$N$125,14,FALSE),0)</f>
        <v>0</v>
      </c>
      <c r="AG30" s="66">
        <f>_xlfn.IFNA(VLOOKUP(CONCATENATE($AG$5,$B30,$C30),'ESP2'!$A$6:$N$131,14,FALSE),0)</f>
        <v>9</v>
      </c>
      <c r="AH30" s="66">
        <f>_xlfn.IFNA(VLOOKUP(CONCATENATE($AG$5,$B30,$C30),'OG3'!$A$6:$N$131,14,FALSE),0)</f>
        <v>0</v>
      </c>
      <c r="AI30" s="66">
        <f>_xlfn.IFNA(VLOOKUP(CONCATENATE($AI$5,$B30,$C30),'BUN2'!$A$6:$N$135,14,FALSE),0)</f>
        <v>0</v>
      </c>
      <c r="AJ30" s="64">
        <f>_xlfn.IFNA(VLOOKUP(CONCATENATE($AJ$5,$B30,$C30),SC!$A$6:$N$250,14,FALSE),0)</f>
        <v>0</v>
      </c>
      <c r="AK30" s="66">
        <f>_xlfn.IFNA(VLOOKUP(CONCATENATE($AK$5,$B30,$C30),'ESP3'!$A$6:$N$133,14,FALSE),0)</f>
        <v>0</v>
      </c>
      <c r="AL30" s="66">
        <f>_xlfn.IFNA(VLOOKUP(CONCATENATE($AL$5,$B30,$C30),'BAL3'!$A$6:$N$95,14,FALSE),0)</f>
        <v>0</v>
      </c>
      <c r="AM30" s="67">
        <f>_xlfn.IFNA(VLOOKUP(CONCATENATE($AK$5,$B30,$C30),'BUN3'!$A$6:$N$133,14,FALSE),0)</f>
        <v>0</v>
      </c>
      <c r="AN30" s="67">
        <f>_xlfn.IFNA(VLOOKUP(CONCATENATE($AN$5,$B30,$C30),'BUS4'!$A$6:$N$233,14,FALSE),0)</f>
        <v>0</v>
      </c>
      <c r="AO30" s="67">
        <f>_xlfn.IFNA(VLOOKUP(CONCATENATE($AO$5,$B30,$C30),'ESP4'!$A$6:$N$135,14,FALSE),0)</f>
        <v>0</v>
      </c>
      <c r="AP30" s="67">
        <f>_xlfn.IFNA(VLOOKUP(CONCATENATE($AP$5,$B30,$C30),'MR3'!$A$6:$N$77,14,FALSE),0)</f>
        <v>0</v>
      </c>
      <c r="AQ30" s="67">
        <f>_xlfn.IFNA(VLOOKUP(CONCATENATE($AQ$5,$B30,$C30),'WAL1'!$A$6:$N$233,14,FALSE),0)</f>
        <v>0</v>
      </c>
      <c r="AR30" s="67">
        <f>_xlfn.IFNA(VLOOKUP(CONCATENATE($AR$5,$B30,$C30),'SM1'!$A$6:$N$233,14,FALSE),0)</f>
        <v>0</v>
      </c>
      <c r="AS30" s="67">
        <f>_xlfn.IFNA(VLOOKUP(CONCATENATE($AS$5,$B30,$C30),WP!$A$6:$N$250,14,FALSE),0)</f>
        <v>0</v>
      </c>
      <c r="AT30" s="68"/>
      <c r="AU30" s="63"/>
    </row>
    <row r="31" spans="1:47" x14ac:dyDescent="0.3">
      <c r="A31" s="891"/>
      <c r="B31" s="85" t="s">
        <v>874</v>
      </c>
      <c r="C31" s="458" t="s">
        <v>875</v>
      </c>
      <c r="D31" s="86" t="s">
        <v>403</v>
      </c>
      <c r="E31" s="751">
        <v>45133</v>
      </c>
      <c r="F31" s="752">
        <v>11</v>
      </c>
      <c r="G31" s="147">
        <f t="shared" si="0"/>
        <v>1</v>
      </c>
      <c r="H31" s="66">
        <f t="shared" si="1"/>
        <v>2</v>
      </c>
      <c r="I31" s="636">
        <f t="shared" si="2"/>
        <v>24</v>
      </c>
      <c r="J31" s="66">
        <f>_xlfn.IFNA(VLOOKUP(CONCATENATE($J$5,$B31,$C31),'BUS1'!$A$6:$N$107,14,FALSE),0)</f>
        <v>0</v>
      </c>
      <c r="K31" s="66">
        <f>_xlfn.IFNA(VLOOKUP(CONCATENATE($K$5,$B31,$C31),'ESP1'!$A$6:$N$135,14,FALSE),0)</f>
        <v>0</v>
      </c>
      <c r="L31" s="66">
        <f>_xlfn.IFNA(VLOOKUP(CONCATENATE($L$5,$B31,$C31),'KR1'!$A$6:$N$95,14,FALSE),0)</f>
        <v>0</v>
      </c>
      <c r="M31" s="66">
        <f>_xlfn.IFNA(VLOOKUP(CONCATENATE($M$5,$B31,$C31),'BAL1'!$A$6:$N$95,14,FALSE),0)</f>
        <v>0</v>
      </c>
      <c r="N31" s="66">
        <f>_xlfn.IFNA(VLOOKUP(CONCATENATE($N$5,$B31,$C31),MUR!$A$6:$N$110,14,FALSE),0)</f>
        <v>0</v>
      </c>
      <c r="O31" s="66">
        <f>_xlfn.IFNA(VLOOKUP(CONCATENATE($O$5,$B31,$C31),'SER1'!$A$6:$N$110,14,FALSE),0)</f>
        <v>0</v>
      </c>
      <c r="P31" s="66">
        <f>_xlfn.IFNA(VLOOKUP(CONCATENATE($P$5,$B31,$C31),'MR1'!$A$6:$N$135,14,FALSE),0)</f>
        <v>0</v>
      </c>
      <c r="Q31" s="66">
        <f>_xlfn.IFNA(VLOOKUP(CONCATENATE($Q$5,$B31,$C31),'GOS1'!$A$6:$N$133,14,FALSE),0)</f>
        <v>0</v>
      </c>
      <c r="R31" s="66">
        <f>_xlfn.IFNA(VLOOKUP(CONCATENATE($R$5,$B31,$C31),'BUS2'!$A$6:$N$133,14,FALSE),0)</f>
        <v>0</v>
      </c>
      <c r="S31" s="66">
        <f>_xlfn.IFNA(VLOOKUP(CONCATENATE($S$5,$B31,$C31),'OG1'!$A$6:$N$56,14,FALSE),0)</f>
        <v>0</v>
      </c>
      <c r="T31" s="66">
        <f>_xlfn.IFNA(VLOOKUP(CONCATENATE($T$5,$B31,$C31),'DRY1'!$A$6:$N$135,14,FALSE),0)</f>
        <v>0</v>
      </c>
      <c r="U31" s="66">
        <f>_xlfn.IFNA(VLOOKUP(CONCATENATE($U$5,$B31,$C31),'HO1'!$A$6:$N$131,14,FALSE),0)</f>
        <v>0</v>
      </c>
      <c r="V31" s="66">
        <f>_xlfn.IFNA(VLOOKUP(CONCATENATE($V$5,$B31,$C31),'BUS3'!$A$6:$N$135,14,FALSE),0)</f>
        <v>0</v>
      </c>
      <c r="W31" s="64">
        <f>_xlfn.IFNA(VLOOKUP(CONCATENATE($W$5,$B31,$C31),'DRY2'!$A$6:$N$169,14,FALSE),0)</f>
        <v>0</v>
      </c>
      <c r="X31" s="66">
        <f>_xlfn.IFNA(VLOOKUP(CONCATENATE($X$5,$B31,$C31),'BAL2'!$A$6:$N$95,14,FALSE),0)</f>
        <v>0</v>
      </c>
      <c r="Y31" s="66">
        <f>_xlfn.IFNA(VLOOKUP(CONCATENATE($Y$5,$B31,$C31),'OG2'!$A$6:$N$133,14,FALSE),0)</f>
        <v>0</v>
      </c>
      <c r="Z31" s="66">
        <f>_xlfn.IFNA(VLOOKUP(CONCATENATE($Z$5,$B31,$C31),'MR2'!$A$6:$N$133,14,FALSE),0)</f>
        <v>0</v>
      </c>
      <c r="AA31" s="66">
        <f>_xlfn.IFNA(VLOOKUP(CONCATENATE($AA$5,$B31,$C31),'DRY3'!$A$6:$N$124,14,FALSE),0)</f>
        <v>0</v>
      </c>
      <c r="AB31" s="66">
        <f>_xlfn.IFNA(VLOOKUP(CONCATENATE($AB$5,$B31,$C31),'SER2'!$A$6:$N$135,14,FALSE),0)</f>
        <v>0</v>
      </c>
      <c r="AC31" s="66">
        <f>_xlfn.IFNA(VLOOKUP(CONCATENATE($AC$5,$B31,$C31),'KR2'!$A$6:$O$129,14,FALSE),0)</f>
        <v>0</v>
      </c>
      <c r="AD31" s="66">
        <f>_xlfn.IFNA(VLOOKUP(CONCATENATE($AD$5,$B31,$C31),'BUN1'!$A$6:$O$129,14,FALSE),0)</f>
        <v>0</v>
      </c>
      <c r="AE31" s="66">
        <f>_xlfn.IFNA(VLOOKUP(CONCATENATE($AE$5,$B31,$C31),LOG!$A$6:$N$135,14,FALSE),0)</f>
        <v>0</v>
      </c>
      <c r="AF31" s="66">
        <f>_xlfn.IFNA(VLOOKUP(CONCATENATE($AF$5,$B31,$C31),FEST!$A$6:$N$125,14,FALSE),0)</f>
        <v>0</v>
      </c>
      <c r="AG31" s="66">
        <f>_xlfn.IFNA(VLOOKUP(CONCATENATE($AG$5,$B31,$C31),'ESP2'!$A$6:$N$131,14,FALSE),0)</f>
        <v>0</v>
      </c>
      <c r="AH31" s="66">
        <f>_xlfn.IFNA(VLOOKUP(CONCATENATE($AG$5,$B31,$C31),'OG3'!$A$6:$N$131,14,FALSE),0)</f>
        <v>0</v>
      </c>
      <c r="AI31" s="66">
        <f>_xlfn.IFNA(VLOOKUP(CONCATENATE($AI$5,$B31,$C31),'BUN2'!$A$6:$N$135,14,FALSE),0)</f>
        <v>0</v>
      </c>
      <c r="AJ31" s="64">
        <f>_xlfn.IFNA(VLOOKUP(CONCATENATE($AJ$5,$B31,$C31),SC!$A$6:$N$250,14,FALSE),0)</f>
        <v>2</v>
      </c>
      <c r="AK31" s="66">
        <f>_xlfn.IFNA(VLOOKUP(CONCATENATE($AK$5,$B31,$C31),'ESP3'!$A$6:$N$133,14,FALSE),0)</f>
        <v>0</v>
      </c>
      <c r="AL31" s="66">
        <f>_xlfn.IFNA(VLOOKUP(CONCATENATE($AL$5,$B31,$C31),'BAL3'!$A$6:$N$95,14,FALSE),0)</f>
        <v>0</v>
      </c>
      <c r="AM31" s="67">
        <f>_xlfn.IFNA(VLOOKUP(CONCATENATE($AK$5,$B31,$C31),'BUN3'!$A$6:$N$133,14,FALSE),0)</f>
        <v>0</v>
      </c>
      <c r="AN31" s="67">
        <f>_xlfn.IFNA(VLOOKUP(CONCATENATE($AN$5,$B31,$C31),'BUS4'!$A$6:$N$233,14,FALSE),0)</f>
        <v>0</v>
      </c>
      <c r="AO31" s="67">
        <f>_xlfn.IFNA(VLOOKUP(CONCATENATE($AO$5,$B31,$C31),'ESP4'!$A$6:$N$135,14,FALSE),0)</f>
        <v>0</v>
      </c>
      <c r="AP31" s="67">
        <f>_xlfn.IFNA(VLOOKUP(CONCATENATE($AP$5,$B31,$C31),'MR3'!$A$6:$N$77,14,FALSE),0)</f>
        <v>0</v>
      </c>
      <c r="AQ31" s="67">
        <f>_xlfn.IFNA(VLOOKUP(CONCATENATE($AQ$5,$B31,$C31),'WAL1'!$A$6:$N$233,14,FALSE),0)</f>
        <v>0</v>
      </c>
      <c r="AR31" s="67">
        <f>_xlfn.IFNA(VLOOKUP(CONCATENATE($AR$5,$B31,$C31),'SM1'!$A$6:$N$233,14,FALSE),0)</f>
        <v>0</v>
      </c>
      <c r="AS31" s="67">
        <f>_xlfn.IFNA(VLOOKUP(CONCATENATE($AS$5,$B31,$C31),WP!$A$6:$N$250,14,FALSE),0)</f>
        <v>0</v>
      </c>
      <c r="AT31" s="68"/>
      <c r="AU31" s="63"/>
    </row>
    <row r="32" spans="1:47" x14ac:dyDescent="0.3">
      <c r="A32" s="891"/>
      <c r="B32" s="85" t="s">
        <v>601</v>
      </c>
      <c r="C32" s="86" t="s">
        <v>630</v>
      </c>
      <c r="D32" s="86" t="s">
        <v>745</v>
      </c>
      <c r="E32" s="751">
        <v>45170</v>
      </c>
      <c r="F32" s="752">
        <v>11</v>
      </c>
      <c r="G32" s="147">
        <f t="shared" si="0"/>
        <v>1</v>
      </c>
      <c r="H32" s="66">
        <f t="shared" si="1"/>
        <v>7</v>
      </c>
      <c r="I32" s="636">
        <f t="shared" si="2"/>
        <v>20</v>
      </c>
      <c r="J32" s="66">
        <f>_xlfn.IFNA(VLOOKUP(CONCATENATE($J$5,$B32,$C32),'BUS1'!$A$6:$N$107,14,FALSE),0)</f>
        <v>0</v>
      </c>
      <c r="K32" s="66">
        <f>_xlfn.IFNA(VLOOKUP(CONCATENATE($K$5,$B32,$C32),'ESP1'!$A$6:$N$135,14,FALSE),0)</f>
        <v>0</v>
      </c>
      <c r="L32" s="66">
        <f>_xlfn.IFNA(VLOOKUP(CONCATENATE($L$5,$B32,$C32),'KR1'!$A$6:$N$95,14,FALSE),0)</f>
        <v>0</v>
      </c>
      <c r="M32" s="66">
        <f>_xlfn.IFNA(VLOOKUP(CONCATENATE($M$5,$B32,$C32),'BAL1'!$A$6:$N$95,14,FALSE),0)</f>
        <v>0</v>
      </c>
      <c r="N32" s="66">
        <f>_xlfn.IFNA(VLOOKUP(CONCATENATE($N$5,$B32,$C32),MUR!$A$6:$N$110,14,FALSE),0)</f>
        <v>7</v>
      </c>
      <c r="O32" s="66">
        <f>_xlfn.IFNA(VLOOKUP(CONCATENATE($O$5,$B32,$C32),'SER1'!$A$6:$N$110,14,FALSE),0)</f>
        <v>0</v>
      </c>
      <c r="P32" s="66">
        <f>_xlfn.IFNA(VLOOKUP(CONCATENATE($P$5,$B32,$C32),'MR1'!$A$6:$N$135,14,FALSE),0)</f>
        <v>0</v>
      </c>
      <c r="Q32" s="66">
        <f>_xlfn.IFNA(VLOOKUP(CONCATENATE($Q$5,$B32,$C32),'GOS1'!$A$6:$N$133,14,FALSE),0)</f>
        <v>0</v>
      </c>
      <c r="R32" s="66">
        <f>_xlfn.IFNA(VLOOKUP(CONCATENATE($R$5,$B32,$C32),'BUS2'!$A$6:$N$133,14,FALSE),0)</f>
        <v>0</v>
      </c>
      <c r="S32" s="66">
        <f>_xlfn.IFNA(VLOOKUP(CONCATENATE($S$5,$B32,$C32),'OG1'!$A$6:$N$56,14,FALSE),0)</f>
        <v>0</v>
      </c>
      <c r="T32" s="66">
        <f>_xlfn.IFNA(VLOOKUP(CONCATENATE($T$5,$B32,$C32),'DRY1'!$A$6:$N$135,14,FALSE),0)</f>
        <v>0</v>
      </c>
      <c r="U32" s="66">
        <f>_xlfn.IFNA(VLOOKUP(CONCATENATE($U$5,$B32,$C32),'HO1'!$A$6:$N$131,14,FALSE),0)</f>
        <v>0</v>
      </c>
      <c r="V32" s="66">
        <f>_xlfn.IFNA(VLOOKUP(CONCATENATE($V$5,$B32,$C32),'BUS3'!$A$6:$N$135,14,FALSE),0)</f>
        <v>0</v>
      </c>
      <c r="W32" s="64">
        <f>_xlfn.IFNA(VLOOKUP(CONCATENATE($W$5,$B32,$C32),'DRY2'!$A$6:$N$169,14,FALSE),0)</f>
        <v>0</v>
      </c>
      <c r="X32" s="66">
        <f>_xlfn.IFNA(VLOOKUP(CONCATENATE($X$5,$B32,$C32),'BAL2'!$A$6:$N$95,14,FALSE),0)</f>
        <v>0</v>
      </c>
      <c r="Y32" s="66">
        <f>_xlfn.IFNA(VLOOKUP(CONCATENATE($Y$5,$B32,$C32),'OG2'!$A$6:$N$133,14,FALSE),0)</f>
        <v>0</v>
      </c>
      <c r="Z32" s="66">
        <f>_xlfn.IFNA(VLOOKUP(CONCATENATE($Z$5,$B32,$C32),'MR2'!$A$6:$N$133,14,FALSE),0)</f>
        <v>0</v>
      </c>
      <c r="AA32" s="66">
        <f>_xlfn.IFNA(VLOOKUP(CONCATENATE($AA$5,$B32,$C32),'DRY3'!$A$6:$N$124,14,FALSE),0)</f>
        <v>0</v>
      </c>
      <c r="AB32" s="66">
        <f>_xlfn.IFNA(VLOOKUP(CONCATENATE($AB$5,$B32,$C32),'SER2'!$A$6:$N$135,14,FALSE),0)</f>
        <v>0</v>
      </c>
      <c r="AC32" s="66">
        <f>_xlfn.IFNA(VLOOKUP(CONCATENATE($AC$5,$B32,$C32),'KR2'!$A$6:$O$129,14,FALSE),0)</f>
        <v>0</v>
      </c>
      <c r="AD32" s="66">
        <f>_xlfn.IFNA(VLOOKUP(CONCATENATE($AD$5,$B32,$C32),'BUN1'!$A$6:$O$129,14,FALSE),0)</f>
        <v>0</v>
      </c>
      <c r="AE32" s="66">
        <f>_xlfn.IFNA(VLOOKUP(CONCATENATE($AE$5,$B32,$C32),LOG!$A$6:$N$135,14,FALSE),0)</f>
        <v>0</v>
      </c>
      <c r="AF32" s="66">
        <f>_xlfn.IFNA(VLOOKUP(CONCATENATE($AF$5,$B32,$C32),FEST!$A$6:$N$125,14,FALSE),0)</f>
        <v>0</v>
      </c>
      <c r="AG32" s="66">
        <f>_xlfn.IFNA(VLOOKUP(CONCATENATE($AG$5,$B32,$C32),'ESP2'!$A$6:$N$131,14,FALSE),0)</f>
        <v>0</v>
      </c>
      <c r="AH32" s="66">
        <f>_xlfn.IFNA(VLOOKUP(CONCATENATE($AG$5,$B32,$C32),'OG3'!$A$6:$N$131,14,FALSE),0)</f>
        <v>0</v>
      </c>
      <c r="AI32" s="66">
        <f>_xlfn.IFNA(VLOOKUP(CONCATENATE($AI$5,$B32,$C32),'BUN2'!$A$6:$N$135,14,FALSE),0)</f>
        <v>0</v>
      </c>
      <c r="AJ32" s="64">
        <f>_xlfn.IFNA(VLOOKUP(CONCATENATE($AJ$5,$B32,$C32),SC!$A$6:$N$250,14,FALSE),0)</f>
        <v>0</v>
      </c>
      <c r="AK32" s="66">
        <f>_xlfn.IFNA(VLOOKUP(CONCATENATE($AK$5,$B32,$C32),'ESP3'!$A$6:$N$133,14,FALSE),0)</f>
        <v>0</v>
      </c>
      <c r="AL32" s="66">
        <f>_xlfn.IFNA(VLOOKUP(CONCATENATE($AL$5,$B32,$C32),'BAL3'!$A$6:$N$95,14,FALSE),0)</f>
        <v>0</v>
      </c>
      <c r="AM32" s="67">
        <f>_xlfn.IFNA(VLOOKUP(CONCATENATE($AK$5,$B32,$C32),'BUN3'!$A$6:$N$133,14,FALSE),0)</f>
        <v>0</v>
      </c>
      <c r="AN32" s="67">
        <f>_xlfn.IFNA(VLOOKUP(CONCATENATE($AN$5,$B32,$C32),'BUS4'!$A$6:$N$233,14,FALSE),0)</f>
        <v>0</v>
      </c>
      <c r="AO32" s="67">
        <f>_xlfn.IFNA(VLOOKUP(CONCATENATE($AO$5,$B32,$C32),'ESP4'!$A$6:$N$135,14,FALSE),0)</f>
        <v>0</v>
      </c>
      <c r="AP32" s="67">
        <f>_xlfn.IFNA(VLOOKUP(CONCATENATE($AP$5,$B32,$C32),'MR3'!$A$6:$N$77,14,FALSE),0)</f>
        <v>0</v>
      </c>
      <c r="AQ32" s="67">
        <f>_xlfn.IFNA(VLOOKUP(CONCATENATE($AQ$5,$B32,$C32),'WAL1'!$A$6:$N$233,14,FALSE),0)</f>
        <v>0</v>
      </c>
      <c r="AR32" s="67">
        <f>_xlfn.IFNA(VLOOKUP(CONCATENATE($AR$5,$B32,$C32),'SM1'!$A$6:$N$233,14,FALSE),0)</f>
        <v>0</v>
      </c>
      <c r="AS32" s="67">
        <f>_xlfn.IFNA(VLOOKUP(CONCATENATE($AS$5,$B32,$C32),WP!$A$6:$N$250,14,FALSE),0)</f>
        <v>0</v>
      </c>
      <c r="AT32" s="68"/>
      <c r="AU32" s="63"/>
    </row>
    <row r="33" spans="1:47" x14ac:dyDescent="0.3">
      <c r="A33" s="891"/>
      <c r="B33" s="85" t="s">
        <v>568</v>
      </c>
      <c r="C33" s="86" t="s">
        <v>892</v>
      </c>
      <c r="D33" s="86" t="s">
        <v>570</v>
      </c>
      <c r="E33" s="87">
        <v>45118</v>
      </c>
      <c r="F33" s="88">
        <v>9</v>
      </c>
      <c r="G33" s="147">
        <f t="shared" si="0"/>
        <v>1</v>
      </c>
      <c r="H33" s="66">
        <f t="shared" si="1"/>
        <v>7</v>
      </c>
      <c r="I33" s="636">
        <f t="shared" si="2"/>
        <v>20</v>
      </c>
      <c r="J33" s="66">
        <f>_xlfn.IFNA(VLOOKUP(CONCATENATE($J$5,$B33,$C33),'BUS1'!$A$6:$N$107,14,FALSE),0)</f>
        <v>0</v>
      </c>
      <c r="K33" s="66">
        <f>_xlfn.IFNA(VLOOKUP(CONCATENATE($K$5,$B33,$C33),'ESP1'!$A$6:$N$135,14,FALSE),0)</f>
        <v>0</v>
      </c>
      <c r="L33" s="66">
        <f>_xlfn.IFNA(VLOOKUP(CONCATENATE($L$5,$B33,$C33),'KR1'!$A$6:$N$95,14,FALSE),0)</f>
        <v>0</v>
      </c>
      <c r="M33" s="66">
        <f>_xlfn.IFNA(VLOOKUP(CONCATENATE($M$5,$B33,$C33),'BAL1'!$A$6:$N$95,14,FALSE),0)</f>
        <v>0</v>
      </c>
      <c r="N33" s="66">
        <f>_xlfn.IFNA(VLOOKUP(CONCATENATE($N$5,$B33,$C33),MUR!$A$6:$N$110,14,FALSE),0)</f>
        <v>0</v>
      </c>
      <c r="O33" s="66">
        <f>_xlfn.IFNA(VLOOKUP(CONCATENATE($O$5,$B33,$C33),'SER1'!$A$6:$N$110,14,FALSE),0)</f>
        <v>0</v>
      </c>
      <c r="P33" s="66">
        <f>_xlfn.IFNA(VLOOKUP(CONCATENATE($P$5,$B33,$C33),'MR1'!$A$6:$N$135,14,FALSE),0)</f>
        <v>0</v>
      </c>
      <c r="Q33" s="66">
        <f>_xlfn.IFNA(VLOOKUP(CONCATENATE($Q$5,$B33,$C33),'GOS1'!$A$6:$N$133,14,FALSE),0)</f>
        <v>0</v>
      </c>
      <c r="R33" s="66">
        <f>_xlfn.IFNA(VLOOKUP(CONCATENATE($R$5,$B33,$C33),'BUS2'!$A$6:$N$133,14,FALSE),0)</f>
        <v>0</v>
      </c>
      <c r="S33" s="66">
        <f>_xlfn.IFNA(VLOOKUP(CONCATENATE($S$5,$B33,$C33),'OG1'!$A$6:$N$56,14,FALSE),0)</f>
        <v>0</v>
      </c>
      <c r="T33" s="66">
        <f>_xlfn.IFNA(VLOOKUP(CONCATENATE($T$5,$B33,$C33),'DRY1'!$A$6:$N$135,14,FALSE),0)</f>
        <v>0</v>
      </c>
      <c r="U33" s="66">
        <f>_xlfn.IFNA(VLOOKUP(CONCATENATE($U$5,$B33,$C33),'HO1'!$A$6:$N$131,14,FALSE),0)</f>
        <v>0</v>
      </c>
      <c r="V33" s="66">
        <f>_xlfn.IFNA(VLOOKUP(CONCATENATE($V$5,$B33,$C33),'BUS3'!$A$6:$N$135,14,FALSE),0)</f>
        <v>0</v>
      </c>
      <c r="W33" s="64">
        <f>_xlfn.IFNA(VLOOKUP(CONCATENATE($W$5,$B33,$C33),'DRY2'!$A$6:$N$169,14,FALSE),0)</f>
        <v>0</v>
      </c>
      <c r="X33" s="66">
        <f>_xlfn.IFNA(VLOOKUP(CONCATENATE($X$5,$B33,$C33),'BAL2'!$A$6:$N$95,14,FALSE),0)</f>
        <v>0</v>
      </c>
      <c r="Y33" s="66">
        <f>_xlfn.IFNA(VLOOKUP(CONCATENATE($Y$5,$B33,$C33),'OG2'!$A$6:$N$133,14,FALSE),0)</f>
        <v>0</v>
      </c>
      <c r="Z33" s="66">
        <f>_xlfn.IFNA(VLOOKUP(CONCATENATE($Z$5,$B33,$C33),'MR2'!$A$6:$N$133,14,FALSE),0)</f>
        <v>0</v>
      </c>
      <c r="AA33" s="66">
        <f>_xlfn.IFNA(VLOOKUP(CONCATENATE($AA$5,$B33,$C33),'DRY3'!$A$6:$N$124,14,FALSE),0)</f>
        <v>0</v>
      </c>
      <c r="AB33" s="66">
        <f>_xlfn.IFNA(VLOOKUP(CONCATENATE($AB$5,$B33,$C33),'SER2'!$A$6:$N$135,14,FALSE),0)</f>
        <v>0</v>
      </c>
      <c r="AC33" s="66">
        <f>_xlfn.IFNA(VLOOKUP(CONCATENATE($AC$5,$B33,$C33),'KR2'!$A$6:$O$129,14,FALSE),0)</f>
        <v>0</v>
      </c>
      <c r="AD33" s="66">
        <f>_xlfn.IFNA(VLOOKUP(CONCATENATE($AD$5,$B33,$C33),'BUN1'!$A$6:$O$129,14,FALSE),0)</f>
        <v>0</v>
      </c>
      <c r="AE33" s="66">
        <f>_xlfn.IFNA(VLOOKUP(CONCATENATE($AE$5,$B33,$C33),LOG!$A$6:$N$135,14,FALSE),0)</f>
        <v>0</v>
      </c>
      <c r="AF33" s="66">
        <f>_xlfn.IFNA(VLOOKUP(CONCATENATE($AF$5,$B33,$C33),FEST!$A$6:$N$125,14,FALSE),0)</f>
        <v>0</v>
      </c>
      <c r="AG33" s="66">
        <f>_xlfn.IFNA(VLOOKUP(CONCATENATE($AG$5,$B33,$C33),'ESP2'!$A$6:$N$131,14,FALSE),0)</f>
        <v>0</v>
      </c>
      <c r="AH33" s="66">
        <f>_xlfn.IFNA(VLOOKUP(CONCATENATE($AG$5,$B33,$C33),'OG3'!$A$6:$N$131,14,FALSE),0)</f>
        <v>0</v>
      </c>
      <c r="AI33" s="66">
        <f>_xlfn.IFNA(VLOOKUP(CONCATENATE($AI$5,$B33,$C33),'BUN2'!$A$6:$N$135,14,FALSE),0)</f>
        <v>0</v>
      </c>
      <c r="AJ33" s="64">
        <f>_xlfn.IFNA(VLOOKUP(CONCATENATE($AJ$5,$B33,$C33),SC!$A$6:$N$250,14,FALSE),0)</f>
        <v>0</v>
      </c>
      <c r="AK33" s="66">
        <f>_xlfn.IFNA(VLOOKUP(CONCATENATE($AK$5,$B33,$C33),'ESP3'!$A$6:$N$133,14,FALSE),0)</f>
        <v>0</v>
      </c>
      <c r="AL33" s="66">
        <f>_xlfn.IFNA(VLOOKUP(CONCATENATE($AL$5,$B33,$C33),'BAL3'!$A$6:$N$95,14,FALSE),0)</f>
        <v>0</v>
      </c>
      <c r="AM33" s="67">
        <f>_xlfn.IFNA(VLOOKUP(CONCATENATE($AK$5,$B33,$C33),'BUN3'!$A$6:$N$133,14,FALSE),0)</f>
        <v>0</v>
      </c>
      <c r="AN33" s="67">
        <f>_xlfn.IFNA(VLOOKUP(CONCATENATE($AN$5,$B33,$C33),'BUS4'!$A$6:$N$233,14,FALSE),0)</f>
        <v>0</v>
      </c>
      <c r="AO33" s="67">
        <f>_xlfn.IFNA(VLOOKUP(CONCATENATE($AO$5,$B33,$C33),'ESP4'!$A$6:$N$135,14,FALSE),0)</f>
        <v>0</v>
      </c>
      <c r="AP33" s="67">
        <f>_xlfn.IFNA(VLOOKUP(CONCATENATE($AP$5,$B33,$C33),'MR3'!$A$6:$N$77,14,FALSE),0)</f>
        <v>7</v>
      </c>
      <c r="AQ33" s="67">
        <f>_xlfn.IFNA(VLOOKUP(CONCATENATE($AQ$5,$B33,$C33),'WAL1'!$A$6:$N$233,14,FALSE),0)</f>
        <v>0</v>
      </c>
      <c r="AR33" s="67">
        <f>_xlfn.IFNA(VLOOKUP(CONCATENATE($AR$5,$B33,$C33),'SM1'!$A$6:$N$233,14,FALSE),0)</f>
        <v>0</v>
      </c>
      <c r="AS33" s="67">
        <f>_xlfn.IFNA(VLOOKUP(CONCATENATE($AS$5,$B33,$C33),WP!$A$6:$N$250,14,FALSE),0)</f>
        <v>0</v>
      </c>
      <c r="AT33" s="68"/>
      <c r="AU33" s="63"/>
    </row>
    <row r="34" spans="1:47" x14ac:dyDescent="0.3">
      <c r="A34" s="891"/>
      <c r="B34" s="85" t="s">
        <v>242</v>
      </c>
      <c r="C34" s="86" t="s">
        <v>763</v>
      </c>
      <c r="D34" s="86" t="s">
        <v>254</v>
      </c>
      <c r="E34" s="87">
        <v>45028</v>
      </c>
      <c r="F34" s="88">
        <v>13</v>
      </c>
      <c r="G34" s="147">
        <f t="shared" si="0"/>
        <v>0</v>
      </c>
      <c r="H34" s="66">
        <f t="shared" si="1"/>
        <v>0</v>
      </c>
      <c r="I34" s="636">
        <f t="shared" si="2"/>
        <v>29</v>
      </c>
      <c r="J34" s="66">
        <f>_xlfn.IFNA(VLOOKUP(CONCATENATE($J$5,$B34,$C34),'BUS1'!$A$6:$N$107,14,FALSE),0)</f>
        <v>0</v>
      </c>
      <c r="K34" s="66">
        <f>_xlfn.IFNA(VLOOKUP(CONCATENATE($K$5,$B34,$C34),'ESP1'!$A$6:$N$135,14,FALSE),0)</f>
        <v>0</v>
      </c>
      <c r="L34" s="66">
        <f>_xlfn.IFNA(VLOOKUP(CONCATENATE($L$5,$B34,$C34),'KR1'!$A$6:$N$95,14,FALSE),0)</f>
        <v>0</v>
      </c>
      <c r="M34" s="66">
        <f>_xlfn.IFNA(VLOOKUP(CONCATENATE($M$5,$B34,$C34),'BAL1'!$A$6:$N$95,14,FALSE),0)</f>
        <v>0</v>
      </c>
      <c r="N34" s="66">
        <f>_xlfn.IFNA(VLOOKUP(CONCATENATE($N$5,$B34,$C34),MUR!$A$6:$N$110,14,FALSE),0)</f>
        <v>0</v>
      </c>
      <c r="O34" s="66">
        <f>_xlfn.IFNA(VLOOKUP(CONCATENATE($O$5,$B34,$C34),'SER1'!$A$6:$N$110,14,FALSE),0)</f>
        <v>0</v>
      </c>
      <c r="P34" s="66">
        <f>_xlfn.IFNA(VLOOKUP(CONCATENATE($P$5,$B34,$C34),'MR1'!$A$6:$N$135,14,FALSE),0)</f>
        <v>0</v>
      </c>
      <c r="Q34" s="66">
        <f>_xlfn.IFNA(VLOOKUP(CONCATENATE($Q$5,$B34,$C34),'GOS1'!$A$6:$N$133,14,FALSE),0)</f>
        <v>0</v>
      </c>
      <c r="R34" s="66">
        <f>_xlfn.IFNA(VLOOKUP(CONCATENATE($R$5,$B34,$C34),'BUS2'!$A$6:$N$133,14,FALSE),0)</f>
        <v>0</v>
      </c>
      <c r="S34" s="66">
        <f>_xlfn.IFNA(VLOOKUP(CONCATENATE($S$5,$B34,$C34),'OG1'!$A$6:$N$56,14,FALSE),0)</f>
        <v>0</v>
      </c>
      <c r="T34" s="66">
        <f>_xlfn.IFNA(VLOOKUP(CONCATENATE($T$5,$B34,$C34),'DRY1'!$A$6:$N$135,14,FALSE),0)</f>
        <v>0</v>
      </c>
      <c r="U34" s="66">
        <f>_xlfn.IFNA(VLOOKUP(CONCATENATE($U$5,$B34,$C34),'HO1'!$A$6:$N$131,14,FALSE),0)</f>
        <v>0</v>
      </c>
      <c r="V34" s="66">
        <f>_xlfn.IFNA(VLOOKUP(CONCATENATE($V$5,$B34,$C34),'BUS3'!$A$6:$N$135,14,FALSE),0)</f>
        <v>0</v>
      </c>
      <c r="W34" s="64">
        <f>_xlfn.IFNA(VLOOKUP(CONCATENATE($W$5,$B34,$C34),'DRY2'!$A$6:$N$169,14,FALSE),0)</f>
        <v>0</v>
      </c>
      <c r="X34" s="66">
        <f>_xlfn.IFNA(VLOOKUP(CONCATENATE($X$5,$B34,$C34),'BAL2'!$A$6:$N$95,14,FALSE),0)</f>
        <v>0</v>
      </c>
      <c r="Y34" s="66">
        <f>_xlfn.IFNA(VLOOKUP(CONCATENATE($Y$5,$B34,$C34),'OG2'!$A$6:$N$133,14,FALSE),0)</f>
        <v>0</v>
      </c>
      <c r="Z34" s="66">
        <f>_xlfn.IFNA(VLOOKUP(CONCATENATE($Z$5,$B34,$C34),'MR2'!$A$6:$N$133,14,FALSE),0)</f>
        <v>0</v>
      </c>
      <c r="AA34" s="66">
        <f>_xlfn.IFNA(VLOOKUP(CONCATENATE($AA$5,$B34,$C34),'DRY3'!$A$6:$N$124,14,FALSE),0)</f>
        <v>0</v>
      </c>
      <c r="AB34" s="66">
        <f>_xlfn.IFNA(VLOOKUP(CONCATENATE($AB$5,$B34,$C34),'SER2'!$A$6:$N$135,14,FALSE),0)</f>
        <v>0</v>
      </c>
      <c r="AC34" s="66">
        <f>_xlfn.IFNA(VLOOKUP(CONCATENATE($AC$5,$B34,$C34),'KR2'!$A$6:$O$129,14,FALSE),0)</f>
        <v>0</v>
      </c>
      <c r="AD34" s="66">
        <f>_xlfn.IFNA(VLOOKUP(CONCATENATE($AD$5,$B34,$C34),'BUN1'!$A$6:$O$129,14,FALSE),0)</f>
        <v>0</v>
      </c>
      <c r="AE34" s="66">
        <f>_xlfn.IFNA(VLOOKUP(CONCATENATE($AE$5,$B34,$C34),LOG!$A$6:$N$135,14,FALSE),0)</f>
        <v>0</v>
      </c>
      <c r="AF34" s="66">
        <f>_xlfn.IFNA(VLOOKUP(CONCATENATE($AF$5,$B34,$C34),FEST!$A$6:$N$125,14,FALSE),0)</f>
        <v>0</v>
      </c>
      <c r="AG34" s="66">
        <f>_xlfn.IFNA(VLOOKUP(CONCATENATE($AG$5,$B34,$C34),'ESP2'!$A$6:$N$131,14,FALSE),0)</f>
        <v>0</v>
      </c>
      <c r="AH34" s="66">
        <f>_xlfn.IFNA(VLOOKUP(CONCATENATE($AG$5,$B34,$C34),'OG3'!$A$6:$N$131,14,FALSE),0)</f>
        <v>0</v>
      </c>
      <c r="AI34" s="66">
        <f>_xlfn.IFNA(VLOOKUP(CONCATENATE($AI$5,$B34,$C34),'BUN2'!$A$6:$N$135,14,FALSE),0)</f>
        <v>0</v>
      </c>
      <c r="AJ34" s="64">
        <f>_xlfn.IFNA(VLOOKUP(CONCATENATE($AJ$5,$B34,$C34),SC!$A$6:$N$250,14,FALSE),0)</f>
        <v>0</v>
      </c>
      <c r="AK34" s="66">
        <f>_xlfn.IFNA(VLOOKUP(CONCATENATE($AK$5,$B34,$C34),'ESP3'!$A$6:$N$133,14,FALSE),0)</f>
        <v>0</v>
      </c>
      <c r="AL34" s="66">
        <f>_xlfn.IFNA(VLOOKUP(CONCATENATE($AL$5,$B34,$C34),'BAL3'!$A$6:$N$95,14,FALSE),0)</f>
        <v>0</v>
      </c>
      <c r="AM34" s="67">
        <f>_xlfn.IFNA(VLOOKUP(CONCATENATE($AK$5,$B34,$C34),'BUN3'!$A$6:$N$133,14,FALSE),0)</f>
        <v>0</v>
      </c>
      <c r="AN34" s="67">
        <f>_xlfn.IFNA(VLOOKUP(CONCATENATE($AN$5,$B34,$C34),'BUS4'!$A$6:$N$233,14,FALSE),0)</f>
        <v>0</v>
      </c>
      <c r="AO34" s="67">
        <f>_xlfn.IFNA(VLOOKUP(CONCATENATE($AO$5,$B34,$C34),'ESP4'!$A$6:$N$135,14,FALSE),0)</f>
        <v>0</v>
      </c>
      <c r="AP34" s="67">
        <f>_xlfn.IFNA(VLOOKUP(CONCATENATE($AP$5,$B34,$C34),'MR3'!$A$6:$N$77,14,FALSE),0)</f>
        <v>0</v>
      </c>
      <c r="AQ34" s="67">
        <f>_xlfn.IFNA(VLOOKUP(CONCATENATE($AQ$5,$B34,$C34),'WAL1'!$A$6:$N$233,14,FALSE),0)</f>
        <v>0</v>
      </c>
      <c r="AR34" s="67">
        <f>_xlfn.IFNA(VLOOKUP(CONCATENATE($AR$5,$B34,$C34),'SM1'!$A$6:$N$233,14,FALSE),0)</f>
        <v>0</v>
      </c>
      <c r="AS34" s="67">
        <f>_xlfn.IFNA(VLOOKUP(CONCATENATE($AS$5,$B34,$C34),WP!$A$6:$N$250,14,FALSE),0)</f>
        <v>0</v>
      </c>
      <c r="AT34" s="68"/>
      <c r="AU34" s="63"/>
    </row>
    <row r="35" spans="1:47" x14ac:dyDescent="0.3">
      <c r="A35" s="891"/>
      <c r="B35" s="469" t="s">
        <v>244</v>
      </c>
      <c r="C35" s="464" t="s">
        <v>1215</v>
      </c>
      <c r="D35" s="464" t="s">
        <v>255</v>
      </c>
      <c r="E35" s="465">
        <v>45028</v>
      </c>
      <c r="F35" s="466">
        <v>10</v>
      </c>
      <c r="G35" s="147">
        <f t="shared" si="0"/>
        <v>0</v>
      </c>
      <c r="H35" s="66">
        <f t="shared" si="1"/>
        <v>0</v>
      </c>
      <c r="I35" s="636">
        <f t="shared" si="2"/>
        <v>29</v>
      </c>
      <c r="J35" s="66">
        <f>_xlfn.IFNA(VLOOKUP(CONCATENATE($J$5,$B35,$C35),'BUS1'!$A$6:$N$107,14,FALSE),0)</f>
        <v>0</v>
      </c>
      <c r="K35" s="66">
        <f>_xlfn.IFNA(VLOOKUP(CONCATENATE($K$5,$B35,$C35),'ESP1'!$A$6:$N$135,14,FALSE),0)</f>
        <v>0</v>
      </c>
      <c r="L35" s="66">
        <f>_xlfn.IFNA(VLOOKUP(CONCATENATE($L$5,$B35,$C35),'KR1'!$A$6:$N$95,14,FALSE),0)</f>
        <v>0</v>
      </c>
      <c r="M35" s="66">
        <f>_xlfn.IFNA(VLOOKUP(CONCATENATE($M$5,$B35,$C35),'BAL1'!$A$6:$N$95,14,FALSE),0)</f>
        <v>0</v>
      </c>
      <c r="N35" s="66">
        <f>_xlfn.IFNA(VLOOKUP(CONCATENATE($N$5,$B35,$C35),MUR!$A$6:$N$110,14,FALSE),0)</f>
        <v>0</v>
      </c>
      <c r="O35" s="66">
        <f>_xlfn.IFNA(VLOOKUP(CONCATENATE($O$5,$B35,$C35),'SER1'!$A$6:$N$110,14,FALSE),0)</f>
        <v>0</v>
      </c>
      <c r="P35" s="66">
        <f>_xlfn.IFNA(VLOOKUP(CONCATENATE($P$5,$B35,$C35),'MR1'!$A$6:$N$135,14,FALSE),0)</f>
        <v>0</v>
      </c>
      <c r="Q35" s="66">
        <f>_xlfn.IFNA(VLOOKUP(CONCATENATE($Q$5,$B35,$C35),'GOS1'!$A$6:$N$133,14,FALSE),0)</f>
        <v>0</v>
      </c>
      <c r="R35" s="66">
        <f>_xlfn.IFNA(VLOOKUP(CONCATENATE($R$5,$B35,$C35),'BUS2'!$A$6:$N$133,14,FALSE),0)</f>
        <v>0</v>
      </c>
      <c r="S35" s="66">
        <f>_xlfn.IFNA(VLOOKUP(CONCATENATE($S$5,$B35,$C35),'OG1'!$A$6:$N$56,14,FALSE),0)</f>
        <v>0</v>
      </c>
      <c r="T35" s="66">
        <f>_xlfn.IFNA(VLOOKUP(CONCATENATE($T$5,$B35,$C35),'DRY1'!$A$6:$N$135,14,FALSE),0)</f>
        <v>0</v>
      </c>
      <c r="U35" s="66">
        <f>_xlfn.IFNA(VLOOKUP(CONCATENATE($U$5,$B35,$C35),'HO1'!$A$6:$N$131,14,FALSE),0)</f>
        <v>0</v>
      </c>
      <c r="V35" s="66">
        <f>_xlfn.IFNA(VLOOKUP(CONCATENATE($V$5,$B35,$C35),'BUS3'!$A$6:$N$135,14,FALSE),0)</f>
        <v>0</v>
      </c>
      <c r="W35" s="64">
        <f>_xlfn.IFNA(VLOOKUP(CONCATENATE($W$5,$B35,$C35),'DRY2'!$A$6:$N$169,14,FALSE),0)</f>
        <v>0</v>
      </c>
      <c r="X35" s="66">
        <f>_xlfn.IFNA(VLOOKUP(CONCATENATE($X$5,$B35,$C35),'BAL2'!$A$6:$N$95,14,FALSE),0)</f>
        <v>0</v>
      </c>
      <c r="Y35" s="66">
        <f>_xlfn.IFNA(VLOOKUP(CONCATENATE($Y$5,$B35,$C35),'OG2'!$A$6:$N$133,14,FALSE),0)</f>
        <v>0</v>
      </c>
      <c r="Z35" s="66">
        <f>_xlfn.IFNA(VLOOKUP(CONCATENATE($Z$5,$B35,$C35),'MR2'!$A$6:$N$133,14,FALSE),0)</f>
        <v>0</v>
      </c>
      <c r="AA35" s="66">
        <f>_xlfn.IFNA(VLOOKUP(CONCATENATE($AA$5,$B35,$C35),'DRY3'!$A$6:$N$124,14,FALSE),0)</f>
        <v>0</v>
      </c>
      <c r="AB35" s="66">
        <f>_xlfn.IFNA(VLOOKUP(CONCATENATE($AB$5,$B35,$C35),'SER2'!$A$6:$N$135,14,FALSE),0)</f>
        <v>0</v>
      </c>
      <c r="AC35" s="66">
        <f>_xlfn.IFNA(VLOOKUP(CONCATENATE($AC$5,$B35,$C35),'KR2'!$A$6:$O$129,14,FALSE),0)</f>
        <v>0</v>
      </c>
      <c r="AD35" s="66">
        <f>_xlfn.IFNA(VLOOKUP(CONCATENATE($AD$5,$B35,$C35),'BUN1'!$A$6:$O$129,14,FALSE),0)</f>
        <v>0</v>
      </c>
      <c r="AE35" s="66">
        <f>_xlfn.IFNA(VLOOKUP(CONCATENATE($AE$5,$B35,$C35),LOG!$A$6:$N$135,14,FALSE),0)</f>
        <v>0</v>
      </c>
      <c r="AF35" s="66">
        <f>_xlfn.IFNA(VLOOKUP(CONCATENATE($AF$5,$B35,$C35),FEST!$A$6:$N$125,14,FALSE),0)</f>
        <v>0</v>
      </c>
      <c r="AG35" s="66">
        <f>_xlfn.IFNA(VLOOKUP(CONCATENATE($AG$5,$B35,$C35),'ESP2'!$A$6:$N$131,14,FALSE),0)</f>
        <v>0</v>
      </c>
      <c r="AH35" s="66">
        <f>_xlfn.IFNA(VLOOKUP(CONCATENATE($AG$5,$B35,$C35),'OG3'!$A$6:$N$131,14,FALSE),0)</f>
        <v>0</v>
      </c>
      <c r="AI35" s="66">
        <f>_xlfn.IFNA(VLOOKUP(CONCATENATE($AI$5,$B35,$C35),'BUN2'!$A$6:$N$135,14,FALSE),0)</f>
        <v>0</v>
      </c>
      <c r="AJ35" s="64">
        <f>_xlfn.IFNA(VLOOKUP(CONCATENATE($AJ$5,$B35,$C35),SC!$A$6:$N$250,14,FALSE),0)</f>
        <v>0</v>
      </c>
      <c r="AK35" s="66">
        <f>_xlfn.IFNA(VLOOKUP(CONCATENATE($AK$5,$B35,$C35),'ESP3'!$A$6:$N$133,14,FALSE),0)</f>
        <v>0</v>
      </c>
      <c r="AL35" s="66">
        <f>_xlfn.IFNA(VLOOKUP(CONCATENATE($AL$5,$B35,$C35),'BAL3'!$A$6:$N$95,14,FALSE),0)</f>
        <v>0</v>
      </c>
      <c r="AM35" s="67">
        <f>_xlfn.IFNA(VLOOKUP(CONCATENATE($AK$5,$B35,$C35),'BUN3'!$A$6:$N$133,14,FALSE),0)</f>
        <v>0</v>
      </c>
      <c r="AN35" s="67">
        <f>_xlfn.IFNA(VLOOKUP(CONCATENATE($AN$5,$B35,$C35),'BUS4'!$A$6:$N$233,14,FALSE),0)</f>
        <v>0</v>
      </c>
      <c r="AO35" s="67">
        <f>_xlfn.IFNA(VLOOKUP(CONCATENATE($AO$5,$B35,$C35),'ESP4'!$A$6:$N$135,14,FALSE),0)</f>
        <v>0</v>
      </c>
      <c r="AP35" s="67">
        <f>_xlfn.IFNA(VLOOKUP(CONCATENATE($AP$5,$B35,$C35),'MR3'!$A$6:$N$77,14,FALSE),0)</f>
        <v>0</v>
      </c>
      <c r="AQ35" s="67">
        <f>_xlfn.IFNA(VLOOKUP(CONCATENATE($AQ$5,$B35,$C35),'WAL1'!$A$6:$N$233,14,FALSE),0)</f>
        <v>0</v>
      </c>
      <c r="AR35" s="67">
        <f>_xlfn.IFNA(VLOOKUP(CONCATENATE($AR$5,$B35,$C35),'SM1'!$A$6:$N$233,14,FALSE),0)</f>
        <v>0</v>
      </c>
      <c r="AS35" s="67">
        <f>_xlfn.IFNA(VLOOKUP(CONCATENATE($AS$5,$B35,$C35),WP!$A$6:$N$250,14,FALSE),0)</f>
        <v>0</v>
      </c>
      <c r="AT35" s="68"/>
      <c r="AU35" s="63"/>
    </row>
    <row r="36" spans="1:47" x14ac:dyDescent="0.3">
      <c r="A36" s="891"/>
      <c r="B36" s="85" t="s">
        <v>244</v>
      </c>
      <c r="C36" s="22" t="s">
        <v>1214</v>
      </c>
      <c r="D36" s="22" t="s">
        <v>255</v>
      </c>
      <c r="E36" s="23">
        <v>45034</v>
      </c>
      <c r="F36" s="753">
        <v>10</v>
      </c>
      <c r="G36" s="147">
        <f t="shared" si="0"/>
        <v>0</v>
      </c>
      <c r="H36" s="66">
        <f t="shared" si="1"/>
        <v>0</v>
      </c>
      <c r="I36" s="636">
        <f t="shared" si="2"/>
        <v>29</v>
      </c>
      <c r="J36" s="66">
        <f>_xlfn.IFNA(VLOOKUP(CONCATENATE($J$5,$B36,$C36),'BUS1'!$A$6:$N$107,14,FALSE),0)</f>
        <v>0</v>
      </c>
      <c r="K36" s="66">
        <f>_xlfn.IFNA(VLOOKUP(CONCATENATE($K$5,$B36,$C36),'ESP1'!$A$6:$N$135,14,FALSE),0)</f>
        <v>0</v>
      </c>
      <c r="L36" s="66">
        <f>_xlfn.IFNA(VLOOKUP(CONCATENATE($L$5,$B36,$C36),'KR1'!$A$6:$N$95,14,FALSE),0)</f>
        <v>0</v>
      </c>
      <c r="M36" s="66">
        <f>_xlfn.IFNA(VLOOKUP(CONCATENATE($M$5,$B36,$C36),'BAL1'!$A$6:$N$95,14,FALSE),0)</f>
        <v>0</v>
      </c>
      <c r="N36" s="66">
        <f>_xlfn.IFNA(VLOOKUP(CONCATENATE($N$5,$B36,$C36),MUR!$A$6:$N$110,14,FALSE),0)</f>
        <v>0</v>
      </c>
      <c r="O36" s="66">
        <f>_xlfn.IFNA(VLOOKUP(CONCATENATE($O$5,$B36,$C36),'SER1'!$A$6:$N$110,14,FALSE),0)</f>
        <v>0</v>
      </c>
      <c r="P36" s="66">
        <f>_xlfn.IFNA(VLOOKUP(CONCATENATE($P$5,$B36,$C36),'MR1'!$A$6:$N$135,14,FALSE),0)</f>
        <v>0</v>
      </c>
      <c r="Q36" s="66">
        <f>_xlfn.IFNA(VLOOKUP(CONCATENATE($Q$5,$B36,$C36),'GOS1'!$A$6:$N$133,14,FALSE),0)</f>
        <v>0</v>
      </c>
      <c r="R36" s="66">
        <f>_xlfn.IFNA(VLOOKUP(CONCATENATE($R$5,$B36,$C36),'BUS2'!$A$6:$N$133,14,FALSE),0)</f>
        <v>0</v>
      </c>
      <c r="S36" s="66">
        <f>_xlfn.IFNA(VLOOKUP(CONCATENATE($S$5,$B36,$C36),'OG1'!$A$6:$N$56,14,FALSE),0)</f>
        <v>0</v>
      </c>
      <c r="T36" s="66">
        <f>_xlfn.IFNA(VLOOKUP(CONCATENATE($T$5,$B36,$C36),'DRY1'!$A$6:$N$135,14,FALSE),0)</f>
        <v>0</v>
      </c>
      <c r="U36" s="66">
        <f>_xlfn.IFNA(VLOOKUP(CONCATENATE($U$5,$B36,$C36),'HO1'!$A$6:$N$131,14,FALSE),0)</f>
        <v>0</v>
      </c>
      <c r="V36" s="66">
        <f>_xlfn.IFNA(VLOOKUP(CONCATENATE($V$5,$B36,$C36),'BUS3'!$A$6:$N$135,14,FALSE),0)</f>
        <v>0</v>
      </c>
      <c r="W36" s="64">
        <f>_xlfn.IFNA(VLOOKUP(CONCATENATE($W$5,$B36,$C36),'DRY2'!$A$6:$N$169,14,FALSE),0)</f>
        <v>0</v>
      </c>
      <c r="X36" s="66">
        <f>_xlfn.IFNA(VLOOKUP(CONCATENATE($X$5,$B36,$C36),'BAL2'!$A$6:$N$95,14,FALSE),0)</f>
        <v>0</v>
      </c>
      <c r="Y36" s="66">
        <f>_xlfn.IFNA(VLOOKUP(CONCATENATE($Y$5,$B36,$C36),'OG2'!$A$6:$N$133,14,FALSE),0)</f>
        <v>0</v>
      </c>
      <c r="Z36" s="66">
        <f>_xlfn.IFNA(VLOOKUP(CONCATENATE($Z$5,$B36,$C36),'MR2'!$A$6:$N$133,14,FALSE),0)</f>
        <v>0</v>
      </c>
      <c r="AA36" s="66">
        <f>_xlfn.IFNA(VLOOKUP(CONCATENATE($AA$5,$B36,$C36),'DRY3'!$A$6:$N$124,14,FALSE),0)</f>
        <v>0</v>
      </c>
      <c r="AB36" s="66">
        <f>_xlfn.IFNA(VLOOKUP(CONCATENATE($AB$5,$B36,$C36),'SER2'!$A$6:$N$135,14,FALSE),0)</f>
        <v>0</v>
      </c>
      <c r="AC36" s="66">
        <f>_xlfn.IFNA(VLOOKUP(CONCATENATE($AC$5,$B36,$C36),'KR2'!$A$6:$O$129,14,FALSE),0)</f>
        <v>0</v>
      </c>
      <c r="AD36" s="66">
        <f>_xlfn.IFNA(VLOOKUP(CONCATENATE($AD$5,$B36,$C36),'BUN1'!$A$6:$O$129,14,FALSE),0)</f>
        <v>0</v>
      </c>
      <c r="AE36" s="66">
        <f>_xlfn.IFNA(VLOOKUP(CONCATENATE($AE$5,$B36,$C36),LOG!$A$6:$N$135,14,FALSE),0)</f>
        <v>0</v>
      </c>
      <c r="AF36" s="66">
        <f>_xlfn.IFNA(VLOOKUP(CONCATENATE($AF$5,$B36,$C36),FEST!$A$6:$N$125,14,FALSE),0)</f>
        <v>0</v>
      </c>
      <c r="AG36" s="66">
        <f>_xlfn.IFNA(VLOOKUP(CONCATENATE($AG$5,$B36,$C36),'ESP2'!$A$6:$N$131,14,FALSE),0)</f>
        <v>0</v>
      </c>
      <c r="AH36" s="66">
        <f>_xlfn.IFNA(VLOOKUP(CONCATENATE($AG$5,$B36,$C36),'OG3'!$A$6:$N$131,14,FALSE),0)</f>
        <v>0</v>
      </c>
      <c r="AI36" s="66">
        <f>_xlfn.IFNA(VLOOKUP(CONCATENATE($AI$5,$B36,$C36),'BUN2'!$A$6:$N$135,14,FALSE),0)</f>
        <v>0</v>
      </c>
      <c r="AJ36" s="64">
        <f>_xlfn.IFNA(VLOOKUP(CONCATENATE($AJ$5,$B36,$C36),SC!$A$6:$N$250,14,FALSE),0)</f>
        <v>0</v>
      </c>
      <c r="AK36" s="66">
        <f>_xlfn.IFNA(VLOOKUP(CONCATENATE($AK$5,$B36,$C36),'ESP3'!$A$6:$N$133,14,FALSE),0)</f>
        <v>0</v>
      </c>
      <c r="AL36" s="66">
        <f>_xlfn.IFNA(VLOOKUP(CONCATENATE($AL$5,$B36,$C36),'BAL3'!$A$6:$N$95,14,FALSE),0)</f>
        <v>0</v>
      </c>
      <c r="AM36" s="67">
        <f>_xlfn.IFNA(VLOOKUP(CONCATENATE($AK$5,$B36,$C36),'BUN3'!$A$6:$N$133,14,FALSE),0)</f>
        <v>0</v>
      </c>
      <c r="AN36" s="67">
        <f>_xlfn.IFNA(VLOOKUP(CONCATENATE($AN$5,$B36,$C36),'BUS4'!$A$6:$N$233,14,FALSE),0)</f>
        <v>0</v>
      </c>
      <c r="AO36" s="67">
        <f>_xlfn.IFNA(VLOOKUP(CONCATENATE($AO$5,$B36,$C36),'ESP4'!$A$6:$N$135,14,FALSE),0)</f>
        <v>0</v>
      </c>
      <c r="AP36" s="67">
        <f>_xlfn.IFNA(VLOOKUP(CONCATENATE($AP$5,$B36,$C36),'MR3'!$A$6:$N$77,14,FALSE),0)</f>
        <v>0</v>
      </c>
      <c r="AQ36" s="67">
        <f>_xlfn.IFNA(VLOOKUP(CONCATENATE($AQ$5,$B36,$C36),'WAL1'!$A$6:$N$233,14,FALSE),0)</f>
        <v>0</v>
      </c>
      <c r="AR36" s="67">
        <f>_xlfn.IFNA(VLOOKUP(CONCATENATE($AR$5,$B36,$C36),'SM1'!$A$6:$N$233,14,FALSE),0)</f>
        <v>0</v>
      </c>
      <c r="AS36" s="67">
        <f>_xlfn.IFNA(VLOOKUP(CONCATENATE($AS$5,$B36,$C36),WP!$A$6:$N$250,14,FALSE),0)</f>
        <v>0</v>
      </c>
      <c r="AT36" s="68"/>
      <c r="AU36" s="63"/>
    </row>
    <row r="37" spans="1:47" x14ac:dyDescent="0.3">
      <c r="A37" s="891"/>
      <c r="B37" s="85" t="s">
        <v>563</v>
      </c>
      <c r="C37" s="22" t="s">
        <v>238</v>
      </c>
      <c r="D37" s="22" t="s">
        <v>154</v>
      </c>
      <c r="E37" s="23">
        <v>45068</v>
      </c>
      <c r="F37" s="753">
        <v>10</v>
      </c>
      <c r="G37" s="147">
        <f t="shared" si="0"/>
        <v>0</v>
      </c>
      <c r="H37" s="66">
        <f t="shared" si="1"/>
        <v>0</v>
      </c>
      <c r="I37" s="636">
        <f t="shared" si="2"/>
        <v>29</v>
      </c>
      <c r="J37" s="66">
        <f>_xlfn.IFNA(VLOOKUP(CONCATENATE($J$5,$B37,$C37),'BUS1'!$A$6:$N$107,14,FALSE),0)</f>
        <v>0</v>
      </c>
      <c r="K37" s="66">
        <f>_xlfn.IFNA(VLOOKUP(CONCATENATE($K$5,$B37,$C37),'ESP1'!$A$6:$N$135,14,FALSE),0)</f>
        <v>0</v>
      </c>
      <c r="L37" s="66">
        <f>_xlfn.IFNA(VLOOKUP(CONCATENATE($L$5,$B37,$C37),'KR1'!$A$6:$N$95,14,FALSE),0)</f>
        <v>0</v>
      </c>
      <c r="M37" s="66">
        <f>_xlfn.IFNA(VLOOKUP(CONCATENATE($M$5,$B37,$C37),'BAL1'!$A$6:$N$95,14,FALSE),0)</f>
        <v>0</v>
      </c>
      <c r="N37" s="66">
        <f>_xlfn.IFNA(VLOOKUP(CONCATENATE($N$5,$B37,$C37),MUR!$A$6:$N$110,14,FALSE),0)</f>
        <v>0</v>
      </c>
      <c r="O37" s="66">
        <f>_xlfn.IFNA(VLOOKUP(CONCATENATE($O$5,$B37,$C37),'SER1'!$A$6:$N$110,14,FALSE),0)</f>
        <v>0</v>
      </c>
      <c r="P37" s="66">
        <f>_xlfn.IFNA(VLOOKUP(CONCATENATE($P$5,$B37,$C37),'MR1'!$A$6:$N$135,14,FALSE),0)</f>
        <v>0</v>
      </c>
      <c r="Q37" s="66">
        <f>_xlfn.IFNA(VLOOKUP(CONCATENATE($Q$5,$B37,$C37),'GOS1'!$A$6:$N$133,14,FALSE),0)</f>
        <v>0</v>
      </c>
      <c r="R37" s="66">
        <f>_xlfn.IFNA(VLOOKUP(CONCATENATE($R$5,$B37,$C37),'BUS2'!$A$6:$N$133,14,FALSE),0)</f>
        <v>0</v>
      </c>
      <c r="S37" s="66">
        <f>_xlfn.IFNA(VLOOKUP(CONCATENATE($S$5,$B37,$C37),'OG1'!$A$6:$N$56,14,FALSE),0)</f>
        <v>0</v>
      </c>
      <c r="T37" s="66">
        <f>_xlfn.IFNA(VLOOKUP(CONCATENATE($T$5,$B37,$C37),'DRY1'!$A$6:$N$135,14,FALSE),0)</f>
        <v>0</v>
      </c>
      <c r="U37" s="66">
        <f>_xlfn.IFNA(VLOOKUP(CONCATENATE($U$5,$B37,$C37),'HO1'!$A$6:$N$131,14,FALSE),0)</f>
        <v>0</v>
      </c>
      <c r="V37" s="66">
        <f>_xlfn.IFNA(VLOOKUP(CONCATENATE($V$5,$B37,$C37),'BUS3'!$A$6:$N$135,14,FALSE),0)</f>
        <v>0</v>
      </c>
      <c r="W37" s="64">
        <f>_xlfn.IFNA(VLOOKUP(CONCATENATE($W$5,$B37,$C37),'DRY2'!$A$6:$N$169,14,FALSE),0)</f>
        <v>0</v>
      </c>
      <c r="X37" s="66">
        <f>_xlfn.IFNA(VLOOKUP(CONCATENATE($X$5,$B37,$C37),'BAL2'!$A$6:$N$95,14,FALSE),0)</f>
        <v>0</v>
      </c>
      <c r="Y37" s="66">
        <f>_xlfn.IFNA(VLOOKUP(CONCATENATE($Y$5,$B37,$C37),'OG2'!$A$6:$N$133,14,FALSE),0)</f>
        <v>0</v>
      </c>
      <c r="Z37" s="66">
        <f>_xlfn.IFNA(VLOOKUP(CONCATENATE($Z$5,$B37,$C37),'MR2'!$A$6:$N$133,14,FALSE),0)</f>
        <v>0</v>
      </c>
      <c r="AA37" s="66">
        <f>_xlfn.IFNA(VLOOKUP(CONCATENATE($AA$5,$B37,$C37),'DRY3'!$A$6:$N$124,14,FALSE),0)</f>
        <v>0</v>
      </c>
      <c r="AB37" s="66">
        <f>_xlfn.IFNA(VLOOKUP(CONCATENATE($AB$5,$B37,$C37),'SER2'!$A$6:$N$135,14,FALSE),0)</f>
        <v>0</v>
      </c>
      <c r="AC37" s="66">
        <f>_xlfn.IFNA(VLOOKUP(CONCATENATE($AC$5,$B37,$C37),'KR2'!$A$6:$O$129,14,FALSE),0)</f>
        <v>0</v>
      </c>
      <c r="AD37" s="66">
        <f>_xlfn.IFNA(VLOOKUP(CONCATENATE($AD$5,$B37,$C37),'BUN1'!$A$6:$O$129,14,FALSE),0)</f>
        <v>0</v>
      </c>
      <c r="AE37" s="66">
        <f>_xlfn.IFNA(VLOOKUP(CONCATENATE($AE$5,$B37,$C37),LOG!$A$6:$N$135,14,FALSE),0)</f>
        <v>0</v>
      </c>
      <c r="AF37" s="66">
        <f>_xlfn.IFNA(VLOOKUP(CONCATENATE($AF$5,$B37,$C37),FEST!$A$6:$N$125,14,FALSE),0)</f>
        <v>0</v>
      </c>
      <c r="AG37" s="66">
        <f>_xlfn.IFNA(VLOOKUP(CONCATENATE($AG$5,$B37,$C37),'ESP2'!$A$6:$N$131,14,FALSE),0)</f>
        <v>0</v>
      </c>
      <c r="AH37" s="66">
        <f>_xlfn.IFNA(VLOOKUP(CONCATENATE($AG$5,$B37,$C37),'OG3'!$A$6:$N$131,14,FALSE),0)</f>
        <v>0</v>
      </c>
      <c r="AI37" s="66">
        <f>_xlfn.IFNA(VLOOKUP(CONCATENATE($AI$5,$B37,$C37),'BUN2'!$A$6:$N$135,14,FALSE),0)</f>
        <v>0</v>
      </c>
      <c r="AJ37" s="64">
        <f>_xlfn.IFNA(VLOOKUP(CONCATENATE($AJ$5,$B37,$C37),SC!$A$6:$N$250,14,FALSE),0)</f>
        <v>0</v>
      </c>
      <c r="AK37" s="66">
        <f>_xlfn.IFNA(VLOOKUP(CONCATENATE($AK$5,$B37,$C37),'ESP3'!$A$6:$N$133,14,FALSE),0)</f>
        <v>0</v>
      </c>
      <c r="AL37" s="66">
        <f>_xlfn.IFNA(VLOOKUP(CONCATENATE($AL$5,$B37,$C37),'BAL3'!$A$6:$N$95,14,FALSE),0)</f>
        <v>0</v>
      </c>
      <c r="AM37" s="67">
        <f>_xlfn.IFNA(VLOOKUP(CONCATENATE($AK$5,$B37,$C37),'BUN3'!$A$6:$N$133,14,FALSE),0)</f>
        <v>0</v>
      </c>
      <c r="AN37" s="67">
        <f>_xlfn.IFNA(VLOOKUP(CONCATENATE($AN$5,$B37,$C37),'BUS4'!$A$6:$N$233,14,FALSE),0)</f>
        <v>0</v>
      </c>
      <c r="AO37" s="67">
        <f>_xlfn.IFNA(VLOOKUP(CONCATENATE($AO$5,$B37,$C37),'ESP4'!$A$6:$N$135,14,FALSE),0)</f>
        <v>0</v>
      </c>
      <c r="AP37" s="67">
        <f>_xlfn.IFNA(VLOOKUP(CONCATENATE($AP$5,$B37,$C37),'MR3'!$A$6:$N$77,14,FALSE),0)</f>
        <v>0</v>
      </c>
      <c r="AQ37" s="67">
        <f>_xlfn.IFNA(VLOOKUP(CONCATENATE($AQ$5,$B37,$C37),'WAL1'!$A$6:$N$233,14,FALSE),0)</f>
        <v>0</v>
      </c>
      <c r="AR37" s="67">
        <f>_xlfn.IFNA(VLOOKUP(CONCATENATE($AR$5,$B37,$C37),'SM1'!$A$6:$N$233,14,FALSE),0)</f>
        <v>0</v>
      </c>
      <c r="AS37" s="67">
        <f>_xlfn.IFNA(VLOOKUP(CONCATENATE($AS$5,$B37,$C37),WP!$A$6:$N$250,14,FALSE),0)</f>
        <v>0</v>
      </c>
      <c r="AT37" s="68"/>
      <c r="AU37" s="63"/>
    </row>
    <row r="38" spans="1:47" x14ac:dyDescent="0.3">
      <c r="A38" s="891"/>
      <c r="B38" s="85" t="s">
        <v>232</v>
      </c>
      <c r="C38" s="22" t="s">
        <v>268</v>
      </c>
      <c r="D38" s="22" t="s">
        <v>235</v>
      </c>
      <c r="E38" s="23">
        <v>45051</v>
      </c>
      <c r="F38" s="753">
        <v>9</v>
      </c>
      <c r="G38" s="147">
        <f t="shared" si="0"/>
        <v>0</v>
      </c>
      <c r="H38" s="66">
        <f t="shared" si="1"/>
        <v>0</v>
      </c>
      <c r="I38" s="636">
        <f t="shared" si="2"/>
        <v>29</v>
      </c>
      <c r="J38" s="66">
        <f>_xlfn.IFNA(VLOOKUP(CONCATENATE($J$5,$B38,$C38),'BUS1'!$A$6:$N$107,14,FALSE),0)</f>
        <v>0</v>
      </c>
      <c r="K38" s="66">
        <f>_xlfn.IFNA(VLOOKUP(CONCATENATE($K$5,$B38,$C38),'ESP1'!$A$6:$N$135,14,FALSE),0)</f>
        <v>0</v>
      </c>
      <c r="L38" s="66">
        <f>_xlfn.IFNA(VLOOKUP(CONCATENATE($L$5,$B38,$C38),'KR1'!$A$6:$N$95,14,FALSE),0)</f>
        <v>0</v>
      </c>
      <c r="M38" s="66">
        <f>_xlfn.IFNA(VLOOKUP(CONCATENATE($M$5,$B38,$C38),'BAL1'!$A$6:$N$95,14,FALSE),0)</f>
        <v>0</v>
      </c>
      <c r="N38" s="66">
        <f>_xlfn.IFNA(VLOOKUP(CONCATENATE($N$5,$B38,$C38),MUR!$A$6:$N$110,14,FALSE),0)</f>
        <v>0</v>
      </c>
      <c r="O38" s="66">
        <f>_xlfn.IFNA(VLOOKUP(CONCATENATE($O$5,$B38,$C38),'SER1'!$A$6:$N$110,14,FALSE),0)</f>
        <v>0</v>
      </c>
      <c r="P38" s="66">
        <f>_xlfn.IFNA(VLOOKUP(CONCATENATE($P$5,$B38,$C38),'MR1'!$A$6:$N$135,14,FALSE),0)</f>
        <v>0</v>
      </c>
      <c r="Q38" s="66">
        <f>_xlfn.IFNA(VLOOKUP(CONCATENATE($Q$5,$B38,$C38),'GOS1'!$A$6:$N$133,14,FALSE),0)</f>
        <v>0</v>
      </c>
      <c r="R38" s="66">
        <f>_xlfn.IFNA(VLOOKUP(CONCATENATE($R$5,$B38,$C38),'BUS2'!$A$6:$N$133,14,FALSE),0)</f>
        <v>0</v>
      </c>
      <c r="S38" s="66">
        <f>_xlfn.IFNA(VLOOKUP(CONCATENATE($S$5,$B38,$C38),'OG1'!$A$6:$N$56,14,FALSE),0)</f>
        <v>0</v>
      </c>
      <c r="T38" s="66">
        <f>_xlfn.IFNA(VLOOKUP(CONCATENATE($T$5,$B38,$C38),'DRY1'!$A$6:$N$135,14,FALSE),0)</f>
        <v>0</v>
      </c>
      <c r="U38" s="66">
        <f>_xlfn.IFNA(VLOOKUP(CONCATENATE($U$5,$B38,$C38),'HO1'!$A$6:$N$131,14,FALSE),0)</f>
        <v>0</v>
      </c>
      <c r="V38" s="66">
        <f>_xlfn.IFNA(VLOOKUP(CONCATENATE($V$5,$B38,$C38),'BUS3'!$A$6:$N$135,14,FALSE),0)</f>
        <v>0</v>
      </c>
      <c r="W38" s="64">
        <f>_xlfn.IFNA(VLOOKUP(CONCATENATE($W$5,$B38,$C38),'DRY2'!$A$6:$N$169,14,FALSE),0)</f>
        <v>0</v>
      </c>
      <c r="X38" s="66">
        <f>_xlfn.IFNA(VLOOKUP(CONCATENATE($X$5,$B38,$C38),'BAL2'!$A$6:$N$95,14,FALSE),0)</f>
        <v>0</v>
      </c>
      <c r="Y38" s="66">
        <f>_xlfn.IFNA(VLOOKUP(CONCATENATE($Y$5,$B38,$C38),'OG2'!$A$6:$N$133,14,FALSE),0)</f>
        <v>0</v>
      </c>
      <c r="Z38" s="66">
        <f>_xlfn.IFNA(VLOOKUP(CONCATENATE($Z$5,$B38,$C38),'MR2'!$A$6:$N$133,14,FALSE),0)</f>
        <v>0</v>
      </c>
      <c r="AA38" s="66">
        <f>_xlfn.IFNA(VLOOKUP(CONCATENATE($AA$5,$B38,$C38),'DRY3'!$A$6:$N$124,14,FALSE),0)</f>
        <v>0</v>
      </c>
      <c r="AB38" s="66">
        <f>_xlfn.IFNA(VLOOKUP(CONCATENATE($AB$5,$B38,$C38),'SER2'!$A$6:$N$135,14,FALSE),0)</f>
        <v>0</v>
      </c>
      <c r="AC38" s="66">
        <f>_xlfn.IFNA(VLOOKUP(CONCATENATE($AC$5,$B38,$C38),'KR2'!$A$6:$O$129,14,FALSE),0)</f>
        <v>0</v>
      </c>
      <c r="AD38" s="66">
        <f>_xlfn.IFNA(VLOOKUP(CONCATENATE($AD$5,$B38,$C38),'BUN1'!$A$6:$O$129,14,FALSE),0)</f>
        <v>0</v>
      </c>
      <c r="AE38" s="66">
        <f>_xlfn.IFNA(VLOOKUP(CONCATENATE($AE$5,$B38,$C38),LOG!$A$6:$N$135,14,FALSE),0)</f>
        <v>0</v>
      </c>
      <c r="AF38" s="66">
        <f>_xlfn.IFNA(VLOOKUP(CONCATENATE($AF$5,$B38,$C38),FEST!$A$6:$N$125,14,FALSE),0)</f>
        <v>0</v>
      </c>
      <c r="AG38" s="66">
        <f>_xlfn.IFNA(VLOOKUP(CONCATENATE($AG$5,$B38,$C38),'ESP2'!$A$6:$N$131,14,FALSE),0)</f>
        <v>0</v>
      </c>
      <c r="AH38" s="66">
        <f>_xlfn.IFNA(VLOOKUP(CONCATENATE($AG$5,$B38,$C38),'OG3'!$A$6:$N$131,14,FALSE),0)</f>
        <v>0</v>
      </c>
      <c r="AI38" s="66">
        <f>_xlfn.IFNA(VLOOKUP(CONCATENATE($AI$5,$B38,$C38),'BUN2'!$A$6:$N$135,14,FALSE),0)</f>
        <v>0</v>
      </c>
      <c r="AJ38" s="64">
        <f>_xlfn.IFNA(VLOOKUP(CONCATENATE($AJ$5,$B38,$C38),SC!$A$6:$N$250,14,FALSE),0)</f>
        <v>0</v>
      </c>
      <c r="AK38" s="66">
        <f>_xlfn.IFNA(VLOOKUP(CONCATENATE($AK$5,$B38,$C38),'ESP3'!$A$6:$N$133,14,FALSE),0)</f>
        <v>0</v>
      </c>
      <c r="AL38" s="66">
        <f>_xlfn.IFNA(VLOOKUP(CONCATENATE($AL$5,$B38,$C38),'BAL3'!$A$6:$N$95,14,FALSE),0)</f>
        <v>0</v>
      </c>
      <c r="AM38" s="67">
        <f>_xlfn.IFNA(VLOOKUP(CONCATENATE($AK$5,$B38,$C38),'BUN3'!$A$6:$N$133,14,FALSE),0)</f>
        <v>0</v>
      </c>
      <c r="AN38" s="67">
        <f>_xlfn.IFNA(VLOOKUP(CONCATENATE($AN$5,$B38,$C38),'BUS4'!$A$6:$N$233,14,FALSE),0)</f>
        <v>0</v>
      </c>
      <c r="AO38" s="67">
        <f>_xlfn.IFNA(VLOOKUP(CONCATENATE($AO$5,$B38,$C38),'ESP4'!$A$6:$N$135,14,FALSE),0)</f>
        <v>0</v>
      </c>
      <c r="AP38" s="67">
        <f>_xlfn.IFNA(VLOOKUP(CONCATENATE($AP$5,$B38,$C38),'MR3'!$A$6:$N$77,14,FALSE),0)</f>
        <v>0</v>
      </c>
      <c r="AQ38" s="67">
        <f>_xlfn.IFNA(VLOOKUP(CONCATENATE($AQ$5,$B38,$C38),'WAL1'!$A$6:$N$233,14,FALSE),0)</f>
        <v>0</v>
      </c>
      <c r="AR38" s="67">
        <f>_xlfn.IFNA(VLOOKUP(CONCATENATE($AR$5,$B38,$C38),'SM1'!$A$6:$N$233,14,FALSE),0)</f>
        <v>0</v>
      </c>
      <c r="AS38" s="67">
        <f>_xlfn.IFNA(VLOOKUP(CONCATENATE($AS$5,$B38,$C38),WP!$A$6:$N$250,14,FALSE),0)</f>
        <v>0</v>
      </c>
      <c r="AT38" s="68"/>
      <c r="AU38" s="63"/>
    </row>
    <row r="39" spans="1:47" x14ac:dyDescent="0.3">
      <c r="A39" s="891"/>
      <c r="B39" s="85" t="s">
        <v>252</v>
      </c>
      <c r="C39" s="22" t="s">
        <v>270</v>
      </c>
      <c r="D39" s="22" t="s">
        <v>99</v>
      </c>
      <c r="E39" s="23">
        <v>45126</v>
      </c>
      <c r="F39" s="753">
        <v>11</v>
      </c>
      <c r="G39" s="147">
        <f t="shared" si="0"/>
        <v>0</v>
      </c>
      <c r="H39" s="66">
        <f t="shared" si="1"/>
        <v>0</v>
      </c>
      <c r="I39" s="636">
        <f t="shared" si="2"/>
        <v>29</v>
      </c>
      <c r="J39" s="66">
        <f>_xlfn.IFNA(VLOOKUP(CONCATENATE($J$5,$B39,$C39),'BUS1'!$A$6:$N$107,14,FALSE),0)</f>
        <v>0</v>
      </c>
      <c r="K39" s="66">
        <f>_xlfn.IFNA(VLOOKUP(CONCATENATE($K$5,$B39,$C39),'ESP1'!$A$6:$N$135,14,FALSE),0)</f>
        <v>0</v>
      </c>
      <c r="L39" s="66">
        <f>_xlfn.IFNA(VLOOKUP(CONCATENATE($L$5,$B39,$C39),'KR1'!$A$6:$N$95,14,FALSE),0)</f>
        <v>0</v>
      </c>
      <c r="M39" s="66">
        <f>_xlfn.IFNA(VLOOKUP(CONCATENATE($M$5,$B39,$C39),'BAL1'!$A$6:$N$95,14,FALSE),0)</f>
        <v>0</v>
      </c>
      <c r="N39" s="66">
        <f>_xlfn.IFNA(VLOOKUP(CONCATENATE($N$5,$B39,$C39),MUR!$A$6:$N$110,14,FALSE),0)</f>
        <v>0</v>
      </c>
      <c r="O39" s="66">
        <f>_xlfn.IFNA(VLOOKUP(CONCATENATE($O$5,$B39,$C39),'SER1'!$A$6:$N$110,14,FALSE),0)</f>
        <v>0</v>
      </c>
      <c r="P39" s="66">
        <f>_xlfn.IFNA(VLOOKUP(CONCATENATE($P$5,$B39,$C39),'MR1'!$A$6:$N$135,14,FALSE),0)</f>
        <v>0</v>
      </c>
      <c r="Q39" s="66">
        <f>_xlfn.IFNA(VLOOKUP(CONCATENATE($Q$5,$B39,$C39),'GOS1'!$A$6:$N$133,14,FALSE),0)</f>
        <v>0</v>
      </c>
      <c r="R39" s="66">
        <f>_xlfn.IFNA(VLOOKUP(CONCATENATE($R$5,$B39,$C39),'BUS2'!$A$6:$N$133,14,FALSE),0)</f>
        <v>0</v>
      </c>
      <c r="S39" s="66">
        <f>_xlfn.IFNA(VLOOKUP(CONCATENATE($S$5,$B39,$C39),'OG1'!$A$6:$N$56,14,FALSE),0)</f>
        <v>0</v>
      </c>
      <c r="T39" s="66">
        <f>_xlfn.IFNA(VLOOKUP(CONCATENATE($T$5,$B39,$C39),'DRY1'!$A$6:$N$135,14,FALSE),0)</f>
        <v>0</v>
      </c>
      <c r="U39" s="66">
        <f>_xlfn.IFNA(VLOOKUP(CONCATENATE($U$5,$B39,$C39),'HO1'!$A$6:$N$131,14,FALSE),0)</f>
        <v>0</v>
      </c>
      <c r="V39" s="66">
        <f>_xlfn.IFNA(VLOOKUP(CONCATENATE($V$5,$B39,$C39),'BUS3'!$A$6:$N$135,14,FALSE),0)</f>
        <v>0</v>
      </c>
      <c r="W39" s="64">
        <f>_xlfn.IFNA(VLOOKUP(CONCATENATE($W$5,$B39,$C39),'DRY2'!$A$6:$N$169,14,FALSE),0)</f>
        <v>0</v>
      </c>
      <c r="X39" s="66">
        <f>_xlfn.IFNA(VLOOKUP(CONCATENATE($X$5,$B39,$C39),'BAL2'!$A$6:$N$95,14,FALSE),0)</f>
        <v>0</v>
      </c>
      <c r="Y39" s="66">
        <f>_xlfn.IFNA(VLOOKUP(CONCATENATE($Y$5,$B39,$C39),'OG2'!$A$6:$N$133,14,FALSE),0)</f>
        <v>0</v>
      </c>
      <c r="Z39" s="66">
        <f>_xlfn.IFNA(VLOOKUP(CONCATENATE($Z$5,$B39,$C39),'MR2'!$A$6:$N$133,14,FALSE),0)</f>
        <v>0</v>
      </c>
      <c r="AA39" s="66">
        <f>_xlfn.IFNA(VLOOKUP(CONCATENATE($AA$5,$B39,$C39),'DRY3'!$A$6:$N$124,14,FALSE),0)</f>
        <v>0</v>
      </c>
      <c r="AB39" s="66">
        <f>_xlfn.IFNA(VLOOKUP(CONCATENATE($AB$5,$B39,$C39),'SER2'!$A$6:$N$135,14,FALSE),0)</f>
        <v>0</v>
      </c>
      <c r="AC39" s="66">
        <f>_xlfn.IFNA(VLOOKUP(CONCATENATE($AC$5,$B39,$C39),'KR2'!$A$6:$O$129,14,FALSE),0)</f>
        <v>0</v>
      </c>
      <c r="AD39" s="66">
        <f>_xlfn.IFNA(VLOOKUP(CONCATENATE($AD$5,$B39,$C39),'BUN1'!$A$6:$O$129,14,FALSE),0)</f>
        <v>0</v>
      </c>
      <c r="AE39" s="66">
        <f>_xlfn.IFNA(VLOOKUP(CONCATENATE($AE$5,$B39,$C39),LOG!$A$6:$N$135,14,FALSE),0)</f>
        <v>0</v>
      </c>
      <c r="AF39" s="66">
        <f>_xlfn.IFNA(VLOOKUP(CONCATENATE($AF$5,$B39,$C39),FEST!$A$6:$N$125,14,FALSE),0)</f>
        <v>0</v>
      </c>
      <c r="AG39" s="66">
        <f>_xlfn.IFNA(VLOOKUP(CONCATENATE($AG$5,$B39,$C39),'ESP2'!$A$6:$N$131,14,FALSE),0)</f>
        <v>0</v>
      </c>
      <c r="AH39" s="66">
        <f>_xlfn.IFNA(VLOOKUP(CONCATENATE($AG$5,$B39,$C39),'OG3'!$A$6:$N$131,14,FALSE),0)</f>
        <v>0</v>
      </c>
      <c r="AI39" s="66">
        <f>_xlfn.IFNA(VLOOKUP(CONCATENATE($AI$5,$B39,$C39),'BUN2'!$A$6:$N$135,14,FALSE),0)</f>
        <v>0</v>
      </c>
      <c r="AJ39" s="64">
        <f>_xlfn.IFNA(VLOOKUP(CONCATENATE($AJ$5,$B39,$C39),SC!$A$6:$N$250,14,FALSE),0)</f>
        <v>0</v>
      </c>
      <c r="AK39" s="66">
        <f>_xlfn.IFNA(VLOOKUP(CONCATENATE($AK$5,$B39,$C39),'ESP3'!$A$6:$N$133,14,FALSE),0)</f>
        <v>0</v>
      </c>
      <c r="AL39" s="66">
        <f>_xlfn.IFNA(VLOOKUP(CONCATENATE($AL$5,$B39,$C39),'BAL3'!$A$6:$N$95,14,FALSE),0)</f>
        <v>0</v>
      </c>
      <c r="AM39" s="67">
        <f>_xlfn.IFNA(VLOOKUP(CONCATENATE($AK$5,$B39,$C39),'BUN3'!$A$6:$N$133,14,FALSE),0)</f>
        <v>0</v>
      </c>
      <c r="AN39" s="67">
        <f>_xlfn.IFNA(VLOOKUP(CONCATENATE($AN$5,$B39,$C39),'BUS4'!$A$6:$N$233,14,FALSE),0)</f>
        <v>0</v>
      </c>
      <c r="AO39" s="67">
        <f>_xlfn.IFNA(VLOOKUP(CONCATENATE($AO$5,$B39,$C39),'ESP4'!$A$6:$N$135,14,FALSE),0)</f>
        <v>0</v>
      </c>
      <c r="AP39" s="67">
        <f>_xlfn.IFNA(VLOOKUP(CONCATENATE($AP$5,$B39,$C39),'MR3'!$A$6:$N$77,14,FALSE),0)</f>
        <v>0</v>
      </c>
      <c r="AQ39" s="67">
        <f>_xlfn.IFNA(VLOOKUP(CONCATENATE($AQ$5,$B39,$C39),'WAL1'!$A$6:$N$233,14,FALSE),0)</f>
        <v>0</v>
      </c>
      <c r="AR39" s="67">
        <f>_xlfn.IFNA(VLOOKUP(CONCATENATE($AR$5,$B39,$C39),'SM1'!$A$6:$N$233,14,FALSE),0)</f>
        <v>0</v>
      </c>
      <c r="AS39" s="67">
        <f>_xlfn.IFNA(VLOOKUP(CONCATENATE($AS$5,$B39,$C39),WP!$A$6:$N$250,14,FALSE),0)</f>
        <v>0</v>
      </c>
      <c r="AT39" s="68"/>
      <c r="AU39" s="63"/>
    </row>
    <row r="40" spans="1:47" x14ac:dyDescent="0.3">
      <c r="A40" s="891"/>
      <c r="B40" s="85" t="s">
        <v>212</v>
      </c>
      <c r="C40" s="86" t="s">
        <v>1216</v>
      </c>
      <c r="D40" s="86" t="s">
        <v>218</v>
      </c>
      <c r="E40" s="87">
        <v>45071</v>
      </c>
      <c r="F40" s="88">
        <v>9</v>
      </c>
      <c r="G40" s="147">
        <f t="shared" si="0"/>
        <v>0</v>
      </c>
      <c r="H40" s="66">
        <f t="shared" si="1"/>
        <v>0</v>
      </c>
      <c r="I40" s="636">
        <f t="shared" si="2"/>
        <v>29</v>
      </c>
      <c r="J40" s="66">
        <f>_xlfn.IFNA(VLOOKUP(CONCATENATE($J$5,$B40,$C40),'BUS1'!$A$6:$N$107,14,FALSE),0)</f>
        <v>0</v>
      </c>
      <c r="K40" s="66">
        <f>_xlfn.IFNA(VLOOKUP(CONCATENATE($K$5,$B40,$C40),'ESP1'!$A$6:$N$135,14,FALSE),0)</f>
        <v>0</v>
      </c>
      <c r="L40" s="66">
        <f>_xlfn.IFNA(VLOOKUP(CONCATENATE($L$5,$B40,$C40),'KR1'!$A$6:$N$95,14,FALSE),0)</f>
        <v>0</v>
      </c>
      <c r="M40" s="66">
        <f>_xlfn.IFNA(VLOOKUP(CONCATENATE($M$5,$B40,$C40),'BAL1'!$A$6:$N$95,14,FALSE),0)</f>
        <v>0</v>
      </c>
      <c r="N40" s="66">
        <f>_xlfn.IFNA(VLOOKUP(CONCATENATE($N$5,$B40,$C40),MUR!$A$6:$N$110,14,FALSE),0)</f>
        <v>0</v>
      </c>
      <c r="O40" s="66">
        <f>_xlfn.IFNA(VLOOKUP(CONCATENATE($O$5,$B40,$C40),'SER1'!$A$6:$N$110,14,FALSE),0)</f>
        <v>0</v>
      </c>
      <c r="P40" s="66">
        <f>_xlfn.IFNA(VLOOKUP(CONCATENATE($P$5,$B40,$C40),'MR1'!$A$6:$N$135,14,FALSE),0)</f>
        <v>0</v>
      </c>
      <c r="Q40" s="66">
        <f>_xlfn.IFNA(VLOOKUP(CONCATENATE($Q$5,$B40,$C40),'GOS1'!$A$6:$N$133,14,FALSE),0)</f>
        <v>0</v>
      </c>
      <c r="R40" s="66">
        <f>_xlfn.IFNA(VLOOKUP(CONCATENATE($R$5,$B40,$C40),'BUS2'!$A$6:$N$133,14,FALSE),0)</f>
        <v>0</v>
      </c>
      <c r="S40" s="66">
        <f>_xlfn.IFNA(VLOOKUP(CONCATENATE($S$5,$B40,$C40),'OG1'!$A$6:$N$56,14,FALSE),0)</f>
        <v>0</v>
      </c>
      <c r="T40" s="66">
        <f>_xlfn.IFNA(VLOOKUP(CONCATENATE($T$5,$B40,$C40),'DRY1'!$A$6:$N$135,14,FALSE),0)</f>
        <v>0</v>
      </c>
      <c r="U40" s="66">
        <f>_xlfn.IFNA(VLOOKUP(CONCATENATE($U$5,$B40,$C40),'HO1'!$A$6:$N$131,14,FALSE),0)</f>
        <v>0</v>
      </c>
      <c r="V40" s="66">
        <f>_xlfn.IFNA(VLOOKUP(CONCATENATE($V$5,$B40,$C40),'BUS3'!$A$6:$N$135,14,FALSE),0)</f>
        <v>0</v>
      </c>
      <c r="W40" s="64">
        <f>_xlfn.IFNA(VLOOKUP(CONCATENATE($W$5,$B40,$C40),'DRY2'!$A$6:$N$169,14,FALSE),0)</f>
        <v>0</v>
      </c>
      <c r="X40" s="66">
        <f>_xlfn.IFNA(VLOOKUP(CONCATENATE($X$5,$B40,$C40),'BAL2'!$A$6:$N$95,14,FALSE),0)</f>
        <v>0</v>
      </c>
      <c r="Y40" s="66">
        <f>_xlfn.IFNA(VLOOKUP(CONCATENATE($Y$5,$B40,$C40),'OG2'!$A$6:$N$133,14,FALSE),0)</f>
        <v>0</v>
      </c>
      <c r="Z40" s="66">
        <f>_xlfn.IFNA(VLOOKUP(CONCATENATE($Z$5,$B40,$C40),'MR2'!$A$6:$N$133,14,FALSE),0)</f>
        <v>0</v>
      </c>
      <c r="AA40" s="66">
        <f>_xlfn.IFNA(VLOOKUP(CONCATENATE($AA$5,$B40,$C40),'DRY3'!$A$6:$N$124,14,FALSE),0)</f>
        <v>0</v>
      </c>
      <c r="AB40" s="66">
        <f>_xlfn.IFNA(VLOOKUP(CONCATENATE($AB$5,$B40,$C40),'SER2'!$A$6:$N$135,14,FALSE),0)</f>
        <v>0</v>
      </c>
      <c r="AC40" s="66">
        <f>_xlfn.IFNA(VLOOKUP(CONCATENATE($AC$5,$B40,$C40),'KR2'!$A$6:$O$129,14,FALSE),0)</f>
        <v>0</v>
      </c>
      <c r="AD40" s="66">
        <f>_xlfn.IFNA(VLOOKUP(CONCATENATE($AD$5,$B40,$C40),'BUN1'!$A$6:$O$129,14,FALSE),0)</f>
        <v>0</v>
      </c>
      <c r="AE40" s="66">
        <f>_xlfn.IFNA(VLOOKUP(CONCATENATE($AE$5,$B40,$C40),LOG!$A$6:$N$135,14,FALSE),0)</f>
        <v>0</v>
      </c>
      <c r="AF40" s="66">
        <f>_xlfn.IFNA(VLOOKUP(CONCATENATE($AF$5,$B40,$C40),FEST!$A$6:$N$125,14,FALSE),0)</f>
        <v>0</v>
      </c>
      <c r="AG40" s="66">
        <f>_xlfn.IFNA(VLOOKUP(CONCATENATE($AG$5,$B40,$C40),'ESP2'!$A$6:$N$131,14,FALSE),0)</f>
        <v>0</v>
      </c>
      <c r="AH40" s="66">
        <f>_xlfn.IFNA(VLOOKUP(CONCATENATE($AG$5,$B40,$C40),'OG3'!$A$6:$N$131,14,FALSE),0)</f>
        <v>0</v>
      </c>
      <c r="AI40" s="66">
        <f>_xlfn.IFNA(VLOOKUP(CONCATENATE($AI$5,$B40,$C40),'BUN2'!$A$6:$N$135,14,FALSE),0)</f>
        <v>0</v>
      </c>
      <c r="AJ40" s="64">
        <f>_xlfn.IFNA(VLOOKUP(CONCATENATE($AJ$5,$B40,$C40),SC!$A$6:$N$250,14,FALSE),0)</f>
        <v>0</v>
      </c>
      <c r="AK40" s="66">
        <f>_xlfn.IFNA(VLOOKUP(CONCATENATE($AK$5,$B40,$C40),'ESP3'!$A$6:$N$133,14,FALSE),0)</f>
        <v>0</v>
      </c>
      <c r="AL40" s="66">
        <f>_xlfn.IFNA(VLOOKUP(CONCATENATE($AL$5,$B40,$C40),'BAL3'!$A$6:$N$95,14,FALSE),0)</f>
        <v>0</v>
      </c>
      <c r="AM40" s="67">
        <f>_xlfn.IFNA(VLOOKUP(CONCATENATE($AK$5,$B40,$C40),'BUN3'!$A$6:$N$133,14,FALSE),0)</f>
        <v>0</v>
      </c>
      <c r="AN40" s="67">
        <f>_xlfn.IFNA(VLOOKUP(CONCATENATE($AN$5,$B40,$C40),'BUS4'!$A$6:$N$233,14,FALSE),0)</f>
        <v>0</v>
      </c>
      <c r="AO40" s="67">
        <f>_xlfn.IFNA(VLOOKUP(CONCATENATE($AO$5,$B40,$C40),'ESP4'!$A$6:$N$135,14,FALSE),0)</f>
        <v>0</v>
      </c>
      <c r="AP40" s="67">
        <f>_xlfn.IFNA(VLOOKUP(CONCATENATE($AP$5,$B40,$C40),'MR3'!$A$6:$N$77,14,FALSE),0)</f>
        <v>0</v>
      </c>
      <c r="AQ40" s="67">
        <f>_xlfn.IFNA(VLOOKUP(CONCATENATE($AQ$5,$B40,$C40),'WAL1'!$A$6:$N$233,14,FALSE),0)</f>
        <v>0</v>
      </c>
      <c r="AR40" s="67">
        <f>_xlfn.IFNA(VLOOKUP(CONCATENATE($AR$5,$B40,$C40),'SM1'!$A$6:$N$233,14,FALSE),0)</f>
        <v>0</v>
      </c>
      <c r="AS40" s="67">
        <f>_xlfn.IFNA(VLOOKUP(CONCATENATE($AS$5,$B40,$C40),WP!$A$6:$N$250,14,FALSE),0)</f>
        <v>0</v>
      </c>
      <c r="AT40" s="68"/>
      <c r="AU40" s="63"/>
    </row>
    <row r="41" spans="1:47" x14ac:dyDescent="0.3">
      <c r="A41" s="891"/>
      <c r="B41" s="85" t="s">
        <v>215</v>
      </c>
      <c r="C41" s="86" t="s">
        <v>229</v>
      </c>
      <c r="D41" s="86" t="s">
        <v>223</v>
      </c>
      <c r="E41" s="87">
        <v>45042</v>
      </c>
      <c r="F41" s="88">
        <v>9</v>
      </c>
      <c r="G41" s="147">
        <f t="shared" si="0"/>
        <v>0</v>
      </c>
      <c r="H41" s="66">
        <f t="shared" si="1"/>
        <v>0</v>
      </c>
      <c r="I41" s="636">
        <f t="shared" si="2"/>
        <v>29</v>
      </c>
      <c r="J41" s="66">
        <f>_xlfn.IFNA(VLOOKUP(CONCATENATE($J$5,$B41,$C41),'BUS1'!$A$6:$N$107,14,FALSE),0)</f>
        <v>0</v>
      </c>
      <c r="K41" s="66">
        <f>_xlfn.IFNA(VLOOKUP(CONCATENATE($K$5,$B41,$C41),'ESP1'!$A$6:$N$135,14,FALSE),0)</f>
        <v>0</v>
      </c>
      <c r="L41" s="66">
        <f>_xlfn.IFNA(VLOOKUP(CONCATENATE($L$5,$B41,$C41),'KR1'!$A$6:$N$95,14,FALSE),0)</f>
        <v>0</v>
      </c>
      <c r="M41" s="66">
        <f>_xlfn.IFNA(VLOOKUP(CONCATENATE($M$5,$B41,$C41),'BAL1'!$A$6:$N$95,14,FALSE),0)</f>
        <v>0</v>
      </c>
      <c r="N41" s="66">
        <f>_xlfn.IFNA(VLOOKUP(CONCATENATE($N$5,$B41,$C41),MUR!$A$6:$L$131,14,FALSE),0)</f>
        <v>0</v>
      </c>
      <c r="O41" s="66">
        <f>_xlfn.IFNA(VLOOKUP(CONCATENATE($O$5,$B41,$C41),'SER1'!$A$6:$N$110,14,FALSE),0)</f>
        <v>0</v>
      </c>
      <c r="P41" s="66">
        <f>_xlfn.IFNA(VLOOKUP(CONCATENATE($P$5,$B41,$C41),'MR1'!$A$6:$N$135,14,FALSE),0)</f>
        <v>0</v>
      </c>
      <c r="Q41" s="66">
        <f>_xlfn.IFNA(VLOOKUP(CONCATENATE($Q$5,$B41,$C41),'GOS1'!$A$6:$N$133,14,FALSE),0)</f>
        <v>0</v>
      </c>
      <c r="R41" s="66">
        <f>_xlfn.IFNA(VLOOKUP(CONCATENATE($R$5,$B41,$C41),'BUS2'!$A$6:$N$133,14,FALSE),0)</f>
        <v>0</v>
      </c>
      <c r="S41" s="66">
        <f>_xlfn.IFNA(VLOOKUP(CONCATENATE($S$5,$B41,$C41),'OG1'!$A$6:$N$56,14,FALSE),0)</f>
        <v>0</v>
      </c>
      <c r="T41" s="66">
        <f>_xlfn.IFNA(VLOOKUP(CONCATENATE($T$5,$B41,$C41),'DRY1'!$A$6:$N$135,14,FALSE),0)</f>
        <v>0</v>
      </c>
      <c r="U41" s="66">
        <f>_xlfn.IFNA(VLOOKUP(CONCATENATE($U$5,$B41,$C41),'HO1'!$A$6:$N$131,14,FALSE),0)</f>
        <v>0</v>
      </c>
      <c r="V41" s="66">
        <f>_xlfn.IFNA(VLOOKUP(CONCATENATE($V$5,$B41,$C41),'BUS3'!$A$6:$N$135,14,FALSE),0)</f>
        <v>0</v>
      </c>
      <c r="W41" s="64">
        <f>_xlfn.IFNA(VLOOKUP(CONCATENATE($W$5,$B41,$C41),'DRY2'!$A$6:$N$169,14,FALSE),0)</f>
        <v>0</v>
      </c>
      <c r="X41" s="66">
        <f>_xlfn.IFNA(VLOOKUP(CONCATENATE($X$5,$B41,$C41),'BAL2'!$A$6:$N$95,14,FALSE),0)</f>
        <v>0</v>
      </c>
      <c r="Y41" s="66">
        <f>_xlfn.IFNA(VLOOKUP(CONCATENATE($Y$5,$B41,$C41),'OG2'!$A$6:$N$133,14,FALSE),0)</f>
        <v>0</v>
      </c>
      <c r="Z41" s="66">
        <f>_xlfn.IFNA(VLOOKUP(CONCATENATE($Z$5,$B41,$C41),'MR2'!$A$6:$N$133,14,FALSE),0)</f>
        <v>0</v>
      </c>
      <c r="AA41" s="66">
        <f>_xlfn.IFNA(VLOOKUP(CONCATENATE($AA$5,$B41,$C41),'DRY3'!$A$6:$N$124,14,FALSE),0)</f>
        <v>0</v>
      </c>
      <c r="AB41" s="66">
        <f>_xlfn.IFNA(VLOOKUP(CONCATENATE($AB$5,$B41,$C41),'SER2'!$A$6:$N$135,14,FALSE),0)</f>
        <v>0</v>
      </c>
      <c r="AC41" s="66">
        <f>_xlfn.IFNA(VLOOKUP(CONCATENATE($AC$5,$B41,$C41),'KR2'!$A$6:$O$129,14,FALSE),0)</f>
        <v>0</v>
      </c>
      <c r="AD41" s="66">
        <f>_xlfn.IFNA(VLOOKUP(CONCATENATE($AD$5,$B41,$C41),'BUN1'!$A$6:$O$129,14,FALSE),0)</f>
        <v>0</v>
      </c>
      <c r="AE41" s="66">
        <f>_xlfn.IFNA(VLOOKUP(CONCATENATE($AE$5,$B41,$C41),LOG!$A$6:$N$135,14,FALSE),0)</f>
        <v>0</v>
      </c>
      <c r="AF41" s="66">
        <f>_xlfn.IFNA(VLOOKUP(CONCATENATE($AF$5,$B41,$C41),FEST!$A$6:$N$125,14,FALSE),0)</f>
        <v>0</v>
      </c>
      <c r="AG41" s="66">
        <f>_xlfn.IFNA(VLOOKUP(CONCATENATE($AG$5,$B41,$C41),'ESP2'!$A$6:$N$131,14,FALSE),0)</f>
        <v>0</v>
      </c>
      <c r="AH41" s="66">
        <f>_xlfn.IFNA(VLOOKUP(CONCATENATE($AG$5,$B41,$C41),'OG3'!$A$6:$N$131,14,FALSE),0)</f>
        <v>0</v>
      </c>
      <c r="AI41" s="66">
        <f>_xlfn.IFNA(VLOOKUP(CONCATENATE($AI$5,$B41,$C41),'BUN2'!$A$6:$N$135,14,FALSE),0)</f>
        <v>0</v>
      </c>
      <c r="AJ41" s="64">
        <f>_xlfn.IFNA(VLOOKUP(CONCATENATE($AJ$5,$B41,$C41),SC!$A$6:$N$250,14,FALSE),0)</f>
        <v>0</v>
      </c>
      <c r="AK41" s="66">
        <f>_xlfn.IFNA(VLOOKUP(CONCATENATE($AK$5,$B41,$C41),'ESP3'!$A$6:$N$133,14,FALSE),0)</f>
        <v>0</v>
      </c>
      <c r="AL41" s="66">
        <f>_xlfn.IFNA(VLOOKUP(CONCATENATE($AL$5,$B41,$C41),'BAL3'!$A$6:$N$95,14,FALSE),0)</f>
        <v>0</v>
      </c>
      <c r="AM41" s="67">
        <f>_xlfn.IFNA(VLOOKUP(CONCATENATE($AK$5,$B41,$C41),'BUN3'!$A$6:$N$133,14,FALSE),0)</f>
        <v>0</v>
      </c>
      <c r="AN41" s="67">
        <f>_xlfn.IFNA(VLOOKUP(CONCATENATE($AN$5,$B41,$C41),'BUS4'!$A$6:$N$233,14,FALSE),0)</f>
        <v>0</v>
      </c>
      <c r="AO41" s="67">
        <f>_xlfn.IFNA(VLOOKUP(CONCATENATE($AO$5,$B41,$C41),'ESP4'!$A$6:$N$135,14,FALSE),0)</f>
        <v>0</v>
      </c>
      <c r="AP41" s="67">
        <f>_xlfn.IFNA(VLOOKUP(CONCATENATE($AP$5,$B41,$C41),'MR3'!$A$6:$N$77,14,FALSE),0)</f>
        <v>0</v>
      </c>
      <c r="AQ41" s="67">
        <f>_xlfn.IFNA(VLOOKUP(CONCATENATE($AQ$5,$B41,$C41),'WAL1'!$A$6:$N$233,14,FALSE),0)</f>
        <v>0</v>
      </c>
      <c r="AR41" s="67">
        <f>_xlfn.IFNA(VLOOKUP(CONCATENATE($AR$5,$B41,$C41),'SM1'!$A$6:$N$233,14,FALSE),0)</f>
        <v>0</v>
      </c>
      <c r="AS41" s="67">
        <f>_xlfn.IFNA(VLOOKUP(CONCATENATE($AS$5,$B41,$C41),WP!$A$6:$N$250,14,FALSE),0)</f>
        <v>0</v>
      </c>
      <c r="AT41" s="68"/>
      <c r="AU41" s="63"/>
    </row>
    <row r="42" spans="1:47" x14ac:dyDescent="0.3">
      <c r="A42" s="891"/>
      <c r="B42" s="85" t="s">
        <v>216</v>
      </c>
      <c r="C42" s="86" t="s">
        <v>230</v>
      </c>
      <c r="D42" s="86" t="s">
        <v>90</v>
      </c>
      <c r="E42" s="87">
        <v>45041</v>
      </c>
      <c r="F42" s="88">
        <v>10</v>
      </c>
      <c r="G42" s="147">
        <f t="shared" si="0"/>
        <v>0</v>
      </c>
      <c r="H42" s="66">
        <f t="shared" si="1"/>
        <v>0</v>
      </c>
      <c r="I42" s="636">
        <f t="shared" si="2"/>
        <v>29</v>
      </c>
      <c r="J42" s="66">
        <f>_xlfn.IFNA(VLOOKUP(CONCATENATE($J$5,$B42,$C42),'BUS1'!$A$6:$N$107,14,FALSE),0)</f>
        <v>0</v>
      </c>
      <c r="K42" s="66">
        <f>_xlfn.IFNA(VLOOKUP(CONCATENATE($K$5,$B42,$C42),'ESP1'!$A$6:$N$135,14,FALSE),0)</f>
        <v>0</v>
      </c>
      <c r="L42" s="66">
        <f>_xlfn.IFNA(VLOOKUP(CONCATENATE($L$5,$B42,$C42),'KR1'!$A$6:$N$95,14,FALSE),0)</f>
        <v>0</v>
      </c>
      <c r="M42" s="66">
        <f>_xlfn.IFNA(VLOOKUP(CONCATENATE($M$5,$B42,$C42),'BAL1'!$A$6:$N$95,14,FALSE),0)</f>
        <v>0</v>
      </c>
      <c r="N42" s="66">
        <f>_xlfn.IFNA(VLOOKUP(CONCATENATE($N$5,$B42,$C42),MUR!$A$6:$L$131,14,FALSE),0)</f>
        <v>0</v>
      </c>
      <c r="O42" s="66">
        <f>_xlfn.IFNA(VLOOKUP(CONCATENATE($O$5,$B42,$C42),'SER1'!$A$6:$N$110,14,FALSE),0)</f>
        <v>0</v>
      </c>
      <c r="P42" s="66">
        <f>_xlfn.IFNA(VLOOKUP(CONCATENATE($P$5,$B42,$C42),'MR1'!$A$6:$N$135,14,FALSE),0)</f>
        <v>0</v>
      </c>
      <c r="Q42" s="66">
        <f>_xlfn.IFNA(VLOOKUP(CONCATENATE($Q$5,$B42,$C42),'GOS1'!$A$6:$N$133,14,FALSE),0)</f>
        <v>0</v>
      </c>
      <c r="R42" s="66">
        <f>_xlfn.IFNA(VLOOKUP(CONCATENATE($R$5,$B42,$C42),'BUS2'!$A$6:$N$133,14,FALSE),0)</f>
        <v>0</v>
      </c>
      <c r="S42" s="66">
        <f>_xlfn.IFNA(VLOOKUP(CONCATENATE($S$5,$B42,$C42),'OG1'!$A$6:$N$56,14,FALSE),0)</f>
        <v>0</v>
      </c>
      <c r="T42" s="66">
        <f>_xlfn.IFNA(VLOOKUP(CONCATENATE($T$5,$B42,$C42),'DRY1'!$A$6:$N$135,14,FALSE),0)</f>
        <v>0</v>
      </c>
      <c r="U42" s="66">
        <f>_xlfn.IFNA(VLOOKUP(CONCATENATE($U$5,$B42,$C42),'HO1'!$A$6:$N$131,14,FALSE),0)</f>
        <v>0</v>
      </c>
      <c r="V42" s="66">
        <f>_xlfn.IFNA(VLOOKUP(CONCATENATE($V$5,$B42,$C42),'BUS3'!$A$6:$N$135,14,FALSE),0)</f>
        <v>0</v>
      </c>
      <c r="W42" s="64">
        <f>_xlfn.IFNA(VLOOKUP(CONCATENATE($W$5,$B42,$C42),'DRY2'!$A$6:$N$169,14,FALSE),0)</f>
        <v>0</v>
      </c>
      <c r="X42" s="66">
        <f>_xlfn.IFNA(VLOOKUP(CONCATENATE($X$5,$B42,$C42),'BAL2'!$A$6:$N$95,14,FALSE),0)</f>
        <v>0</v>
      </c>
      <c r="Y42" s="66">
        <f>_xlfn.IFNA(VLOOKUP(CONCATENATE($Y$5,$B42,$C42),'OG2'!$A$6:$N$133,14,FALSE),0)</f>
        <v>0</v>
      </c>
      <c r="Z42" s="66">
        <f>_xlfn.IFNA(VLOOKUP(CONCATENATE($Z$5,$B42,$C42),'MR2'!$A$6:$N$133,14,FALSE),0)</f>
        <v>0</v>
      </c>
      <c r="AA42" s="66">
        <f>_xlfn.IFNA(VLOOKUP(CONCATENATE($AA$5,$B42,$C42),'DRY3'!$A$6:$N$124,14,FALSE),0)</f>
        <v>0</v>
      </c>
      <c r="AB42" s="66">
        <f>_xlfn.IFNA(VLOOKUP(CONCATENATE($AB$5,$B42,$C42),'SER2'!$A$6:$N$135,14,FALSE),0)</f>
        <v>0</v>
      </c>
      <c r="AC42" s="66">
        <f>_xlfn.IFNA(VLOOKUP(CONCATENATE($AC$5,$B42,$C42),'KR2'!$A$6:$O$129,14,FALSE),0)</f>
        <v>0</v>
      </c>
      <c r="AD42" s="66">
        <f>_xlfn.IFNA(VLOOKUP(CONCATENATE($AD$5,$B42,$C42),'BUN1'!$A$6:$O$129,14,FALSE),0)</f>
        <v>0</v>
      </c>
      <c r="AE42" s="66">
        <f>_xlfn.IFNA(VLOOKUP(CONCATENATE($AE$5,$B42,$C42),LOG!$A$6:$N$135,14,FALSE),0)</f>
        <v>0</v>
      </c>
      <c r="AF42" s="66">
        <f>_xlfn.IFNA(VLOOKUP(CONCATENATE($AF$5,$B42,$C42),FEST!$A$6:$N$125,14,FALSE),0)</f>
        <v>0</v>
      </c>
      <c r="AG42" s="66">
        <f>_xlfn.IFNA(VLOOKUP(CONCATENATE($AG$5,$B42,$C42),'ESP2'!$A$6:$N$131,14,FALSE),0)</f>
        <v>0</v>
      </c>
      <c r="AH42" s="66">
        <f>_xlfn.IFNA(VLOOKUP(CONCATENATE($AG$5,$B42,$C42),'OG3'!$A$6:$N$131,14,FALSE),0)</f>
        <v>0</v>
      </c>
      <c r="AI42" s="66">
        <f>_xlfn.IFNA(VLOOKUP(CONCATENATE($AI$5,$B42,$C42),'BUN2'!$A$6:$N$135,14,FALSE),0)</f>
        <v>0</v>
      </c>
      <c r="AJ42" s="64">
        <f>_xlfn.IFNA(VLOOKUP(CONCATENATE($AJ$5,$B42,$C42),SC!$A$6:$N$250,14,FALSE),0)</f>
        <v>0</v>
      </c>
      <c r="AK42" s="66">
        <f>_xlfn.IFNA(VLOOKUP(CONCATENATE($AK$5,$B42,$C42),'ESP3'!$A$6:$N$133,14,FALSE),0)</f>
        <v>0</v>
      </c>
      <c r="AL42" s="66">
        <f>_xlfn.IFNA(VLOOKUP(CONCATENATE($AL$5,$B42,$C42),'BAL3'!$A$6:$N$95,14,FALSE),0)</f>
        <v>0</v>
      </c>
      <c r="AM42" s="67">
        <f>_xlfn.IFNA(VLOOKUP(CONCATENATE($AK$5,$B42,$C42),'BUN3'!$A$6:$N$133,14,FALSE),0)</f>
        <v>0</v>
      </c>
      <c r="AN42" s="67">
        <f>_xlfn.IFNA(VLOOKUP(CONCATENATE($AN$5,$B42,$C42),'BUS4'!$A$6:$N$233,14,FALSE),0)</f>
        <v>0</v>
      </c>
      <c r="AO42" s="67">
        <f>_xlfn.IFNA(VLOOKUP(CONCATENATE($AO$5,$B42,$C42),'ESP4'!$A$6:$N$135,14,FALSE),0)</f>
        <v>0</v>
      </c>
      <c r="AP42" s="67">
        <f>_xlfn.IFNA(VLOOKUP(CONCATENATE($AP$5,$B42,$C42),'MR3'!$A$6:$N$77,14,FALSE),0)</f>
        <v>0</v>
      </c>
      <c r="AQ42" s="67">
        <f>_xlfn.IFNA(VLOOKUP(CONCATENATE($AQ$5,$B42,$C42),'WAL1'!$A$6:$N$233,14,FALSE),0)</f>
        <v>0</v>
      </c>
      <c r="AR42" s="67">
        <f>_xlfn.IFNA(VLOOKUP(CONCATENATE($AR$5,$B42,$C42),'SM1'!$A$6:$N$233,14,FALSE),0)</f>
        <v>0</v>
      </c>
      <c r="AS42" s="67"/>
      <c r="AT42" s="68"/>
      <c r="AU42" s="63"/>
    </row>
    <row r="43" spans="1:47" x14ac:dyDescent="0.3">
      <c r="A43" s="891"/>
      <c r="B43" s="85" t="s">
        <v>231</v>
      </c>
      <c r="C43" s="86" t="s">
        <v>240</v>
      </c>
      <c r="D43" s="86" t="s">
        <v>876</v>
      </c>
      <c r="E43" s="751">
        <v>45170</v>
      </c>
      <c r="F43" s="752">
        <v>8</v>
      </c>
      <c r="G43" s="147">
        <f t="shared" si="0"/>
        <v>0</v>
      </c>
      <c r="H43" s="66">
        <f t="shared" si="1"/>
        <v>0</v>
      </c>
      <c r="I43" s="66">
        <f t="shared" si="2"/>
        <v>29</v>
      </c>
      <c r="J43" s="66">
        <f>_xlfn.IFNA(VLOOKUP(CONCATENATE($J$5,$B43,$C43),'BUS1'!$A$6:$N$107,14,FALSE),0)</f>
        <v>0</v>
      </c>
      <c r="K43" s="66">
        <f>_xlfn.IFNA(VLOOKUP(CONCATENATE($K$5,$B43,$C43),'ESP1'!$A$6:$N$135,14,FALSE),0)</f>
        <v>0</v>
      </c>
      <c r="L43" s="66">
        <f>_xlfn.IFNA(VLOOKUP(CONCATENATE($L$5,$B43,$C43),'KR1'!$A$6:$N$95,14,FALSE),0)</f>
        <v>0</v>
      </c>
      <c r="M43" s="66">
        <f>_xlfn.IFNA(VLOOKUP(CONCATENATE($M$5,$B43,$C43),'BAL1'!$A$6:$N$95,14,FALSE),0)</f>
        <v>0</v>
      </c>
      <c r="N43" s="66">
        <f>_xlfn.IFNA(VLOOKUP(CONCATENATE($N$5,$B43,$C43),MUR!$A$6:$L$131,14,FALSE),0)</f>
        <v>0</v>
      </c>
      <c r="O43" s="66">
        <f>_xlfn.IFNA(VLOOKUP(CONCATENATE($O$5,$B43,$C43),'SER1'!$A$6:$N$110,14,FALSE),0)</f>
        <v>0</v>
      </c>
      <c r="P43" s="66">
        <f>_xlfn.IFNA(VLOOKUP(CONCATENATE($P$5,$B43,$C43),'MR1'!$A$6:$N$135,14,FALSE),0)</f>
        <v>0</v>
      </c>
      <c r="Q43" s="66">
        <f>_xlfn.IFNA(VLOOKUP(CONCATENATE($Q$5,$B43,$C43),'GOS1'!$A$6:$N$133,14,FALSE),0)</f>
        <v>0</v>
      </c>
      <c r="R43" s="66">
        <f>_xlfn.IFNA(VLOOKUP(CONCATENATE($R$5,$B43,$C43),'BUS2'!$A$6:$N$133,14,FALSE),0)</f>
        <v>0</v>
      </c>
      <c r="S43" s="66">
        <f>_xlfn.IFNA(VLOOKUP(CONCATENATE($S$5,$B43,$C43),'OG1'!$A$6:$N$56,14,FALSE),0)</f>
        <v>0</v>
      </c>
      <c r="T43" s="66">
        <f>_xlfn.IFNA(VLOOKUP(CONCATENATE($T$5,$B43,$C43),'DRY1'!$A$6:$N$135,14,FALSE),0)</f>
        <v>0</v>
      </c>
      <c r="U43" s="66">
        <f>_xlfn.IFNA(VLOOKUP(CONCATENATE($U$5,$B43,$C43),'HO1'!$A$6:$N$131,14,FALSE),0)</f>
        <v>0</v>
      </c>
      <c r="V43" s="66">
        <f>_xlfn.IFNA(VLOOKUP(CONCATENATE($V$5,$B43,$C43),'BUS3'!$A$6:$N$135,14,FALSE),0)</f>
        <v>0</v>
      </c>
      <c r="W43" s="64">
        <f>_xlfn.IFNA(VLOOKUP(CONCATENATE($W$5,$B43,$C43),'DRY2'!$A$6:$N$169,14,FALSE),0)</f>
        <v>0</v>
      </c>
      <c r="X43" s="66">
        <f>_xlfn.IFNA(VLOOKUP(CONCATENATE($X$5,$B43,$C43),'BAL2'!$A$6:$N$95,14,FALSE),0)</f>
        <v>0</v>
      </c>
      <c r="Y43" s="66">
        <f>_xlfn.IFNA(VLOOKUP(CONCATENATE($Y$5,$B43,$C43),'OG2'!$A$6:$N$133,14,FALSE),0)</f>
        <v>0</v>
      </c>
      <c r="Z43" s="66">
        <f>_xlfn.IFNA(VLOOKUP(CONCATENATE($Z$5,$B43,$C43),'MR2'!$A$6:$N$133,14,FALSE),0)</f>
        <v>0</v>
      </c>
      <c r="AA43" s="66">
        <f>_xlfn.IFNA(VLOOKUP(CONCATENATE($AA$5,$B43,$C43),'DRY3'!$A$6:$N$124,14,FALSE),0)</f>
        <v>0</v>
      </c>
      <c r="AB43" s="66">
        <f>_xlfn.IFNA(VLOOKUP(CONCATENATE($AB$5,$B43,$C43),'SER2'!$A$6:$N$135,14,FALSE),0)</f>
        <v>0</v>
      </c>
      <c r="AC43" s="66">
        <f>_xlfn.IFNA(VLOOKUP(CONCATENATE($AC$5,$B43,$C43),'KR2'!$A$6:$O$129,14,FALSE),0)</f>
        <v>0</v>
      </c>
      <c r="AD43" s="66">
        <f>_xlfn.IFNA(VLOOKUP(CONCATENATE($AD$5,$B43,$C43),'BUN1'!$A$6:$O$129,14,FALSE),0)</f>
        <v>0</v>
      </c>
      <c r="AE43" s="66">
        <f>_xlfn.IFNA(VLOOKUP(CONCATENATE($AE$5,$B43,$C43),LOG!$A$6:$N$135,14,FALSE),0)</f>
        <v>0</v>
      </c>
      <c r="AF43" s="66">
        <f>_xlfn.IFNA(VLOOKUP(CONCATENATE($AF$5,$B43,$C43),FEST!$A$6:$N$125,14,FALSE),0)</f>
        <v>0</v>
      </c>
      <c r="AG43" s="66">
        <f>_xlfn.IFNA(VLOOKUP(CONCATENATE($AG$5,$B43,$C43),'ESP2'!$A$6:$N$131,14,FALSE),0)</f>
        <v>0</v>
      </c>
      <c r="AH43" s="66">
        <f>_xlfn.IFNA(VLOOKUP(CONCATENATE($AG$5,$B43,$C43),'OG3'!$A$6:$N$131,14,FALSE),0)</f>
        <v>0</v>
      </c>
      <c r="AI43" s="66">
        <f>_xlfn.IFNA(VLOOKUP(CONCATENATE($AI$5,$B43,$C43),'BUN2'!$A$6:$N$135,14,FALSE),0)</f>
        <v>0</v>
      </c>
      <c r="AJ43" s="64">
        <f>_xlfn.IFNA(VLOOKUP(CONCATENATE($AJ$5,$B43,$C43),SC!$A$6:$N$250,14,FALSE),0)</f>
        <v>0</v>
      </c>
      <c r="AK43" s="66">
        <f>_xlfn.IFNA(VLOOKUP(CONCATENATE($AK$5,$B43,$C43),'ESP3'!$A$6:$N$133,14,FALSE),0)</f>
        <v>0</v>
      </c>
      <c r="AL43" s="66">
        <f>_xlfn.IFNA(VLOOKUP(CONCATENATE($AL$5,$B43,$C43),'BAL3'!$A$6:$N$95,14,FALSE),0)</f>
        <v>0</v>
      </c>
      <c r="AM43" s="67">
        <f>_xlfn.IFNA(VLOOKUP(CONCATENATE($AK$5,$B43,$C43),'BUN3'!$A$6:$N$133,14,FALSE),0)</f>
        <v>0</v>
      </c>
      <c r="AN43" s="67">
        <f>_xlfn.IFNA(VLOOKUP(CONCATENATE($AN$5,$B43,$C43),'BUS4'!$A$6:$N$233,14,FALSE),0)</f>
        <v>0</v>
      </c>
      <c r="AO43" s="67">
        <f>_xlfn.IFNA(VLOOKUP(CONCATENATE($AO$5,$B43,$C43),'ESP4'!$A$6:$N$135,14,FALSE),0)</f>
        <v>0</v>
      </c>
      <c r="AP43" s="67">
        <f>_xlfn.IFNA(VLOOKUP(CONCATENATE($AP$5,$B43,$C43),'MR3'!$A$6:$N$77,14,FALSE),0)</f>
        <v>0</v>
      </c>
      <c r="AQ43" s="67">
        <f>_xlfn.IFNA(VLOOKUP(CONCATENATE($AQ$5,$B43,$C43),'WAL1'!$A$6:$N$233,14,FALSE),0)</f>
        <v>0</v>
      </c>
      <c r="AR43" s="67">
        <f>_xlfn.IFNA(VLOOKUP(CONCATENATE($AR$5,$B43,$C43),'SM1'!$A$6:$N$233,14,FALSE),0)</f>
        <v>0</v>
      </c>
      <c r="AS43" s="67"/>
      <c r="AT43" s="68"/>
      <c r="AU43" s="63"/>
    </row>
    <row r="44" spans="1:47" x14ac:dyDescent="0.3">
      <c r="A44" s="891"/>
      <c r="B44" s="85" t="s">
        <v>1217</v>
      </c>
      <c r="C44" s="86" t="s">
        <v>1218</v>
      </c>
      <c r="D44" s="86" t="s">
        <v>1219</v>
      </c>
      <c r="E44" s="87">
        <v>45028</v>
      </c>
      <c r="F44" s="88">
        <v>11</v>
      </c>
      <c r="G44" s="147">
        <f t="shared" si="0"/>
        <v>0</v>
      </c>
      <c r="H44" s="66">
        <f t="shared" si="1"/>
        <v>0</v>
      </c>
      <c r="I44" s="66">
        <f t="shared" si="2"/>
        <v>29</v>
      </c>
      <c r="J44" s="66">
        <f>_xlfn.IFNA(VLOOKUP(CONCATENATE($J$5,$B44,$C44),'BUS1'!$A$6:$N$107,14,FALSE),0)</f>
        <v>0</v>
      </c>
      <c r="K44" s="66">
        <f>_xlfn.IFNA(VLOOKUP(CONCATENATE($K$5,$B44,$C44),'ESP1'!$A$6:$N$135,14,FALSE),0)</f>
        <v>0</v>
      </c>
      <c r="L44" s="66">
        <f>_xlfn.IFNA(VLOOKUP(CONCATENATE($L$5,$B44,$C44),'KR1'!$A$6:$N$95,14,FALSE),0)</f>
        <v>0</v>
      </c>
      <c r="M44" s="66">
        <f>_xlfn.IFNA(VLOOKUP(CONCATENATE($M$5,$B44,$C44),'BAL1'!$A$6:$N$95,14,FALSE),0)</f>
        <v>0</v>
      </c>
      <c r="N44" s="66">
        <f>_xlfn.IFNA(VLOOKUP(CONCATENATE($N$5,$B44,$C44),MUR!$A$6:$L$131,14,FALSE),0)</f>
        <v>0</v>
      </c>
      <c r="O44" s="66">
        <f>_xlfn.IFNA(VLOOKUP(CONCATENATE($O$5,$B44,$C44),'SER1'!$A$6:$N$110,14,FALSE),0)</f>
        <v>0</v>
      </c>
      <c r="P44" s="66">
        <f>_xlfn.IFNA(VLOOKUP(CONCATENATE($P$5,$B44,$C44),'MR1'!$A$6:$N$135,14,FALSE),0)</f>
        <v>0</v>
      </c>
      <c r="Q44" s="66">
        <f>_xlfn.IFNA(VLOOKUP(CONCATENATE($Q$5,$B44,$C44),'GOS1'!$A$6:$N$133,14,FALSE),0)</f>
        <v>0</v>
      </c>
      <c r="R44" s="66">
        <f>_xlfn.IFNA(VLOOKUP(CONCATENATE($R$5,$B44,$C44),'BUS2'!$A$6:$N$133,14,FALSE),0)</f>
        <v>0</v>
      </c>
      <c r="S44" s="66">
        <f>_xlfn.IFNA(VLOOKUP(CONCATENATE($S$5,$B44,$C44),'OG1'!$A$6:$N$56,14,FALSE),0)</f>
        <v>0</v>
      </c>
      <c r="T44" s="66">
        <f>_xlfn.IFNA(VLOOKUP(CONCATENATE($T$5,$B44,$C44),'DRY1'!$A$6:$N$135,14,FALSE),0)</f>
        <v>0</v>
      </c>
      <c r="U44" s="66">
        <f>_xlfn.IFNA(VLOOKUP(CONCATENATE($U$5,$B44,$C44),'HO1'!$A$6:$N$131,14,FALSE),0)</f>
        <v>0</v>
      </c>
      <c r="V44" s="66">
        <f>_xlfn.IFNA(VLOOKUP(CONCATENATE($V$5,$B44,$C44),'BUS3'!$A$6:$N$135,14,FALSE),0)</f>
        <v>0</v>
      </c>
      <c r="W44" s="64">
        <f>_xlfn.IFNA(VLOOKUP(CONCATENATE($W$5,$B44,$C44),'DRY2'!$A$6:$N$169,14,FALSE),0)</f>
        <v>0</v>
      </c>
      <c r="X44" s="66">
        <f>_xlfn.IFNA(VLOOKUP(CONCATENATE($X$5,$B44,$C44),'BAL2'!$A$6:$N$95,14,FALSE),0)</f>
        <v>0</v>
      </c>
      <c r="Y44" s="66">
        <f>_xlfn.IFNA(VLOOKUP(CONCATENATE($Y$5,$B44,$C44),'OG2'!$A$6:$N$133,14,FALSE),0)</f>
        <v>0</v>
      </c>
      <c r="Z44" s="66">
        <f>_xlfn.IFNA(VLOOKUP(CONCATENATE($Z$5,$B44,$C44),'MR2'!$A$6:$N$133,14,FALSE),0)</f>
        <v>0</v>
      </c>
      <c r="AA44" s="66">
        <f>_xlfn.IFNA(VLOOKUP(CONCATENATE($AA$5,$B44,$C44),'DRY3'!$A$6:$N$124,14,FALSE),0)</f>
        <v>0</v>
      </c>
      <c r="AB44" s="66">
        <f>_xlfn.IFNA(VLOOKUP(CONCATENATE($AB$5,$B44,$C44),'SER2'!$A$6:$N$135,14,FALSE),0)</f>
        <v>0</v>
      </c>
      <c r="AC44" s="66">
        <f>_xlfn.IFNA(VLOOKUP(CONCATENATE($AC$5,$B44,$C44),'KR2'!$A$6:$O$129,14,FALSE),0)</f>
        <v>0</v>
      </c>
      <c r="AD44" s="66">
        <f>_xlfn.IFNA(VLOOKUP(CONCATENATE($AD$5,$B44,$C44),'BUN1'!$A$6:$O$129,14,FALSE),0)</f>
        <v>0</v>
      </c>
      <c r="AE44" s="66">
        <f>_xlfn.IFNA(VLOOKUP(CONCATENATE($AE$5,$B44,$C44),LOG!$A$6:$N$135,14,FALSE),0)</f>
        <v>0</v>
      </c>
      <c r="AF44" s="66">
        <f>_xlfn.IFNA(VLOOKUP(CONCATENATE($AF$5,$B44,$C44),FEST!$A$6:$N$125,14,FALSE),0)</f>
        <v>0</v>
      </c>
      <c r="AG44" s="66">
        <f>_xlfn.IFNA(VLOOKUP(CONCATENATE($AG$5,$B44,$C44),'ESP2'!$A$6:$N$131,14,FALSE),0)</f>
        <v>0</v>
      </c>
      <c r="AH44" s="66">
        <f>_xlfn.IFNA(VLOOKUP(CONCATENATE($AG$5,$B44,$C44),'OG3'!$A$6:$N$131,14,FALSE),0)</f>
        <v>0</v>
      </c>
      <c r="AI44" s="66">
        <f>_xlfn.IFNA(VLOOKUP(CONCATENATE($AI$5,$B44,$C44),'BUN2'!$A$6:$N$135,14,FALSE),0)</f>
        <v>0</v>
      </c>
      <c r="AJ44" s="64">
        <f>_xlfn.IFNA(VLOOKUP(CONCATENATE($AJ$5,$B44,$C44),SC!$A$6:$N$250,14,FALSE),0)</f>
        <v>0</v>
      </c>
      <c r="AK44" s="66">
        <f>_xlfn.IFNA(VLOOKUP(CONCATENATE($AK$5,$B44,$C44),'ESP3'!$A$6:$N$133,14,FALSE),0)</f>
        <v>0</v>
      </c>
      <c r="AL44" s="66">
        <f>_xlfn.IFNA(VLOOKUP(CONCATENATE($AL$5,$B44,$C44),'BAL3'!$A$6:$N$95,14,FALSE),0)</f>
        <v>0</v>
      </c>
      <c r="AM44" s="67">
        <f>_xlfn.IFNA(VLOOKUP(CONCATENATE($AK$5,$B44,$C44),'BUN3'!$A$6:$N$133,14,FALSE),0)</f>
        <v>0</v>
      </c>
      <c r="AN44" s="67">
        <f>_xlfn.IFNA(VLOOKUP(CONCATENATE($AN$5,$B44,$C44),'BUS4'!$A$6:$N$233,14,FALSE),0)</f>
        <v>0</v>
      </c>
      <c r="AO44" s="67">
        <f>_xlfn.IFNA(VLOOKUP(CONCATENATE($AO$5,$B44,$C44),'ESP4'!$A$6:$N$135,14,FALSE),0)</f>
        <v>0</v>
      </c>
      <c r="AP44" s="67">
        <f>_xlfn.IFNA(VLOOKUP(CONCATENATE($AP$5,$B44,$C44),'MR3'!$A$6:$N$77,14,FALSE),0)</f>
        <v>0</v>
      </c>
      <c r="AQ44" s="67">
        <f>_xlfn.IFNA(VLOOKUP(CONCATENATE($AQ$5,$B44,$C44),'WAL1'!$A$6:$N$233,14,FALSE),0)</f>
        <v>0</v>
      </c>
      <c r="AR44" s="67">
        <f>_xlfn.IFNA(VLOOKUP(CONCATENATE($AR$5,$B44,$C44),'SM1'!$A$6:$N$233,14,FALSE),0)</f>
        <v>0</v>
      </c>
      <c r="AS44" s="67"/>
      <c r="AT44" s="68"/>
      <c r="AU44" s="63"/>
    </row>
    <row r="45" spans="1:47" x14ac:dyDescent="0.3">
      <c r="A45" s="891"/>
      <c r="B45" s="85" t="s">
        <v>705</v>
      </c>
      <c r="C45" s="86" t="s">
        <v>706</v>
      </c>
      <c r="D45" s="86" t="s">
        <v>479</v>
      </c>
      <c r="E45" s="87">
        <v>45090</v>
      </c>
      <c r="F45" s="88">
        <v>9</v>
      </c>
      <c r="G45" s="147">
        <f t="shared" si="0"/>
        <v>0</v>
      </c>
      <c r="H45" s="66">
        <f t="shared" si="1"/>
        <v>0</v>
      </c>
      <c r="I45" s="66">
        <f t="shared" si="2"/>
        <v>29</v>
      </c>
      <c r="J45" s="66">
        <f>_xlfn.IFNA(VLOOKUP(CONCATENATE($J$5,$B45,$C45),'BUS1'!$A$6:$N$107,14,FALSE),0)</f>
        <v>0</v>
      </c>
      <c r="K45" s="66">
        <f>_xlfn.IFNA(VLOOKUP(CONCATENATE($K$5,$B45,$C45),'ESP1'!$A$6:$N$135,14,FALSE),0)</f>
        <v>0</v>
      </c>
      <c r="L45" s="66">
        <f>_xlfn.IFNA(VLOOKUP(CONCATENATE($L$5,$B45,$C45),'KR1'!$A$6:$N$95,14,FALSE),0)</f>
        <v>0</v>
      </c>
      <c r="M45" s="66">
        <f>_xlfn.IFNA(VLOOKUP(CONCATENATE($M$5,$B45,$C45),'BAL1'!$A$6:$N$95,14,FALSE),0)</f>
        <v>0</v>
      </c>
      <c r="N45" s="66">
        <f>_xlfn.IFNA(VLOOKUP(CONCATENATE($N$5,$B45,$C45),MUR!$A$6:$L$131,14,FALSE),0)</f>
        <v>0</v>
      </c>
      <c r="O45" s="66">
        <f>_xlfn.IFNA(VLOOKUP(CONCATENATE($O$5,$B45,$C45),'SER1'!$A$6:$N$110,14,FALSE),0)</f>
        <v>0</v>
      </c>
      <c r="P45" s="66">
        <f>_xlfn.IFNA(VLOOKUP(CONCATENATE($P$5,$B45,$C45),'MR1'!$A$6:$N$135,14,FALSE),0)</f>
        <v>0</v>
      </c>
      <c r="Q45" s="66">
        <f>_xlfn.IFNA(VLOOKUP(CONCATENATE($Q$5,$B45,$C45),'GOS1'!$A$6:$N$133,14,FALSE),0)</f>
        <v>0</v>
      </c>
      <c r="R45" s="66">
        <f>_xlfn.IFNA(VLOOKUP(CONCATENATE($R$5,$B45,$C45),'BUS2'!$A$6:$N$133,14,FALSE),0)</f>
        <v>0</v>
      </c>
      <c r="S45" s="66">
        <f>_xlfn.IFNA(VLOOKUP(CONCATENATE($S$5,$B45,$C45),'OG1'!$A$6:$N$56,14,FALSE),0)</f>
        <v>0</v>
      </c>
      <c r="T45" s="66">
        <f>_xlfn.IFNA(VLOOKUP(CONCATENATE($T$5,$B45,$C45),'DRY1'!$A$6:$N$135,14,FALSE),0)</f>
        <v>0</v>
      </c>
      <c r="U45" s="66">
        <f>_xlfn.IFNA(VLOOKUP(CONCATENATE($U$5,$B45,$C45),'HO1'!$A$6:$N$131,14,FALSE),0)</f>
        <v>0</v>
      </c>
      <c r="V45" s="66">
        <f>_xlfn.IFNA(VLOOKUP(CONCATENATE($V$5,$B45,$C45),'BUS3'!$A$6:$N$135,14,FALSE),0)</f>
        <v>0</v>
      </c>
      <c r="W45" s="64">
        <f>_xlfn.IFNA(VLOOKUP(CONCATENATE($W$5,$B45,$C45),'DRY2'!$A$6:$N$169,14,FALSE),0)</f>
        <v>0</v>
      </c>
      <c r="X45" s="66">
        <f>_xlfn.IFNA(VLOOKUP(CONCATENATE($X$5,$B45,$C45),'BAL2'!$A$6:$N$95,14,FALSE),0)</f>
        <v>0</v>
      </c>
      <c r="Y45" s="66">
        <f>_xlfn.IFNA(VLOOKUP(CONCATENATE($Y$5,$B45,$C45),'OG2'!$A$6:$N$133,14,FALSE),0)</f>
        <v>0</v>
      </c>
      <c r="Z45" s="66">
        <f>_xlfn.IFNA(VLOOKUP(CONCATENATE($Z$5,$B45,$C45),'MR2'!$A$6:$N$133,14,FALSE),0)</f>
        <v>0</v>
      </c>
      <c r="AA45" s="66">
        <f>_xlfn.IFNA(VLOOKUP(CONCATENATE($AA$5,$B45,$C45),'DRY3'!$A$6:$N$124,14,FALSE),0)</f>
        <v>0</v>
      </c>
      <c r="AB45" s="66">
        <f>_xlfn.IFNA(VLOOKUP(CONCATENATE($AB$5,$B45,$C45),'SER2'!$A$6:$N$135,14,FALSE),0)</f>
        <v>0</v>
      </c>
      <c r="AC45" s="66">
        <f>_xlfn.IFNA(VLOOKUP(CONCATENATE($AC$5,$B45,$C45),'KR2'!$A$6:$O$129,14,FALSE),0)</f>
        <v>0</v>
      </c>
      <c r="AD45" s="66">
        <f>_xlfn.IFNA(VLOOKUP(CONCATENATE($AD$5,$B45,$C45),'BUN1'!$A$6:$O$129,14,FALSE),0)</f>
        <v>0</v>
      </c>
      <c r="AE45" s="66">
        <f>_xlfn.IFNA(VLOOKUP(CONCATENATE($AE$5,$B45,$C45),LOG!$A$6:$N$135,14,FALSE),0)</f>
        <v>0</v>
      </c>
      <c r="AF45" s="66">
        <f>_xlfn.IFNA(VLOOKUP(CONCATENATE($AF$5,$B45,$C45),FEST!$A$6:$N$125,14,FALSE),0)</f>
        <v>0</v>
      </c>
      <c r="AG45" s="66">
        <f>_xlfn.IFNA(VLOOKUP(CONCATENATE($AG$5,$B45,$C45),'ESP2'!$A$6:$N$131,14,FALSE),0)</f>
        <v>0</v>
      </c>
      <c r="AH45" s="66">
        <f>_xlfn.IFNA(VLOOKUP(CONCATENATE($AG$5,$B45,$C45),'OG3'!$A$6:$N$131,14,FALSE),0)</f>
        <v>0</v>
      </c>
      <c r="AI45" s="66">
        <f>_xlfn.IFNA(VLOOKUP(CONCATENATE($AI$5,$B45,$C45),'BUN2'!$A$6:$N$135,14,FALSE),0)</f>
        <v>0</v>
      </c>
      <c r="AJ45" s="64">
        <f>_xlfn.IFNA(VLOOKUP(CONCATENATE($AJ$5,$B45,$C45),SC!$A$6:$N$250,14,FALSE),0)</f>
        <v>0</v>
      </c>
      <c r="AK45" s="66">
        <f>_xlfn.IFNA(VLOOKUP(CONCATENATE($AK$5,$B45,$C45),'ESP3'!$A$6:$N$133,14,FALSE),0)</f>
        <v>0</v>
      </c>
      <c r="AL45" s="66">
        <f>_xlfn.IFNA(VLOOKUP(CONCATENATE($AL$5,$B45,$C45),'BAL3'!$A$6:$N$95,14,FALSE),0)</f>
        <v>0</v>
      </c>
      <c r="AM45" s="67">
        <f>_xlfn.IFNA(VLOOKUP(CONCATENATE($AK$5,$B45,$C45),'BUN3'!$A$6:$N$133,14,FALSE),0)</f>
        <v>0</v>
      </c>
      <c r="AN45" s="67">
        <f>_xlfn.IFNA(VLOOKUP(CONCATENATE($AN$5,$B45,$C45),'BUS4'!$A$6:$N$233,14,FALSE),0)</f>
        <v>0</v>
      </c>
      <c r="AO45" s="67">
        <f>_xlfn.IFNA(VLOOKUP(CONCATENATE($AO$5,$B45,$C45),'ESP4'!$A$6:$N$135,14,FALSE),0)</f>
        <v>0</v>
      </c>
      <c r="AP45" s="67">
        <f>_xlfn.IFNA(VLOOKUP(CONCATENATE($AP$5,$B45,$C45),'MR3'!$A$6:$N$77,14,FALSE),0)</f>
        <v>0</v>
      </c>
      <c r="AQ45" s="67">
        <f>_xlfn.IFNA(VLOOKUP(CONCATENATE($AQ$5,$B45,$C45),'WAL1'!$A$6:$N$233,14,FALSE),0)</f>
        <v>0</v>
      </c>
      <c r="AR45" s="67">
        <f>_xlfn.IFNA(VLOOKUP(CONCATENATE($AR$5,$B45,$C45),'SM1'!$A$6:$N$233,14,FALSE),0)</f>
        <v>0</v>
      </c>
      <c r="AS45" s="67"/>
      <c r="AT45" s="68"/>
      <c r="AU45" s="63"/>
    </row>
    <row r="46" spans="1:47" x14ac:dyDescent="0.3">
      <c r="A46" s="891"/>
      <c r="B46" s="85"/>
      <c r="C46" s="86"/>
      <c r="D46" s="86"/>
      <c r="E46" s="87"/>
      <c r="F46" s="88"/>
      <c r="G46" s="147"/>
      <c r="H46" s="66"/>
      <c r="I46" s="636"/>
      <c r="J46" s="66">
        <f>_xlfn.IFNA(VLOOKUP(CONCATENATE($J$5,$B46,$C46),'BUS1'!$A$6:$N$107,14,FALSE),0)</f>
        <v>0</v>
      </c>
      <c r="K46" s="66">
        <f>_xlfn.IFNA(VLOOKUP(CONCATENATE($K$5,$B46,$C46),'ESP1'!$A$6:$N$135,14,FALSE),0)</f>
        <v>0</v>
      </c>
      <c r="L46" s="66">
        <f>_xlfn.IFNA(VLOOKUP(CONCATENATE($L$5,$B46,$C46),'KR1'!$A$6:$N$95,14,FALSE),0)</f>
        <v>0</v>
      </c>
      <c r="M46" s="66">
        <f>_xlfn.IFNA(VLOOKUP(CONCATENATE($L$5,$B46,$C46),'KR1'!$A$6:$N$95,14,FALSE),0)</f>
        <v>0</v>
      </c>
      <c r="N46" s="66">
        <f>_xlfn.IFNA(VLOOKUP(CONCATENATE($N$5,$B46,$C46),MUR!$A$6:$L$131,14,FALSE),0)</f>
        <v>0</v>
      </c>
      <c r="O46" s="66">
        <f>_xlfn.IFNA(VLOOKUP(CONCATENATE($O$5,$B46,$C46),'SER1'!$A$6:$N$110,14,FALSE),0)</f>
        <v>0</v>
      </c>
      <c r="P46" s="66">
        <f>_xlfn.IFNA(VLOOKUP(CONCATENATE($P$5,$B46,$C46),'MR1'!$A$6:$N$135,14,FALSE),0)</f>
        <v>0</v>
      </c>
      <c r="Q46" s="66">
        <f>_xlfn.IFNA(VLOOKUP(CONCATENATE($Q$5,$B46,$C46),'GOS1'!$A$6:$N$133,14,FALSE),0)</f>
        <v>0</v>
      </c>
      <c r="R46" s="66">
        <f>_xlfn.IFNA(VLOOKUP(CONCATENATE($R$5,$B46,$C46),'BUS2'!$A$6:$N$133,14,FALSE),0)</f>
        <v>0</v>
      </c>
      <c r="S46" s="66">
        <f>_xlfn.IFNA(VLOOKUP(CONCATENATE($S$5,$B46,$C46),'OG1'!$A$6:$N$56,14,FALSE),0)</f>
        <v>0</v>
      </c>
      <c r="T46" s="66">
        <f>_xlfn.IFNA(VLOOKUP(CONCATENATE($T$5,$B46,$C46),'DRY1'!$A$6:$N$135,14,FALSE),0)</f>
        <v>0</v>
      </c>
      <c r="U46" s="66">
        <f>_xlfn.IFNA(VLOOKUP(CONCATENATE($U$5,$B46,$C46),'HO1'!$A$6:$N$131,14,FALSE),0)</f>
        <v>0</v>
      </c>
      <c r="V46" s="66">
        <f>_xlfn.IFNA(VLOOKUP(CONCATENATE($V$5,$B46,$C46),'BUS3'!$A$6:$N$135,14,FALSE),0)</f>
        <v>0</v>
      </c>
      <c r="W46" s="64">
        <f>_xlfn.IFNA(VLOOKUP(CONCATENATE($W$5,$B46,$C46),'DRY2'!$A$6:$N$169,14,FALSE),0)</f>
        <v>0</v>
      </c>
      <c r="X46" s="66">
        <f>_xlfn.IFNA(VLOOKUP(CONCATENATE($X$5,$B46,$C46),'BAL2'!$A$6:$N$95,14,FALSE),0)</f>
        <v>0</v>
      </c>
      <c r="Y46" s="66">
        <f>_xlfn.IFNA(VLOOKUP(CONCATENATE($Y$5,$B46,$C46),'OG2'!$A$6:$N$133,14,FALSE),0)</f>
        <v>0</v>
      </c>
      <c r="Z46" s="66">
        <f>_xlfn.IFNA(VLOOKUP(CONCATENATE($Z$5,$B46,$C46),'MR2'!$A$6:$N$133,14,FALSE),0)</f>
        <v>0</v>
      </c>
      <c r="AA46" s="66">
        <f>_xlfn.IFNA(VLOOKUP(CONCATENATE($AA$5,$B46,$C46),'DRY3'!$A$6:$N$124,14,FALSE),0)</f>
        <v>0</v>
      </c>
      <c r="AB46" s="66">
        <f>_xlfn.IFNA(VLOOKUP(CONCATENATE($AB$5,$B46,$C46),'SER2'!$A$6:$N$135,14,FALSE),0)</f>
        <v>0</v>
      </c>
      <c r="AC46" s="66">
        <f>_xlfn.IFNA(VLOOKUP(CONCATENATE($AC$5,$B46,$C46),'KR2'!$A$6:$O$129,14,FALSE),0)</f>
        <v>0</v>
      </c>
      <c r="AD46" s="66">
        <f>_xlfn.IFNA(VLOOKUP(CONCATENATE($AD$5,$B46,$C46),'BUN1'!$A$6:$O$129,14,FALSE),0)</f>
        <v>0</v>
      </c>
      <c r="AE46" s="66">
        <f>_xlfn.IFNA(VLOOKUP(CONCATENATE($AE$5,$B46,$C46),LOG!$A$6:$N$135,14,FALSE),0)</f>
        <v>0</v>
      </c>
      <c r="AF46" s="66">
        <f>_xlfn.IFNA(VLOOKUP(CONCATENATE($AF$5,$B46,$C46),FEST!$A$6:$N$125,14,FALSE),0)</f>
        <v>0</v>
      </c>
      <c r="AG46" s="66">
        <f>_xlfn.IFNA(VLOOKUP(CONCATENATE($AG$5,$B46,$C46),'ESP2'!$A$6:$N$131,14,FALSE),0)</f>
        <v>0</v>
      </c>
      <c r="AH46" s="66">
        <f>_xlfn.IFNA(VLOOKUP(CONCATENATE($AG$5,$B46,$C46),'OG3'!$A$6:$N$131,14,FALSE),0)</f>
        <v>0</v>
      </c>
      <c r="AI46" s="66">
        <f>_xlfn.IFNA(VLOOKUP(CONCATENATE($AI$5,$B46,$C46),'BUN2'!$A$6:$N$135,14,FALSE),0)</f>
        <v>0</v>
      </c>
      <c r="AJ46" s="64">
        <f>_xlfn.IFNA(VLOOKUP(CONCATENATE($AJ$5,$B46,$C46),SC!$A$6:$M$250,14,FALSE),0)</f>
        <v>0</v>
      </c>
      <c r="AK46" s="66">
        <f>_xlfn.IFNA(VLOOKUP(CONCATENATE($AK$5,$B46,$C46),'ESP3'!$A$6:$N$133,14,FALSE),0)</f>
        <v>0</v>
      </c>
      <c r="AL46" s="66">
        <f>_xlfn.IFNA(VLOOKUP(CONCATENATE($AL$5,$B46,$C46),'BAL3'!$A$6:$N$95,14,FALSE),0)</f>
        <v>0</v>
      </c>
      <c r="AM46" s="67">
        <f>_xlfn.IFNA(VLOOKUP(CONCATENATE($AK$5,$B46,$C46),'BUN3'!$A$6:$N$133,14,FALSE),0)</f>
        <v>0</v>
      </c>
      <c r="AN46" s="67">
        <f>_xlfn.IFNA(VLOOKUP(CONCATENATE($AN$5,$B46,$C46),'WAL1'!$A$6:$N$233,14,FALSE),0)</f>
        <v>0</v>
      </c>
      <c r="AO46" s="67">
        <f>_xlfn.IFNA(VLOOKUP(CONCATENATE($AO$5,$B46,$C46),'ESP4'!$A$6:$N$135,14,FALSE),0)</f>
        <v>0</v>
      </c>
      <c r="AP46" s="67">
        <f>_xlfn.IFNA(VLOOKUP(CONCATENATE($AP$5,$B46,$C46),'MR3'!$A$6:$N$77,14,FALSE),0)</f>
        <v>0</v>
      </c>
      <c r="AQ46" s="67">
        <f>_xlfn.IFNA(VLOOKUP(CONCATENATE($AQ$5,$B46,$C46),'WAL1'!$A$6:$N$233,14,FALSE),0)</f>
        <v>0</v>
      </c>
      <c r="AR46" s="67">
        <f>_xlfn.IFNA(VLOOKUP(CONCATENATE($AR$5,$B46,$C46),'SM1'!$A$6:$N$233,14,FALSE),0)</f>
        <v>0</v>
      </c>
      <c r="AS46" s="67"/>
      <c r="AT46" s="68"/>
      <c r="AU46" s="63"/>
    </row>
    <row r="47" spans="1:47" x14ac:dyDescent="0.3">
      <c r="A47" s="891"/>
      <c r="B47" s="85"/>
      <c r="C47" s="86"/>
      <c r="D47" s="86"/>
      <c r="E47" s="87"/>
      <c r="F47" s="88"/>
      <c r="G47" s="147"/>
      <c r="H47" s="66"/>
      <c r="I47" s="636"/>
      <c r="J47" s="66">
        <f>_xlfn.IFNA(VLOOKUP(CONCATENATE($J$5,$B47,$C47),'BUS1'!$A$6:$N$107,14,FALSE),0)</f>
        <v>0</v>
      </c>
      <c r="K47" s="66">
        <f>_xlfn.IFNA(VLOOKUP(CONCATENATE($K$5,$B47,$C47),'ESP1'!$A$6:$N$135,14,FALSE),0)</f>
        <v>0</v>
      </c>
      <c r="L47" s="66">
        <f>_xlfn.IFNA(VLOOKUP(CONCATENATE($L$5,$B47,$C47),'KR1'!$A$6:$N$95,14,FALSE),0)</f>
        <v>0</v>
      </c>
      <c r="M47" s="66">
        <f>_xlfn.IFNA(VLOOKUP(CONCATENATE($L$5,$B47,$C47),'KR1'!$A$6:$N$95,14,FALSE),0)</f>
        <v>0</v>
      </c>
      <c r="N47" s="66">
        <f>_xlfn.IFNA(VLOOKUP(CONCATENATE($N$5,$B47,$C47),MUR!$A$6:$L$131,14,FALSE),0)</f>
        <v>0</v>
      </c>
      <c r="O47" s="66">
        <f>_xlfn.IFNA(VLOOKUP(CONCATENATE($O$5,$B47,$C47),'SER1'!$A$6:$N$110,14,FALSE),0)</f>
        <v>0</v>
      </c>
      <c r="P47" s="66">
        <f>_xlfn.IFNA(VLOOKUP(CONCATENATE($P$5,$B47,$C47),'MR1'!$A$6:$N$135,14,FALSE),0)</f>
        <v>0</v>
      </c>
      <c r="Q47" s="66">
        <f>_xlfn.IFNA(VLOOKUP(CONCATENATE($Q$5,$B47,$C47),'GOS1'!$A$6:$N$133,14,FALSE),0)</f>
        <v>0</v>
      </c>
      <c r="R47" s="66">
        <f>_xlfn.IFNA(VLOOKUP(CONCATENATE($R$5,$B47,$C47),'BUS2'!$A$6:$N$133,14,FALSE),0)</f>
        <v>0</v>
      </c>
      <c r="S47" s="66">
        <f>_xlfn.IFNA(VLOOKUP(CONCATENATE($S$5,$B47,$C47),'OG1'!$A$6:$N$56,14,FALSE),0)</f>
        <v>0</v>
      </c>
      <c r="T47" s="66">
        <f>_xlfn.IFNA(VLOOKUP(CONCATENATE($T$5,$B47,$C47),'DRY1'!$A$6:$N$135,14,FALSE),0)</f>
        <v>0</v>
      </c>
      <c r="U47" s="66">
        <f>_xlfn.IFNA(VLOOKUP(CONCATENATE($U$5,$B47,$C47),'HO1'!$A$6:$N$131,14,FALSE),0)</f>
        <v>0</v>
      </c>
      <c r="V47" s="66">
        <f>_xlfn.IFNA(VLOOKUP(CONCATENATE($V$5,$B47,$C47),'BUS3'!$A$6:$N$135,14,FALSE),0)</f>
        <v>0</v>
      </c>
      <c r="W47" s="64">
        <f>_xlfn.IFNA(VLOOKUP(CONCATENATE($W$5,$B47,$C47),'DRY2'!$A$6:$N$169,14,FALSE),0)</f>
        <v>0</v>
      </c>
      <c r="X47" s="66">
        <f>_xlfn.IFNA(VLOOKUP(CONCATENATE($X$5,$B47,$C47),'BAL2'!$A$6:$N$95,14,FALSE),0)</f>
        <v>0</v>
      </c>
      <c r="Y47" s="66">
        <f>_xlfn.IFNA(VLOOKUP(CONCATENATE($Y$5,$B47,$C47),'OG2'!$A$6:$N$133,14,FALSE),0)</f>
        <v>0</v>
      </c>
      <c r="Z47" s="66">
        <f>_xlfn.IFNA(VLOOKUP(CONCATENATE($Z$5,$B47,$C47),'MR2'!$A$6:$N$133,14,FALSE),0)</f>
        <v>0</v>
      </c>
      <c r="AA47" s="66">
        <f>_xlfn.IFNA(VLOOKUP(CONCATENATE($AA$5,$B47,$C47),'DRY3'!$A$6:$N$124,14,FALSE),0)</f>
        <v>0</v>
      </c>
      <c r="AB47" s="66">
        <f>_xlfn.IFNA(VLOOKUP(CONCATENATE($AB$5,$B47,$C47),'SER2'!$A$6:$N$135,14,FALSE),0)</f>
        <v>0</v>
      </c>
      <c r="AC47" s="66">
        <f>_xlfn.IFNA(VLOOKUP(CONCATENATE($AC$5,$B47,$C47),'KR2'!$A$6:$O$129,14,FALSE),0)</f>
        <v>0</v>
      </c>
      <c r="AD47" s="66">
        <f>_xlfn.IFNA(VLOOKUP(CONCATENATE($AD$5,$B47,$C47),'BUN1'!$A$6:$O$129,14,FALSE),0)</f>
        <v>0</v>
      </c>
      <c r="AE47" s="66">
        <f>_xlfn.IFNA(VLOOKUP(CONCATENATE($AE$5,$B47,$C47),LOG!$A$6:$N$135,14,FALSE),0)</f>
        <v>0</v>
      </c>
      <c r="AF47" s="66">
        <f>_xlfn.IFNA(VLOOKUP(CONCATENATE($AF$5,$B47,$C47),FEST!$A$6:$N$125,14,FALSE),0)</f>
        <v>0</v>
      </c>
      <c r="AG47" s="66">
        <f>_xlfn.IFNA(VLOOKUP(CONCATENATE($AG$5,$B47,$C47),'ESP2'!$A$6:$N$131,14,FALSE),0)</f>
        <v>0</v>
      </c>
      <c r="AH47" s="66">
        <f>_xlfn.IFNA(VLOOKUP(CONCATENATE($AG$5,$B47,$C47),'OG3'!$A$6:$N$131,14,FALSE),0)</f>
        <v>0</v>
      </c>
      <c r="AI47" s="66">
        <f>_xlfn.IFNA(VLOOKUP(CONCATENATE($AI$5,$B47,$C47),'BUN2'!$A$6:$N$135,14,FALSE),0)</f>
        <v>0</v>
      </c>
      <c r="AJ47" s="66">
        <f>_xlfn.IFNA(VLOOKUP(CONCATENATE($AJ$5,$B47,$C47),SC!$A$6:$M$135,14,FALSE),0)</f>
        <v>0</v>
      </c>
      <c r="AK47" s="66">
        <f>_xlfn.IFNA(VLOOKUP(CONCATENATE($AK$5,$B47,$C47),'ESP3'!$A$6:$N$133,14,FALSE),0)</f>
        <v>0</v>
      </c>
      <c r="AL47" s="66">
        <f>_xlfn.IFNA(VLOOKUP(CONCATENATE($AL$5,$B47,$C47),'BAL3'!$A$6:$N$95,14,FALSE),0)</f>
        <v>0</v>
      </c>
      <c r="AM47" s="67">
        <f>_xlfn.IFNA(VLOOKUP(CONCATENATE($AK$5,$B47,$C47),'BUN3'!$A$6:$N$133,14,FALSE),0)</f>
        <v>0</v>
      </c>
      <c r="AN47" s="67">
        <f>_xlfn.IFNA(VLOOKUP(CONCATENATE($AN$5,$B47,$C47),'WAL1'!$A$6:$N$233,14,FALSE),0)</f>
        <v>0</v>
      </c>
      <c r="AO47" s="67">
        <f>_xlfn.IFNA(VLOOKUP(CONCATENATE($AO$5,$B47,$C47),'ESP4'!$A$6:$N$135,14,FALSE),0)</f>
        <v>0</v>
      </c>
      <c r="AP47" s="67">
        <f>_xlfn.IFNA(VLOOKUP(CONCATENATE($AP$5,$B47,$C47),'MR3'!$A$6:$N$77,14,FALSE),0)</f>
        <v>0</v>
      </c>
      <c r="AQ47" s="67">
        <f>_xlfn.IFNA(VLOOKUP(CONCATENATE($AQ$5,$B47,$C47),'WAL1'!$A$6:$N$233,14,FALSE),0)</f>
        <v>0</v>
      </c>
      <c r="AR47" s="67">
        <f>_xlfn.IFNA(VLOOKUP(CONCATENATE($AR$5,$B47,$C47),'SM1'!$A$6:$N$233,14,FALSE),0)</f>
        <v>0</v>
      </c>
      <c r="AS47" s="67"/>
      <c r="AT47" s="68"/>
      <c r="AU47" s="63"/>
    </row>
    <row r="48" spans="1:47" x14ac:dyDescent="0.3">
      <c r="A48" s="891"/>
      <c r="B48" s="85"/>
      <c r="C48" s="86"/>
      <c r="D48" s="86"/>
      <c r="E48" s="87"/>
      <c r="F48" s="88"/>
      <c r="G48" s="147"/>
      <c r="H48" s="66"/>
      <c r="I48" s="636"/>
      <c r="J48" s="66">
        <f>_xlfn.IFNA(VLOOKUP(CONCATENATE($J$5,$B48,$C48),'BUS1'!$A$6:$N$107,14,FALSE),0)</f>
        <v>0</v>
      </c>
      <c r="K48" s="66">
        <f>_xlfn.IFNA(VLOOKUP(CONCATENATE($K$5,$B48,$C48),'ESP1'!$A$6:$N$135,14,FALSE),0)</f>
        <v>0</v>
      </c>
      <c r="L48" s="66">
        <f>_xlfn.IFNA(VLOOKUP(CONCATENATE($L$5,$B48,$C48),'KR1'!$A$6:$N$95,14,FALSE),0)</f>
        <v>0</v>
      </c>
      <c r="M48" s="66">
        <f>_xlfn.IFNA(VLOOKUP(CONCATENATE($L$5,$B48,$C48),'KR1'!$A$6:$N$95,14,FALSE),0)</f>
        <v>0</v>
      </c>
      <c r="N48" s="66">
        <f>_xlfn.IFNA(VLOOKUP(CONCATENATE($N$5,$B48,$C48),MUR!$A$6:$L$131,14,FALSE),0)</f>
        <v>0</v>
      </c>
      <c r="O48" s="66">
        <f>_xlfn.IFNA(VLOOKUP(CONCATENATE($O$5,$B48,$C48),'SER1'!$A$6:$N$110,14,FALSE),0)</f>
        <v>0</v>
      </c>
      <c r="P48" s="66">
        <f>_xlfn.IFNA(VLOOKUP(CONCATENATE($P$5,$B48,$C48),'MR1'!$A$6:$N$135,14,FALSE),0)</f>
        <v>0</v>
      </c>
      <c r="Q48" s="66">
        <f>_xlfn.IFNA(VLOOKUP(CONCATENATE($Q$5,$B48,$C48),'GOS1'!$A$6:$N$133,14,FALSE),0)</f>
        <v>0</v>
      </c>
      <c r="R48" s="66">
        <f>_xlfn.IFNA(VLOOKUP(CONCATENATE($R$5,$B48,$C48),'BUS2'!F57,FALSE),0)</f>
        <v>0</v>
      </c>
      <c r="S48" s="66">
        <f>_xlfn.IFNA(VLOOKUP(CONCATENATE($S$5,$B48,$C48),'OG1'!$A$6:$N$56,14,FALSE),0)</f>
        <v>0</v>
      </c>
      <c r="T48" s="66">
        <f>_xlfn.IFNA(VLOOKUP(CONCATENATE($T$5,$B48,$C48),'DRY1'!$A$6:$N$135,14,FALSE),0)</f>
        <v>0</v>
      </c>
      <c r="U48" s="66">
        <f>_xlfn.IFNA(VLOOKUP(CONCATENATE($U$5,$B48,$C48),'HO1'!$A$6:$N$131,14,FALSE),0)</f>
        <v>0</v>
      </c>
      <c r="V48" s="66">
        <f>_xlfn.IFNA(VLOOKUP(CONCATENATE($V$5,$B48,$C48),'BUS3'!$A$6:$N$135,14,FALSE),0)</f>
        <v>0</v>
      </c>
      <c r="W48" s="64">
        <f>_xlfn.IFNA(VLOOKUP(CONCATENATE($W$5,$B48,$C48),'DRY2'!$A$6:$N$169,14,FALSE),0)</f>
        <v>0</v>
      </c>
      <c r="X48" s="66">
        <f>_xlfn.IFNA(VLOOKUP(CONCATENATE($X$5,$B48,$C48),'BAL2'!$A$6:$N$95,14,FALSE),0)</f>
        <v>0</v>
      </c>
      <c r="Y48" s="66">
        <f>_xlfn.IFNA(VLOOKUP(CONCATENATE($Y$5,$B48,$C48),'OG2'!$A$6:$N$133,14,FALSE),0)</f>
        <v>0</v>
      </c>
      <c r="Z48" s="66">
        <f>_xlfn.IFNA(VLOOKUP(CONCATENATE($Z$5,$B48,$C48),'MR2'!$A$6:$N$133,14,FALSE),0)</f>
        <v>0</v>
      </c>
      <c r="AA48" s="66">
        <f>_xlfn.IFNA(VLOOKUP(CONCATENATE($AA$5,$B48,$C48),'DRY3'!$A$6:$N$124,14,FALSE),0)</f>
        <v>0</v>
      </c>
      <c r="AB48" s="66">
        <f>_xlfn.IFNA(VLOOKUP(CONCATENATE($AB$5,$B48,$C48),'SER2'!$A$6:$N$135,14,FALSE),0)</f>
        <v>0</v>
      </c>
      <c r="AC48" s="66">
        <f>_xlfn.IFNA(VLOOKUP(CONCATENATE($AC$5,$B48,$C48),'KR2'!$A$6:$O$129,14,FALSE),0)</f>
        <v>0</v>
      </c>
      <c r="AD48" s="66" cm="1">
        <f t="array" ref="AD48">_xlfn.IFNA(VLOOKUP(CONCATENATE($AD$5,$B48,$C48),BUN43,AD49:AE60,FALSE),0)</f>
        <v>0</v>
      </c>
      <c r="AE48" s="66">
        <f>_xlfn.IFNA(VLOOKUP(CONCATENATE($AE$5,$B48,$C48),LOG!$A$6:$N$135,14,FALSE),0)</f>
        <v>0</v>
      </c>
      <c r="AF48" s="66">
        <f>_xlfn.IFNA(VLOOKUP(CONCATENATE($AF$5,$B48,$C48),FEST!$A$6:$N$125,14,FALSE),0)</f>
        <v>0</v>
      </c>
      <c r="AG48" s="66">
        <f>_xlfn.IFNA(VLOOKUP(CONCATENATE($AG$5,$B48,$C48),'ESP2'!$A$6:$N$131,14,FALSE),0)</f>
        <v>0</v>
      </c>
      <c r="AH48" s="66">
        <f>_xlfn.IFNA(VLOOKUP(CONCATENATE($AG$5,$B48,$C48),'OG3'!$A$6:$N$131,14,FALSE),0)</f>
        <v>0</v>
      </c>
      <c r="AI48" s="66">
        <f>_xlfn.IFNA(VLOOKUP(CONCATENATE($AI$5,$B48,$C48),'BUN2'!$A$6:$N$135,14,FALSE),0)</f>
        <v>0</v>
      </c>
      <c r="AJ48" s="66">
        <f>_xlfn.IFNA(VLOOKUP(CONCATENATE($AJ$5,$B48,$C48),SC!$A$6:$M$135,14,FALSE),0)</f>
        <v>0</v>
      </c>
      <c r="AK48" s="66">
        <f>_xlfn.IFNA(VLOOKUP(CONCATENATE($AK$5,$B48,$C48),'ESP3'!$A$6:$N$133,14,FALSE),0)</f>
        <v>0</v>
      </c>
      <c r="AL48" s="66">
        <f>_xlfn.IFNA(VLOOKUP(CONCATENATE($AL$5,$B48,$C48),'BAL3'!$A$6:$N$95,14,FALSE),0)</f>
        <v>0</v>
      </c>
      <c r="AM48" s="67">
        <f>_xlfn.IFNA(VLOOKUP(CONCATENATE($AK$5,$B48,$C48),'BUN3'!$A$6:$N$133,14,FALSE),0)</f>
        <v>0</v>
      </c>
      <c r="AN48" s="67">
        <f>_xlfn.IFNA(VLOOKUP(CONCATENATE($AN$5,$B48,$C48),'WAL1'!$A$6:$N$233,14,FALSE),0)</f>
        <v>0</v>
      </c>
      <c r="AO48" s="67">
        <f>_xlfn.IFNA(VLOOKUP(CONCATENATE($AO$5,$B48,$C48),'ESP4'!$A$6:$N$135,14,FALSE),0)</f>
        <v>0</v>
      </c>
      <c r="AP48" s="67">
        <f>_xlfn.IFNA(VLOOKUP(CONCATENATE($AP$5,$B48,$C48),'MR3'!$A$6:$N$77,14,FALSE),0)</f>
        <v>0</v>
      </c>
      <c r="AQ48" s="67">
        <f>_xlfn.IFNA(VLOOKUP(CONCATENATE($AN$5,$B48,$C48),'WAL1'!$A$6:$N$233,14,FALSE),0)</f>
        <v>0</v>
      </c>
      <c r="AR48" s="67">
        <f>_xlfn.IFNA(VLOOKUP(CONCATENATE($AR$5,$B48,$C48),'SM1'!$A$6:$N$233,14,FALSE),0)</f>
        <v>0</v>
      </c>
      <c r="AS48" s="67"/>
      <c r="AT48" s="68"/>
      <c r="AU48" s="63"/>
    </row>
    <row r="49" spans="1:47" x14ac:dyDescent="0.3">
      <c r="A49" s="891"/>
      <c r="B49" s="85"/>
      <c r="C49" s="86"/>
      <c r="D49" s="86"/>
      <c r="E49" s="87"/>
      <c r="F49" s="88"/>
      <c r="G49" s="147"/>
      <c r="H49" s="66"/>
      <c r="I49" s="636"/>
      <c r="J49" s="66">
        <f>_xlfn.IFNA(VLOOKUP(CONCATENATE($J$5,$B49,$C49),'BUS1'!$A$6:$N$107,14,FALSE),0)</f>
        <v>0</v>
      </c>
      <c r="K49" s="66">
        <f>_xlfn.IFNA(VLOOKUP(CONCATENATE($K$5,$B49,$C49),'ESP1'!$A$6:$N$135,14,FALSE),0)</f>
        <v>0</v>
      </c>
      <c r="L49" s="66">
        <f>_xlfn.IFNA(VLOOKUP(CONCATENATE($L$5,$B49,$C49),'KR1'!$A$6:$N$95,14,FALSE),0)</f>
        <v>0</v>
      </c>
      <c r="M49" s="66">
        <f>_xlfn.IFNA(VLOOKUP(CONCATENATE($L$5,$B49,$C49),'KR1'!$A$6:$N$95,14,FALSE),0)</f>
        <v>0</v>
      </c>
      <c r="N49" s="66">
        <f>_xlfn.IFNA(VLOOKUP(CONCATENATE($N$5,$B49,$C49),MUR!$A$6:$L$131,14,FALSE),0)</f>
        <v>0</v>
      </c>
      <c r="O49" s="66">
        <f>_xlfn.IFNA(VLOOKUP(CONCATENATE($O$5,$B49,$C49),'SER1'!$A$6:$N$110,14,FALSE),0)</f>
        <v>0</v>
      </c>
      <c r="P49" s="66">
        <f>_xlfn.IFNA(VLOOKUP(CONCATENATE($P$5,$B49,$C49),'MR1'!$A$6:$N$135,14,FALSE),0)</f>
        <v>0</v>
      </c>
      <c r="Q49" s="66">
        <f>_xlfn.IFNA(VLOOKUP(CONCATENATE($Q$5,$B49,$C49),'GOS1'!$A$6:$N$133,14,FALSE),0)</f>
        <v>0</v>
      </c>
      <c r="R49" s="66">
        <f>_xlfn.IFNA(VLOOKUP(CONCATENATE($R$5,$B49,$C49),'BUS2'!F58,FALSE),0)</f>
        <v>0</v>
      </c>
      <c r="S49" s="66">
        <f>_xlfn.IFNA(VLOOKUP(CONCATENATE($S$5,$B49,$C49),'OG1'!$A$6:$N$56,14,FALSE),0)</f>
        <v>0</v>
      </c>
      <c r="T49" s="66">
        <f>_xlfn.IFNA(VLOOKUP(CONCATENATE($T$5,$B49,$C49),'DRY1'!$A$6:$N$135,14,FALSE),0)</f>
        <v>0</v>
      </c>
      <c r="U49" s="66">
        <f>_xlfn.IFNA(VLOOKUP(CONCATENATE($U$5,$B49,$C49),'HO1'!$A$8:$N$131,14,FALSE),0)</f>
        <v>0</v>
      </c>
      <c r="V49" s="66">
        <f>_xlfn.IFNA(VLOOKUP(CONCATENATE($V$5,$B49,$C49),'BUS3'!$A$8:$N$135,14,FALSE),0)</f>
        <v>0</v>
      </c>
      <c r="W49" s="66">
        <f>_xlfn.IFNA(VLOOKUP(CONCATENATE($W$5,$B49,$C49),'DRY2'!$A$6:$M$169,14,FALSE),0)</f>
        <v>0</v>
      </c>
      <c r="X49" s="66">
        <f>_xlfn.IFNA(VLOOKUP(CONCATENATE($X$5,$B49,$C49),'BAL2'!$A$6:$N$95,14,FALSE),0)</f>
        <v>0</v>
      </c>
      <c r="Y49" s="66">
        <f>_xlfn.IFNA(VLOOKUP(CONCATENATE($Y$5,$B49,$C49),'OG3'!$A$6:$N$133,14,FALSE),0)</f>
        <v>0</v>
      </c>
      <c r="Z49" s="66">
        <f>_xlfn.IFNA(VLOOKUP(CONCATENATE($Z$5,$B49,$C49),'MR2'!$A$6:$N$133,14,FALSE),0)</f>
        <v>0</v>
      </c>
      <c r="AA49" s="66">
        <f>_xlfn.IFNA(VLOOKUP(CONCATENATE($AA$5,$B49,$C49),'DRY3'!$A$6:$N$124,14,FALSE),0)</f>
        <v>0</v>
      </c>
      <c r="AB49" s="66">
        <f>_xlfn.IFNA(VLOOKUP(CONCATENATE($AB$5,$B49,$C49),'SER2'!$A$6:$N$135,14,FALSE),0)</f>
        <v>0</v>
      </c>
      <c r="AC49" s="66">
        <f>_xlfn.IFNA(VLOOKUP(CONCATENATE($AC$5,$B49,$C49),'KR2'!$A$6:$O$129,14,FALSE),0)</f>
        <v>0</v>
      </c>
      <c r="AD49" s="66" cm="1">
        <f t="array" ref="AD49">_xlfn.IFNA(VLOOKUP(CONCATENATE($AD$5,$B49,$C49),BUN44,AD50:AE61,FALSE),0)</f>
        <v>0</v>
      </c>
      <c r="AE49" s="66">
        <f>_xlfn.IFNA(VLOOKUP(CONCATENATE($AE$5,$B49,$C49),LOG!$A$6:$N$135,14,FALSE),0)</f>
        <v>0</v>
      </c>
      <c r="AF49" s="66">
        <f>_xlfn.IFNA(VLOOKUP(CONCATENATE($AF$5,$B49,$C49),FEST!$A$6:$N$125,14,FALSE),0)</f>
        <v>0</v>
      </c>
      <c r="AG49" s="66">
        <f>_xlfn.IFNA(VLOOKUP(CONCATENATE($AG$5,$B49,$C49),'ESP2'!$A$6:$N$131,14,FALSE),0)</f>
        <v>0</v>
      </c>
      <c r="AH49" s="66">
        <f>_xlfn.IFNA(VLOOKUP(CONCATENATE($AG$5,$B49,$C49),'OG3'!$A$6:$N$131,14,FALSE),0)</f>
        <v>0</v>
      </c>
      <c r="AI49" s="66">
        <f>_xlfn.IFNA(VLOOKUP(CONCATENATE($AI$5,$B49,$C49),'BUN2'!$A$6:$N$135,14,FALSE),0)</f>
        <v>0</v>
      </c>
      <c r="AJ49" s="66">
        <f>_xlfn.IFNA(VLOOKUP(CONCATENATE($AJ$5,$B49,$C49),SC!$A$6:$M$135,14,FALSE),0)</f>
        <v>0</v>
      </c>
      <c r="AK49" s="66">
        <f>_xlfn.IFNA(VLOOKUP(CONCATENATE($AK$5,$B49,$C49),'ESP3'!$A$6:$N$133,14,FALSE),0)</f>
        <v>0</v>
      </c>
      <c r="AL49" s="66">
        <f>_xlfn.IFNA(VLOOKUP(CONCATENATE($AL$5,$B49,$C49),'BAL3'!$A$6:$N$95,14,FALSE),0)</f>
        <v>0</v>
      </c>
      <c r="AM49" s="67">
        <f>_xlfn.IFNA(VLOOKUP(CONCATENATE($AK$5,$B49,$C49),'BUN3'!$A$6:$N$133,14,FALSE),0)</f>
        <v>0</v>
      </c>
      <c r="AN49" s="67">
        <f>_xlfn.IFNA(VLOOKUP(CONCATENATE($AN$5,$B49,$C49),'WAL1'!$A$6:$N$233,14,FALSE),0)</f>
        <v>0</v>
      </c>
      <c r="AO49" s="67">
        <f>_xlfn.IFNA(VLOOKUP(CONCATENATE($AO$5,$B49,$C49),'ESP4'!$A$6:$N$135,14,FALSE),0)</f>
        <v>0</v>
      </c>
      <c r="AP49" s="67">
        <f>_xlfn.IFNA(VLOOKUP(CONCATENATE($AP$5,$B49,$C49),'MR3'!$A$6:$N$77,14,FALSE),0)</f>
        <v>0</v>
      </c>
      <c r="AQ49" s="67">
        <f>_xlfn.IFNA(VLOOKUP(CONCATENATE($AN$5,$B49,$C49),'WAL1'!$A$6:$N$233,14,FALSE),0)</f>
        <v>0</v>
      </c>
      <c r="AR49" s="67">
        <f>_xlfn.IFNA(VLOOKUP(CONCATENATE($AR$5,$B49,$C49),'SM1'!$A$6:$N$233,14,FALSE),0)</f>
        <v>0</v>
      </c>
      <c r="AS49" s="67"/>
      <c r="AT49" s="68"/>
      <c r="AU49" s="63"/>
    </row>
    <row r="50" spans="1:47" x14ac:dyDescent="0.3">
      <c r="A50" s="891"/>
      <c r="B50" s="85"/>
      <c r="C50" s="86"/>
      <c r="D50" s="86"/>
      <c r="E50" s="87"/>
      <c r="F50" s="88"/>
      <c r="G50" s="147"/>
      <c r="H50" s="66"/>
      <c r="I50" s="636"/>
      <c r="J50" s="66">
        <f>_xlfn.IFNA(VLOOKUP(CONCATENATE($J$5,$B50,$C50),'BUS1'!$A$6:$N$107,14,FALSE),0)</f>
        <v>0</v>
      </c>
      <c r="K50" s="66">
        <f>_xlfn.IFNA(VLOOKUP(CONCATENATE($K$5,$B50,$C50),'ESP1'!$A$6:$N$135,14,FALSE),0)</f>
        <v>0</v>
      </c>
      <c r="L50" s="66">
        <f>_xlfn.IFNA(VLOOKUP(CONCATENATE($L$5,$B50,$C50),'KR1'!$A$6:$N$95,14,FALSE),0)</f>
        <v>0</v>
      </c>
      <c r="M50" s="66">
        <f>_xlfn.IFNA(VLOOKUP(CONCATENATE($L$5,$B50,$C50),'KR1'!$A$6:$N$95,14,FALSE),0)</f>
        <v>0</v>
      </c>
      <c r="N50" s="66">
        <f>_xlfn.IFNA(VLOOKUP(CONCATENATE($N$5,$B50,$C50),MUR!$A$6:$L$131,14,FALSE),0)</f>
        <v>0</v>
      </c>
      <c r="O50" s="66">
        <f>_xlfn.IFNA(VLOOKUP(CONCATENATE($O$5,$B50,$C50),'SER1'!$A$6:$N$110,14,FALSE),0)</f>
        <v>0</v>
      </c>
      <c r="P50" s="66">
        <f>_xlfn.IFNA(VLOOKUP(CONCATENATE($P$5,$B50,$C50),'MR1'!$A$6:$N$135,14,FALSE),0)</f>
        <v>0</v>
      </c>
      <c r="Q50" s="66">
        <f>_xlfn.IFNA(VLOOKUP(CONCATENATE($Q$5,$B50,$C50),'GOS1'!$A$6:$N$133,14,FALSE),0)</f>
        <v>0</v>
      </c>
      <c r="R50" s="66">
        <f>_xlfn.IFNA(VLOOKUP(CONCATENATE($R$5,$B50,$C50),'BUS2'!F59,FALSE),0)</f>
        <v>0</v>
      </c>
      <c r="S50" s="66">
        <f>_xlfn.IFNA(VLOOKUP(CONCATENATE($S$5,$B50,$C50),'OG1'!$A$6:$N$56,14,FALSE),0)</f>
        <v>0</v>
      </c>
      <c r="T50" s="66">
        <f>_xlfn.IFNA(VLOOKUP(CONCATENATE($T$5,$B50,$C50),'DRY1'!$A$6:$N$135,14,FALSE),0)</f>
        <v>0</v>
      </c>
      <c r="U50" s="66">
        <f>_xlfn.IFNA(VLOOKUP(CONCATENATE($U$5,$B50,$C50),'HO1'!$A$8:$N$131,14,FALSE),0)</f>
        <v>0</v>
      </c>
      <c r="V50" s="66">
        <f>_xlfn.IFNA(VLOOKUP(CONCATENATE($V$5,$B50,$C50),'BUS3'!$A$8:$N$135,14,FALSE),0)</f>
        <v>0</v>
      </c>
      <c r="W50" s="66">
        <f>_xlfn.IFNA(VLOOKUP(CONCATENATE($W$5,$B50,$C50),'DRY2'!$A$6:$M$169,14,FALSE),0)</f>
        <v>0</v>
      </c>
      <c r="X50" s="66">
        <f>_xlfn.IFNA(VLOOKUP(CONCATENATE($X$5,$B50,$C50),'BAL2'!$A$6:$N$95,14,FALSE),0)</f>
        <v>0</v>
      </c>
      <c r="Y50" s="66">
        <f>_xlfn.IFNA(VLOOKUP(CONCATENATE($Y$5,$B50,$C50),'OG3'!$A$6:$N$133,14,FALSE),0)</f>
        <v>0</v>
      </c>
      <c r="Z50" s="66">
        <f>_xlfn.IFNA(VLOOKUP(CONCATENATE($Z$5,$B50,$C50),'MR2'!$A$6:$N$133,14,FALSE),0)</f>
        <v>0</v>
      </c>
      <c r="AA50" s="66">
        <f>_xlfn.IFNA(VLOOKUP(CONCATENATE($AA$5,$B50,$C50),'DRY3'!$A$6:$N$124,14,FALSE),0)</f>
        <v>0</v>
      </c>
      <c r="AB50" s="66">
        <f>_xlfn.IFNA(VLOOKUP(CONCATENATE($AB$5,$B50,$C50),'SER2'!$A$6:$N$135,14,FALSE),0)</f>
        <v>0</v>
      </c>
      <c r="AC50" s="66">
        <f>_xlfn.IFNA(VLOOKUP(CONCATENATE($AC$5,$B50,$C50),'KR2'!$A$6:$O$129,14,FALSE),0)</f>
        <v>0</v>
      </c>
      <c r="AD50" s="66" cm="1">
        <f t="array" ref="AD50">_xlfn.IFNA(VLOOKUP(CONCATENATE($AD$5,$B50,$C50),BUN45,AD51:AE62,FALSE),0)</f>
        <v>0</v>
      </c>
      <c r="AE50" s="66">
        <f>_xlfn.IFNA(VLOOKUP(CONCATENATE($AE$5,$B50,$C50),LOG!$A$6:$N$135,14,FALSE),0)</f>
        <v>0</v>
      </c>
      <c r="AF50" s="66">
        <f>_xlfn.IFNA(VLOOKUP(CONCATENATE($AF$5,$B50,$C50),FEST!$A$6:$N$125,14,FALSE),0)</f>
        <v>0</v>
      </c>
      <c r="AG50" s="66">
        <f>_xlfn.IFNA(VLOOKUP(CONCATENATE($AG$5,$B50,$C50),'ESP2'!$A$6:$N$131,14,FALSE),0)</f>
        <v>0</v>
      </c>
      <c r="AH50" s="66">
        <f>_xlfn.IFNA(VLOOKUP(CONCATENATE($AG$5,$B50,$C50),'OG3'!$A$6:$N$131,14,FALSE),0)</f>
        <v>0</v>
      </c>
      <c r="AI50" s="66">
        <f>_xlfn.IFNA(VLOOKUP(CONCATENATE($AI$5,$B50,$C50),'BUN2'!$A$6:$N$135,14,FALSE),0)</f>
        <v>0</v>
      </c>
      <c r="AJ50" s="66">
        <f>_xlfn.IFNA(VLOOKUP(CONCATENATE($AJ$5,$B50,$C50),SC!$A$6:$M$135,14,FALSE),0)</f>
        <v>0</v>
      </c>
      <c r="AK50" s="66">
        <f>_xlfn.IFNA(VLOOKUP(CONCATENATE($AK$5,$B50,$C50),'ESP3'!$A$6:$N$133,14,FALSE),0)</f>
        <v>0</v>
      </c>
      <c r="AL50" s="66">
        <f>_xlfn.IFNA(VLOOKUP(CONCATENATE($AL$5,$B50,$C50),'BAL3'!$A$6:$N$95,14,FALSE),0)</f>
        <v>0</v>
      </c>
      <c r="AM50" s="67">
        <f>_xlfn.IFNA(VLOOKUP(CONCATENATE($AK$5,$B50,$C50),'BUN3'!$A$6:$N$133,14,FALSE),0)</f>
        <v>0</v>
      </c>
      <c r="AN50" s="67">
        <f>_xlfn.IFNA(VLOOKUP(CONCATENATE($AN$5,$B50,$C50),'WAL1'!$A$6:$N$233,14,FALSE),0)</f>
        <v>0</v>
      </c>
      <c r="AO50" s="67">
        <f>_xlfn.IFNA(VLOOKUP(CONCATENATE($AO$5,$B50,$C50),'ESP4'!$A$6:$N$135,14,FALSE),0)</f>
        <v>0</v>
      </c>
      <c r="AP50" s="67">
        <f>_xlfn.IFNA(VLOOKUP(CONCATENATE($AP$5,$B50,$C50),'MR3'!$A$6:$N$77,14,FALSE),0)</f>
        <v>0</v>
      </c>
      <c r="AQ50" s="67">
        <f>_xlfn.IFNA(VLOOKUP(CONCATENATE($AN$5,$B50,$C50),'WAL1'!$A$6:$N$233,14,FALSE),0)</f>
        <v>0</v>
      </c>
      <c r="AR50" s="67">
        <f>_xlfn.IFNA(VLOOKUP(CONCATENATE($AR$5,$B50,$C50),'SM1'!$A$6:$N$233,14,FALSE),0)</f>
        <v>0</v>
      </c>
      <c r="AS50" s="393"/>
      <c r="AT50" s="68"/>
      <c r="AU50" s="63"/>
    </row>
    <row r="51" spans="1:47" x14ac:dyDescent="0.3">
      <c r="A51" s="891"/>
      <c r="B51" s="85"/>
      <c r="C51" s="86"/>
      <c r="D51" s="86"/>
      <c r="E51" s="87"/>
      <c r="F51" s="88"/>
      <c r="G51" s="147"/>
      <c r="H51" s="66"/>
      <c r="I51" s="636"/>
      <c r="J51" s="66">
        <f>_xlfn.IFNA(VLOOKUP(CONCATENATE($J$5,$B51,$C51),'BUS1'!$A$6:$N$107,14,FALSE),0)</f>
        <v>0</v>
      </c>
      <c r="K51" s="66">
        <f>_xlfn.IFNA(VLOOKUP(CONCATENATE($K$5,$B51,$C51),'ESP1'!$A$6:$N$135,14,FALSE),0)</f>
        <v>0</v>
      </c>
      <c r="L51" s="66">
        <f>_xlfn.IFNA(VLOOKUP(CONCATENATE($L$5,$B51,$C51),'KR1'!$A$6:$N$95,14,FALSE),0)</f>
        <v>0</v>
      </c>
      <c r="M51" s="66">
        <f>_xlfn.IFNA(VLOOKUP(CONCATENATE($L$5,$B51,$C51),'KR1'!$A$6:$N$95,14,FALSE),0)</f>
        <v>0</v>
      </c>
      <c r="N51" s="66">
        <f>_xlfn.IFNA(VLOOKUP(CONCATENATE($N$5,$B51,$C51),MUR!$A$6:$L$131,14,FALSE),0)</f>
        <v>0</v>
      </c>
      <c r="O51" s="66">
        <f>_xlfn.IFNA(VLOOKUP(CONCATENATE($O$5,$B51,$C51),'SER1'!$A$6:$N$110,14,FALSE),0)</f>
        <v>0</v>
      </c>
      <c r="P51" s="66">
        <f>_xlfn.IFNA(VLOOKUP(CONCATENATE($P$5,$B51,$C51),'MR1'!$A$6:$N$135,14,FALSE),0)</f>
        <v>0</v>
      </c>
      <c r="Q51" s="66">
        <f>_xlfn.IFNA(VLOOKUP(CONCATENATE($Q$5,$B51,$C51),'GOS1'!$A$6:$N$133,14,FALSE),0)</f>
        <v>0</v>
      </c>
      <c r="R51" s="66">
        <f>_xlfn.IFNA(VLOOKUP(CONCATENATE($R$5,$B51,$C51),'BUS2'!F60,FALSE),0)</f>
        <v>0</v>
      </c>
      <c r="S51" s="66">
        <f>_xlfn.IFNA(VLOOKUP(CONCATENATE($S$5,$B51,$C51),'OG1'!$A$6:$N$56,14,FALSE),0)</f>
        <v>0</v>
      </c>
      <c r="T51" s="66">
        <f>_xlfn.IFNA(VLOOKUP(CONCATENATE($T$5,$B51,$C51),'DRY1'!$A$6:$N$135,14,FALSE),0)</f>
        <v>0</v>
      </c>
      <c r="U51" s="66">
        <f>_xlfn.IFNA(VLOOKUP(CONCATENATE($U$5,$B51,$C51),'HO1'!$A$8:$N$131,14,FALSE),0)</f>
        <v>0</v>
      </c>
      <c r="V51" s="66">
        <f>_xlfn.IFNA(VLOOKUP(CONCATENATE($V$5,$B51,$C51),'BUS3'!$A$8:$N$135,14,FALSE),0)</f>
        <v>0</v>
      </c>
      <c r="W51" s="66">
        <f>_xlfn.IFNA(VLOOKUP(CONCATENATE($W$5,$B51,$C51),'DRY2'!$A$6:$M$169,14,FALSE),0)</f>
        <v>0</v>
      </c>
      <c r="X51" s="66">
        <f>_xlfn.IFNA(VLOOKUP(CONCATENATE($X$5,$B51,$C51),'BAL2'!$A$6:$N$95,14,FALSE),0)</f>
        <v>0</v>
      </c>
      <c r="Y51" s="66">
        <f>_xlfn.IFNA(VLOOKUP(CONCATENATE($Y$5,$B51,$C51),'OG3'!$A$6:$N$133,14,FALSE),0)</f>
        <v>0</v>
      </c>
      <c r="Z51" s="66">
        <f>_xlfn.IFNA(VLOOKUP(CONCATENATE($Z$5,$B51,$C51),'MR2'!$A$6:$N$133,14,FALSE),0)</f>
        <v>0</v>
      </c>
      <c r="AA51" s="66">
        <f>_xlfn.IFNA(VLOOKUP(CONCATENATE($AA$5,$B51,$C51),'DRY3'!$A$6:$N$124,14,FALSE),0)</f>
        <v>0</v>
      </c>
      <c r="AB51" s="66">
        <f>_xlfn.IFNA(VLOOKUP(CONCATENATE($AB$5,$B51,$C51),'SER2'!$A$6:$N$135,14,FALSE),0)</f>
        <v>0</v>
      </c>
      <c r="AC51" s="66">
        <f>_xlfn.IFNA(VLOOKUP(CONCATENATE($AC$5,$B51,$C51),'KR2'!$A$6:$O$129,14,FALSE),0)</f>
        <v>0</v>
      </c>
      <c r="AD51" s="66" cm="1">
        <f t="array" ref="AD51">_xlfn.IFNA(VLOOKUP(CONCATENATE($AD$5,$B51,$C51),BUN46,AD52:AE63,FALSE),0)</f>
        <v>0</v>
      </c>
      <c r="AE51" s="66">
        <f>_xlfn.IFNA(VLOOKUP(CONCATENATE($AE$5,$B51,$C51),LOG!$A$6:$N$135,14,FALSE),0)</f>
        <v>0</v>
      </c>
      <c r="AF51" s="66">
        <f>_xlfn.IFNA(VLOOKUP(CONCATENATE($AF$5,$B51,$C51),FEST!$A$6:$N$125,14,FALSE),0)</f>
        <v>0</v>
      </c>
      <c r="AG51" s="66">
        <f>_xlfn.IFNA(VLOOKUP(CONCATENATE($AG$5,$B51,$C51),'ESP2'!$A$6:$N$131,14,FALSE),0)</f>
        <v>0</v>
      </c>
      <c r="AH51" s="66">
        <f>_xlfn.IFNA(VLOOKUP(CONCATENATE($AG$5,$B51,$C51),'OG3'!$A$6:$N$131,14,FALSE),0)</f>
        <v>0</v>
      </c>
      <c r="AI51" s="66">
        <f>_xlfn.IFNA(VLOOKUP(CONCATENATE($AI$5,$B51,$C51),'BUN2'!$A$6:$N$135,14,FALSE),0)</f>
        <v>0</v>
      </c>
      <c r="AJ51" s="66">
        <f>_xlfn.IFNA(VLOOKUP(CONCATENATE($AJ$5,$B51,$C51),SC!$A$6:$M$135,14,FALSE),0)</f>
        <v>0</v>
      </c>
      <c r="AK51" s="66">
        <f>_xlfn.IFNA(VLOOKUP(CONCATENATE($AK$5,$B51,$C51),'ESP3'!$A$6:$N$133,14,FALSE),0)</f>
        <v>0</v>
      </c>
      <c r="AL51" s="66">
        <f>_xlfn.IFNA(VLOOKUP(CONCATENATE($AL$5,$B51,$C51),'BAL3'!$A$6:$N$95,14,FALSE),0)</f>
        <v>0</v>
      </c>
      <c r="AM51" s="67">
        <f>_xlfn.IFNA(VLOOKUP(CONCATENATE($AK$5,$B51,$C51),'BUN3'!$A$6:$N$133,14,FALSE),0)</f>
        <v>0</v>
      </c>
      <c r="AN51" s="67">
        <f>_xlfn.IFNA(VLOOKUP(CONCATENATE($AN$5,$B51,$C51),'WAL1'!$A$6:$N$233,14,FALSE),0)</f>
        <v>0</v>
      </c>
      <c r="AO51" s="67">
        <f>_xlfn.IFNA(VLOOKUP(CONCATENATE($AO$5,$B51,$C51),'ESP4'!$A$6:$N$135,14,FALSE),0)</f>
        <v>0</v>
      </c>
      <c r="AP51" s="67">
        <f>_xlfn.IFNA(VLOOKUP(CONCATENATE($AP$5,$B51,$C51),'MR3'!$A$6:$N$77,14,FALSE),0)</f>
        <v>0</v>
      </c>
      <c r="AQ51" s="67">
        <f>_xlfn.IFNA(VLOOKUP(CONCATENATE($AN$5,$B51,$C51),'WAL1'!$A$6:$N$233,14,FALSE),0)</f>
        <v>0</v>
      </c>
      <c r="AR51" s="67">
        <f>_xlfn.IFNA(VLOOKUP(CONCATENATE($AR$5,$B51,$C51),'SM1'!$A$6:$N$233,14,FALSE),0)</f>
        <v>0</v>
      </c>
      <c r="AS51" s="393"/>
      <c r="AT51" s="68"/>
      <c r="AU51" s="63"/>
    </row>
    <row r="52" spans="1:47" x14ac:dyDescent="0.3">
      <c r="A52" s="891"/>
      <c r="B52" s="85"/>
      <c r="C52" s="86"/>
      <c r="D52" s="86"/>
      <c r="E52" s="87"/>
      <c r="F52" s="88"/>
      <c r="G52" s="147"/>
      <c r="H52" s="66"/>
      <c r="I52" s="636"/>
      <c r="J52" s="66">
        <f>_xlfn.IFNA(VLOOKUP(CONCATENATE($J$5,$B52,$C52),'BUS1'!$A$6:$N$107,14,FALSE),0)</f>
        <v>0</v>
      </c>
      <c r="K52" s="66">
        <f>_xlfn.IFNA(VLOOKUP(CONCATENATE($K$5,$B52,$C52),'ESP1'!$A$6:$N$135,14,FALSE),0)</f>
        <v>0</v>
      </c>
      <c r="L52" s="66">
        <f>_xlfn.IFNA(VLOOKUP(CONCATENATE($L$5,$B52,$C52),'KR1'!$A$6:$N$95,14,FALSE),0)</f>
        <v>0</v>
      </c>
      <c r="M52" s="66">
        <f>_xlfn.IFNA(VLOOKUP(CONCATENATE($L$5,$B52,$C52),'KR1'!$A$6:$N$95,14,FALSE),0)</f>
        <v>0</v>
      </c>
      <c r="N52" s="66">
        <f>_xlfn.IFNA(VLOOKUP(CONCATENATE($N$5,$B52,$C52),MUR!$A$6:$L$131,14,FALSE),0)</f>
        <v>0</v>
      </c>
      <c r="O52" s="66">
        <f>_xlfn.IFNA(VLOOKUP(CONCATENATE($O$5,$B52,$C52),'SER1'!$A$6:$N$110,14,FALSE),0)</f>
        <v>0</v>
      </c>
      <c r="P52" s="66">
        <f>_xlfn.IFNA(VLOOKUP(CONCATENATE($P$5,$B52,$C52),'MR1'!$A$6:$N$135,14,FALSE),0)</f>
        <v>0</v>
      </c>
      <c r="Q52" s="66">
        <f>_xlfn.IFNA(VLOOKUP(CONCATENATE($Q$5,$B52,$C52),'GOS1'!$A$6:$N$133,14,FALSE),0)</f>
        <v>0</v>
      </c>
      <c r="R52" s="66">
        <f>_xlfn.IFNA(VLOOKUP(CONCATENATE($R$5,$B52,$C52),'BUS2'!F61,FALSE),0)</f>
        <v>0</v>
      </c>
      <c r="S52" s="66">
        <f>_xlfn.IFNA(VLOOKUP(CONCATENATE($S$5,$B52,$C52),'OG1'!$A$6:$N$56,14,FALSE),0)</f>
        <v>0</v>
      </c>
      <c r="T52" s="66">
        <f>_xlfn.IFNA(VLOOKUP(CONCATENATE($T$5,$B52,$C52),'DRY1'!$A$6:$N$135,14,FALSE),0)</f>
        <v>0</v>
      </c>
      <c r="U52" s="66">
        <f>_xlfn.IFNA(VLOOKUP(CONCATENATE($U$5,$B52,$C52),'HO1'!$A$8:$N$131,14,FALSE),0)</f>
        <v>0</v>
      </c>
      <c r="V52" s="66">
        <f>_xlfn.IFNA(VLOOKUP(CONCATENATE($V$5,$B52,$C52),'BUS3'!$A$8:$N$135,14,FALSE),0)</f>
        <v>0</v>
      </c>
      <c r="W52" s="66">
        <f>_xlfn.IFNA(VLOOKUP(CONCATENATE($W$5,$B52,$C52),'DRY2'!$A$6:$M$169,14,FALSE),0)</f>
        <v>0</v>
      </c>
      <c r="X52" s="66">
        <f>_xlfn.IFNA(VLOOKUP(CONCATENATE($X$5,$B52,$C52),'BAL2'!$A$6:$N$95,14,FALSE),0)</f>
        <v>0</v>
      </c>
      <c r="Y52" s="66">
        <f>_xlfn.IFNA(VLOOKUP(CONCATENATE($Y$5,$B52,$C52),'OG3'!$A$6:$N$133,14,FALSE),0)</f>
        <v>0</v>
      </c>
      <c r="Z52" s="66">
        <f>_xlfn.IFNA(VLOOKUP(CONCATENATE($Z$5,$B52,$C52),'MR2'!$A$6:$N$133,14,FALSE),0)</f>
        <v>0</v>
      </c>
      <c r="AA52" s="66">
        <f>_xlfn.IFNA(VLOOKUP(CONCATENATE($AA$5,$B52,$C52),'DRY3'!$A$6:$N$124,14,FALSE),0)</f>
        <v>0</v>
      </c>
      <c r="AB52" s="66">
        <f>_xlfn.IFNA(VLOOKUP(CONCATENATE($AB$5,$B52,$C52),'SER2'!$A$6:$N$135,14,FALSE),0)</f>
        <v>0</v>
      </c>
      <c r="AC52" s="66">
        <f>_xlfn.IFNA(VLOOKUP(CONCATENATE($AC$5,$B52,$C52),'KR2'!$A$6:$O$129,14,FALSE),0)</f>
        <v>0</v>
      </c>
      <c r="AD52" s="66" cm="1">
        <f t="array" ref="AD52">_xlfn.IFNA(VLOOKUP(CONCATENATE($AD$5,$B52,$C52),BUR47,AD53:AE64,FALSE),0)</f>
        <v>0</v>
      </c>
      <c r="AE52" s="66">
        <f>_xlfn.IFNA(VLOOKUP(CONCATENATE($AE$5,$B52,$C52),LOG!$A$6:$N$135,14,FALSE),0)</f>
        <v>0</v>
      </c>
      <c r="AF52" s="66">
        <f>_xlfn.IFNA(VLOOKUP(CONCATENATE($AF$5,$B52,$C52),FEST!$A$6:$N$125,14,FALSE),0)</f>
        <v>0</v>
      </c>
      <c r="AG52" s="66">
        <f>_xlfn.IFNA(VLOOKUP(CONCATENATE($AG$5,$B52,$C52),'ESP2'!$A$6:$N$131,14,FALSE),0)</f>
        <v>0</v>
      </c>
      <c r="AH52" s="66">
        <f>_xlfn.IFNA(VLOOKUP(CONCATENATE($AG$5,$B52,$C52),'OG3'!$A$6:$N$131,14,FALSE),0)</f>
        <v>0</v>
      </c>
      <c r="AI52" s="66">
        <f>_xlfn.IFNA(VLOOKUP(CONCATENATE($AI$5,$B52,$C52),'BUN2'!$A$6:$N$135,14,FALSE),0)</f>
        <v>0</v>
      </c>
      <c r="AJ52" s="66">
        <f>_xlfn.IFNA(VLOOKUP(CONCATENATE($AJ$5,$B52,$C52),SC!$A$6:$M$135,14,FALSE),0)</f>
        <v>0</v>
      </c>
      <c r="AK52" s="66">
        <f>_xlfn.IFNA(VLOOKUP(CONCATENATE($AK$5,$B52,$C52),'ESP3'!$A$6:$N$133,14,FALSE),0)</f>
        <v>0</v>
      </c>
      <c r="AL52" s="66">
        <f>_xlfn.IFNA(VLOOKUP(CONCATENATE($AL$5,$B52,$C52),'BAL3'!$A$6:$N$95,14,FALSE),0)</f>
        <v>0</v>
      </c>
      <c r="AM52" s="67">
        <f>_xlfn.IFNA(VLOOKUP(CONCATENATE($AK$5,$B52,$C52),'BUN3'!$A$6:$N$133,14,FALSE),0)</f>
        <v>0</v>
      </c>
      <c r="AN52" s="67">
        <f>_xlfn.IFNA(VLOOKUP(CONCATENATE($AN$5,$B52,$C52),'WAL1'!$A$6:$N$233,14,FALSE),0)</f>
        <v>0</v>
      </c>
      <c r="AO52" s="67">
        <f>_xlfn.IFNA(VLOOKUP(CONCATENATE($AO$5,$B52,$C52),'ESP4'!$A$6:$N$135,14,FALSE),0)</f>
        <v>0</v>
      </c>
      <c r="AP52" s="67">
        <f>_xlfn.IFNA(VLOOKUP(CONCATENATE($AP$5,$B52,$C52),'MR3'!$A$6:$N$77,14,FALSE),0)</f>
        <v>0</v>
      </c>
      <c r="AQ52" s="67">
        <f>_xlfn.IFNA(VLOOKUP(CONCATENATE($AN$5,$B52,$C52),'WAL1'!$A$6:$N$233,14,FALSE),0)</f>
        <v>0</v>
      </c>
      <c r="AR52" s="67">
        <f>_xlfn.IFNA(VLOOKUP(CONCATENATE($AR$5,$B52,$C52),'SM1'!$A$6:$N$233,14,FALSE),0)</f>
        <v>0</v>
      </c>
      <c r="AS52" s="393"/>
      <c r="AT52" s="68"/>
      <c r="AU52" s="63"/>
    </row>
    <row r="53" spans="1:47" x14ac:dyDescent="0.3">
      <c r="A53" s="891"/>
      <c r="B53" s="85"/>
      <c r="C53" s="86"/>
      <c r="D53" s="86"/>
      <c r="E53" s="87"/>
      <c r="F53" s="88"/>
      <c r="G53" s="147"/>
      <c r="H53" s="66"/>
      <c r="I53" s="636"/>
      <c r="J53" s="66">
        <f>_xlfn.IFNA(VLOOKUP(CONCATENATE($J$5,$B53,$C53),'BUS1'!$A$6:$N$107,14,FALSE),0)</f>
        <v>0</v>
      </c>
      <c r="K53" s="66">
        <f>_xlfn.IFNA(VLOOKUP(CONCATENATE($K$5,$B53,$C53),'ESP1'!$A$6:$N$135,14,FALSE),0)</f>
        <v>0</v>
      </c>
      <c r="L53" s="66">
        <f>_xlfn.IFNA(VLOOKUP(CONCATENATE($L$5,$B53,$C53),'KR1'!$A$6:$N$95,14,FALSE),0)</f>
        <v>0</v>
      </c>
      <c r="M53" s="66">
        <f>_xlfn.IFNA(VLOOKUP(CONCATENATE($L$5,$B53,$C53),'KR1'!$A$6:$N$95,14,FALSE),0)</f>
        <v>0</v>
      </c>
      <c r="N53" s="66">
        <f>_xlfn.IFNA(VLOOKUP(CONCATENATE($N$5,$B53,$C53),MUR!$A$6:$L$131,14,FALSE),0)</f>
        <v>0</v>
      </c>
      <c r="O53" s="66">
        <f>_xlfn.IFNA(VLOOKUP(CONCATENATE($O$5,$B53,$C53),'SER1'!$A$6:$N$110,14,FALSE),0)</f>
        <v>0</v>
      </c>
      <c r="P53" s="66">
        <f>_xlfn.IFNA(VLOOKUP(CONCATENATE($P$5,$B53,$C53),'MR1'!$A$6:$N$135,14,FALSE),0)</f>
        <v>0</v>
      </c>
      <c r="Q53" s="66">
        <f>_xlfn.IFNA(VLOOKUP(CONCATENATE($Q$5,$B53,$C53),'GOS1'!$A$6:$N$133,14,FALSE),0)</f>
        <v>0</v>
      </c>
      <c r="R53" s="66">
        <f>_xlfn.IFNA(VLOOKUP(CONCATENATE($R$5,$B53,$C53),'BUS2'!F62,FALSE),0)</f>
        <v>0</v>
      </c>
      <c r="S53" s="66">
        <f>_xlfn.IFNA(VLOOKUP(CONCATENATE($S$5,$B53,$C53),'OG1'!$A$6:$N$56,14,FALSE),0)</f>
        <v>0</v>
      </c>
      <c r="T53" s="66">
        <f>_xlfn.IFNA(VLOOKUP(CONCATENATE($T$5,$B53,$C53),'DRY1'!$A$6:$N$135,14,FALSE),0)</f>
        <v>0</v>
      </c>
      <c r="U53" s="66">
        <f>_xlfn.IFNA(VLOOKUP(CONCATENATE($U$5,$B53,$C53),'HO1'!$A$8:$N$131,14,FALSE),0)</f>
        <v>0</v>
      </c>
      <c r="V53" s="66">
        <f>_xlfn.IFNA(VLOOKUP(CONCATENATE($V$5,$B53,$C53),'BUS3'!$A$8:$N$135,14,FALSE),0)</f>
        <v>0</v>
      </c>
      <c r="W53" s="66">
        <f>_xlfn.IFNA(VLOOKUP(CONCATENATE($W$5,$B53,$C53),'DRY2'!$A$6:$M$169,14,FALSE),0)</f>
        <v>0</v>
      </c>
      <c r="X53" s="66">
        <f>_xlfn.IFNA(VLOOKUP(CONCATENATE($X$5,$B53,$C53),'BAL2'!$A$6:$N$95,14,FALSE),0)</f>
        <v>0</v>
      </c>
      <c r="Y53" s="66">
        <f>_xlfn.IFNA(VLOOKUP(CONCATENATE($Y$5,$B53,$C53),'OG3'!$A$6:$N$133,14,FALSE),0)</f>
        <v>0</v>
      </c>
      <c r="Z53" s="66">
        <f>_xlfn.IFNA(VLOOKUP(CONCATENATE($Z$5,$B53,$C53),'MR2'!$A$6:$N$133,14,FALSE),0)</f>
        <v>0</v>
      </c>
      <c r="AA53" s="66">
        <f>_xlfn.IFNA(VLOOKUP(CONCATENATE($AA$5,$B53,$C53),'DRY3'!$A$6:$N$124,14,FALSE),0)</f>
        <v>0</v>
      </c>
      <c r="AB53" s="66">
        <f>_xlfn.IFNA(VLOOKUP(CONCATENATE($AB$5,$B53,$C53),'SER2'!$A$6:$N$135,14,FALSE),0)</f>
        <v>0</v>
      </c>
      <c r="AC53" s="66">
        <f>_xlfn.IFNA(VLOOKUP(CONCATENATE($AC$5,$B53,$C53),'KR2'!$A$6:$O$129,14,FALSE),0)</f>
        <v>0</v>
      </c>
      <c r="AD53" s="66" cm="1">
        <f t="array" ref="AD53">_xlfn.IFNA(VLOOKUP(CONCATENATE($AD$5,$B53,$C53),BUR48,AD54:AE65,FALSE),0)</f>
        <v>0</v>
      </c>
      <c r="AE53" s="66">
        <f>_xlfn.IFNA(VLOOKUP(CONCATENATE($AE$5,$B53,$C53),LOG!$A$6:$N$135,14,FALSE),0)</f>
        <v>0</v>
      </c>
      <c r="AF53" s="66">
        <f>_xlfn.IFNA(VLOOKUP(CONCATENATE($AF$5,$B53,$C53),FEST!$A$6:$N$125,14,FALSE),0)</f>
        <v>0</v>
      </c>
      <c r="AG53" s="66">
        <f>_xlfn.IFNA(VLOOKUP(CONCATENATE($AG$5,$B53,$C53),'ESP2'!$A$6:$N$131,14,FALSE),0)</f>
        <v>0</v>
      </c>
      <c r="AH53" s="66">
        <f>_xlfn.IFNA(VLOOKUP(CONCATENATE($AG$5,$B53,$C53),'OG3'!$A$6:$N$131,14,FALSE),0)</f>
        <v>0</v>
      </c>
      <c r="AI53" s="66">
        <f>_xlfn.IFNA(VLOOKUP(CONCATENATE($AI$5,$B53,$C53),'BUN2'!$A$6:$N$135,14,FALSE),0)</f>
        <v>0</v>
      </c>
      <c r="AJ53" s="66">
        <f>_xlfn.IFNA(VLOOKUP(CONCATENATE($AJ$5,$B53,$C53),SC!$A$6:$M$135,14,FALSE),0)</f>
        <v>0</v>
      </c>
      <c r="AK53" s="66">
        <f>_xlfn.IFNA(VLOOKUP(CONCATENATE($AK$5,$B53,$C53),'ESP3'!$A$6:$N$133,14,FALSE),0)</f>
        <v>0</v>
      </c>
      <c r="AL53" s="66">
        <f>_xlfn.IFNA(VLOOKUP(CONCATENATE($AL$5,$B53,$C53),'BAL3'!$A$6:$N$95,14,FALSE),0)</f>
        <v>0</v>
      </c>
      <c r="AM53" s="67">
        <f>_xlfn.IFNA(VLOOKUP(CONCATENATE($AK$5,$B53,$C53),'BUN3'!$A$6:$N$133,14,FALSE),0)</f>
        <v>0</v>
      </c>
      <c r="AN53" s="67">
        <f>_xlfn.IFNA(VLOOKUP(CONCATENATE($AN$5,$B53,$C53),'WAL1'!$A$6:$N$233,14,FALSE),0)</f>
        <v>0</v>
      </c>
      <c r="AO53" s="67">
        <f>_xlfn.IFNA(VLOOKUP(CONCATENATE($AO$5,$B53,$C53),'ESP4'!$A$6:$N$135,14,FALSE),0)</f>
        <v>0</v>
      </c>
      <c r="AP53" s="67">
        <f>_xlfn.IFNA(VLOOKUP(CONCATENATE($AP$5,$B53,$C53),'MR3'!$A$6:$N$77,14,FALSE),0)</f>
        <v>0</v>
      </c>
      <c r="AQ53" s="67">
        <f>_xlfn.IFNA(VLOOKUP(CONCATENATE($AN$5,$B53,$C53),'WAL1'!$A$6:$N$233,14,FALSE),0)</f>
        <v>0</v>
      </c>
      <c r="AR53" s="67">
        <f>_xlfn.IFNA(VLOOKUP(CONCATENATE($AR$5,$B53,$C53),'SM1'!$A$6:$N$233,14,FALSE),0)</f>
        <v>0</v>
      </c>
      <c r="AS53" s="393"/>
      <c r="AT53" s="68"/>
      <c r="AU53" s="63"/>
    </row>
    <row r="54" spans="1:47" x14ac:dyDescent="0.3">
      <c r="A54" s="891"/>
      <c r="B54" s="85"/>
      <c r="C54" s="86"/>
      <c r="D54" s="86"/>
      <c r="E54" s="87"/>
      <c r="F54" s="88"/>
      <c r="G54" s="147"/>
      <c r="H54" s="66"/>
      <c r="I54" s="636"/>
      <c r="J54" s="66">
        <f>_xlfn.IFNA(VLOOKUP(CONCATENATE($J$5,$B54,$C54),'BUS1'!$A$6:$N$107,14,FALSE),0)</f>
        <v>0</v>
      </c>
      <c r="K54" s="66">
        <f>_xlfn.IFNA(VLOOKUP(CONCATENATE($K$5,$B54,$C54),'ESP1'!$A$6:$N$135,14,FALSE),0)</f>
        <v>0</v>
      </c>
      <c r="L54" s="66">
        <f>_xlfn.IFNA(VLOOKUP(CONCATENATE($L$5,$B54,$C54),'KR1'!$A$6:$N$95,14,FALSE),0)</f>
        <v>0</v>
      </c>
      <c r="M54" s="66">
        <f>_xlfn.IFNA(VLOOKUP(CONCATENATE($L$5,$B54,$C54),'KR1'!$A$6:$N$95,14,FALSE),0)</f>
        <v>0</v>
      </c>
      <c r="N54" s="66">
        <f>_xlfn.IFNA(VLOOKUP(CONCATENATE($N$5,$B54,$C54),MUR!$A$6:$L$131,14,FALSE),0)</f>
        <v>0</v>
      </c>
      <c r="O54" s="66">
        <f>_xlfn.IFNA(VLOOKUP(CONCATENATE($O$5,$B54,$C54),'SER1'!$A$6:$N$110,14,FALSE),0)</f>
        <v>0</v>
      </c>
      <c r="P54" s="66">
        <f>_xlfn.IFNA(VLOOKUP(CONCATENATE($P$5,$B54,$C54),'MR1'!$A$6:$N$135,14,FALSE),0)</f>
        <v>0</v>
      </c>
      <c r="Q54" s="66">
        <f>_xlfn.IFNA(VLOOKUP(CONCATENATE($Q$5,$B54,$C54),'GOS1'!$A$6:$N$133,14,FALSE),0)</f>
        <v>0</v>
      </c>
      <c r="R54" s="66">
        <f>_xlfn.IFNA(VLOOKUP(CONCATENATE($R$5,$B54,$C54),'BUS2'!F63,FALSE),0)</f>
        <v>0</v>
      </c>
      <c r="S54" s="66">
        <f>_xlfn.IFNA(VLOOKUP(CONCATENATE($S$5,$B54,$C54),'OG1'!$A$6:$N$56,14,FALSE),0)</f>
        <v>0</v>
      </c>
      <c r="T54" s="66">
        <f>_xlfn.IFNA(VLOOKUP(CONCATENATE($T$5,$B54,$C54),'DRY1'!$A$6:$N$135,14,FALSE),0)</f>
        <v>0</v>
      </c>
      <c r="U54" s="66">
        <f>_xlfn.IFNA(VLOOKUP(CONCATENATE($U$5,$B54,$C54),'HO1'!$A$8:$N$131,14,FALSE),0)</f>
        <v>0</v>
      </c>
      <c r="V54" s="66">
        <f>_xlfn.IFNA(VLOOKUP(CONCATENATE($V$5,$B54,$C54),'BUS3'!$A$8:$N$135,14,FALSE),0)</f>
        <v>0</v>
      </c>
      <c r="W54" s="66">
        <f>_xlfn.IFNA(VLOOKUP(CONCATENATE($W$5,$B54,$C54),'DRY2'!$A$6:$M$169,14,FALSE),0)</f>
        <v>0</v>
      </c>
      <c r="X54" s="66">
        <f>_xlfn.IFNA(VLOOKUP(CONCATENATE($X$5,$B54,$C54),'BAL2'!$A$6:$N$95,14,FALSE),0)</f>
        <v>0</v>
      </c>
      <c r="Y54" s="66">
        <f>_xlfn.IFNA(VLOOKUP(CONCATENATE($Y$5,$B54,$C54),'OG3'!$A$6:$N$133,14,FALSE),0)</f>
        <v>0</v>
      </c>
      <c r="Z54" s="66">
        <f>_xlfn.IFNA(VLOOKUP(CONCATENATE($Z$5,$B54,$C54),'MR2'!$A$6:$N$133,14,FALSE),0)</f>
        <v>0</v>
      </c>
      <c r="AA54" s="66">
        <f>_xlfn.IFNA(VLOOKUP(CONCATENATE($AA$5,$B54,$C54),'DRY3'!$A$6:$N$124,14,FALSE),0)</f>
        <v>0</v>
      </c>
      <c r="AB54" s="66">
        <f>_xlfn.IFNA(VLOOKUP(CONCATENATE($AB$5,$B54,$C54),'SER2'!$A$6:$N$135,14,FALSE),0)</f>
        <v>0</v>
      </c>
      <c r="AC54" s="66">
        <f>_xlfn.IFNA(VLOOKUP(CONCATENATE($AC$5,$B54,$C54),'KR2'!$A$6:$O$129,14,FALSE),0)</f>
        <v>0</v>
      </c>
      <c r="AD54" s="66" cm="1">
        <f t="array" ref="AD54">_xlfn.IFNA(VLOOKUP(CONCATENATE($AD$5,$B54,$C54),BUR49,AD55:AE66,FALSE),0)</f>
        <v>0</v>
      </c>
      <c r="AE54" s="66">
        <f>_xlfn.IFNA(VLOOKUP(CONCATENATE($AE$5,$B54,$C54),LOG!$A$6:$N$135,14,FALSE),0)</f>
        <v>0</v>
      </c>
      <c r="AF54" s="66">
        <f>_xlfn.IFNA(VLOOKUP(CONCATENATE($AF$5,$B54,$C54),FEST!$A$6:$N$125,14,FALSE),0)</f>
        <v>0</v>
      </c>
      <c r="AG54" s="66">
        <f>_xlfn.IFNA(VLOOKUP(CONCATENATE($AG$5,$B54,$C54),'ESP2'!$A$6:$N$131,14,FALSE),0)</f>
        <v>0</v>
      </c>
      <c r="AH54" s="66">
        <f>_xlfn.IFNA(VLOOKUP(CONCATENATE($AG$5,$B54,$C54),'OG3'!$A$6:$N$131,14,FALSE),0)</f>
        <v>0</v>
      </c>
      <c r="AI54" s="66">
        <f>_xlfn.IFNA(VLOOKUP(CONCATENATE($AI$5,$B54,$C54),'BUN2'!$A$6:$N$135,14,FALSE),0)</f>
        <v>0</v>
      </c>
      <c r="AJ54" s="66">
        <f>_xlfn.IFNA(VLOOKUP(CONCATENATE($AJ$5,$B54,$C54),SC!$A$6:$M$135,14,FALSE),0)</f>
        <v>0</v>
      </c>
      <c r="AK54" s="66">
        <f>_xlfn.IFNA(VLOOKUP(CONCATENATE($AK$5,$B54,$C54),'ESP3'!$A$6:$N$133,14,FALSE),0)</f>
        <v>0</v>
      </c>
      <c r="AL54" s="66">
        <f>_xlfn.IFNA(VLOOKUP(CONCATENATE($AL$5,$B54,$C54),'BAL3'!$A$6:$N$95,14,FALSE),0)</f>
        <v>0</v>
      </c>
      <c r="AM54" s="67">
        <f>_xlfn.IFNA(VLOOKUP(CONCATENATE($AK$5,$B54,$C54),'BUN3'!$A$6:$N$133,14,FALSE),0)</f>
        <v>0</v>
      </c>
      <c r="AN54" s="67">
        <f>_xlfn.IFNA(VLOOKUP(CONCATENATE($AN$5,$B54,$C54),'WAL1'!$A$6:$N$233,14,FALSE),0)</f>
        <v>0</v>
      </c>
      <c r="AO54" s="67">
        <f>_xlfn.IFNA(VLOOKUP(CONCATENATE($AO$5,$B54,$C54),'ESP4'!$A$6:$N$135,14,FALSE),0)</f>
        <v>0</v>
      </c>
      <c r="AP54" s="67">
        <f>_xlfn.IFNA(VLOOKUP(CONCATENATE($AP$5,$B54,$C54),'MR3'!$A$6:$N$77,14,FALSE),0)</f>
        <v>0</v>
      </c>
      <c r="AQ54" s="67">
        <f>_xlfn.IFNA(VLOOKUP(CONCATENATE($AN$5,$B54,$C54),'WAL1'!$A$6:$N$233,14,FALSE),0)</f>
        <v>0</v>
      </c>
      <c r="AR54" s="67">
        <f>_xlfn.IFNA(VLOOKUP(CONCATENATE($AR$5,$B54,$C54),'SM1'!$A$6:$N$233,14,FALSE),0)</f>
        <v>0</v>
      </c>
      <c r="AS54" s="393"/>
      <c r="AT54" s="68"/>
      <c r="AU54" s="63"/>
    </row>
    <row r="55" spans="1:47" ht="14.4" thickBot="1" x14ac:dyDescent="0.35">
      <c r="A55" s="891"/>
      <c r="B55" s="140"/>
      <c r="C55" s="141"/>
      <c r="D55" s="141"/>
      <c r="E55" s="142"/>
      <c r="F55" s="143"/>
      <c r="G55" s="148"/>
      <c r="H55" s="144"/>
      <c r="I55" s="637"/>
      <c r="J55" s="66">
        <f>_xlfn.IFNA(VLOOKUP(CONCATENATE($J$5,$B55,$C55),'BUS1'!$A$6:$N$107,14,FALSE),0)</f>
        <v>0</v>
      </c>
      <c r="K55" s="66">
        <f>_xlfn.IFNA(VLOOKUP(CONCATENATE($K$5,$B55,$C55),'ESP1'!$A$6:$N$135,14,FALSE),0)</f>
        <v>0</v>
      </c>
      <c r="L55" s="66">
        <f>_xlfn.IFNA(VLOOKUP(CONCATENATE($L$5,$B55,$C55),'KR1'!$A$6:$N$95,14,FALSE),0)</f>
        <v>0</v>
      </c>
      <c r="M55" s="66">
        <f>_xlfn.IFNA(VLOOKUP(CONCATENATE($L$5,$B55,$C55),'KR1'!$A$6:$N$95,14,FALSE),0)</f>
        <v>0</v>
      </c>
      <c r="N55" s="66">
        <f>_xlfn.IFNA(VLOOKUP(CONCATENATE($N$5,$B55,$C55),MUR!$A$6:$L$131,14,FALSE),0)</f>
        <v>0</v>
      </c>
      <c r="O55" s="66">
        <f>_xlfn.IFNA(VLOOKUP(CONCATENATE($O$5,$B55,$C55),'SER1'!$A$6:$N$110,14,FALSE),0)</f>
        <v>0</v>
      </c>
      <c r="P55" s="66">
        <f>_xlfn.IFNA(VLOOKUP(CONCATENATE($P$5,$B55,$C55),'MR1'!$A$6:$N$135,14,FALSE),0)</f>
        <v>0</v>
      </c>
      <c r="Q55" s="66">
        <f>_xlfn.IFNA(VLOOKUP(CONCATENATE($Q$5,$B55,$C55),'GOS1'!$A$6:$N$133,14,FALSE),0)</f>
        <v>0</v>
      </c>
      <c r="R55" s="66">
        <f>_xlfn.IFNA(VLOOKUP(CONCATENATE($R$5,$B55,$C55),'BUS2'!F64,FALSE),0)</f>
        <v>0</v>
      </c>
      <c r="S55" s="66">
        <f>_xlfn.IFNA(VLOOKUP(CONCATENATE($S$5,$B55,$C55),'OG1'!$A$6:$N$56,14,FALSE),0)</f>
        <v>0</v>
      </c>
      <c r="T55" s="66">
        <f>_xlfn.IFNA(VLOOKUP(CONCATENATE($T$5,$B55,$C55),'DRY1'!$A$6:$N$135,14,FALSE),0)</f>
        <v>0</v>
      </c>
      <c r="U55" s="66">
        <f>_xlfn.IFNA(VLOOKUP(CONCATENATE($U$5,$B55,$C55),'HO1'!$A$8:$N$131,14,FALSE),0)</f>
        <v>0</v>
      </c>
      <c r="V55" s="66">
        <f>_xlfn.IFNA(VLOOKUP(CONCATENATE($V$5,$B55,$C55),'BUS3'!$A$8:$N$135,14,FALSE),0)</f>
        <v>0</v>
      </c>
      <c r="W55" s="66">
        <f>_xlfn.IFNA(VLOOKUP(CONCATENATE($W$5,$B55,$C55),'DRY2'!$A$6:$M$169,14,FALSE),0)</f>
        <v>0</v>
      </c>
      <c r="X55" s="66">
        <f>_xlfn.IFNA(VLOOKUP(CONCATENATE($X$5,$B55,$C55),'BAL2'!$A$6:$N$95,14,FALSE),0)</f>
        <v>0</v>
      </c>
      <c r="Y55" s="66">
        <f>_xlfn.IFNA(VLOOKUP(CONCATENATE($Y$5,$B55,$C55),'OG3'!$A$6:$N$133,14,FALSE),0)</f>
        <v>0</v>
      </c>
      <c r="Z55" s="66">
        <f>_xlfn.IFNA(VLOOKUP(CONCATENATE($Z$5,$B55,$C55),'MR2'!$A$6:$N$133,14,FALSE),0)</f>
        <v>0</v>
      </c>
      <c r="AA55" s="66">
        <f>_xlfn.IFNA(VLOOKUP(CONCATENATE($AA$5,$B55,$C55),'DRY3'!$A$6:$N$124,14,FALSE),0)</f>
        <v>0</v>
      </c>
      <c r="AB55" s="66">
        <f>_xlfn.IFNA(VLOOKUP(CONCATENATE($AB$5,$B55,$C55),'SER2'!$A$6:$N$135,14,FALSE),0)</f>
        <v>0</v>
      </c>
      <c r="AC55" s="66">
        <f>_xlfn.IFNA(VLOOKUP(CONCATENATE($AC$5,$B55,$C55),'KR2'!$A$6:$O$129,14,FALSE),0)</f>
        <v>0</v>
      </c>
      <c r="AD55" s="66" cm="1">
        <f t="array" ref="AD55">_xlfn.IFNA(VLOOKUP(CONCATENATE($AD$5,$B55,$C55),BUR50,AD56:AE67,FALSE),0)</f>
        <v>0</v>
      </c>
      <c r="AE55" s="66">
        <f>_xlfn.IFNA(VLOOKUP(CONCATENATE($AE$5,$B55,$C55),LOG!$A$6:$N$135,14,FALSE),0)</f>
        <v>0</v>
      </c>
      <c r="AF55" s="66">
        <f>_xlfn.IFNA(VLOOKUP(CONCATENATE($AF$5,$B55,$C55),FEST!$A$6:$N$125,14,FALSE),0)</f>
        <v>0</v>
      </c>
      <c r="AG55" s="66">
        <f>_xlfn.IFNA(VLOOKUP(CONCATENATE($AG$5,$B55,$C55),'ESP2'!$A$6:$N$131,14,FALSE),0)</f>
        <v>0</v>
      </c>
      <c r="AH55" s="66">
        <f>_xlfn.IFNA(VLOOKUP(CONCATENATE($AG$5,$B55,$C55),'OG3'!$A$6:$N$131,14,FALSE),0)</f>
        <v>0</v>
      </c>
      <c r="AI55" s="66">
        <f>_xlfn.IFNA(VLOOKUP(CONCATENATE($AI$5,$B55,$C55),'BUN2'!$A$6:$N$135,14,FALSE),0)</f>
        <v>0</v>
      </c>
      <c r="AJ55" s="66">
        <f>_xlfn.IFNA(VLOOKUP(CONCATENATE($AJ$5,$B55,$C55),SC!$A$6:$M$135,14,FALSE),0)</f>
        <v>0</v>
      </c>
      <c r="AK55" s="66">
        <f>_xlfn.IFNA(VLOOKUP(CONCATENATE($AK$5,$B55,$C55),'ESP3'!$A$6:$N$133,14,FALSE),0)</f>
        <v>0</v>
      </c>
      <c r="AL55" s="66">
        <f>_xlfn.IFNA(VLOOKUP(CONCATENATE($X$5,$B55,$C55),'BAL2'!$A$6:$N$95,14,FALSE),0)</f>
        <v>0</v>
      </c>
      <c r="AM55" s="67">
        <f>_xlfn.IFNA(VLOOKUP(CONCATENATE($AK$5,$B55,$C55),'BUN3'!$A$6:$N$133,14,FALSE),0)</f>
        <v>0</v>
      </c>
      <c r="AN55" s="67">
        <f>_xlfn.IFNA(VLOOKUP(CONCATENATE($AN$5,$B55,$C55),'WAL1'!$A$6:$N$233,14,FALSE),0)</f>
        <v>0</v>
      </c>
      <c r="AO55" s="67">
        <f>_xlfn.IFNA(VLOOKUP(CONCATENATE($AO$5,$B55,$C55),'ESP4'!$A$6:$N$135,14,FALSE),0)</f>
        <v>0</v>
      </c>
      <c r="AP55" s="67">
        <f>_xlfn.IFNA(VLOOKUP(CONCATENATE($AP$5,$B55,$C55),'MR3'!$A$6:$N$77,14,FALSE),0)</f>
        <v>0</v>
      </c>
      <c r="AQ55" s="67">
        <f>_xlfn.IFNA(VLOOKUP(CONCATENATE($AN$5,$B55,$C55),'WAL1'!$A$6:$N$233,14,FALSE),0)</f>
        <v>0</v>
      </c>
      <c r="AR55" s="67">
        <f>_xlfn.IFNA(VLOOKUP(CONCATENATE($AR$5,$B55,$C55),'SM1'!$A$6:$N$233,14,FALSE),0)</f>
        <v>0</v>
      </c>
      <c r="AS55" s="394"/>
      <c r="AT55" s="146"/>
      <c r="AU55" s="63"/>
    </row>
    <row r="56" spans="1:47" x14ac:dyDescent="0.3">
      <c r="A56" s="891"/>
      <c r="B56" s="59"/>
      <c r="C56" s="59"/>
      <c r="D56" s="59"/>
      <c r="E56" s="59"/>
      <c r="F56" s="59"/>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3"/>
    </row>
    <row r="57" spans="1:47" x14ac:dyDescent="0.3">
      <c r="AR57" s="719">
        <f>_xlfn.IFNA(VLOOKUP(CONCATENATE($AR$5,$B57,$C57),'SM1'!$A$6:$N$233,14,FALSE),0)</f>
        <v>0</v>
      </c>
    </row>
    <row r="58" spans="1:47" x14ac:dyDescent="0.3">
      <c r="AR58" s="719">
        <f>_xlfn.IFNA(VLOOKUP(CONCATENATE($AR$5,$B58,$C58),'SM1'!$A$6:$N$233,14,FALSE),0)</f>
        <v>0</v>
      </c>
    </row>
    <row r="59" spans="1:47" x14ac:dyDescent="0.3">
      <c r="AR59" s="719">
        <f>_xlfn.IFNA(VLOOKUP(CONCATENATE($AR$5,$B59,$C59),[1]SM1!$A$6:$N$250,14,FALSE),0)</f>
        <v>0</v>
      </c>
    </row>
    <row r="60" spans="1:47" x14ac:dyDescent="0.3">
      <c r="AR60" s="719">
        <f>_xlfn.IFNA(VLOOKUP(CONCATENATE($AR$5,$B60,$C60),[1]SM1!$A$6:$N$250,14,FALSE),0)</f>
        <v>0</v>
      </c>
    </row>
    <row r="61" spans="1:47" x14ac:dyDescent="0.3">
      <c r="AR61" s="719">
        <f>_xlfn.IFNA(VLOOKUP(CONCATENATE($AR$5,$B61,$C61),[1]SM1!$A$6:$N$250,14,FALSE),0)</f>
        <v>0</v>
      </c>
    </row>
    <row r="62" spans="1:47" x14ac:dyDescent="0.3">
      <c r="AR62" s="719">
        <f>_xlfn.IFNA(VLOOKUP(CONCATENATE($AR$5,$B62,$C62),[1]SM1!$A$6:$N$250,14,FALSE),0)</f>
        <v>0</v>
      </c>
    </row>
    <row r="63" spans="1:47" x14ac:dyDescent="0.3">
      <c r="AR63" s="719">
        <f>_xlfn.IFNA(VLOOKUP(CONCATENATE($AR$5,$B63,$C63),[1]SM1!$A$6:$N$250,14,FALSE),0)</f>
        <v>0</v>
      </c>
    </row>
    <row r="64" spans="1:47" x14ac:dyDescent="0.3">
      <c r="AR64" s="719"/>
    </row>
  </sheetData>
  <sortState xmlns:xlrd2="http://schemas.microsoft.com/office/spreadsheetml/2017/richdata2" ref="B6:I21">
    <sortCondition descending="1" ref="H6:H21"/>
    <sortCondition ref="I6:I21"/>
  </sortState>
  <mergeCells count="90">
    <mergeCell ref="M1:M2"/>
    <mergeCell ref="M3:M4"/>
    <mergeCell ref="X1:X2"/>
    <mergeCell ref="X3:X4"/>
    <mergeCell ref="AH1:AH2"/>
    <mergeCell ref="AH3:AH4"/>
    <mergeCell ref="P1:P2"/>
    <mergeCell ref="Q1:Q2"/>
    <mergeCell ref="P3:P4"/>
    <mergeCell ref="W1:W2"/>
    <mergeCell ref="AB1:AB2"/>
    <mergeCell ref="AA1:AA2"/>
    <mergeCell ref="W3:W4"/>
    <mergeCell ref="Z3:Z4"/>
    <mergeCell ref="AA3:AA4"/>
    <mergeCell ref="AB3:AB4"/>
    <mergeCell ref="Y1:Y2"/>
    <mergeCell ref="Y3:Y4"/>
    <mergeCell ref="E3:E4"/>
    <mergeCell ref="V1:V2"/>
    <mergeCell ref="G3:G4"/>
    <mergeCell ref="R1:R2"/>
    <mergeCell ref="G1:G2"/>
    <mergeCell ref="I1:I2"/>
    <mergeCell ref="I3:I4"/>
    <mergeCell ref="O1:O2"/>
    <mergeCell ref="L1:L2"/>
    <mergeCell ref="H1:H2"/>
    <mergeCell ref="J1:J2"/>
    <mergeCell ref="T1:T2"/>
    <mergeCell ref="O3:O4"/>
    <mergeCell ref="Q3:Q4"/>
    <mergeCell ref="R3:R4"/>
    <mergeCell ref="U3:U4"/>
    <mergeCell ref="V3:V4"/>
    <mergeCell ref="S1:S2"/>
    <mergeCell ref="S3:S4"/>
    <mergeCell ref="T3:T4"/>
    <mergeCell ref="U1:U2"/>
    <mergeCell ref="AT1:AT2"/>
    <mergeCell ref="Z1:Z2"/>
    <mergeCell ref="AI1:AI2"/>
    <mergeCell ref="AJ1:AJ2"/>
    <mergeCell ref="AE1:AE2"/>
    <mergeCell ref="AF1:AF2"/>
    <mergeCell ref="AD1:AD2"/>
    <mergeCell ref="AM1:AM2"/>
    <mergeCell ref="AN1:AN2"/>
    <mergeCell ref="AR1:AR2"/>
    <mergeCell ref="AC1:AC2"/>
    <mergeCell ref="AG1:AG2"/>
    <mergeCell ref="AO1:AO2"/>
    <mergeCell ref="AP1:AP2"/>
    <mergeCell ref="AK1:AK2"/>
    <mergeCell ref="AL1:AL2"/>
    <mergeCell ref="A1:A56"/>
    <mergeCell ref="J3:J4"/>
    <mergeCell ref="K3:K4"/>
    <mergeCell ref="L3:L4"/>
    <mergeCell ref="N3:N4"/>
    <mergeCell ref="H3:H4"/>
    <mergeCell ref="K1:K2"/>
    <mergeCell ref="N1:N2"/>
    <mergeCell ref="B1:B2"/>
    <mergeCell ref="C1:C2"/>
    <mergeCell ref="D1:D2"/>
    <mergeCell ref="E1:E2"/>
    <mergeCell ref="F1:F4"/>
    <mergeCell ref="B3:B4"/>
    <mergeCell ref="C3:C4"/>
    <mergeCell ref="D3:D4"/>
    <mergeCell ref="AC3:AC4"/>
    <mergeCell ref="AG3:AG4"/>
    <mergeCell ref="AT3:AT4"/>
    <mergeCell ref="AM3:AM4"/>
    <mergeCell ref="AN3:AN4"/>
    <mergeCell ref="AO3:AO4"/>
    <mergeCell ref="AJ3:AJ4"/>
    <mergeCell ref="AR3:AR4"/>
    <mergeCell ref="AP3:AP4"/>
    <mergeCell ref="AK3:AK4"/>
    <mergeCell ref="AL3:AL4"/>
    <mergeCell ref="AQ3:AQ4"/>
    <mergeCell ref="AS3:AS4"/>
    <mergeCell ref="AS1:AS2"/>
    <mergeCell ref="AD3:AD4"/>
    <mergeCell ref="AE3:AE4"/>
    <mergeCell ref="AF3:AF4"/>
    <mergeCell ref="AI3:AI4"/>
    <mergeCell ref="AQ1:AQ2"/>
  </mergeCells>
  <phoneticPr fontId="19" type="noConversion"/>
  <conditionalFormatting sqref="C6:C35">
    <cfRule type="duplicateValues" dxfId="115" priority="815"/>
  </conditionalFormatting>
  <conditionalFormatting sqref="C40:C1048576 C32:C35 C30 C1:C28">
    <cfRule type="duplicateValues" dxfId="114" priority="816"/>
  </conditionalFormatting>
  <conditionalFormatting sqref="J6:AQ55 AS6:AT55">
    <cfRule type="cellIs" dxfId="113" priority="13" operator="lessThan">
      <formula>1</formula>
    </cfRule>
  </conditionalFormatting>
  <conditionalFormatting sqref="AR6:AR64">
    <cfRule type="cellIs" dxfId="112" priority="1"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11096-29C7-47C2-A464-8881401FB3A7}">
  <sheetPr codeName="Sheet13">
    <tabColor rgb="FF9BC2E6"/>
    <pageSetUpPr fitToPage="1"/>
  </sheetPr>
  <dimension ref="A1:AW141"/>
  <sheetViews>
    <sheetView zoomScale="60" zoomScaleNormal="60" zoomScaleSheetLayoutView="90" workbookViewId="0">
      <pane xSplit="9" ySplit="5" topLeftCell="X6" activePane="bottomRight" state="frozen"/>
      <selection pane="topRight" activeCell="J1" sqref="J1"/>
      <selection pane="bottomLeft" activeCell="A6" sqref="A6"/>
      <selection pane="bottomRight" activeCell="AA29" sqref="AA28:AA29"/>
    </sheetView>
  </sheetViews>
  <sheetFormatPr defaultColWidth="14.44140625" defaultRowHeight="13.8" x14ac:dyDescent="0.25"/>
  <cols>
    <col min="1" max="1" width="3.6640625" style="41" bestFit="1" customWidth="1"/>
    <col min="2" max="2" width="19.44140625" style="42" bestFit="1" customWidth="1"/>
    <col min="3" max="3" width="21" style="42" bestFit="1" customWidth="1"/>
    <col min="4" max="4" width="28.44140625" style="42" bestFit="1" customWidth="1"/>
    <col min="5" max="5" width="11" style="41" bestFit="1" customWidth="1"/>
    <col min="6" max="6" width="4.44140625" style="41" bestFit="1" customWidth="1"/>
    <col min="7" max="7" width="8.109375" style="41" bestFit="1" customWidth="1"/>
    <col min="8" max="8" width="6.44140625" style="43" bestFit="1" customWidth="1"/>
    <col min="9" max="9" width="7.88671875" style="4" bestFit="1" customWidth="1"/>
    <col min="10" max="10" width="11.44140625" style="4" bestFit="1" customWidth="1"/>
    <col min="11" max="11" width="10.88671875" style="4" bestFit="1" customWidth="1"/>
    <col min="12" max="15" width="11" style="4" bestFit="1" customWidth="1"/>
    <col min="16" max="21" width="11.6640625" style="4" bestFit="1" customWidth="1"/>
    <col min="22" max="24" width="11" style="4" bestFit="1" customWidth="1"/>
    <col min="25" max="30" width="12" style="4" bestFit="1" customWidth="1"/>
    <col min="31" max="33" width="10.88671875" style="4" bestFit="1" customWidth="1"/>
    <col min="34" max="36" width="10.33203125" style="4" bestFit="1" customWidth="1"/>
    <col min="37" max="37" width="10.33203125" style="4" customWidth="1"/>
    <col min="38" max="38" width="10.33203125" style="382" bestFit="1" customWidth="1"/>
    <col min="39" max="41" width="11" style="43" bestFit="1" customWidth="1"/>
    <col min="42" max="42" width="7" style="43" bestFit="1" customWidth="1"/>
    <col min="43" max="43" width="7" style="4" bestFit="1" customWidth="1"/>
    <col min="44" max="44" width="6.5546875" style="43" bestFit="1" customWidth="1"/>
    <col min="45" max="48" width="7.6640625" style="43" bestFit="1" customWidth="1"/>
    <col min="49" max="49" width="11.44140625" style="41" bestFit="1" customWidth="1"/>
    <col min="50" max="50" width="11" style="41" bestFit="1" customWidth="1"/>
    <col min="51" max="51" width="16.5546875" style="41" bestFit="1" customWidth="1"/>
    <col min="52" max="16384" width="14.44140625" style="41"/>
  </cols>
  <sheetData>
    <row r="1" spans="1:49" s="3" customFormat="1" ht="12.75" customHeight="1" x14ac:dyDescent="0.25">
      <c r="A1" s="914" t="s">
        <v>185</v>
      </c>
      <c r="B1" s="915" t="s">
        <v>0</v>
      </c>
      <c r="C1" s="917" t="s">
        <v>564</v>
      </c>
      <c r="D1" s="917" t="s">
        <v>1</v>
      </c>
      <c r="E1" s="917" t="s">
        <v>2</v>
      </c>
      <c r="F1" s="919" t="s">
        <v>3</v>
      </c>
      <c r="G1" s="915" t="s">
        <v>62</v>
      </c>
      <c r="H1" s="922" t="s">
        <v>5</v>
      </c>
      <c r="I1" s="917" t="s">
        <v>42</v>
      </c>
      <c r="J1" s="908" t="s">
        <v>44</v>
      </c>
      <c r="K1" s="908" t="s">
        <v>202</v>
      </c>
      <c r="L1" s="908" t="s">
        <v>147</v>
      </c>
      <c r="M1" s="908" t="s">
        <v>916</v>
      </c>
      <c r="N1" s="908" t="s">
        <v>203</v>
      </c>
      <c r="O1" s="908" t="s">
        <v>146</v>
      </c>
      <c r="P1" s="908" t="s">
        <v>137</v>
      </c>
      <c r="Q1" s="908" t="s">
        <v>204</v>
      </c>
      <c r="R1" s="908" t="s">
        <v>45</v>
      </c>
      <c r="S1" s="908" t="s">
        <v>46</v>
      </c>
      <c r="T1" s="908" t="s">
        <v>148</v>
      </c>
      <c r="U1" s="908" t="s">
        <v>205</v>
      </c>
      <c r="V1" s="908" t="s">
        <v>179</v>
      </c>
      <c r="W1" s="908" t="s">
        <v>917</v>
      </c>
      <c r="X1" s="908" t="s">
        <v>48</v>
      </c>
      <c r="Y1" s="908" t="s">
        <v>139</v>
      </c>
      <c r="Z1" s="908" t="s">
        <v>152</v>
      </c>
      <c r="AA1" s="908" t="s">
        <v>51</v>
      </c>
      <c r="AB1" s="908" t="s">
        <v>149</v>
      </c>
      <c r="AC1" s="908" t="s">
        <v>47</v>
      </c>
      <c r="AD1" s="908" t="s">
        <v>1205</v>
      </c>
      <c r="AE1" s="908" t="s">
        <v>151</v>
      </c>
      <c r="AF1" s="908" t="s">
        <v>207</v>
      </c>
      <c r="AG1" s="908" t="s">
        <v>50</v>
      </c>
      <c r="AH1" s="908" t="s">
        <v>49</v>
      </c>
      <c r="AI1" s="908" t="s">
        <v>53</v>
      </c>
      <c r="AJ1" s="908" t="s">
        <v>208</v>
      </c>
      <c r="AK1" s="908" t="s">
        <v>918</v>
      </c>
      <c r="AL1" s="908" t="s">
        <v>52</v>
      </c>
      <c r="AM1" s="908" t="s">
        <v>209</v>
      </c>
      <c r="AN1" s="908" t="s">
        <v>176</v>
      </c>
      <c r="AO1" s="908" t="s">
        <v>210</v>
      </c>
      <c r="AP1" s="912" t="s">
        <v>1013</v>
      </c>
      <c r="AQ1" s="905" t="s">
        <v>1144</v>
      </c>
      <c r="AR1" s="905" t="s">
        <v>1394</v>
      </c>
      <c r="AS1" s="905"/>
      <c r="AT1" s="905"/>
      <c r="AU1" s="905"/>
      <c r="AV1" s="903"/>
      <c r="AW1" s="44"/>
    </row>
    <row r="2" spans="1:49" s="3" customFormat="1" ht="12.75" customHeight="1" x14ac:dyDescent="0.25">
      <c r="A2" s="914"/>
      <c r="B2" s="916"/>
      <c r="C2" s="918"/>
      <c r="D2" s="918"/>
      <c r="E2" s="918"/>
      <c r="F2" s="920"/>
      <c r="G2" s="916"/>
      <c r="H2" s="921"/>
      <c r="I2" s="918"/>
      <c r="J2" s="908"/>
      <c r="K2" s="908"/>
      <c r="L2" s="908"/>
      <c r="M2" s="908"/>
      <c r="N2" s="908"/>
      <c r="O2" s="908"/>
      <c r="P2" s="908"/>
      <c r="Q2" s="908"/>
      <c r="R2" s="908"/>
      <c r="S2" s="908"/>
      <c r="T2" s="908"/>
      <c r="U2" s="908"/>
      <c r="V2" s="908"/>
      <c r="W2" s="908"/>
      <c r="X2" s="908"/>
      <c r="Y2" s="908"/>
      <c r="Z2" s="908"/>
      <c r="AA2" s="908"/>
      <c r="AB2" s="908"/>
      <c r="AC2" s="908"/>
      <c r="AD2" s="908"/>
      <c r="AE2" s="908"/>
      <c r="AF2" s="908"/>
      <c r="AG2" s="908"/>
      <c r="AH2" s="908"/>
      <c r="AI2" s="908"/>
      <c r="AJ2" s="908"/>
      <c r="AK2" s="908"/>
      <c r="AL2" s="908"/>
      <c r="AM2" s="908"/>
      <c r="AN2" s="908"/>
      <c r="AO2" s="908"/>
      <c r="AP2" s="913"/>
      <c r="AQ2" s="906"/>
      <c r="AR2" s="906"/>
      <c r="AS2" s="906"/>
      <c r="AT2" s="906"/>
      <c r="AU2" s="906"/>
      <c r="AV2" s="904"/>
      <c r="AW2" s="44"/>
    </row>
    <row r="3" spans="1:49" s="3" customFormat="1" ht="12.75" customHeight="1" x14ac:dyDescent="0.25">
      <c r="A3" s="914"/>
      <c r="B3" s="916" t="s">
        <v>6</v>
      </c>
      <c r="C3" s="918" t="s">
        <v>7</v>
      </c>
      <c r="D3" s="918" t="s">
        <v>12</v>
      </c>
      <c r="E3" s="918" t="s">
        <v>8</v>
      </c>
      <c r="F3" s="45"/>
      <c r="G3" s="916"/>
      <c r="H3" s="921" t="s">
        <v>10</v>
      </c>
      <c r="I3" s="918" t="s">
        <v>41</v>
      </c>
      <c r="J3" s="909">
        <v>44870</v>
      </c>
      <c r="K3" s="909">
        <v>44940</v>
      </c>
      <c r="L3" s="909">
        <v>44968</v>
      </c>
      <c r="M3" s="909">
        <v>44976</v>
      </c>
      <c r="N3" s="909">
        <v>44982</v>
      </c>
      <c r="O3" s="909">
        <v>44982</v>
      </c>
      <c r="P3" s="909">
        <v>44990</v>
      </c>
      <c r="Q3" s="909">
        <v>44991</v>
      </c>
      <c r="R3" s="909">
        <v>44997</v>
      </c>
      <c r="S3" s="909">
        <v>44997</v>
      </c>
      <c r="T3" s="909">
        <v>45003</v>
      </c>
      <c r="U3" s="909">
        <v>45004</v>
      </c>
      <c r="V3" s="909">
        <v>45018</v>
      </c>
      <c r="W3" s="909">
        <v>44976</v>
      </c>
      <c r="X3" s="909">
        <v>45046</v>
      </c>
      <c r="Y3" s="909">
        <v>45053</v>
      </c>
      <c r="Z3" s="909">
        <v>45059</v>
      </c>
      <c r="AA3" s="909">
        <v>45059</v>
      </c>
      <c r="AB3" s="909">
        <v>45060</v>
      </c>
      <c r="AC3" s="909">
        <v>45073</v>
      </c>
      <c r="AD3" s="909">
        <v>45074</v>
      </c>
      <c r="AE3" s="909">
        <v>45081</v>
      </c>
      <c r="AF3" s="909">
        <v>45081</v>
      </c>
      <c r="AG3" s="909">
        <v>45088</v>
      </c>
      <c r="AH3" s="909">
        <v>45108</v>
      </c>
      <c r="AI3" s="909">
        <v>45114</v>
      </c>
      <c r="AJ3" s="909">
        <v>45129</v>
      </c>
      <c r="AK3" s="909">
        <v>44976</v>
      </c>
      <c r="AL3" s="909">
        <v>45130</v>
      </c>
      <c r="AM3" s="909">
        <v>45200</v>
      </c>
      <c r="AN3" s="909">
        <v>45213</v>
      </c>
      <c r="AO3" s="909">
        <v>45179</v>
      </c>
      <c r="AP3" s="923" t="s">
        <v>1014</v>
      </c>
      <c r="AQ3" s="911" t="s">
        <v>1145</v>
      </c>
      <c r="AR3" s="911" t="s">
        <v>1395</v>
      </c>
      <c r="AS3" s="911"/>
      <c r="AT3" s="911"/>
      <c r="AU3" s="907"/>
      <c r="AV3" s="910"/>
      <c r="AW3" s="44"/>
    </row>
    <row r="4" spans="1:49" s="4" customFormat="1" ht="12.75" customHeight="1" x14ac:dyDescent="0.25">
      <c r="A4" s="914"/>
      <c r="B4" s="916" t="s">
        <v>6</v>
      </c>
      <c r="C4" s="918"/>
      <c r="D4" s="918"/>
      <c r="E4" s="918"/>
      <c r="F4" s="45"/>
      <c r="G4" s="916"/>
      <c r="H4" s="921"/>
      <c r="I4" s="918"/>
      <c r="J4" s="909"/>
      <c r="K4" s="909"/>
      <c r="L4" s="909"/>
      <c r="M4" s="909"/>
      <c r="N4" s="909"/>
      <c r="O4" s="909"/>
      <c r="P4" s="909"/>
      <c r="Q4" s="909"/>
      <c r="R4" s="909"/>
      <c r="S4" s="909"/>
      <c r="T4" s="909"/>
      <c r="U4" s="909"/>
      <c r="V4" s="909"/>
      <c r="W4" s="909"/>
      <c r="X4" s="909"/>
      <c r="Y4" s="909"/>
      <c r="Z4" s="909"/>
      <c r="AA4" s="909"/>
      <c r="AB4" s="909"/>
      <c r="AC4" s="909"/>
      <c r="AD4" s="909"/>
      <c r="AE4" s="909"/>
      <c r="AF4" s="909"/>
      <c r="AG4" s="909"/>
      <c r="AH4" s="909"/>
      <c r="AI4" s="909"/>
      <c r="AJ4" s="909"/>
      <c r="AK4" s="909"/>
      <c r="AL4" s="909"/>
      <c r="AM4" s="909"/>
      <c r="AN4" s="909"/>
      <c r="AO4" s="909"/>
      <c r="AP4" s="923"/>
      <c r="AQ4" s="911"/>
      <c r="AR4" s="911"/>
      <c r="AS4" s="911"/>
      <c r="AT4" s="911"/>
      <c r="AU4" s="907"/>
      <c r="AV4" s="910"/>
      <c r="AW4" s="45"/>
    </row>
    <row r="5" spans="1:49" s="4" customFormat="1" ht="16.2" thickBot="1" x14ac:dyDescent="0.3">
      <c r="A5" s="914"/>
      <c r="B5" s="181"/>
      <c r="C5" s="182"/>
      <c r="D5" s="182"/>
      <c r="E5" s="44"/>
      <c r="F5" s="45"/>
      <c r="G5" s="183" t="s">
        <v>64</v>
      </c>
      <c r="H5" s="642" t="s">
        <v>10</v>
      </c>
      <c r="I5" s="467" t="s">
        <v>11</v>
      </c>
      <c r="J5" s="634" t="s">
        <v>26</v>
      </c>
      <c r="K5" s="370" t="s">
        <v>26</v>
      </c>
      <c r="L5" s="366" t="s">
        <v>26</v>
      </c>
      <c r="M5" s="366" t="s">
        <v>26</v>
      </c>
      <c r="N5" s="370" t="s">
        <v>26</v>
      </c>
      <c r="O5" s="370" t="s">
        <v>26</v>
      </c>
      <c r="P5" s="370" t="s">
        <v>26</v>
      </c>
      <c r="Q5" s="370" t="s">
        <v>26</v>
      </c>
      <c r="R5" s="370" t="s">
        <v>26</v>
      </c>
      <c r="S5" s="370" t="s">
        <v>26</v>
      </c>
      <c r="T5" s="370" t="s">
        <v>26</v>
      </c>
      <c r="U5" s="370" t="s">
        <v>26</v>
      </c>
      <c r="V5" s="370" t="s">
        <v>26</v>
      </c>
      <c r="W5" s="366" t="s">
        <v>26</v>
      </c>
      <c r="X5" s="370" t="s">
        <v>26</v>
      </c>
      <c r="Y5" s="370" t="s">
        <v>26</v>
      </c>
      <c r="Z5" s="370" t="s">
        <v>26</v>
      </c>
      <c r="AA5" s="370" t="s">
        <v>26</v>
      </c>
      <c r="AB5" s="370" t="s">
        <v>26</v>
      </c>
      <c r="AC5" s="370" t="s">
        <v>26</v>
      </c>
      <c r="AD5" s="370" t="s">
        <v>26</v>
      </c>
      <c r="AE5" s="366" t="s">
        <v>26</v>
      </c>
      <c r="AF5" s="370" t="s">
        <v>26</v>
      </c>
      <c r="AG5" s="370" t="s">
        <v>26</v>
      </c>
      <c r="AH5" s="370" t="s">
        <v>26</v>
      </c>
      <c r="AI5" s="370" t="s">
        <v>26</v>
      </c>
      <c r="AJ5" s="370" t="s">
        <v>26</v>
      </c>
      <c r="AK5" s="370" t="s">
        <v>26</v>
      </c>
      <c r="AL5" s="370" t="s">
        <v>26</v>
      </c>
      <c r="AM5" s="370" t="s">
        <v>26</v>
      </c>
      <c r="AN5" s="370" t="s">
        <v>26</v>
      </c>
      <c r="AO5" s="370" t="s">
        <v>26</v>
      </c>
      <c r="AP5" s="370" t="s">
        <v>26</v>
      </c>
      <c r="AQ5" s="370" t="s">
        <v>26</v>
      </c>
      <c r="AR5" s="370" t="s">
        <v>26</v>
      </c>
      <c r="AS5" s="370" t="s">
        <v>26</v>
      </c>
      <c r="AT5" s="370" t="s">
        <v>26</v>
      </c>
      <c r="AU5" s="389" t="s">
        <v>26</v>
      </c>
      <c r="AV5" s="391" t="s">
        <v>26</v>
      </c>
      <c r="AW5" s="45"/>
    </row>
    <row r="6" spans="1:49" s="3" customFormat="1" x14ac:dyDescent="0.25">
      <c r="A6" s="914"/>
      <c r="B6" s="810" t="s">
        <v>568</v>
      </c>
      <c r="C6" s="811" t="s">
        <v>569</v>
      </c>
      <c r="D6" s="811" t="s">
        <v>570</v>
      </c>
      <c r="E6" s="766">
        <v>45118</v>
      </c>
      <c r="F6" s="802">
        <v>9</v>
      </c>
      <c r="G6" s="797">
        <f t="shared" ref="G6:G24" si="0">COUNTIF(J6:AW6,"&gt;0")</f>
        <v>5</v>
      </c>
      <c r="H6" s="798">
        <f t="shared" ref="H6:H24" si="1">SUM(J6:AW6)</f>
        <v>33</v>
      </c>
      <c r="I6" s="798">
        <f t="shared" ref="I6:I24" si="2">RANK(H6,$H$6:$H$32)</f>
        <v>1</v>
      </c>
      <c r="J6" s="51">
        <f>_xlfn.IFNA(VLOOKUP(CONCATENATE($J$5,$B6,$C6),'BUS1'!$A$6:$N$107,14,FALSE),0)</f>
        <v>8</v>
      </c>
      <c r="K6" s="51">
        <f>_xlfn.IFNA(VLOOKUP(CONCATENATE($K$5,$B6,$C6),'ESP1'!$A$6:$N$135,14,FALSE),0)</f>
        <v>0</v>
      </c>
      <c r="L6" s="51">
        <f>_xlfn.IFNA(VLOOKUP(CONCATENATE($L$5,$B6,$C6),'KR1'!$A$6:$N$95,14,FALSE),0)</f>
        <v>0</v>
      </c>
      <c r="M6" s="51">
        <f>_xlfn.IFNA(VLOOKUP(CONCATENATE($M$5,$B6,$C6),'BAL1'!$A$6:$N$95,14,FALSE),0)</f>
        <v>0</v>
      </c>
      <c r="N6" s="51">
        <f>_xlfn.IFNA(VLOOKUP(CONCATENATE($N$5,$B6,$C6),MUR!$A$6:$N$110,14,FALSE),0)</f>
        <v>0</v>
      </c>
      <c r="O6" s="51">
        <f>_xlfn.IFNA(VLOOKUP(CONCATENATE($O$5,$B6,$C6),'SER1'!$A$6:$N$110,14,FALSE),0)</f>
        <v>0</v>
      </c>
      <c r="P6" s="51">
        <f>_xlfn.IFNA(VLOOKUP(CONCATENATE($P$5,$B6,$C6),'MR1'!$A$6:$N$135,14,FALSE),0)</f>
        <v>6</v>
      </c>
      <c r="Q6" s="51">
        <f>_xlfn.IFNA(VLOOKUP(CONCATENATE($Q$5,$B6,$C6),'GOS1'!$A$6:$N$133,14,FALSE),0)</f>
        <v>0</v>
      </c>
      <c r="R6" s="51">
        <f>_xlfn.IFNA(VLOOKUP(CONCATENATE($R$5,$B6,$C6),'BUS2'!$A$6:$N$56,14,FALSE),0)</f>
        <v>0</v>
      </c>
      <c r="S6" s="51">
        <f>_xlfn.IFNA(VLOOKUP(CONCATENATE($S$5,$B6,$C6),'OG1'!$A$6:$N$56,14,FALSE),0)</f>
        <v>0</v>
      </c>
      <c r="T6" s="51">
        <f>_xlfn.IFNA(VLOOKUP(CONCATENATE($T$5,$B6,$C6),'DRY1'!$A$6:$N$135,14,FALSE),0)</f>
        <v>0</v>
      </c>
      <c r="U6" s="51">
        <f>_xlfn.IFNA(VLOOKUP(CONCATENATE($U$5,$B6,$C6),'HO1'!$A$6:$N$131,14,FALSE),0)</f>
        <v>0</v>
      </c>
      <c r="V6" s="51">
        <f>_xlfn.IFNA(VLOOKUP(CONCATENATE($V$5,$B6,$C6),'BUS3'!$A$6:$N$135,14,FALSE),0)</f>
        <v>8</v>
      </c>
      <c r="W6" s="51">
        <f>_xlfn.IFNA(VLOOKUP(CONCATENATE($W$5,$B6,$C6),'BAL2'!$A$6:$N$95,14,FALSE),0)</f>
        <v>0</v>
      </c>
      <c r="X6" s="51">
        <f>_xlfn.IFNA(VLOOKUP(CONCATENATE($X$5,$B6,$C6),'OG2'!$A$6:$N$133,14,FALSE),0)</f>
        <v>0</v>
      </c>
      <c r="Y6" s="51">
        <f>_xlfn.IFNA(VLOOKUP(CONCATENATE($Y$5,$B6,$C6),'MR2'!$A$6:$N$133,14,FALSE),0)</f>
        <v>0</v>
      </c>
      <c r="Z6" s="51">
        <f>_xlfn.IFNA(VLOOKUP(CONCATENATE($Z$5,$B6,$C6),'DRY3'!$A$6:$N$124,14,FALSE),0)</f>
        <v>0</v>
      </c>
      <c r="AA6" s="51">
        <f>_xlfn.IFNA(VLOOKUP(CONCATENATE($AA$5,$B6,$C6),'SER2'!$A$6:$N$135,14,FALSE),0)</f>
        <v>0</v>
      </c>
      <c r="AB6" s="51">
        <f>_xlfn.IFNA(VLOOKUP(CONCATENATE($AB$5,$B6,$C6),'KR2'!$A$6:$O$129,14,FALSE),0)</f>
        <v>0</v>
      </c>
      <c r="AC6" s="51">
        <f>_xlfn.IFNA(VLOOKUP(CONCATENATE($AC$5,$B6,$C6),'BUN1'!$A$6:$N$133,14,FALSE),0)</f>
        <v>0</v>
      </c>
      <c r="AD6" s="51">
        <f>_xlfn.IFNA(VLOOKUP(CONCATENATE($AD$5,$B6,$C6),LOG!$A$6:$N$135,14,FALSE),0)</f>
        <v>0</v>
      </c>
      <c r="AE6" s="51">
        <f>_xlfn.IFNA(VLOOKUP(CONCATENATE($AE$5,$B6,$C6),FEST!$A$6:$N$125,14,FALSE),0)</f>
        <v>0</v>
      </c>
      <c r="AF6" s="51">
        <f>_xlfn.IFNA(VLOOKUP(CONCATENATE($AF$5,$B6,$C6),'ESP2'!$A$6:$N$131,14,FALSE),0)</f>
        <v>0</v>
      </c>
      <c r="AG6" s="51">
        <f>_xlfn.IFNA(VLOOKUP(CONCATENATE($AG$5,$B6,$C6),'OG3'!$A$6:$N$131,14,FALSE),0)</f>
        <v>0</v>
      </c>
      <c r="AH6" s="51">
        <f>_xlfn.IFNA(VLOOKUP(CONCATENATE($AH$5,$B6,$C6),'BUN2'!$A$6:$N$135,14,FALSE),0)</f>
        <v>0</v>
      </c>
      <c r="AI6" s="51">
        <f>_xlfn.IFNA(VLOOKUP(CONCATENATE($AI$5,$B6,$C6),SC!$A$6:$N$200,14,FALSE),0)</f>
        <v>2</v>
      </c>
      <c r="AJ6" s="51">
        <f>_xlfn.IFNA(VLOOKUP(CONCATENATE($AJ$5,$B6,$C6),'ESP3'!$A$6:$N$133,14,FALSE),0)</f>
        <v>0</v>
      </c>
      <c r="AK6" s="51">
        <f>_xlfn.IFNA(VLOOKUP(CONCATENATE($AK$5,$B6,$C6),'BAL3'!$A$6:$N$95,14,FALSE),0)</f>
        <v>0</v>
      </c>
      <c r="AL6" s="635">
        <f>_xlfn.IFNA(VLOOKUP(CONCATENATE($AJ$5,$B6,$C6),'BUN3'!$A$6:$N$133,14,FALSE),0)</f>
        <v>0</v>
      </c>
      <c r="AM6" s="51">
        <f>_xlfn.IFNA(VLOOKUP(CONCATENATE($AM$5,$B6,$C6),'ESP4'!$A$6:$N$135,14,FALSE),0)</f>
        <v>0</v>
      </c>
      <c r="AN6" s="51">
        <f>_xlfn.IFNA(VLOOKUP(CONCATENATE($AN$5,$B6,$C6),'MR3'!$A$6:$N$77,14,FALSE),0)</f>
        <v>9</v>
      </c>
      <c r="AO6" s="51">
        <f>_xlfn.IFNA(VLOOKUP(CONCATENATE($AO$5,$B6,$C6),'BUS4'!$A$6:$N$233,14,FALSE),0)</f>
        <v>0</v>
      </c>
      <c r="AP6" s="468">
        <f>_xlfn.IFNA(VLOOKUP(CONCATENATE($AP$5,$B6,$C6),'SM1'!$A$6:$N$77,14,FALSE),0)</f>
        <v>0</v>
      </c>
      <c r="AQ6" s="51">
        <f>_xlfn.IFNA(VLOOKUP(CONCATENATE($AQ$5,$B6,$C6),'WAL1'!$A$6:$O$118,14,FALSE),0)</f>
        <v>0</v>
      </c>
      <c r="AR6" s="51">
        <f>_xlfn.IFNA(VLOOKUP(CONCATENATE($AR$5,$B6,$C6),WP!$A$6:$O$118,14,FALSE),0)</f>
        <v>0</v>
      </c>
      <c r="AS6" s="468"/>
      <c r="AT6" s="180"/>
      <c r="AU6" s="180"/>
      <c r="AV6" s="390"/>
      <c r="AW6" s="45"/>
    </row>
    <row r="7" spans="1:49" s="3" customFormat="1" x14ac:dyDescent="0.25">
      <c r="A7" s="914"/>
      <c r="B7" s="812" t="s">
        <v>213</v>
      </c>
      <c r="C7" s="813" t="s">
        <v>226</v>
      </c>
      <c r="D7" s="813" t="s">
        <v>219</v>
      </c>
      <c r="E7" s="785">
        <v>45121</v>
      </c>
      <c r="F7" s="792">
        <v>10</v>
      </c>
      <c r="G7" s="791">
        <f t="shared" si="0"/>
        <v>5</v>
      </c>
      <c r="H7" s="807">
        <f t="shared" si="1"/>
        <v>32</v>
      </c>
      <c r="I7" s="799">
        <f t="shared" si="2"/>
        <v>2</v>
      </c>
      <c r="J7" s="51">
        <f>_xlfn.IFNA(VLOOKUP(CONCATENATE($J$5,$B7,$C7),'BUS1'!$A$6:$N$107,14,FALSE),0)</f>
        <v>0</v>
      </c>
      <c r="K7" s="51">
        <f>_xlfn.IFNA(VLOOKUP(CONCATENATE($K$5,$B7,$C7),'ESP1'!$A$6:$N$135,14,FALSE),0)</f>
        <v>0</v>
      </c>
      <c r="L7" s="51">
        <f>_xlfn.IFNA(VLOOKUP(CONCATENATE($L$5,$B7,$C7),'KR1'!$A$6:$N$95,14,FALSE),0)</f>
        <v>0</v>
      </c>
      <c r="M7" s="51">
        <f>_xlfn.IFNA(VLOOKUP(CONCATENATE($M$5,$B7,$C7),'BAL1'!$A$6:$N$95,14,FALSE),0)</f>
        <v>0</v>
      </c>
      <c r="N7" s="51">
        <f>_xlfn.IFNA(VLOOKUP(CONCATENATE($N$5,$B7,$C7),MUR!$A$6:$N$110,14,FALSE),0)</f>
        <v>5</v>
      </c>
      <c r="O7" s="51">
        <f>_xlfn.IFNA(VLOOKUP(CONCATENATE($O$5,$B7,$C7),'SER1'!$A$6:$N$110,14,FALSE),0)</f>
        <v>0</v>
      </c>
      <c r="P7" s="51">
        <f>_xlfn.IFNA(VLOOKUP(CONCATENATE($P$5,$B7,$C7),'MR1'!$A$6:$N$135,14,FALSE),0)</f>
        <v>0</v>
      </c>
      <c r="Q7" s="51">
        <f>_xlfn.IFNA(VLOOKUP(CONCATENATE($Q$5,$B7,$C7),'GOS1'!$A$6:$N$133,14,FALSE),0)</f>
        <v>0</v>
      </c>
      <c r="R7" s="51">
        <f>_xlfn.IFNA(VLOOKUP(CONCATENATE($R$5,$B7,$C7),'BUS2'!$A$6:$N$56,14,FALSE),0)</f>
        <v>0</v>
      </c>
      <c r="S7" s="51">
        <f>_xlfn.IFNA(VLOOKUP(CONCATENATE($S$5,$B7,$C7),'OG1'!$A$6:$N$56,14,FALSE),0)</f>
        <v>0</v>
      </c>
      <c r="T7" s="51">
        <f>_xlfn.IFNA(VLOOKUP(CONCATENATE($T$5,$B7,$C7),'DRY1'!$A$6:$N$135,14,FALSE),0)</f>
        <v>0</v>
      </c>
      <c r="U7" s="51">
        <f>_xlfn.IFNA(VLOOKUP(CONCATENATE($U$5,$B7,$C7),'HO1'!$A$6:$N$131,14,FALSE),0)</f>
        <v>7</v>
      </c>
      <c r="V7" s="51">
        <f>_xlfn.IFNA(VLOOKUP(CONCATENATE($V$5,$B7,$C7),'BUS3'!$A$6:$N$135,14,FALSE),0)</f>
        <v>0</v>
      </c>
      <c r="W7" s="51">
        <f>_xlfn.IFNA(VLOOKUP(CONCATENATE($W$5,$B7,$C7),'BAL2'!$A$6:$N$95,14,FALSE),0)</f>
        <v>0</v>
      </c>
      <c r="X7" s="51">
        <f>_xlfn.IFNA(VLOOKUP(CONCATENATE($X$5,$B7,$C7),'OG2'!$A$6:$N$133,14,FALSE),0)</f>
        <v>0</v>
      </c>
      <c r="Y7" s="51">
        <f>_xlfn.IFNA(VLOOKUP(CONCATENATE($Y$5,$B7,$C7),'MR2'!$A$6:$N$133,14,FALSE),0)</f>
        <v>0</v>
      </c>
      <c r="Z7" s="51">
        <f>_xlfn.IFNA(VLOOKUP(CONCATENATE($Z$5,$B7,$C7),'DRY3'!$A$6:$N$124,14,FALSE),0)</f>
        <v>0</v>
      </c>
      <c r="AA7" s="51">
        <f>_xlfn.IFNA(VLOOKUP(CONCATENATE($AA$5,$B7,$C7),'SER2'!$A$6:$N$135,14,FALSE),0)</f>
        <v>0</v>
      </c>
      <c r="AB7" s="51">
        <f>_xlfn.IFNA(VLOOKUP(CONCATENATE($AB$5,$B7,$C7),'KR2'!$A$6:$O$129,14,FALSE),0)</f>
        <v>0</v>
      </c>
      <c r="AC7" s="51">
        <f>_xlfn.IFNA(VLOOKUP(CONCATENATE($AC$5,$B7,$C7),'BUN1'!$A$6:$N$133,14,FALSE),0)</f>
        <v>0</v>
      </c>
      <c r="AD7" s="51">
        <f>_xlfn.IFNA(VLOOKUP(CONCATENATE($AD$5,$B7,$C7),LOG!$A$6:$N$135,14,FALSE),0)</f>
        <v>0</v>
      </c>
      <c r="AE7" s="51">
        <f>_xlfn.IFNA(VLOOKUP(CONCATENATE($AE$5,$B7,$C7),FEST!$A$6:$N$125,14,FALSE),0)</f>
        <v>0</v>
      </c>
      <c r="AF7" s="51">
        <f>_xlfn.IFNA(VLOOKUP(CONCATENATE($AF$5,$B7,$C7),'ESP2'!$A$6:$N$131,14,FALSE),0)</f>
        <v>0</v>
      </c>
      <c r="AG7" s="51">
        <f>_xlfn.IFNA(VLOOKUP(CONCATENATE($AG$5,$B7,$C7),'OG3'!$A$6:$N$131,14,FALSE),0)</f>
        <v>7</v>
      </c>
      <c r="AH7" s="51">
        <f>_xlfn.IFNA(VLOOKUP(CONCATENATE($AH$5,$B7,$C7),'BUN2'!$A$6:$N$135,14,FALSE),0)</f>
        <v>0</v>
      </c>
      <c r="AI7" s="51">
        <f>_xlfn.IFNA(VLOOKUP(CONCATENATE($AI$5,$B7,$C7),SC!$A$6:$N$200,14,FALSE),0)</f>
        <v>6</v>
      </c>
      <c r="AJ7" s="51">
        <f>_xlfn.IFNA(VLOOKUP(CONCATENATE($AJ$5,$B7,$C7),'ESP3'!$A$6:$N$133,14,FALSE),0)</f>
        <v>0</v>
      </c>
      <c r="AK7" s="51">
        <f>_xlfn.IFNA(VLOOKUP(CONCATENATE($AK$5,$B7,$C7),'BAL3'!$A$6:$N$95,14,FALSE),0)</f>
        <v>0</v>
      </c>
      <c r="AL7" s="635">
        <f>_xlfn.IFNA(VLOOKUP(CONCATENATE($AJ$5,$B7,$C7),'BUN3'!$A$6:$N$133,14,FALSE),0)</f>
        <v>0</v>
      </c>
      <c r="AM7" s="51">
        <f>_xlfn.IFNA(VLOOKUP(CONCATENATE($AM$5,$B7,$C7),'ESP4'!$A$6:$N$135,14,FALSE),0)</f>
        <v>0</v>
      </c>
      <c r="AN7" s="51">
        <f>_xlfn.IFNA(VLOOKUP(CONCATENATE($AN$5,$B7,$C7),'MR3'!$A$6:$N$77,14,FALSE),0)</f>
        <v>0</v>
      </c>
      <c r="AO7" s="51">
        <f>_xlfn.IFNA(VLOOKUP(CONCATENATE($AO$5,$B7,$C7),'BUS4'!$A$6:$N$233,14,FALSE),0)</f>
        <v>0</v>
      </c>
      <c r="AP7" s="51">
        <f>_xlfn.IFNA(VLOOKUP(CONCATENATE($AP$5,$B7,$C7),'SM1'!$A$6:$N$77,14,FALSE),0)</f>
        <v>0</v>
      </c>
      <c r="AQ7" s="51">
        <f>_xlfn.IFNA(VLOOKUP(CONCATENATE($AQ$5,$B7,$C7),'WAL1'!$A$6:$O$118,14,FALSE),0)</f>
        <v>7</v>
      </c>
      <c r="AR7" s="51">
        <f>_xlfn.IFNA(VLOOKUP(CONCATENATE($AR$5,$B7,$C7),WP!$A$6:$O$118,14,FALSE),0)</f>
        <v>0</v>
      </c>
      <c r="AS7" s="51"/>
      <c r="AT7" s="51"/>
      <c r="AU7" s="51"/>
      <c r="AV7" s="426"/>
      <c r="AW7" s="45"/>
    </row>
    <row r="8" spans="1:49" s="3" customFormat="1" x14ac:dyDescent="0.25">
      <c r="A8" s="914"/>
      <c r="B8" s="812" t="s">
        <v>214</v>
      </c>
      <c r="C8" s="813" t="s">
        <v>753</v>
      </c>
      <c r="D8" s="813" t="s">
        <v>97</v>
      </c>
      <c r="E8" s="785">
        <v>45048</v>
      </c>
      <c r="F8" s="792">
        <v>11</v>
      </c>
      <c r="G8" s="791">
        <f t="shared" si="0"/>
        <v>5</v>
      </c>
      <c r="H8" s="807">
        <f t="shared" si="1"/>
        <v>31</v>
      </c>
      <c r="I8" s="799">
        <f t="shared" si="2"/>
        <v>3</v>
      </c>
      <c r="J8" s="51">
        <f>_xlfn.IFNA(VLOOKUP(CONCATENATE($J$5,$B8,$C8),'BUS1'!$A$6:$N$107,14,FALSE),0)</f>
        <v>0</v>
      </c>
      <c r="K8" s="51">
        <f>_xlfn.IFNA(VLOOKUP(CONCATENATE($K$5,$B8,$C8),'ESP1'!$A$6:$N$135,14,FALSE),0)</f>
        <v>0</v>
      </c>
      <c r="L8" s="51">
        <f>_xlfn.IFNA(VLOOKUP(CONCATENATE($L$5,$B8,$C8),'KR1'!$A$6:$N$95,14,FALSE),0)</f>
        <v>0</v>
      </c>
      <c r="M8" s="51">
        <f>_xlfn.IFNA(VLOOKUP(CONCATENATE($M$5,$B8,$C8),'BAL1'!$A$6:$N$95,14,FALSE),0)</f>
        <v>0</v>
      </c>
      <c r="N8" s="51">
        <f>_xlfn.IFNA(VLOOKUP(CONCATENATE($N$5,$B8,$C8),MUR!$A$6:$N$110,14,FALSE),0)</f>
        <v>0</v>
      </c>
      <c r="O8" s="51">
        <f>_xlfn.IFNA(VLOOKUP(CONCATENATE($O$5,$B8,$C8),'SER1'!$A$6:$N$110,14,FALSE),0)</f>
        <v>0</v>
      </c>
      <c r="P8" s="51">
        <f>_xlfn.IFNA(VLOOKUP(CONCATENATE($P$5,$B8,$C8),'MR1'!$A$6:$N$135,14,FALSE),0)</f>
        <v>0</v>
      </c>
      <c r="Q8" s="51">
        <f>_xlfn.IFNA(VLOOKUP(CONCATENATE($Q$5,$B8,$C8),'GOS1'!$A$6:$N$133,14,FALSE),0)</f>
        <v>0</v>
      </c>
      <c r="R8" s="51">
        <f>_xlfn.IFNA(VLOOKUP(CONCATENATE($R$5,$B8,$C8),'BUS2'!$A$6:$N$56,14,FALSE),0)</f>
        <v>0</v>
      </c>
      <c r="S8" s="51">
        <f>_xlfn.IFNA(VLOOKUP(CONCATENATE($S$5,$B8,$C8),'OG1'!$A$6:$N$56,14,FALSE),0)</f>
        <v>5</v>
      </c>
      <c r="T8" s="51">
        <f>_xlfn.IFNA(VLOOKUP(CONCATENATE($T$5,$B8,$C8),'DRY1'!$A$6:$N$135,14,FALSE),0)</f>
        <v>8</v>
      </c>
      <c r="U8" s="51">
        <f>_xlfn.IFNA(VLOOKUP(CONCATENATE($U$5,$B8,$C8),'HO1'!$A$6:$N$131,14,FALSE),0)</f>
        <v>0</v>
      </c>
      <c r="V8" s="51">
        <f>_xlfn.IFNA(VLOOKUP(CONCATENATE($V$5,$B8,$C8),'BUS3'!$A$6:$N$135,14,FALSE),0)</f>
        <v>0</v>
      </c>
      <c r="W8" s="51">
        <f>_xlfn.IFNA(VLOOKUP(CONCATENATE($W$5,$B8,$C8),'BAL2'!$A$6:$N$95,14,FALSE),0)</f>
        <v>0</v>
      </c>
      <c r="X8" s="51">
        <f>_xlfn.IFNA(VLOOKUP(CONCATENATE($X$5,$B8,$C8),'OG2'!$A$6:$N$133,14,FALSE),0)</f>
        <v>6</v>
      </c>
      <c r="Y8" s="51">
        <f>_xlfn.IFNA(VLOOKUP(CONCATENATE($Y$5,$B8,$C8),'MR2'!$A$6:$N$133,14,FALSE),0)</f>
        <v>0</v>
      </c>
      <c r="Z8" s="51">
        <f>_xlfn.IFNA(VLOOKUP(CONCATENATE($Z$5,$B8,$C8),'DRY3'!$A$6:$N$124,14,FALSE),0)</f>
        <v>8</v>
      </c>
      <c r="AA8" s="51">
        <f>_xlfn.IFNA(VLOOKUP(CONCATENATE($AA$5,$B8,$C8),'SER2'!$A$6:$N$135,14,FALSE),0)</f>
        <v>0</v>
      </c>
      <c r="AB8" s="51">
        <f>_xlfn.IFNA(VLOOKUP(CONCATENATE($AB$5,$B8,$C8),'KR2'!$A$6:$O$129,14,FALSE),0)</f>
        <v>0</v>
      </c>
      <c r="AC8" s="51">
        <f>_xlfn.IFNA(VLOOKUP(CONCATENATE($AC$5,$B8,$C8),'BUN1'!$A$6:$N$133,14,FALSE),0)</f>
        <v>0</v>
      </c>
      <c r="AD8" s="51">
        <f>_xlfn.IFNA(VLOOKUP(CONCATENATE($AD$5,$B8,$C8),LOG!$A$6:$N$135,14,FALSE),0)</f>
        <v>0</v>
      </c>
      <c r="AE8" s="51">
        <f>_xlfn.IFNA(VLOOKUP(CONCATENATE($AE$5,$B8,$C8),FEST!$A$6:$N$125,14,FALSE),0)</f>
        <v>0</v>
      </c>
      <c r="AF8" s="51">
        <f>_xlfn.IFNA(VLOOKUP(CONCATENATE($AF$5,$B8,$C8),'ESP2'!$A$6:$N$131,14,FALSE),0)</f>
        <v>0</v>
      </c>
      <c r="AG8" s="51">
        <f>_xlfn.IFNA(VLOOKUP(CONCATENATE($AG$5,$B8,$C8),'OG3'!$A$6:$N$131,14,FALSE),0)</f>
        <v>0</v>
      </c>
      <c r="AH8" s="51">
        <f>_xlfn.IFNA(VLOOKUP(CONCATENATE($AH$5,$B8,$C8),'BUN2'!$A$6:$N$135,14,FALSE),0)</f>
        <v>0</v>
      </c>
      <c r="AI8" s="51">
        <f>_xlfn.IFNA(VLOOKUP(CONCATENATE($AI$5,$B8,$C8),SC!$A$6:$N$200,14,FALSE),0)</f>
        <v>4</v>
      </c>
      <c r="AJ8" s="51">
        <f>_xlfn.IFNA(VLOOKUP(CONCATENATE($AJ$5,$B8,$C8),'ESP3'!$A$6:$N$133,14,FALSE),0)</f>
        <v>0</v>
      </c>
      <c r="AK8" s="51">
        <f>_xlfn.IFNA(VLOOKUP(CONCATENATE($AK$5,$B8,$C8),'BAL3'!$A$6:$N$95,14,FALSE),0)</f>
        <v>0</v>
      </c>
      <c r="AL8" s="635">
        <f>_xlfn.IFNA(VLOOKUP(CONCATENATE($AJ$5,$B8,$C8),'BUN3'!$A$6:$N$133,14,FALSE),0)</f>
        <v>0</v>
      </c>
      <c r="AM8" s="51">
        <f>_xlfn.IFNA(VLOOKUP(CONCATENATE($AM$5,$B8,$C8),'ESP4'!$A$6:$N$135,14,FALSE),0)</f>
        <v>0</v>
      </c>
      <c r="AN8" s="51">
        <f>_xlfn.IFNA(VLOOKUP(CONCATENATE($AN$5,$B8,$C8),'MR3'!$A$6:$N$77,14,FALSE),0)</f>
        <v>0</v>
      </c>
      <c r="AO8" s="51">
        <f>_xlfn.IFNA(VLOOKUP(CONCATENATE($AO$5,$B8,$C8),'BUS4'!$A$6:$N$233,14,FALSE),0)</f>
        <v>0</v>
      </c>
      <c r="AP8" s="51">
        <f>_xlfn.IFNA(VLOOKUP(CONCATENATE($AP$5,$B8,$C8),'SM1'!$A$6:$N$77,14,FALSE),0)</f>
        <v>0</v>
      </c>
      <c r="AQ8" s="51">
        <f>_xlfn.IFNA(VLOOKUP(CONCATENATE($AQ$5,$B8,$C8),'WAL1'!$A$6:$O$118,14,FALSE),0)</f>
        <v>0</v>
      </c>
      <c r="AR8" s="51">
        <f>_xlfn.IFNA(VLOOKUP(CONCATENATE($AR$5,$B8,$C8),WP!$A$6:$O$118,14,FALSE),0)</f>
        <v>0</v>
      </c>
      <c r="AS8" s="51"/>
      <c r="AT8" s="51"/>
      <c r="AU8" s="51"/>
      <c r="AV8" s="426"/>
      <c r="AW8" s="45"/>
    </row>
    <row r="9" spans="1:49" s="3" customFormat="1" x14ac:dyDescent="0.25">
      <c r="A9" s="914"/>
      <c r="B9" s="812" t="s">
        <v>726</v>
      </c>
      <c r="C9" s="813" t="s">
        <v>704</v>
      </c>
      <c r="D9" s="813" t="s">
        <v>479</v>
      </c>
      <c r="E9" s="785">
        <v>45090</v>
      </c>
      <c r="F9" s="792">
        <v>9</v>
      </c>
      <c r="G9" s="791">
        <f t="shared" si="0"/>
        <v>4</v>
      </c>
      <c r="H9" s="807">
        <f t="shared" si="1"/>
        <v>23</v>
      </c>
      <c r="I9" s="799">
        <f t="shared" si="2"/>
        <v>4</v>
      </c>
      <c r="J9" s="51">
        <f>_xlfn.IFNA(VLOOKUP(CONCATENATE($J$5,$B9,$C9),'BUS1'!$A$6:$N$107,14,FALSE),0)</f>
        <v>0</v>
      </c>
      <c r="K9" s="51">
        <f>_xlfn.IFNA(VLOOKUP(CONCATENATE($K$5,$B9,$C9),'ESP1'!$A$6:$N$135,14,FALSE),0)</f>
        <v>0</v>
      </c>
      <c r="L9" s="51">
        <f>_xlfn.IFNA(VLOOKUP(CONCATENATE($L$5,$B9,$C9),'KR1'!$A$6:$N$95,14,FALSE),0)</f>
        <v>0</v>
      </c>
      <c r="M9" s="51">
        <f>_xlfn.IFNA(VLOOKUP(CONCATENATE($M$5,$B9,$C9),'BAL1'!$A$6:$N$95,14,FALSE),0)</f>
        <v>0</v>
      </c>
      <c r="N9" s="51">
        <f>_xlfn.IFNA(VLOOKUP(CONCATENATE($N$5,$B9,$C9),MUR!$A$6:$N$110,14,FALSE),0)</f>
        <v>0</v>
      </c>
      <c r="O9" s="51">
        <f>_xlfn.IFNA(VLOOKUP(CONCATENATE($O$5,$B9,$C9),'SER1'!$A$6:$N$110,14,FALSE),0)</f>
        <v>0</v>
      </c>
      <c r="P9" s="51">
        <f>_xlfn.IFNA(VLOOKUP(CONCATENATE($P$5,$B9,$C9),'MR1'!$A$6:$N$135,14,FALSE),0)</f>
        <v>0</v>
      </c>
      <c r="Q9" s="51">
        <f>_xlfn.IFNA(VLOOKUP(CONCATENATE($Q$5,$B9,$C9),'GOS1'!$A$6:$N$133,14,FALSE),0)</f>
        <v>0</v>
      </c>
      <c r="R9" s="51">
        <f>_xlfn.IFNA(VLOOKUP(CONCATENATE($R$5,$B9,$C9),'BUS2'!$A$6:$N$56,14,FALSE),0)</f>
        <v>0</v>
      </c>
      <c r="S9" s="51">
        <f>_xlfn.IFNA(VLOOKUP(CONCATENATE($S$5,$B9,$C9),'OG1'!$A$6:$N$56,14,FALSE),0)</f>
        <v>7</v>
      </c>
      <c r="T9" s="51">
        <f>_xlfn.IFNA(VLOOKUP(CONCATENATE($T$5,$B9,$C9),'DRY1'!$A$6:$N$135,14,FALSE),0)</f>
        <v>0</v>
      </c>
      <c r="U9" s="51">
        <f>_xlfn.IFNA(VLOOKUP(CONCATENATE($U$5,$B9,$C9),'HO1'!$A$6:$N$131,14,FALSE),0)</f>
        <v>0</v>
      </c>
      <c r="V9" s="51">
        <f>_xlfn.IFNA(VLOOKUP(CONCATENATE($V$5,$B9,$C9),'BUS3'!$A$6:$N$135,14,FALSE),0)</f>
        <v>0</v>
      </c>
      <c r="W9" s="51">
        <f>_xlfn.IFNA(VLOOKUP(CONCATENATE($W$5,$B9,$C9),'BAL2'!$A$6:$N$95,14,FALSE),0)</f>
        <v>0</v>
      </c>
      <c r="X9" s="51">
        <f>_xlfn.IFNA(VLOOKUP(CONCATENATE($X$5,$B9,$C9),'OG2'!$A$6:$N$133,14,FALSE),0)</f>
        <v>7</v>
      </c>
      <c r="Y9" s="51">
        <f>_xlfn.IFNA(VLOOKUP(CONCATENATE($Y$5,$B9,$C9),'MR2'!$A$6:$N$133,14,FALSE),0)</f>
        <v>0</v>
      </c>
      <c r="Z9" s="51">
        <f>_xlfn.IFNA(VLOOKUP(CONCATENATE($Z$5,$B9,$C9),'DRY3'!$A$6:$N$124,14,FALSE),0)</f>
        <v>0</v>
      </c>
      <c r="AA9" s="51">
        <f>_xlfn.IFNA(VLOOKUP(CONCATENATE($AA$5,$B9,$C9),'SER2'!$A$6:$N$135,14,FALSE),0)</f>
        <v>0</v>
      </c>
      <c r="AB9" s="51">
        <f>_xlfn.IFNA(VLOOKUP(CONCATENATE($AB$5,$B9,$C9),'KR2'!$A$6:$O$129,14,FALSE),0)</f>
        <v>0</v>
      </c>
      <c r="AC9" s="51">
        <f>_xlfn.IFNA(VLOOKUP(CONCATENATE($AC$5,$B9,$C9),'BUN1'!$A$6:$N$133,14,FALSE),0)</f>
        <v>0</v>
      </c>
      <c r="AD9" s="51">
        <f>_xlfn.IFNA(VLOOKUP(CONCATENATE($AD$5,$B9,$C9),LOG!$A$6:$N$135,14,FALSE),0)</f>
        <v>0</v>
      </c>
      <c r="AE9" s="51">
        <f>_xlfn.IFNA(VLOOKUP(CONCATENATE($AE$5,$B9,$C9),FEST!$A$6:$N$125,14,FALSE),0)</f>
        <v>0</v>
      </c>
      <c r="AF9" s="51">
        <f>_xlfn.IFNA(VLOOKUP(CONCATENATE($AF$5,$B9,$C9),'ESP2'!$A$6:$N$131,14,FALSE),0)</f>
        <v>0</v>
      </c>
      <c r="AG9" s="51">
        <f>_xlfn.IFNA(VLOOKUP(CONCATENATE($AG$5,$B9,$C9),'OG3'!$A$6:$N$131,14,FALSE),0)</f>
        <v>5</v>
      </c>
      <c r="AH9" s="51">
        <f>_xlfn.IFNA(VLOOKUP(CONCATENATE($AH$5,$B9,$C9),'BUN2'!$A$6:$N$135,14,FALSE),0)</f>
        <v>0</v>
      </c>
      <c r="AI9" s="51">
        <f>_xlfn.IFNA(VLOOKUP(CONCATENATE($AI$5,$B9,$C9),SC!$A$6:$N$200,14,FALSE),0)</f>
        <v>4</v>
      </c>
      <c r="AJ9" s="51">
        <f>_xlfn.IFNA(VLOOKUP(CONCATENATE($AJ$5,$B9,$C9),'ESP3'!$A$6:$N$133,14,FALSE),0)</f>
        <v>0</v>
      </c>
      <c r="AK9" s="51">
        <f>_xlfn.IFNA(VLOOKUP(CONCATENATE($AK$5,$B9,$C9),'BAL3'!$A$6:$N$95,14,FALSE),0)</f>
        <v>0</v>
      </c>
      <c r="AL9" s="635">
        <f>_xlfn.IFNA(VLOOKUP(CONCATENATE($AJ$5,$B9,$C9),'BUN3'!$A$6:$N$133,14,FALSE),0)</f>
        <v>0</v>
      </c>
      <c r="AM9" s="51">
        <f>_xlfn.IFNA(VLOOKUP(CONCATENATE($AM$5,$B9,$C9),'ESP4'!$A$6:$N$135,14,FALSE),0)</f>
        <v>0</v>
      </c>
      <c r="AN9" s="51">
        <f>_xlfn.IFNA(VLOOKUP(CONCATENATE($AN$5,$B9,$C9),'MR3'!$A$6:$N$77,14,FALSE),0)</f>
        <v>0</v>
      </c>
      <c r="AO9" s="51">
        <f>_xlfn.IFNA(VLOOKUP(CONCATENATE($AO$5,$B9,$C9),'BUS4'!$A$6:$N$233,14,FALSE),0)</f>
        <v>0</v>
      </c>
      <c r="AP9" s="51">
        <f>_xlfn.IFNA(VLOOKUP(CONCATENATE($AP$5,$B9,$C9),'SM1'!$A$6:$N$77,14,FALSE),0)</f>
        <v>0</v>
      </c>
      <c r="AQ9" s="51">
        <f>_xlfn.IFNA(VLOOKUP(CONCATENATE($AQ$5,$B9,$C9),'WAL1'!$A$6:$O$118,14,FALSE),0)</f>
        <v>0</v>
      </c>
      <c r="AR9" s="51">
        <f>_xlfn.IFNA(VLOOKUP(CONCATENATE($AR$5,$B9,$C9),WP!$A$6:$O$118,14,FALSE),0)</f>
        <v>0</v>
      </c>
      <c r="AS9" s="51"/>
      <c r="AT9" s="51"/>
      <c r="AU9" s="51"/>
      <c r="AV9" s="426"/>
      <c r="AW9" s="45"/>
    </row>
    <row r="10" spans="1:49" s="3" customFormat="1" x14ac:dyDescent="0.25">
      <c r="A10" s="914"/>
      <c r="B10" s="812" t="s">
        <v>568</v>
      </c>
      <c r="C10" s="813" t="s">
        <v>892</v>
      </c>
      <c r="D10" s="813" t="s">
        <v>570</v>
      </c>
      <c r="E10" s="785">
        <v>45118</v>
      </c>
      <c r="F10" s="792">
        <v>9</v>
      </c>
      <c r="G10" s="791">
        <f t="shared" si="0"/>
        <v>3</v>
      </c>
      <c r="H10" s="807">
        <f t="shared" si="1"/>
        <v>20</v>
      </c>
      <c r="I10" s="799">
        <f t="shared" si="2"/>
        <v>5</v>
      </c>
      <c r="J10" s="51">
        <f>_xlfn.IFNA(VLOOKUP(CONCATENATE($J$5,$B10,$C10),'BUS1'!$A$6:$N$107,14,FALSE),0)</f>
        <v>0</v>
      </c>
      <c r="K10" s="51">
        <f>_xlfn.IFNA(VLOOKUP(CONCATENATE($K$5,$B10,$C10),'ESP1'!$A$6:$N$135,14,FALSE),0)</f>
        <v>0</v>
      </c>
      <c r="L10" s="51">
        <f>_xlfn.IFNA(VLOOKUP(CONCATENATE($L$5,$B10,$C10),'KR1'!$A$6:$N$95,14,FALSE),0)</f>
        <v>0</v>
      </c>
      <c r="M10" s="51">
        <f>_xlfn.IFNA(VLOOKUP(CONCATENATE($M$5,$B10,$C10),'BAL1'!$A$6:$N$95,14,FALSE),0)</f>
        <v>0</v>
      </c>
      <c r="N10" s="51">
        <f>_xlfn.IFNA(VLOOKUP(CONCATENATE($N$5,$B10,$C10),MUR!$A$6:$N$110,14,FALSE),0)</f>
        <v>0</v>
      </c>
      <c r="O10" s="51">
        <f>_xlfn.IFNA(VLOOKUP(CONCATENATE($O$5,$B10,$C10),'SER1'!$A$6:$N$110,14,FALSE),0)</f>
        <v>0</v>
      </c>
      <c r="P10" s="51">
        <f>_xlfn.IFNA(VLOOKUP(CONCATENATE($P$5,$B10,$C10),'MR1'!$A$6:$N$135,14,FALSE),0)</f>
        <v>4</v>
      </c>
      <c r="Q10" s="51">
        <f>_xlfn.IFNA(VLOOKUP(CONCATENATE($Q$5,$B10,$C10),'GOS1'!$A$6:$N$133,14,FALSE),0)</f>
        <v>0</v>
      </c>
      <c r="R10" s="51">
        <f>_xlfn.IFNA(VLOOKUP(CONCATENATE($R$5,$B10,$C10),'BUS2'!$A$6:$N$56,14,FALSE),0)</f>
        <v>0</v>
      </c>
      <c r="S10" s="51">
        <f>_xlfn.IFNA(VLOOKUP(CONCATENATE($S$5,$B10,$C10),'OG1'!$A$6:$N$56,14,FALSE),0)</f>
        <v>0</v>
      </c>
      <c r="T10" s="51">
        <f>_xlfn.IFNA(VLOOKUP(CONCATENATE($T$5,$B10,$C10),'DRY1'!$A$6:$N$135,14,FALSE),0)</f>
        <v>0</v>
      </c>
      <c r="U10" s="51">
        <f>_xlfn.IFNA(VLOOKUP(CONCATENATE($U$5,$B10,$C10),'HO1'!$A$6:$N$131,14,FALSE),0)</f>
        <v>0</v>
      </c>
      <c r="V10" s="51">
        <f>_xlfn.IFNA(VLOOKUP(CONCATENATE($V$5,$B10,$C10),'BUS3'!$A$6:$N$135,14,FALSE),0)</f>
        <v>0</v>
      </c>
      <c r="W10" s="51">
        <f>_xlfn.IFNA(VLOOKUP(CONCATENATE($W$5,$B10,$C10),'BAL2'!$A$6:$N$95,14,FALSE),0)</f>
        <v>0</v>
      </c>
      <c r="X10" s="51">
        <f>_xlfn.IFNA(VLOOKUP(CONCATENATE($X$5,$B10,$C10),'OG2'!$A$6:$N$133,14,FALSE),0)</f>
        <v>0</v>
      </c>
      <c r="Y10" s="51">
        <f>_xlfn.IFNA(VLOOKUP(CONCATENATE($Y$5,$B10,$C10),'MR2'!$A$6:$N$133,14,FALSE),0)</f>
        <v>0</v>
      </c>
      <c r="Z10" s="51">
        <f>_xlfn.IFNA(VLOOKUP(CONCATENATE($Z$5,$B10,$C10),'DRY3'!$A$6:$N$124,14,FALSE),0)</f>
        <v>0</v>
      </c>
      <c r="AA10" s="51">
        <f>_xlfn.IFNA(VLOOKUP(CONCATENATE($AA$5,$B10,$C10),'SER2'!$A$6:$N$135,14,FALSE),0)</f>
        <v>0</v>
      </c>
      <c r="AB10" s="51">
        <f>_xlfn.IFNA(VLOOKUP(CONCATENATE($AB$5,$B10,$C10),'KR2'!$A$6:$O$129,14,FALSE),0)</f>
        <v>0</v>
      </c>
      <c r="AC10" s="51">
        <f>_xlfn.IFNA(VLOOKUP(CONCATENATE($AC$5,$B10,$C10),'BUN1'!$A$6:$N$133,14,FALSE),0)</f>
        <v>0</v>
      </c>
      <c r="AD10" s="51">
        <f>_xlfn.IFNA(VLOOKUP(CONCATENATE($AD$5,$B10,$C10),LOG!$A$6:$N$135,14,FALSE),0)</f>
        <v>0</v>
      </c>
      <c r="AE10" s="51">
        <f>_xlfn.IFNA(VLOOKUP(CONCATENATE($AE$5,$B10,$C10),FEST!$A$6:$N$125,14,FALSE),0)</f>
        <v>0</v>
      </c>
      <c r="AF10" s="51">
        <f>_xlfn.IFNA(VLOOKUP(CONCATENATE($AF$5,$B10,$C10),'ESP2'!$A$6:$N$131,14,FALSE),0)</f>
        <v>0</v>
      </c>
      <c r="AG10" s="51">
        <f>_xlfn.IFNA(VLOOKUP(CONCATENATE($AG$5,$B10,$C10),'OG3'!$A$6:$N$131,14,FALSE),0)</f>
        <v>0</v>
      </c>
      <c r="AH10" s="51">
        <f>_xlfn.IFNA(VLOOKUP(CONCATENATE($AH$5,$B10,$C10),'BUN2'!$A$6:$N$135,14,FALSE),0)</f>
        <v>8</v>
      </c>
      <c r="AI10" s="51">
        <f>_xlfn.IFNA(VLOOKUP(CONCATENATE($AI$5,$B10,$C10),SC!$A$6:$N$200,14,FALSE),0)</f>
        <v>0</v>
      </c>
      <c r="AJ10" s="51">
        <f>_xlfn.IFNA(VLOOKUP(CONCATENATE($AJ$5,$B10,$C10),'ESP3'!$A$6:$N$133,14,FALSE),0)</f>
        <v>0</v>
      </c>
      <c r="AK10" s="51">
        <f>_xlfn.IFNA(VLOOKUP(CONCATENATE($AK$5,$B10,$C10),'BAL3'!$A$6:$N$95,14,FALSE),0)</f>
        <v>0</v>
      </c>
      <c r="AL10" s="635">
        <f>_xlfn.IFNA(VLOOKUP(CONCATENATE($AJ$5,$B10,$C10),'BUN3'!$A$6:$N$133,14,FALSE),0)</f>
        <v>0</v>
      </c>
      <c r="AM10" s="51">
        <f>_xlfn.IFNA(VLOOKUP(CONCATENATE($AM$5,$B10,$C10),'ESP4'!$A$6:$N$135,14,FALSE),0)</f>
        <v>0</v>
      </c>
      <c r="AN10" s="51">
        <f>_xlfn.IFNA(VLOOKUP(CONCATENATE($AN$5,$B10,$C10),'MR3'!$A$6:$N$77,14,FALSE),0)</f>
        <v>8</v>
      </c>
      <c r="AO10" s="51">
        <f>_xlfn.IFNA(VLOOKUP(CONCATENATE($AO$5,$B10,$C10),'BUS4'!$A$6:$N$233,14,FALSE),0)</f>
        <v>0</v>
      </c>
      <c r="AP10" s="51">
        <f>_xlfn.IFNA(VLOOKUP(CONCATENATE($AP$5,$B10,$C10),'SM1'!$A$6:$N$77,14,FALSE),0)</f>
        <v>0</v>
      </c>
      <c r="AQ10" s="51">
        <f>_xlfn.IFNA(VLOOKUP(CONCATENATE($AQ$5,$B10,$C10),'WAL1'!$A$6:$O$118,14,FALSE),0)</f>
        <v>0</v>
      </c>
      <c r="AR10" s="51">
        <f>_xlfn.IFNA(VLOOKUP(CONCATENATE($AR$5,$B10,$C10),WP!$A$6:$O$118,14,FALSE),0)</f>
        <v>0</v>
      </c>
      <c r="AS10" s="51"/>
      <c r="AT10" s="51"/>
      <c r="AU10" s="51"/>
      <c r="AV10" s="426"/>
      <c r="AW10" s="45"/>
    </row>
    <row r="11" spans="1:49" ht="14.4" thickBot="1" x14ac:dyDescent="0.3">
      <c r="A11" s="914"/>
      <c r="B11" s="817" t="s">
        <v>553</v>
      </c>
      <c r="C11" s="818" t="s">
        <v>547</v>
      </c>
      <c r="D11" s="818" t="s">
        <v>224</v>
      </c>
      <c r="E11" s="773">
        <v>45028</v>
      </c>
      <c r="F11" s="795">
        <v>11</v>
      </c>
      <c r="G11" s="794">
        <f t="shared" si="0"/>
        <v>4</v>
      </c>
      <c r="H11" s="809">
        <f t="shared" si="1"/>
        <v>19</v>
      </c>
      <c r="I11" s="801">
        <f t="shared" si="2"/>
        <v>6</v>
      </c>
      <c r="J11" s="51">
        <f>_xlfn.IFNA(VLOOKUP(CONCATENATE($J$5,$B11,$C11),'BUS1'!$A$6:$N$107,14,FALSE),0)</f>
        <v>0</v>
      </c>
      <c r="K11" s="51">
        <f>_xlfn.IFNA(VLOOKUP(CONCATENATE($K$5,$B11,$C11),'ESP1'!$A$6:$N$135,14,FALSE),0)</f>
        <v>0</v>
      </c>
      <c r="L11" s="51">
        <f>_xlfn.IFNA(VLOOKUP(CONCATENATE($L$5,$B11,$C11),'KR1'!$A$6:$N$95,14,FALSE),0)</f>
        <v>0</v>
      </c>
      <c r="M11" s="51">
        <f>_xlfn.IFNA(VLOOKUP(CONCATENATE($M$5,$B11,$C11),'BAL1'!$A$6:$N$95,14,FALSE),0)</f>
        <v>2</v>
      </c>
      <c r="N11" s="51">
        <f>_xlfn.IFNA(VLOOKUP(CONCATENATE($N$5,$B11,$C11),MUR!$A$6:$N$110,14,FALSE),0)</f>
        <v>0</v>
      </c>
      <c r="O11" s="51">
        <f>_xlfn.IFNA(VLOOKUP(CONCATENATE($O$5,$B11,$C11),'SER1'!$A$6:$N$110,14,FALSE),0)</f>
        <v>7</v>
      </c>
      <c r="P11" s="51">
        <f>_xlfn.IFNA(VLOOKUP(CONCATENATE($P$5,$B11,$C11),'MR1'!$A$6:$N$135,14,FALSE),0)</f>
        <v>0</v>
      </c>
      <c r="Q11" s="51">
        <f>_xlfn.IFNA(VLOOKUP(CONCATENATE($Q$5,$B11,$C11),'GOS1'!$A$6:$N$133,14,FALSE),0)</f>
        <v>0</v>
      </c>
      <c r="R11" s="51">
        <f>_xlfn.IFNA(VLOOKUP(CONCATENATE($R$5,$B11,$C11),'BUS2'!$A$6:$N$56,14,FALSE),0)</f>
        <v>0</v>
      </c>
      <c r="S11" s="51">
        <f>_xlfn.IFNA(VLOOKUP(CONCATENATE($S$5,$B11,$C11),'OG1'!$A$6:$N$56,14,FALSE),0)</f>
        <v>0</v>
      </c>
      <c r="T11" s="51">
        <f>_xlfn.IFNA(VLOOKUP(CONCATENATE($T$5,$B11,$C11),'DRY1'!$A$6:$N$135,14,FALSE),0)</f>
        <v>0</v>
      </c>
      <c r="U11" s="51">
        <f>_xlfn.IFNA(VLOOKUP(CONCATENATE($U$5,$B11,$C11),'HO1'!$A$6:$N$131,14,FALSE),0)</f>
        <v>0</v>
      </c>
      <c r="V11" s="51">
        <f>_xlfn.IFNA(VLOOKUP(CONCATENATE($V$5,$B11,$C11),'BUS3'!$A$6:$N$135,14,FALSE),0)</f>
        <v>0</v>
      </c>
      <c r="W11" s="51">
        <f>_xlfn.IFNA(VLOOKUP(CONCATENATE($W$5,$B11,$C11),'BAL2'!$A$6:$N$95,14,FALSE),0)</f>
        <v>6</v>
      </c>
      <c r="X11" s="51">
        <f>_xlfn.IFNA(VLOOKUP(CONCATENATE($X$5,$B11,$C11),'OG2'!$A$6:$N$133,14,FALSE),0)</f>
        <v>0</v>
      </c>
      <c r="Y11" s="51">
        <f>_xlfn.IFNA(VLOOKUP(CONCATENATE($Y$5,$B11,$C11),'MR2'!$A$6:$N$133,14,FALSE),0)</f>
        <v>0</v>
      </c>
      <c r="Z11" s="51">
        <f>_xlfn.IFNA(VLOOKUP(CONCATENATE($Z$5,$B11,$C11),'DRY3'!$A$6:$N$124,14,FALSE),0)</f>
        <v>0</v>
      </c>
      <c r="AA11" s="51">
        <f>_xlfn.IFNA(VLOOKUP(CONCATENATE($AA$5,$B11,$C11),'SER2'!$A$6:$N$135,14,FALSE),0)</f>
        <v>0</v>
      </c>
      <c r="AB11" s="51">
        <f>_xlfn.IFNA(VLOOKUP(CONCATENATE($AB$5,$B11,$C11),'KR2'!$A$6:$O$129,14,FALSE),0)</f>
        <v>0</v>
      </c>
      <c r="AC11" s="51">
        <f>_xlfn.IFNA(VLOOKUP(CONCATENATE($AC$5,$B11,$C11),'BUN1'!$A$6:$N$133,14,FALSE),0)</f>
        <v>0</v>
      </c>
      <c r="AD11" s="51">
        <f>_xlfn.IFNA(VLOOKUP(CONCATENATE($AD$5,$B11,$C11),LOG!$A$6:$N$135,14,FALSE),0)</f>
        <v>0</v>
      </c>
      <c r="AE11" s="51">
        <f>_xlfn.IFNA(VLOOKUP(CONCATENATE($AE$5,$B11,$C11),FEST!$A$6:$N$125,14,FALSE),0)</f>
        <v>0</v>
      </c>
      <c r="AF11" s="51">
        <f>_xlfn.IFNA(VLOOKUP(CONCATENATE($AF$5,$B11,$C11),'ESP2'!$A$6:$N$131,14,FALSE),0)</f>
        <v>0</v>
      </c>
      <c r="AG11" s="51">
        <f>_xlfn.IFNA(VLOOKUP(CONCATENATE($AG$5,$B11,$C11),'OG3'!$A$6:$N$131,14,FALSE),0)</f>
        <v>0</v>
      </c>
      <c r="AH11" s="51">
        <f>_xlfn.IFNA(VLOOKUP(CONCATENATE($AH$5,$B11,$C11),'BUN2'!$A$6:$N$135,14,FALSE),0)</f>
        <v>0</v>
      </c>
      <c r="AI11" s="51">
        <f>_xlfn.IFNA(VLOOKUP(CONCATENATE($AI$5,$B11,$C11),SC!$A$6:$N$200,14,FALSE),0)</f>
        <v>0</v>
      </c>
      <c r="AJ11" s="51">
        <f>_xlfn.IFNA(VLOOKUP(CONCATENATE($AJ$5,$B11,$C11),'ESP3'!$A$6:$N$133,14,FALSE),0)</f>
        <v>0</v>
      </c>
      <c r="AK11" s="51">
        <f>_xlfn.IFNA(VLOOKUP(CONCATENATE($AK$5,$B11,$C11),'BAL3'!$A$6:$N$95,14,FALSE),0)</f>
        <v>4</v>
      </c>
      <c r="AL11" s="635">
        <f>_xlfn.IFNA(VLOOKUP(CONCATENATE($AJ$5,$B11,$C11),'BUN3'!$A$6:$N$133,14,FALSE),0)</f>
        <v>0</v>
      </c>
      <c r="AM11" s="51">
        <f>_xlfn.IFNA(VLOOKUP(CONCATENATE($AM$5,$B11,$C11),'ESP4'!$A$6:$N$135,14,FALSE),0)</f>
        <v>0</v>
      </c>
      <c r="AN11" s="51">
        <f>_xlfn.IFNA(VLOOKUP(CONCATENATE($AN$5,$B11,$C11),'MR3'!$A$6:$N$77,14,FALSE),0)</f>
        <v>0</v>
      </c>
      <c r="AO11" s="51">
        <f>_xlfn.IFNA(VLOOKUP(CONCATENATE($AO$5,$B11,$C11),'BUS4'!$A$6:$N$233,14,FALSE),0)</f>
        <v>0</v>
      </c>
      <c r="AP11" s="51">
        <f>_xlfn.IFNA(VLOOKUP(CONCATENATE($AP$5,$B11,$C11),'SM1'!$A$6:$N$77,14,FALSE),0)</f>
        <v>0</v>
      </c>
      <c r="AQ11" s="51">
        <f>_xlfn.IFNA(VLOOKUP(CONCATENATE($AQ$5,$B11,$C11),'WAL1'!$A$6:$O$118,14,FALSE),0)</f>
        <v>0</v>
      </c>
      <c r="AR11" s="51">
        <f>_xlfn.IFNA(VLOOKUP(CONCATENATE($AR$5,$B11,$C11),WP!$A$6:$O$118,14,FALSE),0)</f>
        <v>0</v>
      </c>
      <c r="AS11" s="51"/>
      <c r="AT11" s="51"/>
      <c r="AU11" s="51"/>
      <c r="AV11" s="426"/>
      <c r="AW11" s="45"/>
    </row>
    <row r="12" spans="1:49" x14ac:dyDescent="0.25">
      <c r="A12" s="914"/>
      <c r="B12" s="814" t="s">
        <v>561</v>
      </c>
      <c r="C12" s="133" t="s">
        <v>556</v>
      </c>
      <c r="D12" s="133" t="s">
        <v>872</v>
      </c>
      <c r="E12" s="815">
        <v>45146</v>
      </c>
      <c r="F12" s="48">
        <v>11</v>
      </c>
      <c r="G12" s="816">
        <f t="shared" si="0"/>
        <v>2</v>
      </c>
      <c r="H12" s="641">
        <f t="shared" si="1"/>
        <v>13</v>
      </c>
      <c r="I12" s="48">
        <f t="shared" si="2"/>
        <v>7</v>
      </c>
      <c r="J12" s="51">
        <f>_xlfn.IFNA(VLOOKUP(CONCATENATE($J$5,$B12,$C12),'BUS1'!$A$6:$N$107,14,FALSE),0)</f>
        <v>0</v>
      </c>
      <c r="K12" s="51">
        <f>_xlfn.IFNA(VLOOKUP(CONCATENATE($K$5,$B12,$C12),'ESP1'!$A$6:$N$135,14,FALSE),0)</f>
        <v>0</v>
      </c>
      <c r="L12" s="51">
        <f>_xlfn.IFNA(VLOOKUP(CONCATENATE($L$5,$B12,$C12),'KR1'!$A$6:$N$95,14,FALSE),0)</f>
        <v>0</v>
      </c>
      <c r="M12" s="51">
        <f>_xlfn.IFNA(VLOOKUP(CONCATENATE($M$5,$B12,$C12),'BAL1'!$A$6:$N$95,14,FALSE),0)</f>
        <v>0</v>
      </c>
      <c r="N12" s="51">
        <f>_xlfn.IFNA(VLOOKUP(CONCATENATE($N$5,$B12,$C12),MUR!$A$6:$N$110,14,FALSE),0)</f>
        <v>0</v>
      </c>
      <c r="O12" s="51">
        <f>_xlfn.IFNA(VLOOKUP(CONCATENATE($O$5,$B12,$C12),'SER1'!$A$6:$N$110,14,FALSE),0)</f>
        <v>6</v>
      </c>
      <c r="P12" s="51">
        <f>_xlfn.IFNA(VLOOKUP(CONCATENATE($P$5,$B12,$C12),'MR1'!$A$6:$N$135,14,FALSE),0)</f>
        <v>0</v>
      </c>
      <c r="Q12" s="51">
        <f>_xlfn.IFNA(VLOOKUP(CONCATENATE($Q$5,$B12,$C12),'GOS1'!$A$6:$N$133,14,FALSE),0)</f>
        <v>0</v>
      </c>
      <c r="R12" s="51">
        <f>_xlfn.IFNA(VLOOKUP(CONCATENATE($R$5,$B12,$C12),'BUS2'!$A$6:$N$56,14,FALSE),0)</f>
        <v>0</v>
      </c>
      <c r="S12" s="51">
        <f>_xlfn.IFNA(VLOOKUP(CONCATENATE($S$5,$B12,$C12),'OG1'!$A$6:$N$56,14,FALSE),0)</f>
        <v>0</v>
      </c>
      <c r="T12" s="51">
        <f>_xlfn.IFNA(VLOOKUP(CONCATENATE($T$5,$B12,$C12),'DRY1'!$A$6:$N$135,14,FALSE),0)</f>
        <v>0</v>
      </c>
      <c r="U12" s="51">
        <f>_xlfn.IFNA(VLOOKUP(CONCATENATE($U$5,$B12,$C12),'HO1'!$A$6:$N$131,14,FALSE),0)</f>
        <v>0</v>
      </c>
      <c r="V12" s="51">
        <f>_xlfn.IFNA(VLOOKUP(CONCATENATE($V$5,$B12,$C12),'BUS3'!$A$6:$N$135,14,FALSE),0)</f>
        <v>0</v>
      </c>
      <c r="W12" s="51">
        <f>_xlfn.IFNA(VLOOKUP(CONCATENATE($W$5,$B12,$C12),'BAL2'!$A$6:$N$95,14,FALSE),0)</f>
        <v>0</v>
      </c>
      <c r="X12" s="51">
        <f>_xlfn.IFNA(VLOOKUP(CONCATENATE($X$5,$B12,$C12),'OG2'!$A$6:$N$133,14,FALSE),0)</f>
        <v>0</v>
      </c>
      <c r="Y12" s="51">
        <f>_xlfn.IFNA(VLOOKUP(CONCATENATE($Y$5,$B12,$C12),'MR2'!$A$6:$N$133,14,FALSE),0)</f>
        <v>0</v>
      </c>
      <c r="Z12" s="51">
        <f>_xlfn.IFNA(VLOOKUP(CONCATENATE($Z$5,$B12,$C12),'DRY3'!$A$6:$N$124,14,FALSE),0)</f>
        <v>0</v>
      </c>
      <c r="AA12" s="51">
        <f>_xlfn.IFNA(VLOOKUP(CONCATENATE($AA$5,$B12,$C12),'SER2'!$A$6:$N$135,14,FALSE),0)</f>
        <v>7</v>
      </c>
      <c r="AB12" s="51">
        <f>_xlfn.IFNA(VLOOKUP(CONCATENATE($AB$5,$B12,$C12),'KR2'!$A$6:$O$129,14,FALSE),0)</f>
        <v>0</v>
      </c>
      <c r="AC12" s="51">
        <f>_xlfn.IFNA(VLOOKUP(CONCATENATE($AC$5,$B12,$C12),'BUN1'!$A$6:$N$133,14,FALSE),0)</f>
        <v>0</v>
      </c>
      <c r="AD12" s="51">
        <f>_xlfn.IFNA(VLOOKUP(CONCATENATE($AD$5,$B12,$C12),LOG!$A$6:$N$135,14,FALSE),0)</f>
        <v>0</v>
      </c>
      <c r="AE12" s="51">
        <f>_xlfn.IFNA(VLOOKUP(CONCATENATE($AE$5,$B12,$C12),FEST!$A$6:$N$125,14,FALSE),0)</f>
        <v>0</v>
      </c>
      <c r="AF12" s="51">
        <f>_xlfn.IFNA(VLOOKUP(CONCATENATE($AF$5,$B12,$C12),'ESP2'!$A$6:$N$131,14,FALSE),0)</f>
        <v>0</v>
      </c>
      <c r="AG12" s="51">
        <f>_xlfn.IFNA(VLOOKUP(CONCATENATE($AG$5,$B12,$C12),'OG3'!$A$6:$N$131,14,FALSE),0)</f>
        <v>0</v>
      </c>
      <c r="AH12" s="51">
        <f>_xlfn.IFNA(VLOOKUP(CONCATENATE($AH$5,$B12,$C12),'BUN2'!$A$6:$N$135,14,FALSE),0)</f>
        <v>0</v>
      </c>
      <c r="AI12" s="51">
        <f>_xlfn.IFNA(VLOOKUP(CONCATENATE($AI$5,$B12,$C12),SC!$A$6:$N$200,14,FALSE),0)</f>
        <v>0</v>
      </c>
      <c r="AJ12" s="51">
        <f>_xlfn.IFNA(VLOOKUP(CONCATENATE($AJ$5,$B12,$C12),'ESP3'!$A$6:$N$133,14,FALSE),0)</f>
        <v>0</v>
      </c>
      <c r="AK12" s="51">
        <f>_xlfn.IFNA(VLOOKUP(CONCATENATE($AK$5,$B12,$C12),'BAL3'!$A$6:$N$95,14,FALSE),0)</f>
        <v>0</v>
      </c>
      <c r="AL12" s="635">
        <f>_xlfn.IFNA(VLOOKUP(CONCATENATE($AJ$5,$B12,$C12),'BUN3'!$A$6:$N$133,14,FALSE),0)</f>
        <v>0</v>
      </c>
      <c r="AM12" s="51">
        <f>_xlfn.IFNA(VLOOKUP(CONCATENATE($AM$5,$B12,$C12),'ESP4'!$A$6:$N$135,14,FALSE),0)</f>
        <v>0</v>
      </c>
      <c r="AN12" s="51">
        <f>_xlfn.IFNA(VLOOKUP(CONCATENATE($AN$5,$B12,$C12),'MR3'!$A$6:$N$77,14,FALSE),0)</f>
        <v>0</v>
      </c>
      <c r="AO12" s="51">
        <f>_xlfn.IFNA(VLOOKUP(CONCATENATE($AO$5,$B12,$C12),'BUS4'!$A$6:$N$233,14,FALSE),0)</f>
        <v>0</v>
      </c>
      <c r="AP12" s="51">
        <f>_xlfn.IFNA(VLOOKUP(CONCATENATE($AP$5,$B12,$C12),'SM1'!$A$6:$N$77,14,FALSE),0)</f>
        <v>0</v>
      </c>
      <c r="AQ12" s="51">
        <f>_xlfn.IFNA(VLOOKUP(CONCATENATE($AQ$5,$B12,$C12),'WAL1'!$A$6:$O$118,14,FALSE),0)</f>
        <v>0</v>
      </c>
      <c r="AR12" s="51">
        <f>_xlfn.IFNA(VLOOKUP(CONCATENATE($AR$5,$B12,$C12),WP!$A$6:$O$118,14,FALSE),0)</f>
        <v>0</v>
      </c>
      <c r="AS12" s="51"/>
      <c r="AT12" s="51"/>
      <c r="AU12" s="51"/>
      <c r="AV12" s="426"/>
      <c r="AW12" s="45"/>
    </row>
    <row r="13" spans="1:49" x14ac:dyDescent="0.25">
      <c r="A13" s="914"/>
      <c r="B13" s="134" t="s">
        <v>705</v>
      </c>
      <c r="C13" s="135" t="s">
        <v>706</v>
      </c>
      <c r="D13" s="135" t="s">
        <v>479</v>
      </c>
      <c r="E13" s="52">
        <v>45090</v>
      </c>
      <c r="F13" s="53">
        <v>9</v>
      </c>
      <c r="G13" s="49">
        <f t="shared" si="0"/>
        <v>3</v>
      </c>
      <c r="H13" s="641">
        <f t="shared" si="1"/>
        <v>12</v>
      </c>
      <c r="I13" s="53">
        <f t="shared" si="2"/>
        <v>8</v>
      </c>
      <c r="J13" s="51">
        <f>_xlfn.IFNA(VLOOKUP(CONCATENATE($J$5,$B13,$C13),'BUS1'!$A$6:$N$107,14,FALSE),0)</f>
        <v>0</v>
      </c>
      <c r="K13" s="51">
        <f>_xlfn.IFNA(VLOOKUP(CONCATENATE($K$5,$B13,$C13),'ESP1'!$A$6:$N$135,14,FALSE),0)</f>
        <v>0</v>
      </c>
      <c r="L13" s="51">
        <f>_xlfn.IFNA(VLOOKUP(CONCATENATE($L$5,$B13,$C13),'KR1'!$A$6:$N$95,14,FALSE),0)</f>
        <v>0</v>
      </c>
      <c r="M13" s="51">
        <f>_xlfn.IFNA(VLOOKUP(CONCATENATE($M$5,$B13,$C13),'BAL1'!$A$6:$N$95,14,FALSE),0)</f>
        <v>0</v>
      </c>
      <c r="N13" s="51">
        <f>_xlfn.IFNA(VLOOKUP(CONCATENATE($N$5,$B13,$C13),MUR!$A$6:$N$110,14,FALSE),0)</f>
        <v>0</v>
      </c>
      <c r="O13" s="51">
        <f>_xlfn.IFNA(VLOOKUP(CONCATENATE($O$5,$B13,$C13),'SER1'!$A$6:$N$110,14,FALSE),0)</f>
        <v>0</v>
      </c>
      <c r="P13" s="51">
        <f>_xlfn.IFNA(VLOOKUP(CONCATENATE($P$5,$B13,$C13),'MR1'!$A$6:$N$135,14,FALSE),0)</f>
        <v>0</v>
      </c>
      <c r="Q13" s="51">
        <f>_xlfn.IFNA(VLOOKUP(CONCATENATE($Q$5,$B13,$C13),'GOS1'!$A$6:$N$133,14,FALSE),0)</f>
        <v>0</v>
      </c>
      <c r="R13" s="51">
        <f>_xlfn.IFNA(VLOOKUP(CONCATENATE($R$5,$B13,$C13),'BUS2'!$A$6:$N$56,14,FALSE),0)</f>
        <v>0</v>
      </c>
      <c r="S13" s="51">
        <f>_xlfn.IFNA(VLOOKUP(CONCATENATE($S$5,$B13,$C13),'OG1'!$A$6:$N$56,14,FALSE),0)</f>
        <v>6</v>
      </c>
      <c r="T13" s="51">
        <f>_xlfn.IFNA(VLOOKUP(CONCATENATE($T$5,$B13,$C13),'DRY1'!$A$6:$N$135,14,FALSE),0)</f>
        <v>0</v>
      </c>
      <c r="U13" s="51">
        <f>_xlfn.IFNA(VLOOKUP(CONCATENATE($U$5,$B13,$C13),'HO1'!$A$6:$N$131,14,FALSE),0)</f>
        <v>0</v>
      </c>
      <c r="V13" s="51">
        <f>_xlfn.IFNA(VLOOKUP(CONCATENATE($V$5,$B13,$C13),'BUS3'!$A$6:$N$135,14,FALSE),0)</f>
        <v>0</v>
      </c>
      <c r="W13" s="51">
        <f>_xlfn.IFNA(VLOOKUP(CONCATENATE($W$5,$B13,$C13),'BAL2'!$A$6:$N$95,14,FALSE),0)</f>
        <v>0</v>
      </c>
      <c r="X13" s="51">
        <f>_xlfn.IFNA(VLOOKUP(CONCATENATE($X$5,$B13,$C13),'OG2'!$A$6:$N$133,14,FALSE),0)</f>
        <v>5</v>
      </c>
      <c r="Y13" s="51">
        <f>_xlfn.IFNA(VLOOKUP(CONCATENATE($Y$5,$B13,$C13),'MR2'!$A$6:$N$133,14,FALSE),0)</f>
        <v>0</v>
      </c>
      <c r="Z13" s="51">
        <f>_xlfn.IFNA(VLOOKUP(CONCATENATE($Z$5,$B13,$C13),'DRY3'!$A$6:$N$124,14,FALSE),0)</f>
        <v>0</v>
      </c>
      <c r="AA13" s="51">
        <f>_xlfn.IFNA(VLOOKUP(CONCATENATE($AA$5,$B13,$C13),'SER2'!$A$6:$N$135,14,FALSE),0)</f>
        <v>0</v>
      </c>
      <c r="AB13" s="51">
        <f>_xlfn.IFNA(VLOOKUP(CONCATENATE($AB$5,$B13,$C13),'KR2'!$A$6:$O$129,14,FALSE),0)</f>
        <v>0</v>
      </c>
      <c r="AC13" s="51">
        <f>_xlfn.IFNA(VLOOKUP(CONCATENATE($AC$5,$B13,$C13),'BUN1'!$A$6:$N$133,14,FALSE),0)</f>
        <v>0</v>
      </c>
      <c r="AD13" s="51">
        <f>_xlfn.IFNA(VLOOKUP(CONCATENATE($AD$5,$B13,$C13),LOG!$A$6:$N$135,14,FALSE),0)</f>
        <v>0</v>
      </c>
      <c r="AE13" s="51">
        <f>_xlfn.IFNA(VLOOKUP(CONCATENATE($AE$5,$B13,$C13),FEST!$A$6:$N$125,14,FALSE),0)</f>
        <v>0</v>
      </c>
      <c r="AF13" s="51">
        <f>_xlfn.IFNA(VLOOKUP(CONCATENATE($AF$5,$B13,$C13),'ESP2'!$A$6:$N$131,14,FALSE),0)</f>
        <v>0</v>
      </c>
      <c r="AG13" s="51">
        <f>_xlfn.IFNA(VLOOKUP(CONCATENATE($AG$5,$B13,$C13),'OG3'!$A$6:$N$131,14,FALSE),0)</f>
        <v>0</v>
      </c>
      <c r="AH13" s="51">
        <f>_xlfn.IFNA(VLOOKUP(CONCATENATE($AH$5,$B13,$C13),'BUN2'!$A$6:$N$135,14,FALSE),0)</f>
        <v>0</v>
      </c>
      <c r="AI13" s="51">
        <f>_xlfn.IFNA(VLOOKUP(CONCATENATE($AI$5,$B13,$C13),SC!$A$6:$N$200,14,FALSE),0)</f>
        <v>1</v>
      </c>
      <c r="AJ13" s="51">
        <f>_xlfn.IFNA(VLOOKUP(CONCATENATE($AJ$5,$B13,$C13),'ESP3'!$A$6:$N$133,14,FALSE),0)</f>
        <v>0</v>
      </c>
      <c r="AK13" s="51">
        <f>_xlfn.IFNA(VLOOKUP(CONCATENATE($AK$5,$B13,$C13),'BAL3'!$A$6:$N$95,14,FALSE),0)</f>
        <v>0</v>
      </c>
      <c r="AL13" s="635">
        <f>_xlfn.IFNA(VLOOKUP(CONCATENATE($AJ$5,$B13,$C13),'BUN3'!$A$6:$N$133,14,FALSE),0)</f>
        <v>0</v>
      </c>
      <c r="AM13" s="51">
        <f>_xlfn.IFNA(VLOOKUP(CONCATENATE($AM$5,$B13,$C13),'ESP4'!$A$6:$N$135,14,FALSE),0)</f>
        <v>0</v>
      </c>
      <c r="AN13" s="51">
        <f>_xlfn.IFNA(VLOOKUP(CONCATENATE($AN$5,$B13,$C13),'MR3'!$A$6:$N$77,14,FALSE),0)</f>
        <v>0</v>
      </c>
      <c r="AO13" s="51">
        <f>_xlfn.IFNA(VLOOKUP(CONCATENATE($AO$5,$B13,$C13),'BUS4'!$A$6:$N$233,14,FALSE),0)</f>
        <v>0</v>
      </c>
      <c r="AP13" s="51">
        <f>_xlfn.IFNA(VLOOKUP(CONCATENATE($AP$5,$B13,$C13),'SM1'!$A$6:$N$77,14,FALSE),0)</f>
        <v>0</v>
      </c>
      <c r="AQ13" s="51">
        <f>_xlfn.IFNA(VLOOKUP(CONCATENATE($AQ$5,$B13,$C13),'WAL1'!$A$6:$O$118,14,FALSE),0)</f>
        <v>0</v>
      </c>
      <c r="AR13" s="51">
        <f>_xlfn.IFNA(VLOOKUP(CONCATENATE($AR$5,$B13,$C13),WP!$A$6:$O$118,14,FALSE),0)</f>
        <v>0</v>
      </c>
      <c r="AS13" s="51"/>
      <c r="AT13" s="51"/>
      <c r="AU13" s="51"/>
      <c r="AV13" s="426"/>
      <c r="AW13" s="45"/>
    </row>
    <row r="14" spans="1:49" x14ac:dyDescent="0.25">
      <c r="A14" s="914"/>
      <c r="B14" s="134" t="s">
        <v>233</v>
      </c>
      <c r="C14" s="135" t="s">
        <v>239</v>
      </c>
      <c r="D14" s="135" t="s">
        <v>221</v>
      </c>
      <c r="E14" s="52">
        <v>45170</v>
      </c>
      <c r="F14" s="53">
        <v>11</v>
      </c>
      <c r="G14" s="49">
        <f t="shared" si="0"/>
        <v>2</v>
      </c>
      <c r="H14" s="641">
        <f t="shared" si="1"/>
        <v>12</v>
      </c>
      <c r="I14" s="53">
        <f t="shared" si="2"/>
        <v>8</v>
      </c>
      <c r="J14" s="51">
        <f>_xlfn.IFNA(VLOOKUP(CONCATENATE($J$5,$B14,$C14),'BUS1'!$A$6:$N$107,14,FALSE),0)</f>
        <v>0</v>
      </c>
      <c r="K14" s="51">
        <f>_xlfn.IFNA(VLOOKUP(CONCATENATE($K$5,$B14,$C14),'ESP1'!$A$6:$N$135,14,FALSE),0)</f>
        <v>0</v>
      </c>
      <c r="L14" s="51">
        <f>_xlfn.IFNA(VLOOKUP(CONCATENATE($L$5,$B14,$C14),'KR1'!$A$6:$N$95,14,FALSE),0)</f>
        <v>0</v>
      </c>
      <c r="M14" s="51">
        <f>_xlfn.IFNA(VLOOKUP(CONCATENATE($M$5,$B14,$C14),'BAL1'!$A$6:$N$95,14,FALSE),0)</f>
        <v>0</v>
      </c>
      <c r="N14" s="51">
        <f>_xlfn.IFNA(VLOOKUP(CONCATENATE($N$5,$B14,$C14),MUR!$A$6:$N$110,14,FALSE),0)</f>
        <v>0</v>
      </c>
      <c r="O14" s="51">
        <f>_xlfn.IFNA(VLOOKUP(CONCATENATE($O$5,$B14,$C14),'SER1'!$A$6:$N$110,14,FALSE),0)</f>
        <v>0</v>
      </c>
      <c r="P14" s="51">
        <f>_xlfn.IFNA(VLOOKUP(CONCATENATE($P$5,$B14,$C14),'MR1'!$A$6:$N$135,14,FALSE),0)</f>
        <v>0</v>
      </c>
      <c r="Q14" s="51">
        <f>_xlfn.IFNA(VLOOKUP(CONCATENATE($Q$5,$B14,$C14),'GOS1'!$A$6:$N$133,14,FALSE),0)</f>
        <v>0</v>
      </c>
      <c r="R14" s="51">
        <f>_xlfn.IFNA(VLOOKUP(CONCATENATE($R$5,$B14,$C14),'BUS2'!$A$6:$N$56,14,FALSE),0)</f>
        <v>0</v>
      </c>
      <c r="S14" s="51">
        <f>_xlfn.IFNA(VLOOKUP(CONCATENATE($S$5,$B14,$C14),'OG1'!$A$6:$N$56,14,FALSE),0)</f>
        <v>0</v>
      </c>
      <c r="T14" s="51">
        <f>_xlfn.IFNA(VLOOKUP(CONCATENATE($T$5,$B14,$C14),'DRY1'!$A$6:$N$135,14,FALSE),0)</f>
        <v>0</v>
      </c>
      <c r="U14" s="51">
        <f>_xlfn.IFNA(VLOOKUP(CONCATENATE($U$5,$B14,$C14),'HO1'!$A$6:$N$131,14,FALSE),0)</f>
        <v>0</v>
      </c>
      <c r="V14" s="51">
        <f>_xlfn.IFNA(VLOOKUP(CONCATENATE($V$5,$B14,$C14),'BUS3'!$A$6:$N$135,14,FALSE),0)</f>
        <v>0</v>
      </c>
      <c r="W14" s="51">
        <f>_xlfn.IFNA(VLOOKUP(CONCATENATE($W$5,$B14,$C14),'BAL2'!$A$6:$N$95,14,FALSE),0)</f>
        <v>0</v>
      </c>
      <c r="X14" s="51">
        <f>_xlfn.IFNA(VLOOKUP(CONCATENATE($X$5,$B14,$C14),'OG2'!$A$6:$N$133,14,FALSE),0)</f>
        <v>0</v>
      </c>
      <c r="Y14" s="51">
        <f>_xlfn.IFNA(VLOOKUP(CONCATENATE($Y$5,$B14,$C14),'MR2'!$A$6:$N$133,14,FALSE),0)</f>
        <v>0</v>
      </c>
      <c r="Z14" s="51">
        <f>_xlfn.IFNA(VLOOKUP(CONCATENATE($Z$5,$B14,$C14),'DRY3'!$A$6:$N$124,14,FALSE),0)</f>
        <v>0</v>
      </c>
      <c r="AA14" s="51">
        <f>_xlfn.IFNA(VLOOKUP(CONCATENATE($AA$5,$B14,$C14),'SER2'!$A$6:$N$135,14,FALSE),0)</f>
        <v>0</v>
      </c>
      <c r="AB14" s="51">
        <f>_xlfn.IFNA(VLOOKUP(CONCATENATE($AB$5,$B14,$C14),'KR2'!$A$6:$O$129,14,FALSE),0)</f>
        <v>0</v>
      </c>
      <c r="AC14" s="51">
        <f>_xlfn.IFNA(VLOOKUP(CONCATENATE($AC$5,$B14,$C14),'BUN1'!$A$6:$N$133,14,FALSE),0)</f>
        <v>0</v>
      </c>
      <c r="AD14" s="51">
        <f>_xlfn.IFNA(VLOOKUP(CONCATENATE($AD$5,$B14,$C14),LOG!$A$6:$N$135,14,FALSE),0)</f>
        <v>0</v>
      </c>
      <c r="AE14" s="51">
        <f>_xlfn.IFNA(VLOOKUP(CONCATENATE($AE$5,$B14,$C14),FEST!$A$6:$N$125,14,FALSE),0)</f>
        <v>0</v>
      </c>
      <c r="AF14" s="51">
        <f>_xlfn.IFNA(VLOOKUP(CONCATENATE($AF$5,$B14,$C14),'ESP2'!$A$6:$N$131,14,FALSE),0)</f>
        <v>0</v>
      </c>
      <c r="AG14" s="51">
        <f>_xlfn.IFNA(VLOOKUP(CONCATENATE($AG$5,$B14,$C14),'OG3'!$A$6:$N$131,14,FALSE),0)</f>
        <v>0</v>
      </c>
      <c r="AH14" s="51">
        <f>_xlfn.IFNA(VLOOKUP(CONCATENATE($AH$5,$B14,$C14),'BUN2'!$A$6:$N$135,14,FALSE),0)</f>
        <v>0</v>
      </c>
      <c r="AI14" s="51">
        <f>_xlfn.IFNA(VLOOKUP(CONCATENATE($AI$5,$B14,$C14),SC!$A$6:$N$200,14,FALSE),0)</f>
        <v>5</v>
      </c>
      <c r="AJ14" s="51">
        <f>_xlfn.IFNA(VLOOKUP(CONCATENATE($AJ$5,$B14,$C14),'ESP3'!$A$6:$N$133,14,FALSE),0)</f>
        <v>0</v>
      </c>
      <c r="AK14" s="51">
        <f>_xlfn.IFNA(VLOOKUP(CONCATENATE($AK$5,$B14,$C14),'BAL3'!$A$6:$N$95,14,FALSE),0)</f>
        <v>7</v>
      </c>
      <c r="AL14" s="635">
        <f>_xlfn.IFNA(VLOOKUP(CONCATENATE($AJ$5,$B14,$C14),'BUN3'!$A$6:$N$133,14,FALSE),0)</f>
        <v>0</v>
      </c>
      <c r="AM14" s="51">
        <f>_xlfn.IFNA(VLOOKUP(CONCATENATE($AM$5,$B14,$C14),'ESP4'!$A$6:$N$135,14,FALSE),0)</f>
        <v>0</v>
      </c>
      <c r="AN14" s="51">
        <f>_xlfn.IFNA(VLOOKUP(CONCATENATE($AN$5,$B14,$C14),'MR3'!$A$6:$N$77,14,FALSE),0)</f>
        <v>0</v>
      </c>
      <c r="AO14" s="51">
        <f>_xlfn.IFNA(VLOOKUP(CONCATENATE($AO$5,$B14,$C14),'BUS4'!$A$6:$N$233,14,FALSE),0)</f>
        <v>0</v>
      </c>
      <c r="AP14" s="51">
        <f>_xlfn.IFNA(VLOOKUP(CONCATENATE($AP$5,$B14,$C14),'SM1'!$A$6:$N$77,14,FALSE),0)</f>
        <v>0</v>
      </c>
      <c r="AQ14" s="51">
        <f>_xlfn.IFNA(VLOOKUP(CONCATENATE($AQ$5,$B14,$C14),'WAL1'!$A$6:$O$118,14,FALSE),0)</f>
        <v>0</v>
      </c>
      <c r="AR14" s="51">
        <f>_xlfn.IFNA(VLOOKUP(CONCATENATE($AR$5,$B14,$C14),WP!$A$6:$O$118,14,FALSE),0)</f>
        <v>0</v>
      </c>
      <c r="AS14" s="51"/>
      <c r="AT14" s="51"/>
      <c r="AU14" s="51"/>
      <c r="AV14" s="426"/>
      <c r="AW14" s="45"/>
    </row>
    <row r="15" spans="1:49" x14ac:dyDescent="0.25">
      <c r="A15" s="914"/>
      <c r="B15" s="134" t="s">
        <v>211</v>
      </c>
      <c r="C15" s="135" t="s">
        <v>225</v>
      </c>
      <c r="D15" s="135" t="s">
        <v>217</v>
      </c>
      <c r="E15" s="52">
        <v>45090</v>
      </c>
      <c r="F15" s="53">
        <v>10</v>
      </c>
      <c r="G15" s="49">
        <f t="shared" si="0"/>
        <v>3</v>
      </c>
      <c r="H15" s="641">
        <f t="shared" si="1"/>
        <v>10</v>
      </c>
      <c r="I15" s="53">
        <f t="shared" si="2"/>
        <v>10</v>
      </c>
      <c r="J15" s="51">
        <f>_xlfn.IFNA(VLOOKUP(CONCATENATE($J$5,$B15,$C15),'BUS1'!$A$6:$N$107,14,FALSE),0)</f>
        <v>0</v>
      </c>
      <c r="K15" s="51">
        <f>_xlfn.IFNA(VLOOKUP(CONCATENATE($K$5,$B15,$C15),'ESP1'!$A$6:$N$135,14,FALSE),0)</f>
        <v>0</v>
      </c>
      <c r="L15" s="51">
        <f>_xlfn.IFNA(VLOOKUP(CONCATENATE($L$5,$B15,$C15),'KR1'!$A$6:$N$95,14,FALSE),0)</f>
        <v>0</v>
      </c>
      <c r="M15" s="51">
        <f>_xlfn.IFNA(VLOOKUP(CONCATENATE($M$5,$B15,$C15),'BAL1'!$A$6:$N$95,14,FALSE),0)</f>
        <v>0</v>
      </c>
      <c r="N15" s="51">
        <f>_xlfn.IFNA(VLOOKUP(CONCATENATE($N$5,$B15,$C15),MUR!$A$6:$N$110,14,FALSE),0)</f>
        <v>0</v>
      </c>
      <c r="O15" s="51">
        <f>_xlfn.IFNA(VLOOKUP(CONCATENATE($O$5,$B15,$C15),'SER1'!$A$6:$N$110,14,FALSE),0)</f>
        <v>0</v>
      </c>
      <c r="P15" s="51">
        <f>_xlfn.IFNA(VLOOKUP(CONCATENATE($P$5,$B15,$C15),'MR1'!$A$6:$N$135,14,FALSE),0)</f>
        <v>0</v>
      </c>
      <c r="Q15" s="51">
        <f>_xlfn.IFNA(VLOOKUP(CONCATENATE($Q$5,$B15,$C15),'GOS1'!$A$6:$N$133,14,FALSE),0)</f>
        <v>0</v>
      </c>
      <c r="R15" s="51">
        <f>_xlfn.IFNA(VLOOKUP(CONCATENATE($R$5,$B15,$C15),'BUS2'!$A$6:$N$56,14,FALSE),0)</f>
        <v>0</v>
      </c>
      <c r="S15" s="51">
        <f>_xlfn.IFNA(VLOOKUP(CONCATENATE($S$5,$B15,$C15),'OG1'!$A$6:$N$56,14,FALSE),0)</f>
        <v>3</v>
      </c>
      <c r="T15" s="51">
        <f>_xlfn.IFNA(VLOOKUP(CONCATENATE($T$5,$B15,$C15),'DRY1'!$A$6:$N$135,14,FALSE),0)</f>
        <v>0</v>
      </c>
      <c r="U15" s="51">
        <f>_xlfn.IFNA(VLOOKUP(CONCATENATE($U$5,$B15,$C15),'HO1'!$A$6:$N$131,14,FALSE),0)</f>
        <v>0</v>
      </c>
      <c r="V15" s="51">
        <f>_xlfn.IFNA(VLOOKUP(CONCATENATE($V$5,$B15,$C15),'BUS3'!$A$6:$N$135,14,FALSE),0)</f>
        <v>0</v>
      </c>
      <c r="W15" s="51">
        <f>_xlfn.IFNA(VLOOKUP(CONCATENATE($W$5,$B15,$C15),'BAL2'!$A$6:$N$95,14,FALSE),0)</f>
        <v>0</v>
      </c>
      <c r="X15" s="51">
        <f>_xlfn.IFNA(VLOOKUP(CONCATENATE($X$5,$B15,$C15),'OG2'!$A$6:$N$133,14,FALSE),0)</f>
        <v>0</v>
      </c>
      <c r="Y15" s="51">
        <f>_xlfn.IFNA(VLOOKUP(CONCATENATE($Y$5,$B15,$C15),'MR2'!$A$6:$N$133,14,FALSE),0)</f>
        <v>0</v>
      </c>
      <c r="Z15" s="51">
        <f>_xlfn.IFNA(VLOOKUP(CONCATENATE($Z$5,$B15,$C15),'DRY3'!$A$6:$N$124,14,FALSE),0)</f>
        <v>0</v>
      </c>
      <c r="AA15" s="51">
        <f>_xlfn.IFNA(VLOOKUP(CONCATENATE($AA$5,$B15,$C15),'SER2'!$A$6:$N$135,14,FALSE),0)</f>
        <v>0</v>
      </c>
      <c r="AB15" s="51">
        <f>_xlfn.IFNA(VLOOKUP(CONCATENATE($AB$5,$B15,$C15),'KR2'!$A$6:$O$129,14,FALSE),0)</f>
        <v>0</v>
      </c>
      <c r="AC15" s="51">
        <f>_xlfn.IFNA(VLOOKUP(CONCATENATE($AC$5,$B15,$C15),'BUN1'!$A$6:$N$133,14,FALSE),0)</f>
        <v>0</v>
      </c>
      <c r="AD15" s="51">
        <f>_xlfn.IFNA(VLOOKUP(CONCATENATE($AD$5,$B15,$C15),LOG!$A$6:$N$135,14,FALSE),0)</f>
        <v>0</v>
      </c>
      <c r="AE15" s="51">
        <f>_xlfn.IFNA(VLOOKUP(CONCATENATE($AE$5,$B15,$C15),FEST!$A$6:$N$125,14,FALSE),0)</f>
        <v>0</v>
      </c>
      <c r="AF15" s="51">
        <f>_xlfn.IFNA(VLOOKUP(CONCATENATE($AF$5,$B15,$C15),'ESP2'!$A$6:$N$131,14,FALSE),0)</f>
        <v>0</v>
      </c>
      <c r="AG15" s="51">
        <f>_xlfn.IFNA(VLOOKUP(CONCATENATE($AG$5,$B15,$C15),'OG3'!$A$6:$N$131,14,FALSE),0)</f>
        <v>6</v>
      </c>
      <c r="AH15" s="51">
        <f>_xlfn.IFNA(VLOOKUP(CONCATENATE($AH$5,$B15,$C15),'BUN2'!$A$6:$N$135,14,FALSE),0)</f>
        <v>0</v>
      </c>
      <c r="AI15" s="51">
        <f>_xlfn.IFNA(VLOOKUP(CONCATENATE($AI$5,$B15,$C15),SC!$A$6:$N$200,14,FALSE),0)</f>
        <v>1</v>
      </c>
      <c r="AJ15" s="51">
        <f>_xlfn.IFNA(VLOOKUP(CONCATENATE($AJ$5,$B15,$C15),'ESP3'!$A$6:$N$133,14,FALSE),0)</f>
        <v>0</v>
      </c>
      <c r="AK15" s="51">
        <f>_xlfn.IFNA(VLOOKUP(CONCATENATE($AK$5,$B15,$C15),'BAL3'!$A$6:$N$95,14,FALSE),0)</f>
        <v>0</v>
      </c>
      <c r="AL15" s="635">
        <f>_xlfn.IFNA(VLOOKUP(CONCATENATE($AJ$5,$B15,$C15),'BUN3'!$A$6:$N$133,14,FALSE),0)</f>
        <v>0</v>
      </c>
      <c r="AM15" s="51">
        <f>_xlfn.IFNA(VLOOKUP(CONCATENATE($AM$5,$B15,$C15),'ESP4'!$A$6:$N$135,14,FALSE),0)</f>
        <v>0</v>
      </c>
      <c r="AN15" s="51">
        <f>_xlfn.IFNA(VLOOKUP(CONCATENATE($AN$5,$B15,$C15),'MR3'!$A$6:$N$77,14,FALSE),0)</f>
        <v>0</v>
      </c>
      <c r="AO15" s="51">
        <f>_xlfn.IFNA(VLOOKUP(CONCATENATE($AO$5,$B15,$C15),'BUS4'!$A$6:$N$233,14,FALSE),0)</f>
        <v>0</v>
      </c>
      <c r="AP15" s="51">
        <f>_xlfn.IFNA(VLOOKUP(CONCATENATE($AP$5,$B15,$C15),'SM1'!$A$6:$N$77,14,FALSE),0)</f>
        <v>0</v>
      </c>
      <c r="AQ15" s="51">
        <f>_xlfn.IFNA(VLOOKUP(CONCATENATE($AQ$5,$B15,$C15),'WAL1'!$A$6:$O$118,14,FALSE),0)</f>
        <v>0</v>
      </c>
      <c r="AR15" s="51">
        <f>_xlfn.IFNA(VLOOKUP(CONCATENATE($AR$5,$B15,$C15),WP!$A$6:$O$118,14,FALSE),0)</f>
        <v>0</v>
      </c>
      <c r="AS15" s="51"/>
      <c r="AT15" s="51"/>
      <c r="AU15" s="51"/>
      <c r="AV15" s="426"/>
      <c r="AW15" s="45"/>
    </row>
    <row r="16" spans="1:49" s="3" customFormat="1" x14ac:dyDescent="0.25">
      <c r="A16" s="914"/>
      <c r="B16" s="134" t="s">
        <v>214</v>
      </c>
      <c r="C16" s="135" t="s">
        <v>228</v>
      </c>
      <c r="D16" s="135" t="s">
        <v>221</v>
      </c>
      <c r="E16" s="52">
        <v>45048</v>
      </c>
      <c r="F16" s="53">
        <v>11</v>
      </c>
      <c r="G16" s="49">
        <f t="shared" si="0"/>
        <v>1</v>
      </c>
      <c r="H16" s="641">
        <f t="shared" si="1"/>
        <v>7</v>
      </c>
      <c r="I16" s="53">
        <f t="shared" si="2"/>
        <v>11</v>
      </c>
      <c r="J16" s="51">
        <f>_xlfn.IFNA(VLOOKUP(CONCATENATE($J$5,$B16,$C16),'BUS1'!$A$6:$N$107,14,FALSE),0)</f>
        <v>0</v>
      </c>
      <c r="K16" s="51">
        <f>_xlfn.IFNA(VLOOKUP(CONCATENATE($K$5,$B16,$C16),'ESP1'!$A$6:$N$135,14,FALSE),0)</f>
        <v>0</v>
      </c>
      <c r="L16" s="51">
        <f>_xlfn.IFNA(VLOOKUP(CONCATENATE($L$5,$B16,$C16),'KR1'!$A$6:$N$95,14,FALSE),0)</f>
        <v>0</v>
      </c>
      <c r="M16" s="51">
        <f>_xlfn.IFNA(VLOOKUP(CONCATENATE($M$5,$B16,$C16),'BAL1'!$A$6:$N$95,14,FALSE),0)</f>
        <v>0</v>
      </c>
      <c r="N16" s="51">
        <f>_xlfn.IFNA(VLOOKUP(CONCATENATE($N$5,$B16,$C16),MUR!$A$6:$N$110,14,FALSE),0)</f>
        <v>0</v>
      </c>
      <c r="O16" s="51">
        <f>_xlfn.IFNA(VLOOKUP(CONCATENATE($O$5,$B16,$D16),'SER1'!$A$6:$N$110,14,FALSE),0)</f>
        <v>0</v>
      </c>
      <c r="P16" s="51">
        <f>_xlfn.IFNA(VLOOKUP(CONCATENATE($P$5,$B16,$C16),'MR1'!$A$6:$N$135,14,FALSE),0)</f>
        <v>0</v>
      </c>
      <c r="Q16" s="51">
        <f>_xlfn.IFNA(VLOOKUP(CONCATENATE($Q$5,$B16,$D16),'GOS1'!$A$6:$N$133,14,FALSE),0)</f>
        <v>0</v>
      </c>
      <c r="R16" s="51">
        <f>_xlfn.IFNA(VLOOKUP(CONCATENATE($R$5,$B16,$C16),'BUS2'!$A$6:$N$56,14,FALSE),0)</f>
        <v>0</v>
      </c>
      <c r="S16" s="51">
        <f>_xlfn.IFNA(VLOOKUP(CONCATENATE($S$5,$B16,$C16),'OG1'!$A$6:$N$56,14,FALSE),0)</f>
        <v>0</v>
      </c>
      <c r="T16" s="51">
        <f>_xlfn.IFNA(VLOOKUP(CONCATENATE($T$5,$B16,$C16),'DRY1'!$A$6:$N$135,14,FALSE),0)</f>
        <v>0</v>
      </c>
      <c r="U16" s="51">
        <f>_xlfn.IFNA(VLOOKUP(CONCATENATE($U$5,$B16,$C16),'HO1'!$A$6:$N$131,14,FALSE),0)</f>
        <v>0</v>
      </c>
      <c r="V16" s="51">
        <f>_xlfn.IFNA(VLOOKUP(CONCATENATE($V$5,$B16,$C16),'BUS3'!$A$6:$N$135,14,FALSE),0)</f>
        <v>0</v>
      </c>
      <c r="W16" s="51">
        <f>_xlfn.IFNA(VLOOKUP(CONCATENATE($W$5,$B16,$C16),'BAL2'!$A$6:$N$95,14,FALSE),0)</f>
        <v>0</v>
      </c>
      <c r="X16" s="51">
        <f>_xlfn.IFNA(VLOOKUP(CONCATENATE($X$5,$B16,$C16),'OG2'!$A$6:$N$133,14,FALSE),0)</f>
        <v>0</v>
      </c>
      <c r="Y16" s="51">
        <f>_xlfn.IFNA(VLOOKUP(CONCATENATE($Y$5,$B16,$C16),'MR2'!$A$6:$N$133,14,FALSE),0)</f>
        <v>0</v>
      </c>
      <c r="Z16" s="51">
        <f>_xlfn.IFNA(VLOOKUP(CONCATENATE($Z$5,$B16,$C16),'DRY3'!$A$6:$N$124,14,FALSE),0)</f>
        <v>0</v>
      </c>
      <c r="AA16" s="51">
        <f>_xlfn.IFNA(VLOOKUP(CONCATENATE($AA$5,$B16,$C16),'SER2'!$A$6:$N$135,14,FALSE),0)</f>
        <v>0</v>
      </c>
      <c r="AB16" s="51">
        <f>_xlfn.IFNA(VLOOKUP(CONCATENATE($AB$5,$B16,$C16),'KR2'!$A$6:$O$129,14,FALSE),0)</f>
        <v>0</v>
      </c>
      <c r="AC16" s="51">
        <f>_xlfn.IFNA(VLOOKUP(CONCATENATE($AC$5,$B16,$C16),'BUN1'!$A$6:$N$133,14,FALSE),0)</f>
        <v>0</v>
      </c>
      <c r="AD16" s="51">
        <f>_xlfn.IFNA(VLOOKUP(CONCATENATE($AD$5,$B16,$C16),LOG!$A$6:$N$135,14,FALSE),0)</f>
        <v>0</v>
      </c>
      <c r="AE16" s="51">
        <f>_xlfn.IFNA(VLOOKUP(CONCATENATE($AE$5,$B16,$C16),FEST!$A$6:$N$125,14,FALSE),0)</f>
        <v>0</v>
      </c>
      <c r="AF16" s="51">
        <f>_xlfn.IFNA(VLOOKUP(CONCATENATE($AF$5,$B16,$C16),'ESP2'!$A$6:$N$131,14,FALSE),0)</f>
        <v>0</v>
      </c>
      <c r="AG16" s="51">
        <f>_xlfn.IFNA(VLOOKUP(CONCATENATE($AG$5,$B16,$C16),'OG3'!$A$6:$N$131,14,FALSE),0)</f>
        <v>0</v>
      </c>
      <c r="AH16" s="51">
        <f>_xlfn.IFNA(VLOOKUP(CONCATENATE($AH$5,$B16,$C16),'BUN2'!$A$6:$N$135,14,FALSE),0)</f>
        <v>0</v>
      </c>
      <c r="AI16" s="51">
        <f>_xlfn.IFNA(VLOOKUP(CONCATENATE($AI$5,$B16,$C16),SC!$A$6:$N$200,14,FALSE),0)</f>
        <v>0</v>
      </c>
      <c r="AJ16" s="51">
        <f>_xlfn.IFNA(VLOOKUP(CONCATENATE($AJ$5,$B16,$C16),'ESP3'!$A$6:$N$133,14,FALSE),0)</f>
        <v>0</v>
      </c>
      <c r="AK16" s="51">
        <f>_xlfn.IFNA(VLOOKUP(CONCATENATE($AK$5,$B16,$C16),'BAL3'!$A$6:$N$95,14,FALSE),0)</f>
        <v>0</v>
      </c>
      <c r="AL16" s="635">
        <f>_xlfn.IFNA(VLOOKUP(CONCATENATE($AJ$5,$B16,$C16),'BUN3'!$A$6:$N$133,14,FALSE),0)</f>
        <v>0</v>
      </c>
      <c r="AM16" s="51">
        <f>_xlfn.IFNA(VLOOKUP(CONCATENATE($AM$5,$B16,$C16),'ESP4'!$A$6:$N$135,14,FALSE),0)</f>
        <v>0</v>
      </c>
      <c r="AN16" s="51">
        <f>_xlfn.IFNA(VLOOKUP(CONCATENATE($AN$5,$B16,$C16),'MR3'!$A$6:$N$77,14,FALSE),0)</f>
        <v>0</v>
      </c>
      <c r="AO16" s="51">
        <f>_xlfn.IFNA(VLOOKUP(CONCATENATE($AO$5,$B16,$C16),'BUS4'!$A$6:$N$233,14,FALSE),0)</f>
        <v>0</v>
      </c>
      <c r="AP16" s="51">
        <f>_xlfn.IFNA(VLOOKUP(CONCATENATE($AP$5,$B16,$C16),'SM1'!$A$6:$N$77,14,FALSE),0)</f>
        <v>7</v>
      </c>
      <c r="AQ16" s="51">
        <f>_xlfn.IFNA(VLOOKUP(CONCATENATE($AQ$5,$B16,$C16),'WAL1'!$A$6:$O$118,14,FALSE),0)</f>
        <v>0</v>
      </c>
      <c r="AR16" s="51">
        <f>_xlfn.IFNA(VLOOKUP(CONCATENATE($AR$5,$B16,$C16),WP!$A$6:$O$118,14,FALSE),0)</f>
        <v>0</v>
      </c>
      <c r="AS16" s="51"/>
      <c r="AT16" s="51"/>
      <c r="AU16" s="51"/>
      <c r="AV16" s="426"/>
      <c r="AW16" s="45"/>
    </row>
    <row r="17" spans="1:49" s="3" customFormat="1" x14ac:dyDescent="0.25">
      <c r="A17" s="914"/>
      <c r="B17" s="134" t="s">
        <v>565</v>
      </c>
      <c r="C17" s="135" t="s">
        <v>227</v>
      </c>
      <c r="D17" s="135" t="s">
        <v>220</v>
      </c>
      <c r="E17" s="52">
        <v>45126</v>
      </c>
      <c r="F17" s="53">
        <v>9</v>
      </c>
      <c r="G17" s="49">
        <f t="shared" si="0"/>
        <v>2</v>
      </c>
      <c r="H17" s="641">
        <f t="shared" si="1"/>
        <v>4</v>
      </c>
      <c r="I17" s="53">
        <f t="shared" si="2"/>
        <v>12</v>
      </c>
      <c r="J17" s="51">
        <f>_xlfn.IFNA(VLOOKUP(CONCATENATE($J$5,$B17,$C17),'BUS1'!$A$6:$N$107,14,FALSE),0)</f>
        <v>0</v>
      </c>
      <c r="K17" s="51">
        <f>_xlfn.IFNA(VLOOKUP(CONCATENATE($K$5,$B17,$C17),'ESP1'!$A$6:$N$135,14,FALSE),0)</f>
        <v>0</v>
      </c>
      <c r="L17" s="51">
        <f>_xlfn.IFNA(VLOOKUP(CONCATENATE($L$5,$B17,$C17),'KR1'!$A$6:$N$95,14,FALSE),0)</f>
        <v>0</v>
      </c>
      <c r="M17" s="51">
        <f>_xlfn.IFNA(VLOOKUP(CONCATENATE($M$5,$B17,$C17),'BAL1'!$A$6:$N$95,14,FALSE),0)</f>
        <v>0</v>
      </c>
      <c r="N17" s="51">
        <f>_xlfn.IFNA(VLOOKUP(CONCATENATE($N$5,$B17,$C17),MUR!$A$6:$N$110,14,FALSE),0)</f>
        <v>3</v>
      </c>
      <c r="O17" s="51">
        <f>_xlfn.IFNA(VLOOKUP(CONCATENATE($O$5,$B17,$C17),'SER1'!$A$6:$N$110,14,FALSE),0)</f>
        <v>0</v>
      </c>
      <c r="P17" s="51">
        <f>_xlfn.IFNA(VLOOKUP(CONCATENATE($P$5,$B17,$C17),'MR1'!$A$6:$N$135,14,FALSE),0)</f>
        <v>0</v>
      </c>
      <c r="Q17" s="51">
        <f>_xlfn.IFNA(VLOOKUP(CONCATENATE($Q$5,$B17,$C17),'GOS1'!$A$6:$N$133,14,FALSE),0)</f>
        <v>0</v>
      </c>
      <c r="R17" s="51">
        <f>_xlfn.IFNA(VLOOKUP(CONCATENATE($R$5,$B17,$C17),'BUS2'!$A$6:$N$56,14,FALSE),0)</f>
        <v>0</v>
      </c>
      <c r="S17" s="51">
        <f>_xlfn.IFNA(VLOOKUP(CONCATENATE($S$5,$B17,$C17),'OG1'!$A$6:$N$56,14,FALSE),0)</f>
        <v>0</v>
      </c>
      <c r="T17" s="51">
        <f>_xlfn.IFNA(VLOOKUP(CONCATENATE($T$5,$B17,$C17),'DRY1'!$A$6:$N$135,14,FALSE),0)</f>
        <v>0</v>
      </c>
      <c r="U17" s="51">
        <f>_xlfn.IFNA(VLOOKUP(CONCATENATE($U$5,$B17,$C17),'HO1'!$A$6:$N$131,14,FALSE),0)</f>
        <v>0</v>
      </c>
      <c r="V17" s="51">
        <f>_xlfn.IFNA(VLOOKUP(CONCATENATE($V$5,$B17,$C17),'BUS3'!$A$6:$N$135,14,FALSE),0)</f>
        <v>0</v>
      </c>
      <c r="W17" s="51">
        <f>_xlfn.IFNA(VLOOKUP(CONCATENATE($W$5,$B17,$C17),'BAL2'!$A$6:$N$95,14,FALSE),0)</f>
        <v>0</v>
      </c>
      <c r="X17" s="51">
        <f>_xlfn.IFNA(VLOOKUP(CONCATENATE($X$5,$B17,$C17),'OG2'!$A$6:$N$133,14,FALSE),0)</f>
        <v>0</v>
      </c>
      <c r="Y17" s="51">
        <f>_xlfn.IFNA(VLOOKUP(CONCATENATE($Y$5,$B17,$C17),'MR2'!$A$6:$N$133,14,FALSE),0)</f>
        <v>0</v>
      </c>
      <c r="Z17" s="51">
        <f>_xlfn.IFNA(VLOOKUP(CONCATENATE($Z$5,$B17,$C17),'DRY3'!$A$6:$N$124,14,FALSE),0)</f>
        <v>0</v>
      </c>
      <c r="AA17" s="51">
        <f>_xlfn.IFNA(VLOOKUP(CONCATENATE($AA$5,$B17,$C17),'SER2'!$A$6:$N$135,14,FALSE),0)</f>
        <v>0</v>
      </c>
      <c r="AB17" s="51">
        <f>_xlfn.IFNA(VLOOKUP(CONCATENATE($AB$5,$B17,$C17),'KR2'!$A$6:$O$129,14,FALSE),0)</f>
        <v>0</v>
      </c>
      <c r="AC17" s="51">
        <f>_xlfn.IFNA(VLOOKUP(CONCATENATE($AC$5,$B17,$C17),'BUN1'!$A$6:$N$133,14,FALSE),0)</f>
        <v>0</v>
      </c>
      <c r="AD17" s="51">
        <f>_xlfn.IFNA(VLOOKUP(CONCATENATE($AD$5,$B17,$C17),LOG!$A$6:$N$135,14,FALSE),0)</f>
        <v>0</v>
      </c>
      <c r="AE17" s="51">
        <f>_xlfn.IFNA(VLOOKUP(CONCATENATE($AE$5,$B17,$C17),FEST!$A$6:$N$125,14,FALSE),0)</f>
        <v>0</v>
      </c>
      <c r="AF17" s="51">
        <f>_xlfn.IFNA(VLOOKUP(CONCATENATE($AF$5,$B17,$C17),'ESP2'!$A$6:$N$131,14,FALSE),0)</f>
        <v>0</v>
      </c>
      <c r="AG17" s="51">
        <f>_xlfn.IFNA(VLOOKUP(CONCATENATE($AG$5,$B17,$C17),'OG3'!$A$6:$N$131,14,FALSE),0)</f>
        <v>0</v>
      </c>
      <c r="AH17" s="51">
        <f>_xlfn.IFNA(VLOOKUP(CONCATENATE($AH$5,$B17,$C17),'BUN2'!$A$6:$N$135,14,FALSE),0)</f>
        <v>0</v>
      </c>
      <c r="AI17" s="51">
        <f>_xlfn.IFNA(VLOOKUP(CONCATENATE($AI$5,$B17,$C17),SC!$A$6:$N$200,14,FALSE),0)</f>
        <v>1</v>
      </c>
      <c r="AJ17" s="51">
        <f>_xlfn.IFNA(VLOOKUP(CONCATENATE($AJ$5,$B17,$C17),'ESP3'!$A$6:$N$133,14,FALSE),0)</f>
        <v>0</v>
      </c>
      <c r="AK17" s="51">
        <f>_xlfn.IFNA(VLOOKUP(CONCATENATE($AK$5,$B17,$C17),'BAL3'!$A$6:$N$95,14,FALSE),0)</f>
        <v>0</v>
      </c>
      <c r="AL17" s="635">
        <f>_xlfn.IFNA(VLOOKUP(CONCATENATE($AJ$5,$B17,$C17),'BUN3'!$A$6:$N$133,14,FALSE),0)</f>
        <v>0</v>
      </c>
      <c r="AM17" s="51">
        <f>_xlfn.IFNA(VLOOKUP(CONCATENATE($AM$5,$B17,$C17),'ESP4'!$A$6:$N$135,14,FALSE),0)</f>
        <v>0</v>
      </c>
      <c r="AN17" s="51">
        <f>_xlfn.IFNA(VLOOKUP(CONCATENATE($AN$5,$B17,$C17),'MR3'!$A$6:$N$77,14,FALSE),0)</f>
        <v>0</v>
      </c>
      <c r="AO17" s="51">
        <f>_xlfn.IFNA(VLOOKUP(CONCATENATE($AO$5,$B17,$C17),'BUS4'!$A$6:$N$233,14,FALSE),0)</f>
        <v>0</v>
      </c>
      <c r="AP17" s="51">
        <f>_xlfn.IFNA(VLOOKUP(CONCATENATE($AP$5,$B17,$C17),'SM1'!$A$6:$N$77,14,FALSE),0)</f>
        <v>0</v>
      </c>
      <c r="AQ17" s="51">
        <f>_xlfn.IFNA(VLOOKUP(CONCATENATE($AQ$5,$B17,$C17),'WAL1'!$A$6:$O$118,14,FALSE),0)</f>
        <v>0</v>
      </c>
      <c r="AR17" s="51">
        <f>_xlfn.IFNA(VLOOKUP(CONCATENATE($AR$5,$B17,$C17),WP!$A$6:$O$118,14,FALSE),0)</f>
        <v>0</v>
      </c>
      <c r="AS17" s="51"/>
      <c r="AT17" s="51"/>
      <c r="AU17" s="51"/>
      <c r="AV17" s="426"/>
      <c r="AW17" s="45"/>
    </row>
    <row r="18" spans="1:49" s="3" customFormat="1" x14ac:dyDescent="0.25">
      <c r="A18" s="914"/>
      <c r="B18" s="134" t="s">
        <v>212</v>
      </c>
      <c r="C18" s="135" t="s">
        <v>559</v>
      </c>
      <c r="D18" s="135" t="s">
        <v>218</v>
      </c>
      <c r="E18" s="52">
        <v>45071</v>
      </c>
      <c r="F18" s="53">
        <v>9</v>
      </c>
      <c r="G18" s="49">
        <f t="shared" si="0"/>
        <v>0</v>
      </c>
      <c r="H18" s="641">
        <f t="shared" si="1"/>
        <v>0</v>
      </c>
      <c r="I18" s="53">
        <f t="shared" si="2"/>
        <v>13</v>
      </c>
      <c r="J18" s="51">
        <f>_xlfn.IFNA(VLOOKUP(CONCATENATE($J$5,$B18,$C18),'BUS1'!$A$6:$N$107,14,FALSE),0)</f>
        <v>0</v>
      </c>
      <c r="K18" s="51">
        <f>_xlfn.IFNA(VLOOKUP(CONCATENATE($K$5,$B18,$C18),'ESP1'!$A$6:$N$135,14,FALSE),0)</f>
        <v>0</v>
      </c>
      <c r="L18" s="51">
        <f>_xlfn.IFNA(VLOOKUP(CONCATENATE($L$5,$B18,$C18),'KR1'!$A$6:$N$95,14,FALSE),0)</f>
        <v>0</v>
      </c>
      <c r="M18" s="51">
        <f>_xlfn.IFNA(VLOOKUP(CONCATENATE($M$5,$B18,$C18),'BAL1'!$A$6:$N$95,14,FALSE),0)</f>
        <v>0</v>
      </c>
      <c r="N18" s="51">
        <f>_xlfn.IFNA(VLOOKUP(CONCATENATE($N$5,$B18,$C18),MUR!$A$6:$N$110,14,FALSE),0)</f>
        <v>0</v>
      </c>
      <c r="O18" s="51">
        <f>_xlfn.IFNA(VLOOKUP(CONCATENATE($O$5,$B18,$C18),'SER1'!$A$6:$N$110,14,FALSE),0)</f>
        <v>0</v>
      </c>
      <c r="P18" s="51">
        <f>_xlfn.IFNA(VLOOKUP(CONCATENATE($P$5,$B18,$C18),'MR1'!$A$6:$N$135,14,FALSE),0)</f>
        <v>0</v>
      </c>
      <c r="Q18" s="51">
        <f>_xlfn.IFNA(VLOOKUP(CONCATENATE($Q$5,$B18,$C18),'GOS1'!$A$6:$N$133,14,FALSE),0)</f>
        <v>0</v>
      </c>
      <c r="R18" s="51">
        <f>_xlfn.IFNA(VLOOKUP(CONCATENATE($R$5,$B18,$C18),'BUS2'!$A$6:$N$56,14,FALSE),0)</f>
        <v>0</v>
      </c>
      <c r="S18" s="51">
        <f>_xlfn.IFNA(VLOOKUP(CONCATENATE($S$5,$B18,$C18),'OG1'!$A$6:$N$56,14,FALSE),0)</f>
        <v>0</v>
      </c>
      <c r="T18" s="51">
        <f>_xlfn.IFNA(VLOOKUP(CONCATENATE($T$5,$B18,$C18),'DRY1'!$A$6:$N$135,14,FALSE),0)</f>
        <v>0</v>
      </c>
      <c r="U18" s="51">
        <f>_xlfn.IFNA(VLOOKUP(CONCATENATE($U$5,$B18,$C18),'HO1'!$A$6:$N$131,14,FALSE),0)</f>
        <v>0</v>
      </c>
      <c r="V18" s="51">
        <f>_xlfn.IFNA(VLOOKUP(CONCATENATE($V$5,$B18,$C18),'BUS3'!$A$6:$N$135,14,FALSE),0)</f>
        <v>0</v>
      </c>
      <c r="W18" s="51">
        <f>_xlfn.IFNA(VLOOKUP(CONCATENATE($W$5,$B18,$C18),'BAL2'!$A$6:$N$95,14,FALSE),0)</f>
        <v>0</v>
      </c>
      <c r="X18" s="51">
        <f>_xlfn.IFNA(VLOOKUP(CONCATENATE($X$5,$B18,$C18),'OG2'!$A$6:$N$133,14,FALSE),0)</f>
        <v>0</v>
      </c>
      <c r="Y18" s="51">
        <f>_xlfn.IFNA(VLOOKUP(CONCATENATE($Y$5,$B18,$C18),'MR2'!$A$6:$N$133,14,FALSE),0)</f>
        <v>0</v>
      </c>
      <c r="Z18" s="51">
        <f>_xlfn.IFNA(VLOOKUP(CONCATENATE($Z$5,$B18,$C18),'DRY3'!$A$6:$N$124,14,FALSE),0)</f>
        <v>0</v>
      </c>
      <c r="AA18" s="51">
        <f>_xlfn.IFNA(VLOOKUP(CONCATENATE($AA$5,$B18,$C18),'SER2'!$A$6:$N$135,14,FALSE),0)</f>
        <v>0</v>
      </c>
      <c r="AB18" s="51">
        <f>_xlfn.IFNA(VLOOKUP(CONCATENATE($AB$5,$B18,$C18),'KR2'!$A$6:$O$129,14,FALSE),0)</f>
        <v>0</v>
      </c>
      <c r="AC18" s="51">
        <f>_xlfn.IFNA(VLOOKUP(CONCATENATE($AC$5,$B18,$C18),'BUN1'!$A$6:$N$133,14,FALSE),0)</f>
        <v>0</v>
      </c>
      <c r="AD18" s="51">
        <f>_xlfn.IFNA(VLOOKUP(CONCATENATE($AD$5,$B18,$C18),LOG!$A$6:$N$135,14,FALSE),0)</f>
        <v>0</v>
      </c>
      <c r="AE18" s="51">
        <f>_xlfn.IFNA(VLOOKUP(CONCATENATE($AE$5,$B18,$C18),FEST!$A$6:$N$125,14,FALSE),0)</f>
        <v>0</v>
      </c>
      <c r="AF18" s="51">
        <f>_xlfn.IFNA(VLOOKUP(CONCATENATE($AF$5,$B18,$C18),'ESP2'!$A$6:$N$131,14,FALSE),0)</f>
        <v>0</v>
      </c>
      <c r="AG18" s="51">
        <f>_xlfn.IFNA(VLOOKUP(CONCATENATE($AG$5,$B18,$C18),'OG3'!$A$6:$N$131,14,FALSE),0)</f>
        <v>0</v>
      </c>
      <c r="AH18" s="51">
        <f>_xlfn.IFNA(VLOOKUP(CONCATENATE($AH$5,$B18,$C18),'BUN2'!$A$6:$N$135,14,FALSE),0)</f>
        <v>0</v>
      </c>
      <c r="AI18" s="51">
        <f>_xlfn.IFNA(VLOOKUP(CONCATENATE($AI$5,$B18,$C18),SC!$A$6:$N$200,14,FALSE),0)</f>
        <v>0</v>
      </c>
      <c r="AJ18" s="51">
        <f>_xlfn.IFNA(VLOOKUP(CONCATENATE($AJ$5,$B18,$C18),'ESP3'!$A$6:$N$133,14,FALSE),0)</f>
        <v>0</v>
      </c>
      <c r="AK18" s="51">
        <f>_xlfn.IFNA(VLOOKUP(CONCATENATE($AK$5,$B18,$C18),'BAL3'!$A$6:$N$95,14,FALSE),0)</f>
        <v>0</v>
      </c>
      <c r="AL18" s="635">
        <f>_xlfn.IFNA(VLOOKUP(CONCATENATE($AJ$5,$B18,$C18),'BUN3'!$A$6:$N$133,14,FALSE),0)</f>
        <v>0</v>
      </c>
      <c r="AM18" s="51">
        <f>_xlfn.IFNA(VLOOKUP(CONCATENATE($AM$5,$B18,$C18),'ESP4'!$A$6:$N$135,14,FALSE),0)</f>
        <v>0</v>
      </c>
      <c r="AN18" s="51">
        <f>_xlfn.IFNA(VLOOKUP(CONCATENATE($AN$5,$B18,$C18),'MR3'!$A$6:$N$77,14,FALSE),0)</f>
        <v>0</v>
      </c>
      <c r="AO18" s="51">
        <f>_xlfn.IFNA(VLOOKUP(CONCATENATE($AO$5,$B18,$C18),'BUS4'!$A$6:$N$233,14,FALSE),0)</f>
        <v>0</v>
      </c>
      <c r="AP18" s="51">
        <f>_xlfn.IFNA(VLOOKUP(CONCATENATE($AP$5,$B18,$C18),'SM1'!$A$6:$N$77,14,FALSE),0)</f>
        <v>0</v>
      </c>
      <c r="AQ18" s="51">
        <f>_xlfn.IFNA(VLOOKUP(CONCATENATE($AQ$5,$B18,$C18),'WAL1'!$A$6:$O$118,14,FALSE),0)</f>
        <v>0</v>
      </c>
      <c r="AR18" s="51">
        <f>_xlfn.IFNA(VLOOKUP(CONCATENATE($AR$5,$B18,$C18),WP!$A$6:$O$118,14,FALSE),0)</f>
        <v>0</v>
      </c>
      <c r="AS18" s="51"/>
      <c r="AT18" s="51"/>
      <c r="AU18" s="51"/>
      <c r="AV18" s="426"/>
      <c r="AW18" s="45"/>
    </row>
    <row r="19" spans="1:49" x14ac:dyDescent="0.25">
      <c r="A19" s="914"/>
      <c r="B19" s="134" t="s">
        <v>566</v>
      </c>
      <c r="C19" s="135" t="s">
        <v>567</v>
      </c>
      <c r="D19" s="135" t="s">
        <v>222</v>
      </c>
      <c r="E19" s="52">
        <v>45028</v>
      </c>
      <c r="F19" s="53">
        <v>10</v>
      </c>
      <c r="G19" s="49">
        <f t="shared" si="0"/>
        <v>0</v>
      </c>
      <c r="H19" s="641">
        <f t="shared" si="1"/>
        <v>0</v>
      </c>
      <c r="I19" s="53">
        <f t="shared" si="2"/>
        <v>13</v>
      </c>
      <c r="J19" s="51">
        <f>_xlfn.IFNA(VLOOKUP(CONCATENATE($J$5,$B19,$C19),'BUS1'!$A$6:$N$107,14,FALSE),0)</f>
        <v>0</v>
      </c>
      <c r="K19" s="51">
        <f>_xlfn.IFNA(VLOOKUP(CONCATENATE($K$5,$B19,$C19),'ESP1'!$A$6:$N$135,14,FALSE),0)</f>
        <v>0</v>
      </c>
      <c r="L19" s="51">
        <f>_xlfn.IFNA(VLOOKUP(CONCATENATE($L$5,$B19,$C19),'KR1'!$A$6:$N$95,14,FALSE),0)</f>
        <v>0</v>
      </c>
      <c r="M19" s="51">
        <f>_xlfn.IFNA(VLOOKUP(CONCATENATE($M$5,$B19,$C19),'BAL1'!$A$6:$N$95,14,FALSE),0)</f>
        <v>0</v>
      </c>
      <c r="N19" s="51">
        <f>_xlfn.IFNA(VLOOKUP(CONCATENATE($N$5,$B19,$C19),MUR!$A$6:$N$110,14,FALSE),0)</f>
        <v>0</v>
      </c>
      <c r="O19" s="51">
        <f>_xlfn.IFNA(VLOOKUP(CONCATENATE($O$5,$B19,$C19),'SER1'!$A$6:$N$110,14,FALSE),0)</f>
        <v>0</v>
      </c>
      <c r="P19" s="51">
        <f>_xlfn.IFNA(VLOOKUP(CONCATENATE($P$5,$B19,$C19),'MR1'!$A$6:$N$135,14,FALSE),0)</f>
        <v>0</v>
      </c>
      <c r="Q19" s="51">
        <f>_xlfn.IFNA(VLOOKUP(CONCATENATE($Q$5,$B19,$C19),'GOS1'!$A$6:$N$133,14,FALSE),0)</f>
        <v>0</v>
      </c>
      <c r="R19" s="51">
        <f>_xlfn.IFNA(VLOOKUP(CONCATENATE($R$5,$B19,$C19),'BUS2'!$A$6:$N$56,14,FALSE),0)</f>
        <v>0</v>
      </c>
      <c r="S19" s="51">
        <f>_xlfn.IFNA(VLOOKUP(CONCATENATE($S$5,$B19,$C19),'OG1'!$A$6:$N$56,14,FALSE),0)</f>
        <v>0</v>
      </c>
      <c r="T19" s="51">
        <f>_xlfn.IFNA(VLOOKUP(CONCATENATE($T$5,$B19,$C19),'DRY1'!$A$6:$N$135,14,FALSE),0)</f>
        <v>0</v>
      </c>
      <c r="U19" s="51">
        <f>_xlfn.IFNA(VLOOKUP(CONCATENATE($U$5,$B19,$C19),'HO1'!$A$6:$N$131,14,FALSE),0)</f>
        <v>0</v>
      </c>
      <c r="V19" s="51">
        <f>_xlfn.IFNA(VLOOKUP(CONCATENATE($V$5,$B19,$C19),'BUS3'!$A$6:$N$135,14,FALSE),0)</f>
        <v>0</v>
      </c>
      <c r="W19" s="51">
        <f>_xlfn.IFNA(VLOOKUP(CONCATENATE($W$5,$B19,$C19),'BAL2'!$A$6:$N$95,14,FALSE),0)</f>
        <v>0</v>
      </c>
      <c r="X19" s="51">
        <f>_xlfn.IFNA(VLOOKUP(CONCATENATE($X$5,$B19,$C19),'OG2'!$A$6:$N$133,14,FALSE),0)</f>
        <v>0</v>
      </c>
      <c r="Y19" s="51">
        <f>_xlfn.IFNA(VLOOKUP(CONCATENATE($Y$5,$B19,$C19),'MR2'!$A$6:$N$133,14,FALSE),0)</f>
        <v>0</v>
      </c>
      <c r="Z19" s="51">
        <f>_xlfn.IFNA(VLOOKUP(CONCATENATE($Z$5,$B19,$C19),'DRY3'!$A$6:$N$124,14,FALSE),0)</f>
        <v>0</v>
      </c>
      <c r="AA19" s="51">
        <f>_xlfn.IFNA(VLOOKUP(CONCATENATE($AA$5,$B19,$C19),'SER2'!$A$6:$N$135,14,FALSE),0)</f>
        <v>0</v>
      </c>
      <c r="AB19" s="51">
        <f>_xlfn.IFNA(VLOOKUP(CONCATENATE($AB$5,$B19,$C19),'KR2'!$A$6:$O$129,14,FALSE),0)</f>
        <v>0</v>
      </c>
      <c r="AC19" s="51">
        <f>_xlfn.IFNA(VLOOKUP(CONCATENATE($AC$5,$B19,$C19),'BUN1'!$A$6:$N$133,14,FALSE),0)</f>
        <v>0</v>
      </c>
      <c r="AD19" s="51">
        <f>_xlfn.IFNA(VLOOKUP(CONCATENATE($AD$5,$B19,$C19),LOG!$A$6:$N$135,14,FALSE),0)</f>
        <v>0</v>
      </c>
      <c r="AE19" s="51">
        <f>_xlfn.IFNA(VLOOKUP(CONCATENATE($AE$5,$B19,$C19),FEST!$A$6:$N$125,14,FALSE),0)</f>
        <v>0</v>
      </c>
      <c r="AF19" s="51">
        <f>_xlfn.IFNA(VLOOKUP(CONCATENATE($AF$5,$B19,$C19),'ESP2'!$A$6:$N$131,14,FALSE),0)</f>
        <v>0</v>
      </c>
      <c r="AG19" s="51">
        <f>_xlfn.IFNA(VLOOKUP(CONCATENATE($AG$5,$B19,$C19),'OG3'!$A$6:$N$131,14,FALSE),0)</f>
        <v>0</v>
      </c>
      <c r="AH19" s="51">
        <f>_xlfn.IFNA(VLOOKUP(CONCATENATE($AH$5,$B19,$C19),'BUN2'!$A$6:$N$135,14,FALSE),0)</f>
        <v>0</v>
      </c>
      <c r="AI19" s="51">
        <f>_xlfn.IFNA(VLOOKUP(CONCATENATE($AI$5,$B19,$C19),SC!$A$6:$N$200,14,FALSE),0)</f>
        <v>0</v>
      </c>
      <c r="AJ19" s="51">
        <f>_xlfn.IFNA(VLOOKUP(CONCATENATE($AJ$5,$B19,$C19),'ESP3'!$A$6:$N$133,14,FALSE),0)</f>
        <v>0</v>
      </c>
      <c r="AK19" s="51">
        <f>_xlfn.IFNA(VLOOKUP(CONCATENATE($AK$5,$B19,$C19),'BAL3'!$A$6:$N$95,14,FALSE),0)</f>
        <v>0</v>
      </c>
      <c r="AL19" s="635">
        <f>_xlfn.IFNA(VLOOKUP(CONCATENATE($AJ$5,$B19,$C19),'BUN3'!$A$6:$N$133,14,FALSE),0)</f>
        <v>0</v>
      </c>
      <c r="AM19" s="51">
        <f>_xlfn.IFNA(VLOOKUP(CONCATENATE($AM$5,$B19,$C19),'ESP4'!$A$6:$N$135,14,FALSE),0)</f>
        <v>0</v>
      </c>
      <c r="AN19" s="51">
        <f>_xlfn.IFNA(VLOOKUP(CONCATENATE($AN$5,$B19,$C19),'MR3'!$A$6:$N$77,14,FALSE),0)</f>
        <v>0</v>
      </c>
      <c r="AO19" s="51">
        <f>_xlfn.IFNA(VLOOKUP(CONCATENATE($AO$5,$B19,$C19),'BUS4'!$A$6:$N$233,14,FALSE),0)</f>
        <v>0</v>
      </c>
      <c r="AP19" s="51">
        <f>_xlfn.IFNA(VLOOKUP(CONCATENATE($AP$5,$B19,$C19),'SM1'!$A$6:$N$77,14,FALSE),0)</f>
        <v>0</v>
      </c>
      <c r="AQ19" s="51">
        <f>_xlfn.IFNA(VLOOKUP(CONCATENATE($AQ$5,$B19,$C19),'WAL1'!$A$6:$O$118,14,FALSE),0)</f>
        <v>0</v>
      </c>
      <c r="AR19" s="51">
        <f>_xlfn.IFNA(VLOOKUP(CONCATENATE($AR$5,$B19,$C19),WP!$A$6:$O$118,14,FALSE),0)</f>
        <v>0</v>
      </c>
      <c r="AS19" s="51"/>
      <c r="AT19" s="51"/>
      <c r="AU19" s="51"/>
      <c r="AV19" s="426"/>
      <c r="AW19" s="45"/>
    </row>
    <row r="20" spans="1:49" x14ac:dyDescent="0.25">
      <c r="A20" s="914"/>
      <c r="B20" s="134" t="s">
        <v>215</v>
      </c>
      <c r="C20" s="135" t="s">
        <v>229</v>
      </c>
      <c r="D20" s="135" t="s">
        <v>223</v>
      </c>
      <c r="E20" s="52">
        <v>45042</v>
      </c>
      <c r="F20" s="53">
        <v>9</v>
      </c>
      <c r="G20" s="49">
        <f t="shared" si="0"/>
        <v>0</v>
      </c>
      <c r="H20" s="641">
        <f t="shared" si="1"/>
        <v>0</v>
      </c>
      <c r="I20" s="53">
        <f t="shared" si="2"/>
        <v>13</v>
      </c>
      <c r="J20" s="51">
        <f>_xlfn.IFNA(VLOOKUP(CONCATENATE($J$5,$B20,$C20),'BUS1'!$A$6:$N$107,14,FALSE),0)</f>
        <v>0</v>
      </c>
      <c r="K20" s="51">
        <f>_xlfn.IFNA(VLOOKUP(CONCATENATE($K$5,$B20,$C20),'ESP1'!$A$6:$N$135,14,FALSE),0)</f>
        <v>0</v>
      </c>
      <c r="L20" s="51">
        <f>_xlfn.IFNA(VLOOKUP(CONCATENATE($L$5,$B20,$C20),'KR1'!$A$6:$N$95,14,FALSE),0)</f>
        <v>0</v>
      </c>
      <c r="M20" s="51">
        <f>_xlfn.IFNA(VLOOKUP(CONCATENATE($M$5,$B20,$C20),'BAL1'!$A$6:$N$95,14,FALSE),0)</f>
        <v>0</v>
      </c>
      <c r="N20" s="51">
        <f>_xlfn.IFNA(VLOOKUP(CONCATENATE($N$5,$B20,$C20),MUR!$A$6:$N$110,14,FALSE),0)</f>
        <v>0</v>
      </c>
      <c r="O20" s="51">
        <f>_xlfn.IFNA(VLOOKUP(CONCATENATE($O$5,$B20,$C20),'SER1'!$A$6:$N$110,14,FALSE),0)</f>
        <v>0</v>
      </c>
      <c r="P20" s="51">
        <f>_xlfn.IFNA(VLOOKUP(CONCATENATE($P$5,$B20,$C20),'MR1'!$A$6:$N$135,14,FALSE),0)</f>
        <v>0</v>
      </c>
      <c r="Q20" s="51">
        <f>_xlfn.IFNA(VLOOKUP(CONCATENATE($Q$5,$B20,$C20),'GOS1'!$A$6:$N$133,14,FALSE),0)</f>
        <v>0</v>
      </c>
      <c r="R20" s="51">
        <f>_xlfn.IFNA(VLOOKUP(CONCATENATE($R$5,$B20,$C20),'BUS2'!$A$6:$N$56,14,FALSE),0)</f>
        <v>0</v>
      </c>
      <c r="S20" s="51">
        <f>_xlfn.IFNA(VLOOKUP(CONCATENATE($S$5,$B20,$C20),'OG1'!$A$6:$N$56,14,FALSE),0)</f>
        <v>0</v>
      </c>
      <c r="T20" s="51">
        <f>_xlfn.IFNA(VLOOKUP(CONCATENATE($T$5,$B20,$C20),'DRY1'!$A$6:$N$135,14,FALSE),0)</f>
        <v>0</v>
      </c>
      <c r="U20" s="51">
        <f>_xlfn.IFNA(VLOOKUP(CONCATENATE($U$5,$B20,$C20),'HO1'!$A$6:$N$131,14,FALSE),0)</f>
        <v>0</v>
      </c>
      <c r="V20" s="51">
        <f>_xlfn.IFNA(VLOOKUP(CONCATENATE($V$5,$B20,$C20),'BUS3'!$A$6:$N$135,14,FALSE),0)</f>
        <v>0</v>
      </c>
      <c r="W20" s="51">
        <f>_xlfn.IFNA(VLOOKUP(CONCATENATE($W$5,$B20,$C20),'BAL2'!$A$6:$N$95,14,FALSE),0)</f>
        <v>0</v>
      </c>
      <c r="X20" s="51">
        <f>_xlfn.IFNA(VLOOKUP(CONCATENATE($X$5,$B20,$C20),'OG2'!$A$6:$N$133,14,FALSE),0)</f>
        <v>0</v>
      </c>
      <c r="Y20" s="51">
        <f>_xlfn.IFNA(VLOOKUP(CONCATENATE($Y$5,$B20,$C20),'MR2'!$A$6:$N$133,14,FALSE),0)</f>
        <v>0</v>
      </c>
      <c r="Z20" s="51">
        <f>_xlfn.IFNA(VLOOKUP(CONCATENATE($Z$5,$B20,$C20),'DRY3'!$A$6:$N$124,14,FALSE),0)</f>
        <v>0</v>
      </c>
      <c r="AA20" s="51">
        <f>_xlfn.IFNA(VLOOKUP(CONCATENATE($AA$5,$B20,$C20),'SER2'!$A$6:$N$135,14,FALSE),0)</f>
        <v>0</v>
      </c>
      <c r="AB20" s="51">
        <f>_xlfn.IFNA(VLOOKUP(CONCATENATE($AB$5,$B20,$C20),'KR2'!$A$6:$O$129,14,FALSE),0)</f>
        <v>0</v>
      </c>
      <c r="AC20" s="51">
        <f>_xlfn.IFNA(VLOOKUP(CONCATENATE($AC$5,$B20,$C20),'BUN1'!$A$6:$N$133,14,FALSE),0)</f>
        <v>0</v>
      </c>
      <c r="AD20" s="51">
        <f>_xlfn.IFNA(VLOOKUP(CONCATENATE($AD$5,$B20,$C20),LOG!$A$6:$N$135,14,FALSE),0)</f>
        <v>0</v>
      </c>
      <c r="AE20" s="51">
        <f>_xlfn.IFNA(VLOOKUP(CONCATENATE($AE$5,$B20,$C20),FEST!$A$6:$N$125,14,FALSE),0)</f>
        <v>0</v>
      </c>
      <c r="AF20" s="51">
        <f>_xlfn.IFNA(VLOOKUP(CONCATENATE($AF$5,$B20,$C20),'ESP2'!$A$6:$N$131,14,FALSE),0)</f>
        <v>0</v>
      </c>
      <c r="AG20" s="51">
        <f>_xlfn.IFNA(VLOOKUP(CONCATENATE($AG$5,$B20,$C20),'OG3'!$A$6:$N$131,14,FALSE),0)</f>
        <v>0</v>
      </c>
      <c r="AH20" s="51">
        <f>_xlfn.IFNA(VLOOKUP(CONCATENATE($AH$5,$B20,$C20),'BUN2'!$A$6:$N$135,14,FALSE),0)</f>
        <v>0</v>
      </c>
      <c r="AI20" s="51">
        <f>_xlfn.IFNA(VLOOKUP(CONCATENATE($AI$5,$B20,$C20),SC!$A$6:$N$200,14,FALSE),0)</f>
        <v>0</v>
      </c>
      <c r="AJ20" s="51">
        <f>_xlfn.IFNA(VLOOKUP(CONCATENATE($AJ$5,$B20,$C20),'ESP3'!$A$6:$N$133,14,FALSE),0)</f>
        <v>0</v>
      </c>
      <c r="AK20" s="51">
        <f>_xlfn.IFNA(VLOOKUP(CONCATENATE($AK$5,$B20,$C20),'BAL3'!$A$6:$N$95,14,FALSE),0)</f>
        <v>0</v>
      </c>
      <c r="AL20" s="635">
        <f>_xlfn.IFNA(VLOOKUP(CONCATENATE($AJ$5,$B20,$C20),'BUN3'!$A$6:$N$133,14,FALSE),0)</f>
        <v>0</v>
      </c>
      <c r="AM20" s="51">
        <f>_xlfn.IFNA(VLOOKUP(CONCATENATE($AM$5,$B20,$C20),'ESP4'!$A$6:$N$135,14,FALSE),0)</f>
        <v>0</v>
      </c>
      <c r="AN20" s="51">
        <f>_xlfn.IFNA(VLOOKUP(CONCATENATE($AN$5,$B20,$C20),'MR3'!$A$6:$N$77,14,FALSE),0)</f>
        <v>0</v>
      </c>
      <c r="AO20" s="51">
        <f>_xlfn.IFNA(VLOOKUP(CONCATENATE($AO$5,$B20,$C20),'BUS4'!$A$6:$N$233,14,FALSE),0)</f>
        <v>0</v>
      </c>
      <c r="AP20" s="51">
        <f>_xlfn.IFNA(VLOOKUP(CONCATENATE($AP$5,$B20,$C20),'SM1'!$A$6:$N$77,14,FALSE),0)</f>
        <v>0</v>
      </c>
      <c r="AQ20" s="51">
        <f>_xlfn.IFNA(VLOOKUP(CONCATENATE($AQ$5,$B20,$C20),'WAL1'!$A$6:$O$118,14,FALSE),0)</f>
        <v>0</v>
      </c>
      <c r="AR20" s="51">
        <f>_xlfn.IFNA(VLOOKUP(CONCATENATE($AR$5,$B20,$C20),WP!$A$6:$O$118,14,FALSE),0)</f>
        <v>0</v>
      </c>
      <c r="AS20" s="51"/>
      <c r="AT20" s="51"/>
      <c r="AU20" s="51"/>
      <c r="AV20" s="426"/>
      <c r="AW20" s="45"/>
    </row>
    <row r="21" spans="1:49" x14ac:dyDescent="0.25">
      <c r="A21" s="914"/>
      <c r="B21" s="134" t="s">
        <v>216</v>
      </c>
      <c r="C21" s="135" t="s">
        <v>230</v>
      </c>
      <c r="D21" s="135" t="s">
        <v>90</v>
      </c>
      <c r="E21" s="52">
        <v>45041</v>
      </c>
      <c r="F21" s="53">
        <v>10</v>
      </c>
      <c r="G21" s="49">
        <f t="shared" si="0"/>
        <v>0</v>
      </c>
      <c r="H21" s="641">
        <f t="shared" si="1"/>
        <v>0</v>
      </c>
      <c r="I21" s="53">
        <f t="shared" si="2"/>
        <v>13</v>
      </c>
      <c r="J21" s="51">
        <f>_xlfn.IFNA(VLOOKUP(CONCATENATE($J$5,$B21,$C21),'BUS1'!$A$6:$N$107,14,FALSE),0)</f>
        <v>0</v>
      </c>
      <c r="K21" s="51">
        <f>_xlfn.IFNA(VLOOKUP(CONCATENATE($K$5,$B21,$C21),'ESP1'!$A$6:$N$135,14,FALSE),0)</f>
        <v>0</v>
      </c>
      <c r="L21" s="51">
        <f>_xlfn.IFNA(VLOOKUP(CONCATENATE($L$5,$B21,$C21),'KR1'!$A$6:$N$95,14,FALSE),0)</f>
        <v>0</v>
      </c>
      <c r="M21" s="51">
        <f>_xlfn.IFNA(VLOOKUP(CONCATENATE($M$5,$B21,$C21),'BAL1'!$A$6:$N$95,14,FALSE),0)</f>
        <v>0</v>
      </c>
      <c r="N21" s="51">
        <f>_xlfn.IFNA(VLOOKUP(CONCATENATE($N$5,$B21,$C21),MUR!$A$6:$N$110,14,FALSE),0)</f>
        <v>0</v>
      </c>
      <c r="O21" s="51">
        <f>_xlfn.IFNA(VLOOKUP(CONCATENATE($O$5,$B21,$C21),'SER1'!$A$6:$N$110,14,FALSE),0)</f>
        <v>0</v>
      </c>
      <c r="P21" s="51">
        <f>_xlfn.IFNA(VLOOKUP(CONCATENATE($P$5,$B21,$C21),'MR1'!$A$6:$N$135,14,FALSE),0)</f>
        <v>0</v>
      </c>
      <c r="Q21" s="51">
        <f>_xlfn.IFNA(VLOOKUP(CONCATENATE($Q$5,$B21,$C21),'GOS1'!$A$6:$N$133,14,FALSE),0)</f>
        <v>0</v>
      </c>
      <c r="R21" s="51">
        <f>_xlfn.IFNA(VLOOKUP(CONCATENATE($R$5,$B21,$C21),'BUS2'!$A$6:$N$56,14,FALSE),0)</f>
        <v>0</v>
      </c>
      <c r="S21" s="51">
        <f>_xlfn.IFNA(VLOOKUP(CONCATENATE($S$5,$B21,$C21),'OG1'!$A$6:$N$56,14,FALSE),0)</f>
        <v>0</v>
      </c>
      <c r="T21" s="51">
        <f>_xlfn.IFNA(VLOOKUP(CONCATENATE($T$5,$B21,$C21),'DRY1'!$A$6:$N$135,14,FALSE),0)</f>
        <v>0</v>
      </c>
      <c r="U21" s="51">
        <f>_xlfn.IFNA(VLOOKUP(CONCATENATE($U$5,$B21,$C21),'HO1'!$A$6:$N$131,14,FALSE),0)</f>
        <v>0</v>
      </c>
      <c r="V21" s="51">
        <f>_xlfn.IFNA(VLOOKUP(CONCATENATE($V$5,$B21,$C21),'BUS3'!$A$6:$N$135,14,FALSE),0)</f>
        <v>0</v>
      </c>
      <c r="W21" s="51">
        <f>_xlfn.IFNA(VLOOKUP(CONCATENATE($W$5,$B21,$C21),'BAL2'!$A$6:$N$95,14,FALSE),0)</f>
        <v>0</v>
      </c>
      <c r="X21" s="51">
        <f>_xlfn.IFNA(VLOOKUP(CONCATENATE($X$5,$B21,$C21),'OG2'!$A$6:$N$133,14,FALSE),0)</f>
        <v>0</v>
      </c>
      <c r="Y21" s="51">
        <f>_xlfn.IFNA(VLOOKUP(CONCATENATE($Y$5,$B21,$C21),'MR2'!$A$6:$N$133,14,FALSE),0)</f>
        <v>0</v>
      </c>
      <c r="Z21" s="51">
        <f>_xlfn.IFNA(VLOOKUP(CONCATENATE($Z$5,$B21,$C21),'DRY3'!$A$6:$N$124,14,FALSE),0)</f>
        <v>0</v>
      </c>
      <c r="AA21" s="51">
        <f>_xlfn.IFNA(VLOOKUP(CONCATENATE($AA$5,$B21,$C21),'SER2'!$A$6:$N$135,14,FALSE),0)</f>
        <v>0</v>
      </c>
      <c r="AB21" s="51">
        <f>_xlfn.IFNA(VLOOKUP(CONCATENATE($AB$5,$B21,$C21),'KR2'!$A$6:$O$129,14,FALSE),0)</f>
        <v>0</v>
      </c>
      <c r="AC21" s="51">
        <f>_xlfn.IFNA(VLOOKUP(CONCATENATE($AC$5,$B21,$C21),'BUN1'!$A$6:$N$133,14,FALSE),0)</f>
        <v>0</v>
      </c>
      <c r="AD21" s="51">
        <f>_xlfn.IFNA(VLOOKUP(CONCATENATE($AD$5,$B21,$C21),LOG!$A$6:$N$135,14,FALSE),0)</f>
        <v>0</v>
      </c>
      <c r="AE21" s="51">
        <f>_xlfn.IFNA(VLOOKUP(CONCATENATE($AE$5,$B21,$C21),FEST!$A$6:$N$125,14,FALSE),0)</f>
        <v>0</v>
      </c>
      <c r="AF21" s="51">
        <f>_xlfn.IFNA(VLOOKUP(CONCATENATE($AF$5,$B21,$C21),'ESP2'!$A$6:$N$131,14,FALSE),0)</f>
        <v>0</v>
      </c>
      <c r="AG21" s="51">
        <f>_xlfn.IFNA(VLOOKUP(CONCATENATE($AG$5,$B21,$C21),'OG3'!$A$6:$N$131,14,FALSE),0)</f>
        <v>0</v>
      </c>
      <c r="AH21" s="51">
        <f>_xlfn.IFNA(VLOOKUP(CONCATENATE($AH$5,$B21,$C21),'BUN2'!$A$6:$N$135,14,FALSE),0)</f>
        <v>0</v>
      </c>
      <c r="AI21" s="51">
        <f>_xlfn.IFNA(VLOOKUP(CONCATENATE($AI$5,$B21,$C21),SC!$A$6:$N$200,14,FALSE),0)</f>
        <v>0</v>
      </c>
      <c r="AJ21" s="51">
        <f>_xlfn.IFNA(VLOOKUP(CONCATENATE($AJ$5,$B21,$C21),'ESP3'!$A$6:$N$133,14,FALSE),0)</f>
        <v>0</v>
      </c>
      <c r="AK21" s="51">
        <f>_xlfn.IFNA(VLOOKUP(CONCATENATE($AK$5,$B21,$C21),'BAL3'!$A$6:$N$95,14,FALSE),0)</f>
        <v>0</v>
      </c>
      <c r="AL21" s="635">
        <f>_xlfn.IFNA(VLOOKUP(CONCATENATE($AJ$5,$B21,$C21),'BUN3'!$A$6:$N$133,14,FALSE),0)</f>
        <v>0</v>
      </c>
      <c r="AM21" s="51">
        <f>_xlfn.IFNA(VLOOKUP(CONCATENATE($AM$5,$B21,$C21),'ESP4'!$A$6:$N$135,14,FALSE),0)</f>
        <v>0</v>
      </c>
      <c r="AN21" s="51">
        <f>_xlfn.IFNA(VLOOKUP(CONCATENATE($AN$5,$B21,$C21),'MR3'!$A$6:$N$77,14,FALSE),0)</f>
        <v>0</v>
      </c>
      <c r="AO21" s="51">
        <f>_xlfn.IFNA(VLOOKUP(CONCATENATE($AO$5,$B21,$C21),'BUS4'!$A$6:$N$233,14,FALSE),0)</f>
        <v>0</v>
      </c>
      <c r="AP21" s="51">
        <f>_xlfn.IFNA(VLOOKUP(CONCATENATE($AP$5,$B21,$C21),'SM1'!$A$6:$N$77,14,FALSE),0)</f>
        <v>0</v>
      </c>
      <c r="AQ21" s="51">
        <f>_xlfn.IFNA(VLOOKUP(CONCATENATE($AQ$5,$B21,$C21),'WAL1'!$A$6:$O$118,14,FALSE),0)</f>
        <v>0</v>
      </c>
      <c r="AR21" s="51">
        <f>_xlfn.IFNA(VLOOKUP(CONCATENATE($AR$5,$B21,$C21),WP!$A$6:$O$118,14,FALSE),0)</f>
        <v>0</v>
      </c>
      <c r="AS21" s="51"/>
      <c r="AT21" s="51"/>
      <c r="AU21" s="51"/>
      <c r="AV21" s="426"/>
      <c r="AW21" s="45"/>
    </row>
    <row r="22" spans="1:49" x14ac:dyDescent="0.25">
      <c r="A22" s="914"/>
      <c r="B22" s="134" t="s">
        <v>231</v>
      </c>
      <c r="C22" s="135" t="s">
        <v>240</v>
      </c>
      <c r="D22" s="135" t="s">
        <v>234</v>
      </c>
      <c r="E22" s="52">
        <v>41697</v>
      </c>
      <c r="F22" s="53">
        <v>8</v>
      </c>
      <c r="G22" s="49">
        <f t="shared" si="0"/>
        <v>0</v>
      </c>
      <c r="H22" s="641">
        <f t="shared" si="1"/>
        <v>0</v>
      </c>
      <c r="I22" s="53">
        <f t="shared" si="2"/>
        <v>13</v>
      </c>
      <c r="J22" s="51">
        <f>_xlfn.IFNA(VLOOKUP(CONCATENATE($J$5,$B22,$C22),'BUS1'!$A$6:$N$107,14,FALSE),0)</f>
        <v>0</v>
      </c>
      <c r="K22" s="51">
        <f>_xlfn.IFNA(VLOOKUP(CONCATENATE($K$5,$B22,$C22),'ESP1'!$A$6:$N$135,14,FALSE),0)</f>
        <v>0</v>
      </c>
      <c r="L22" s="51">
        <f>_xlfn.IFNA(VLOOKUP(CONCATENATE($L$5,$B22,$C22),'KR1'!$A$6:$N$95,14,FALSE),0)</f>
        <v>0</v>
      </c>
      <c r="M22" s="51">
        <f>_xlfn.IFNA(VLOOKUP(CONCATENATE($M$5,$B22,$C22),'BAL1'!$A$6:$N$95,14,FALSE),0)</f>
        <v>0</v>
      </c>
      <c r="N22" s="51">
        <f>_xlfn.IFNA(VLOOKUP(CONCATENATE($N$5,$B22,$C22),MUR!$A$6:$N$110,14,FALSE),0)</f>
        <v>0</v>
      </c>
      <c r="O22" s="51">
        <f>_xlfn.IFNA(VLOOKUP(CONCATENATE($O$5,$B22,$C22),'SER1'!$A$6:$N$110,14,FALSE),0)</f>
        <v>0</v>
      </c>
      <c r="P22" s="51">
        <f>_xlfn.IFNA(VLOOKUP(CONCATENATE($P$5,$B22,$C22),'MR1'!$A$6:$N$135,14,FALSE),0)</f>
        <v>0</v>
      </c>
      <c r="Q22" s="51">
        <f>_xlfn.IFNA(VLOOKUP(CONCATENATE($Q$5,$B22,$C22),'GOS1'!$A$6:$N$133,14,FALSE),0)</f>
        <v>0</v>
      </c>
      <c r="R22" s="51">
        <f>_xlfn.IFNA(VLOOKUP(CONCATENATE($R$5,$B22,$C22),'BUS2'!$A$6:$N$56,14,FALSE),0)</f>
        <v>0</v>
      </c>
      <c r="S22" s="51">
        <f>_xlfn.IFNA(VLOOKUP(CONCATENATE($S$5,$B22,$C22),'OG1'!$A$6:$N$56,14,FALSE),0)</f>
        <v>0</v>
      </c>
      <c r="T22" s="51">
        <f>_xlfn.IFNA(VLOOKUP(CONCATENATE($T$5,$B22,$C22),'DRY1'!$A$6:$N$135,14,FALSE),0)</f>
        <v>0</v>
      </c>
      <c r="U22" s="51">
        <f>_xlfn.IFNA(VLOOKUP(CONCATENATE($U$5,$B22,$C22),'HO1'!$A$6:$N$131,14,FALSE),0)</f>
        <v>0</v>
      </c>
      <c r="V22" s="51">
        <f>_xlfn.IFNA(VLOOKUP(CONCATENATE($V$5,$B22,$C22),'BUS3'!$A$6:$N$135,14,FALSE),0)</f>
        <v>0</v>
      </c>
      <c r="W22" s="51">
        <f>_xlfn.IFNA(VLOOKUP(CONCATENATE($W$5,$B22,$C22),'BAL2'!$A$6:$N$95,14,FALSE),0)</f>
        <v>0</v>
      </c>
      <c r="X22" s="51">
        <f>_xlfn.IFNA(VLOOKUP(CONCATENATE($X$5,$B22,$C22),'OG2'!$A$6:$N$133,14,FALSE),0)</f>
        <v>0</v>
      </c>
      <c r="Y22" s="51">
        <f>_xlfn.IFNA(VLOOKUP(CONCATENATE($Y$5,$B22,$C22),'MR2'!$A$6:$N$133,14,FALSE),0)</f>
        <v>0</v>
      </c>
      <c r="Z22" s="51">
        <f>_xlfn.IFNA(VLOOKUP(CONCATENATE($Z$5,$B22,$C22),'DRY3'!$A$6:$N$124,14,FALSE),0)</f>
        <v>0</v>
      </c>
      <c r="AA22" s="51">
        <f>_xlfn.IFNA(VLOOKUP(CONCATENATE($AA$5,$B22,$C22),'SER2'!$A$6:$N$135,14,FALSE),0)</f>
        <v>0</v>
      </c>
      <c r="AB22" s="51">
        <f>_xlfn.IFNA(VLOOKUP(CONCATENATE($AB$5,$B22,$C22),'KR2'!$A$6:$O$129,14,FALSE),0)</f>
        <v>0</v>
      </c>
      <c r="AC22" s="51">
        <f>_xlfn.IFNA(VLOOKUP(CONCATENATE($AC$5,$B22,$C22),'BUN1'!$A$6:$N$133,14,FALSE),0)</f>
        <v>0</v>
      </c>
      <c r="AD22" s="51">
        <f>_xlfn.IFNA(VLOOKUP(CONCATENATE($AD$5,$B22,$C22),LOG!$A$6:$N$135,14,FALSE),0)</f>
        <v>0</v>
      </c>
      <c r="AE22" s="51">
        <f>_xlfn.IFNA(VLOOKUP(CONCATENATE($AE$5,$B22,$C22),FEST!$A$6:$N$125,14,FALSE),0)</f>
        <v>0</v>
      </c>
      <c r="AF22" s="51">
        <f>_xlfn.IFNA(VLOOKUP(CONCATENATE($AF$5,$B22,$C22),'ESP2'!$A$6:$N$131,14,FALSE),0)</f>
        <v>0</v>
      </c>
      <c r="AG22" s="51">
        <f>_xlfn.IFNA(VLOOKUP(CONCATENATE($AG$5,$B22,$C22),'OG3'!$A$6:$N$131,14,FALSE),0)</f>
        <v>0</v>
      </c>
      <c r="AH22" s="51">
        <f>_xlfn.IFNA(VLOOKUP(CONCATENATE($AH$5,$B22,$C22),'BUN2'!$A$6:$N$135,14,FALSE),0)</f>
        <v>0</v>
      </c>
      <c r="AI22" s="51">
        <f>_xlfn.IFNA(VLOOKUP(CONCATENATE($AI$5,$B22,$C22),SC!$A$6:$N$200,14,FALSE),0)</f>
        <v>0</v>
      </c>
      <c r="AJ22" s="51">
        <f>_xlfn.IFNA(VLOOKUP(CONCATENATE($AJ$5,$B22,$C22),'ESP3'!$A$6:$N$133,14,FALSE),0)</f>
        <v>0</v>
      </c>
      <c r="AK22" s="51">
        <f>_xlfn.IFNA(VLOOKUP(CONCATENATE($AK$5,$B22,$C22),'BAL3'!$A$6:$N$95,14,FALSE),0)</f>
        <v>0</v>
      </c>
      <c r="AL22" s="635">
        <f>_xlfn.IFNA(VLOOKUP(CONCATENATE($AJ$5,$B22,$C22),'BUN3'!$A$6:$N$133,14,FALSE),0)</f>
        <v>0</v>
      </c>
      <c r="AM22" s="51">
        <f>_xlfn.IFNA(VLOOKUP(CONCATENATE($AM$5,$B22,$C22),'ESP4'!$A$6:$N$135,14,FALSE),0)</f>
        <v>0</v>
      </c>
      <c r="AN22" s="51">
        <f>_xlfn.IFNA(VLOOKUP(CONCATENATE($AN$5,$B22,$C22),'MR3'!$A$6:$N$77,14,FALSE),0)</f>
        <v>0</v>
      </c>
      <c r="AO22" s="51">
        <f>_xlfn.IFNA(VLOOKUP(CONCATENATE($AO$5,$B22,$C22),'BUS4'!$A$6:$N$233,14,FALSE),0)</f>
        <v>0</v>
      </c>
      <c r="AP22" s="51">
        <f>_xlfn.IFNA(VLOOKUP(CONCATENATE($AP$5,$B22,$C22),'SM1'!$A$6:$N$77,14,FALSE),0)</f>
        <v>0</v>
      </c>
      <c r="AQ22" s="51">
        <f>_xlfn.IFNA(VLOOKUP(CONCATENATE($AQ$5,$B22,$C22),'WAL1'!$A$6:$O$118,14,FALSE),0)</f>
        <v>0</v>
      </c>
      <c r="AR22" s="51">
        <f>_xlfn.IFNA(VLOOKUP(CONCATENATE($AR$5,$B22,$C22),WP!$A$6:$O$118,14,FALSE),0)</f>
        <v>0</v>
      </c>
      <c r="AS22" s="51"/>
      <c r="AT22" s="51"/>
      <c r="AU22" s="51"/>
      <c r="AV22" s="426"/>
      <c r="AW22" s="45"/>
    </row>
    <row r="23" spans="1:49" x14ac:dyDescent="0.25">
      <c r="A23" s="914"/>
      <c r="B23" s="134" t="s">
        <v>232</v>
      </c>
      <c r="C23" s="135" t="s">
        <v>237</v>
      </c>
      <c r="D23" s="135" t="s">
        <v>235</v>
      </c>
      <c r="E23" s="52">
        <v>41569</v>
      </c>
      <c r="F23" s="53">
        <v>9</v>
      </c>
      <c r="G23" s="49">
        <f t="shared" si="0"/>
        <v>0</v>
      </c>
      <c r="H23" s="641">
        <f t="shared" si="1"/>
        <v>0</v>
      </c>
      <c r="I23" s="53">
        <f t="shared" si="2"/>
        <v>13</v>
      </c>
      <c r="J23" s="51">
        <f>_xlfn.IFNA(VLOOKUP(CONCATENATE($J$5,$B23,$C23),'BUS1'!$A$6:$N$107,14,FALSE),0)</f>
        <v>0</v>
      </c>
      <c r="K23" s="51">
        <f>_xlfn.IFNA(VLOOKUP(CONCATENATE($K$5,$B23,$C23),'ESP1'!$A$6:$N$135,14,FALSE),0)</f>
        <v>0</v>
      </c>
      <c r="L23" s="51">
        <f>_xlfn.IFNA(VLOOKUP(CONCATENATE($L$5,$B23,$C23),'KR1'!$A$6:$N$95,14,FALSE),0)</f>
        <v>0</v>
      </c>
      <c r="M23" s="51">
        <f>_xlfn.IFNA(VLOOKUP(CONCATENATE($M$5,$B23,$C23),'BAL1'!$A$6:$N$95,14,FALSE),0)</f>
        <v>0</v>
      </c>
      <c r="N23" s="51">
        <f>_xlfn.IFNA(VLOOKUP(CONCATENATE($N$5,$B23,$C23),MUR!$A$6:$N$110,14,FALSE),0)</f>
        <v>0</v>
      </c>
      <c r="O23" s="51">
        <f>_xlfn.IFNA(VLOOKUP(CONCATENATE($O$5,$B23,$C23),'SER1'!$A$6:$N$110,14,FALSE),0)</f>
        <v>0</v>
      </c>
      <c r="P23" s="51">
        <f>_xlfn.IFNA(VLOOKUP(CONCATENATE($P$5,$B23,$C23),'MR1'!$A$6:$N$135,14,FALSE),0)</f>
        <v>0</v>
      </c>
      <c r="Q23" s="51">
        <f>_xlfn.IFNA(VLOOKUP(CONCATENATE($Q$5,$B23,$C23),'GOS1'!$A$6:$N$133,14,FALSE),0)</f>
        <v>0</v>
      </c>
      <c r="R23" s="51">
        <f>_xlfn.IFNA(VLOOKUP(CONCATENATE($R$5,$B23,$C23),'BUS2'!$A$6:$N$56,14,FALSE),0)</f>
        <v>0</v>
      </c>
      <c r="S23" s="51">
        <f>_xlfn.IFNA(VLOOKUP(CONCATENATE($S$5,$B23,$C23),'OG1'!$A$6:$N$56,14,FALSE),0)</f>
        <v>0</v>
      </c>
      <c r="T23" s="51">
        <f>_xlfn.IFNA(VLOOKUP(CONCATENATE($T$5,$B23,$C23),'DRY1'!$A$6:$N$135,14,FALSE),0)</f>
        <v>0</v>
      </c>
      <c r="U23" s="51">
        <f>_xlfn.IFNA(VLOOKUP(CONCATENATE($U$5,$B23,$C23),'HO1'!$A$6:$N$131,14,FALSE),0)</f>
        <v>0</v>
      </c>
      <c r="V23" s="51">
        <f>_xlfn.IFNA(VLOOKUP(CONCATENATE($V$5,$B23,$C23),'BUS3'!$A$6:$N$135,14,FALSE),0)</f>
        <v>0</v>
      </c>
      <c r="W23" s="51">
        <f>_xlfn.IFNA(VLOOKUP(CONCATENATE($W$5,$B23,$C23),'BAL2'!$A$6:$N$95,14,FALSE),0)</f>
        <v>0</v>
      </c>
      <c r="X23" s="51">
        <f>_xlfn.IFNA(VLOOKUP(CONCATENATE($X$5,$B23,$C23),'OG2'!$A$6:$N$133,14,FALSE),0)</f>
        <v>0</v>
      </c>
      <c r="Y23" s="51">
        <f>_xlfn.IFNA(VLOOKUP(CONCATENATE($Y$5,$B23,$C23),'MR2'!$A$6:$N$133,14,FALSE),0)</f>
        <v>0</v>
      </c>
      <c r="Z23" s="51">
        <f>_xlfn.IFNA(VLOOKUP(CONCATENATE($Z$5,$B23,$C23),'DRY3'!$A$6:$N$124,14,FALSE),0)</f>
        <v>0</v>
      </c>
      <c r="AA23" s="51">
        <f>_xlfn.IFNA(VLOOKUP(CONCATENATE($AA$5,$B23,$C23),'SER2'!$A$6:$N$135,14,FALSE),0)</f>
        <v>0</v>
      </c>
      <c r="AB23" s="51">
        <f>_xlfn.IFNA(VLOOKUP(CONCATENATE($AB$5,$B23,$C23),'KR2'!$A$6:$O$129,14,FALSE),0)</f>
        <v>0</v>
      </c>
      <c r="AC23" s="51">
        <f>_xlfn.IFNA(VLOOKUP(CONCATENATE($AC$5,$B23,$C23),'BUN1'!$A$6:$N$133,14,FALSE),0)</f>
        <v>0</v>
      </c>
      <c r="AD23" s="51">
        <f>_xlfn.IFNA(VLOOKUP(CONCATENATE($AD$5,$B23,$C23),LOG!$A$6:$N$135,14,FALSE),0)</f>
        <v>0</v>
      </c>
      <c r="AE23" s="51">
        <f>_xlfn.IFNA(VLOOKUP(CONCATENATE($AE$5,$B23,$C23),FEST!$A$6:$N$125,14,FALSE),0)</f>
        <v>0</v>
      </c>
      <c r="AF23" s="51">
        <f>_xlfn.IFNA(VLOOKUP(CONCATENATE($AF$5,$B23,$C23),'ESP2'!$A$6:$N$131,14,FALSE),0)</f>
        <v>0</v>
      </c>
      <c r="AG23" s="51">
        <f>_xlfn.IFNA(VLOOKUP(CONCATENATE($AG$5,$B23,$C23),'OG3'!$A$6:$N$131,14,FALSE),0)</f>
        <v>0</v>
      </c>
      <c r="AH23" s="51">
        <f>_xlfn.IFNA(VLOOKUP(CONCATENATE($AH$5,$B23,$C23),'BUN2'!$A$6:$N$135,14,FALSE),0)</f>
        <v>0</v>
      </c>
      <c r="AI23" s="51">
        <f>_xlfn.IFNA(VLOOKUP(CONCATENATE($AI$5,$B23,$C23),SC!$A$6:$N$200,14,FALSE),0)</f>
        <v>0</v>
      </c>
      <c r="AJ23" s="51">
        <f>_xlfn.IFNA(VLOOKUP(CONCATENATE($AJ$5,$B23,$C23),'ESP3'!$A$6:$N$133,14,FALSE),0)</f>
        <v>0</v>
      </c>
      <c r="AK23" s="51">
        <f>_xlfn.IFNA(VLOOKUP(CONCATENATE($AK$5,$B23,$C23),'BAL3'!$A$6:$N$95,14,FALSE),0)</f>
        <v>0</v>
      </c>
      <c r="AL23" s="635">
        <f>_xlfn.IFNA(VLOOKUP(CONCATENATE($AJ$5,$B23,$C23),'BUN3'!$A$6:$N$133,14,FALSE),0)</f>
        <v>0</v>
      </c>
      <c r="AM23" s="51">
        <f>_xlfn.IFNA(VLOOKUP(CONCATENATE($AM$5,$B23,$C23),'ESP4'!$A$6:$N$135,14,FALSE),0)</f>
        <v>0</v>
      </c>
      <c r="AN23" s="51">
        <f>_xlfn.IFNA(VLOOKUP(CONCATENATE($AN$5,$B23,$C23),'MR3'!$A$6:$N$77,14,FALSE),0)</f>
        <v>0</v>
      </c>
      <c r="AO23" s="51">
        <f>_xlfn.IFNA(VLOOKUP(CONCATENATE($AO$5,$B23,$C23),'BUS4'!$A$6:$N$233,14,FALSE),0)</f>
        <v>0</v>
      </c>
      <c r="AP23" s="51">
        <f>_xlfn.IFNA(VLOOKUP(CONCATENATE($AP$5,$B23,$C23),'SM1'!$A$6:$N$77,14,FALSE),0)</f>
        <v>0</v>
      </c>
      <c r="AQ23" s="51">
        <f>_xlfn.IFNA(VLOOKUP(CONCATENATE($AQ$5,$B23,$C23),'WAL1'!$A$6:$O$118,14,FALSE),0)</f>
        <v>0</v>
      </c>
      <c r="AR23" s="51">
        <f>_xlfn.IFNA(VLOOKUP(CONCATENATE($AR$5,$B23,$C23),WP!$A$6:$O$118,14,FALSE),0)</f>
        <v>0</v>
      </c>
      <c r="AS23" s="51"/>
      <c r="AT23" s="51"/>
      <c r="AU23" s="51"/>
      <c r="AV23" s="426"/>
      <c r="AW23" s="45"/>
    </row>
    <row r="24" spans="1:49" x14ac:dyDescent="0.25">
      <c r="A24" s="914"/>
      <c r="B24" s="134" t="s">
        <v>563</v>
      </c>
      <c r="C24" s="135" t="s">
        <v>238</v>
      </c>
      <c r="D24" s="135" t="s">
        <v>154</v>
      </c>
      <c r="E24" s="52">
        <v>41176</v>
      </c>
      <c r="F24" s="53">
        <v>10</v>
      </c>
      <c r="G24" s="49">
        <f t="shared" si="0"/>
        <v>0</v>
      </c>
      <c r="H24" s="641">
        <f t="shared" si="1"/>
        <v>0</v>
      </c>
      <c r="I24" s="53">
        <f t="shared" si="2"/>
        <v>13</v>
      </c>
      <c r="J24" s="51">
        <f>_xlfn.IFNA(VLOOKUP(CONCATENATE($J$5,$B24,$C24),'BUS1'!$A$6:$N$107,14,FALSE),0)</f>
        <v>0</v>
      </c>
      <c r="K24" s="51">
        <f>_xlfn.IFNA(VLOOKUP(CONCATENATE($K$5,$B24,$C24),'ESP1'!$A$6:$N$135,14,FALSE),0)</f>
        <v>0</v>
      </c>
      <c r="L24" s="51">
        <f>_xlfn.IFNA(VLOOKUP(CONCATENATE($L$5,$B24,$C24),'KR1'!$A$6:$N$95,14,FALSE),0)</f>
        <v>0</v>
      </c>
      <c r="M24" s="51">
        <f>_xlfn.IFNA(VLOOKUP(CONCATENATE($M$5,$B24,$C24),'BAL1'!$A$6:$N$95,14,FALSE),0)</f>
        <v>0</v>
      </c>
      <c r="N24" s="51">
        <f>_xlfn.IFNA(VLOOKUP(CONCATENATE($N$5,$B24,$C24),MUR!$A$6:$N$110,14,FALSE),0)</f>
        <v>0</v>
      </c>
      <c r="O24" s="51">
        <f>_xlfn.IFNA(VLOOKUP(CONCATENATE($O$5,$B24,$C24),'SER1'!$A$6:$N$110,14,FALSE),0)</f>
        <v>0</v>
      </c>
      <c r="P24" s="51">
        <f>_xlfn.IFNA(VLOOKUP(CONCATENATE($P$5,$B24,$C24),'MR1'!$A$6:$N$135,14,FALSE),0)</f>
        <v>0</v>
      </c>
      <c r="Q24" s="51">
        <f>_xlfn.IFNA(VLOOKUP(CONCATENATE($Q$5,$B24,$C24),'GOS1'!$A$6:$N$133,14,FALSE),0)</f>
        <v>0</v>
      </c>
      <c r="R24" s="51">
        <f>_xlfn.IFNA(VLOOKUP(CONCATENATE($R$5,$B24,$C24),'BUS2'!$A$6:$N$56,14,FALSE),0)</f>
        <v>0</v>
      </c>
      <c r="S24" s="51">
        <f>_xlfn.IFNA(VLOOKUP(CONCATENATE($S$5,$B24,$C24),'OG1'!$A$6:$N$56,14,FALSE),0)</f>
        <v>0</v>
      </c>
      <c r="T24" s="51">
        <f>_xlfn.IFNA(VLOOKUP(CONCATENATE($T$5,$B24,$C24),'DRY1'!$A$6:$N$135,14,FALSE),0)</f>
        <v>0</v>
      </c>
      <c r="U24" s="51">
        <f>_xlfn.IFNA(VLOOKUP(CONCATENATE($U$5,$B24,$C24),'HO1'!$A$8:$N$131,14,FALSE),0)</f>
        <v>0</v>
      </c>
      <c r="V24" s="51">
        <f>_xlfn.IFNA(VLOOKUP(CONCATENATE($V$5,$B24,$C24),'BUS3'!$A$6:$N$135,14,FALSE),0)</f>
        <v>0</v>
      </c>
      <c r="W24" s="51">
        <f>_xlfn.IFNA(VLOOKUP(CONCATENATE($W$5,$B24,$C24),'BAL2'!$A$6:$N$95,14,FALSE),0)</f>
        <v>0</v>
      </c>
      <c r="X24" s="51">
        <f>_xlfn.IFNA(VLOOKUP(CONCATENATE($X$5,$B24,$C24),'OG2'!$A$6:$N$133,14,FALSE),0)</f>
        <v>0</v>
      </c>
      <c r="Y24" s="51">
        <f>_xlfn.IFNA(VLOOKUP(CONCATENATE($Y$5,$B24,$C24),'MR2'!$A$6:$N$133,14,FALSE),0)</f>
        <v>0</v>
      </c>
      <c r="Z24" s="51">
        <f>_xlfn.IFNA(VLOOKUP(CONCATENATE($Z$5,$B24,$C24),'DRY3'!$A$6:$N$124,14,FALSE),0)</f>
        <v>0</v>
      </c>
      <c r="AA24" s="51">
        <f>_xlfn.IFNA(VLOOKUP(CONCATENATE($AA$5,$B24,$C24),'SER2'!$A$6:$N$135,14,FALSE),0)</f>
        <v>0</v>
      </c>
      <c r="AB24" s="51">
        <f>_xlfn.IFNA(VLOOKUP(CONCATENATE($AB$5,$B24,$C24),'KR2'!$A$6:$O$129,14,FALSE),0)</f>
        <v>0</v>
      </c>
      <c r="AC24" s="51">
        <f>_xlfn.IFNA(VLOOKUP(CONCATENATE($AC$5,$B24,$C24),'BUN1'!$A$6:$N$133,14,FALSE),0)</f>
        <v>0</v>
      </c>
      <c r="AD24" s="51">
        <f>_xlfn.IFNA(VLOOKUP(CONCATENATE($AD$5,$B24,$C24),LOG!$A$6:$N$135,14,FALSE),0)</f>
        <v>0</v>
      </c>
      <c r="AE24" s="51">
        <f>_xlfn.IFNA(VLOOKUP(CONCATENATE($AE$5,$B24,$C24),FEST!$A$6:$N$125,14,FALSE),0)</f>
        <v>0</v>
      </c>
      <c r="AF24" s="51">
        <f>_xlfn.IFNA(VLOOKUP(CONCATENATE($AF$5,$B24,$C24),'ESP2'!$A$6:$N$131,14,FALSE),0)</f>
        <v>0</v>
      </c>
      <c r="AG24" s="51">
        <f>_xlfn.IFNA(VLOOKUP(CONCATENATE($AG$5,$B24,$C24),'OG3'!$A$6:$N$131,14,FALSE),0)</f>
        <v>0</v>
      </c>
      <c r="AH24" s="51">
        <f>_xlfn.IFNA(VLOOKUP(CONCATENATE($AH$5,$B24,$C24),'BUN2'!$A$6:$N$135,14,FALSE),0)</f>
        <v>0</v>
      </c>
      <c r="AI24" s="51">
        <f>_xlfn.IFNA(VLOOKUP(CONCATENATE($AI$5,$B24,$C24),SC!$A$6:$N$200,14,FALSE),0)</f>
        <v>0</v>
      </c>
      <c r="AJ24" s="51">
        <f>_xlfn.IFNA(VLOOKUP(CONCATENATE($AJ$5,$B24,$C24),'ESP3'!$A$6:$N$133,14,FALSE),0)</f>
        <v>0</v>
      </c>
      <c r="AK24" s="51">
        <f>_xlfn.IFNA(VLOOKUP(CONCATENATE($AK$5,$B24,$C24),'BAL3'!$A$6:$N$95,14,FALSE),0)</f>
        <v>0</v>
      </c>
      <c r="AL24" s="635">
        <f>_xlfn.IFNA(VLOOKUP(CONCATENATE($AJ$5,$B24,$C24),'BUN3'!$A$6:$N$133,14,FALSE),0)</f>
        <v>0</v>
      </c>
      <c r="AM24" s="51">
        <f>_xlfn.IFNA(VLOOKUP(CONCATENATE($AM$5,$B24,$C24),'ESP4'!$A$6:$N$135,14,FALSE),0)</f>
        <v>0</v>
      </c>
      <c r="AN24" s="51">
        <f>_xlfn.IFNA(VLOOKUP(CONCATENATE($AN$5,$B24,$C24),'MR3'!$A$6:$N$77,14,FALSE),0)</f>
        <v>0</v>
      </c>
      <c r="AO24" s="51">
        <f>_xlfn.IFNA(VLOOKUP(CONCATENATE($AO$5,$B24,$C24),'BUS4'!$A$6:$N$233,14,FALSE),0)</f>
        <v>0</v>
      </c>
      <c r="AP24" s="51">
        <f>_xlfn.IFNA(VLOOKUP(CONCATENATE($AP$5,$B24,$C24),'SM1'!$A$6:$N$77,14,FALSE),0)</f>
        <v>0</v>
      </c>
      <c r="AQ24" s="51">
        <f>_xlfn.IFNA(VLOOKUP(CONCATENATE($AQ$5,$B24,$C24),'WAL1'!$A$6:$O$118,14,FALSE),0)</f>
        <v>0</v>
      </c>
      <c r="AR24" s="51">
        <f>_xlfn.IFNA(VLOOKUP(CONCATENATE($AR$5,$B24,$C24),WP!$A$6:$O$118,14,FALSE),0)</f>
        <v>0</v>
      </c>
      <c r="AS24" s="51"/>
      <c r="AT24" s="51"/>
      <c r="AU24" s="51"/>
      <c r="AV24" s="426"/>
      <c r="AW24" s="45"/>
    </row>
    <row r="25" spans="1:49" x14ac:dyDescent="0.25">
      <c r="A25" s="914"/>
      <c r="B25" s="134"/>
      <c r="C25" s="135"/>
      <c r="D25" s="135"/>
      <c r="E25" s="52"/>
      <c r="F25" s="53"/>
      <c r="G25" s="49"/>
      <c r="H25" s="50"/>
      <c r="I25" s="53"/>
      <c r="J25" s="51">
        <f>_xlfn.IFNA(VLOOKUP(CONCATENATE($J$5,$B25,$C25),'BUS1'!$A$6:$N$107,14,FALSE),0)</f>
        <v>0</v>
      </c>
      <c r="K25" s="51">
        <f>_xlfn.IFNA(VLOOKUP(CONCATENATE($K$5,$B25,$C25),'ESP1'!$A$6:$N$135,14,FALSE),0)</f>
        <v>0</v>
      </c>
      <c r="L25" s="51">
        <f>_xlfn.IFNA(VLOOKUP(CONCATENATE($L$5,$B25,$C25),'KR1'!$A$6:$N$95,14,FALSE),0)</f>
        <v>0</v>
      </c>
      <c r="M25" s="51">
        <f>_xlfn.IFNA(VLOOKUP(CONCATENATE($M$5,$B25,$C25),'BAL1'!$A$6:$N$95,14,FALSE),0)</f>
        <v>0</v>
      </c>
      <c r="N25" s="51">
        <f>_xlfn.IFNA(VLOOKUP(CONCATENATE($N$5,$B25,$C25),MUR!$A$6:$N$110,14,FALSE),0)</f>
        <v>0</v>
      </c>
      <c r="O25" s="51">
        <f>_xlfn.IFNA(VLOOKUP(CONCATENATE($O$5,$B25,$C25),'SER1'!$A$6:$N$110,14,FALSE),0)</f>
        <v>0</v>
      </c>
      <c r="P25" s="51">
        <f>_xlfn.IFNA(VLOOKUP(CONCATENATE($P$5,$B25,$C25),'MR1'!$A$6:$N$135,14,FALSE),0)</f>
        <v>0</v>
      </c>
      <c r="Q25" s="51">
        <f>_xlfn.IFNA(VLOOKUP(CONCATENATE($Q$5,$B25,$C25),'GOS1'!$A$6:$N$133,14,FALSE),0)</f>
        <v>0</v>
      </c>
      <c r="R25" s="51">
        <f>_xlfn.IFNA(VLOOKUP(CONCATENATE($R$5,$B25,$C25),'BUS2'!$A$6:$N$56,14,FALSE),0)</f>
        <v>0</v>
      </c>
      <c r="S25" s="51">
        <f>_xlfn.IFNA(VLOOKUP(CONCATENATE($S$5,$B25,$C25),'OG1'!$A$6:$N$56,14,FALSE),0)</f>
        <v>0</v>
      </c>
      <c r="T25" s="51">
        <f>_xlfn.IFNA(VLOOKUP(CONCATENATE($T$5,$B25,$C25),'DRY1'!$A$6:$N$135,14,FALSE),0)</f>
        <v>0</v>
      </c>
      <c r="U25" s="51">
        <f>_xlfn.IFNA(VLOOKUP(CONCATENATE($U$5,$B25,$C25),'HO1'!$A$8:$N$131,14,FALSE),0)</f>
        <v>0</v>
      </c>
      <c r="V25" s="51">
        <f>_xlfn.IFNA(VLOOKUP(CONCATENATE($V$5,$B25,$C25),'BUS3'!$A$6:$N$135,14,FALSE),0)</f>
        <v>0</v>
      </c>
      <c r="W25" s="51">
        <f>_xlfn.IFNA(VLOOKUP(CONCATENATE($W$5,$B25,$C25),'BAL2'!$A$6:$N$95,14,FALSE),0)</f>
        <v>0</v>
      </c>
      <c r="X25" s="51">
        <f>_xlfn.IFNA(VLOOKUP(CONCATENATE($X$5,$B25,$C25),'OG2'!$A$6:$N$133,14,FALSE),0)</f>
        <v>0</v>
      </c>
      <c r="Y25" s="51">
        <f>_xlfn.IFNA(VLOOKUP(CONCATENATE($Y$5,$B25,$C25),'MR2'!$A$6:$N$133,14,FALSE),0)</f>
        <v>0</v>
      </c>
      <c r="Z25" s="51">
        <f>_xlfn.IFNA(VLOOKUP(CONCATENATE($Z$5,$B25,$C25),'DRY3'!$A$6:$N$124,14,FALSE),0)</f>
        <v>0</v>
      </c>
      <c r="AA25" s="51">
        <f>_xlfn.IFNA(VLOOKUP(CONCATENATE($AA$5,$B25,$C25),'SER2'!$A$6:$N$135,14,FALSE),0)</f>
        <v>0</v>
      </c>
      <c r="AB25" s="51">
        <f>_xlfn.IFNA(VLOOKUP(CONCATENATE($AB$5,$B25,$C25),'KR2'!$A$6:$O$129,14,FALSE),0)</f>
        <v>0</v>
      </c>
      <c r="AC25" s="51">
        <f>_xlfn.IFNA(VLOOKUP(CONCATENATE($AC$5,$B25,$C25),'BUN1'!$A$6:$N$133,14,FALSE),0)</f>
        <v>0</v>
      </c>
      <c r="AD25" s="51">
        <f>_xlfn.IFNA(VLOOKUP(CONCATENATE($AD$5,$B25,$C25),LOG!$A$6:$N$135,14,FALSE),0)</f>
        <v>0</v>
      </c>
      <c r="AE25" s="51">
        <f>_xlfn.IFNA(VLOOKUP(CONCATENATE($AE$5,$B25,$C25),FEST!$A$6:$N$125,14,FALSE),0)</f>
        <v>0</v>
      </c>
      <c r="AF25" s="51">
        <f>_xlfn.IFNA(VLOOKUP(CONCATENATE($AF$5,$B25,$C25),'ESP2'!$A$6:$N$131,14,FALSE),0)</f>
        <v>0</v>
      </c>
      <c r="AG25" s="51">
        <f>_xlfn.IFNA(VLOOKUP(CONCATENATE($AG$5,$B25,$C25),'OG3'!$A$6:$N$131,14,FALSE),0)</f>
        <v>0</v>
      </c>
      <c r="AH25" s="51">
        <f>_xlfn.IFNA(VLOOKUP(CONCATENATE($AH$5,$B25,$C25),'BUN2'!$A$6:$N$135,14,FALSE),0)</f>
        <v>0</v>
      </c>
      <c r="AI25" s="51">
        <f>_xlfn.IFNA(VLOOKUP(CONCATENATE($AI$5,$B25,$C25),SC!$A$6:$N$200,14,FALSE),0)</f>
        <v>0</v>
      </c>
      <c r="AJ25" s="51">
        <f>_xlfn.IFNA(VLOOKUP(CONCATENATE($AJ$5,$B25,$C25),'ESP3'!$A$6:$N$133,14,FALSE),0)</f>
        <v>0</v>
      </c>
      <c r="AK25" s="51">
        <f>_xlfn.IFNA(VLOOKUP(CONCATENATE($AK$5,$B25,$C25),'BAL3'!$A$6:$N$95,14,FALSE),0)</f>
        <v>0</v>
      </c>
      <c r="AL25" s="635">
        <f>_xlfn.IFNA(VLOOKUP(CONCATENATE($AJ$5,$B25,$C25),'BUN3'!$A$6:$N$133,14,FALSE),0)</f>
        <v>0</v>
      </c>
      <c r="AM25" s="51">
        <f>_xlfn.IFNA(VLOOKUP(CONCATENATE($AM$5,$B25,$C25),'ESP4'!$A$6:$N$135,14,FALSE),0)</f>
        <v>0</v>
      </c>
      <c r="AN25" s="51">
        <f>_xlfn.IFNA(VLOOKUP(CONCATENATE($AN$5,$B25,$C25),'MR3'!$A$6:$N$77,14,FALSE),0)</f>
        <v>0</v>
      </c>
      <c r="AO25" s="51">
        <f>_xlfn.IFNA(VLOOKUP(CONCATENATE($AO$5,$B25,$C25),'BUS4'!$A$6:$N$233,14,FALSE),0)</f>
        <v>0</v>
      </c>
      <c r="AP25" s="51">
        <f>_xlfn.IFNA(VLOOKUP(CONCATENATE($AP$5,$B25,$C25),'SM1'!$A$6:$N$77,14,FALSE),0)</f>
        <v>0</v>
      </c>
      <c r="AQ25" s="51">
        <f>_xlfn.IFNA(VLOOKUP(CONCATENATE($AQ$5,$B25,$C25),'WAL1'!$A$6:$O$118,14,FALSE),0)</f>
        <v>0</v>
      </c>
      <c r="AR25" s="51"/>
      <c r="AS25" s="581"/>
      <c r="AT25" s="51"/>
      <c r="AU25" s="51"/>
      <c r="AV25" s="426"/>
      <c r="AW25" s="45"/>
    </row>
    <row r="26" spans="1:49" x14ac:dyDescent="0.25">
      <c r="A26" s="914"/>
      <c r="B26" s="134"/>
      <c r="C26" s="135"/>
      <c r="D26" s="135"/>
      <c r="E26" s="52"/>
      <c r="F26" s="53"/>
      <c r="G26" s="49"/>
      <c r="H26" s="50"/>
      <c r="I26" s="53"/>
      <c r="J26" s="51">
        <f>_xlfn.IFNA(VLOOKUP(CONCATENATE($J$5,$B26,$C26),'BUS1'!$A$6:$N$107,14,FALSE),0)</f>
        <v>0</v>
      </c>
      <c r="K26" s="51">
        <f>_xlfn.IFNA(VLOOKUP(CONCATENATE($K$5,$B26,$C26),'ESP1'!$A$6:$N$135,14,FALSE),0)</f>
        <v>0</v>
      </c>
      <c r="L26" s="51">
        <f>_xlfn.IFNA(VLOOKUP(CONCATENATE($L$5,$B26,$C26),'KR1'!$A$6:$N$95,14,FALSE),0)</f>
        <v>0</v>
      </c>
      <c r="M26" s="51">
        <f>_xlfn.IFNA(VLOOKUP(CONCATENATE($M$5,$B26,$C26),'BAL1'!$A$6:$N$95,14,FALSE),0)</f>
        <v>0</v>
      </c>
      <c r="N26" s="51">
        <f>_xlfn.IFNA(VLOOKUP(CONCATENATE($N$5,$B26,$C26),MUR!$A$6:$N$110,14,FALSE),0)</f>
        <v>0</v>
      </c>
      <c r="O26" s="51">
        <f>_xlfn.IFNA(VLOOKUP(CONCATENATE($O$5,$B26,$C26),'SER1'!$A$6:$N$110,14,FALSE),0)</f>
        <v>0</v>
      </c>
      <c r="P26" s="51">
        <f>_xlfn.IFNA(VLOOKUP(CONCATENATE($P$5,$B26,$C26),'MR1'!$A$6:$N$135,14,FALSE),0)</f>
        <v>0</v>
      </c>
      <c r="Q26" s="51">
        <f>_xlfn.IFNA(VLOOKUP(CONCATENATE($Q$5,$B26,$C26),'GOS1'!$A$6:$N$133,14,FALSE),0)</f>
        <v>0</v>
      </c>
      <c r="R26" s="51">
        <f>_xlfn.IFNA(VLOOKUP(CONCATENATE($R$5,$B26,$C26),'BUS2'!$A$6:$N$56,14,FALSE),0)</f>
        <v>0</v>
      </c>
      <c r="S26" s="51">
        <f>_xlfn.IFNA(VLOOKUP(CONCATENATE($S$5,$B26,$C26),'OG1'!$A$6:$N$56,14,FALSE),0)</f>
        <v>0</v>
      </c>
      <c r="T26" s="51">
        <f>_xlfn.IFNA(VLOOKUP(CONCATENATE($T$5,$B26,$C26),'DRY1'!$A$6:$N$135,14,FALSE),0)</f>
        <v>0</v>
      </c>
      <c r="U26" s="51">
        <f>_xlfn.IFNA(VLOOKUP(CONCATENATE($U$5,$B26,$C26),'HO1'!$A$8:$N$131,14,FALSE),0)</f>
        <v>0</v>
      </c>
      <c r="V26" s="51">
        <f>_xlfn.IFNA(VLOOKUP(CONCATENATE($V$5,$B26,$C26),'BUS3'!$A$8:$N$135,14,FALSE),0)</f>
        <v>0</v>
      </c>
      <c r="W26" s="51">
        <f>_xlfn.IFNA(VLOOKUP(CONCATENATE($W$5,$B26,$C26),'BAL2'!$A$6:$N$95,14,FALSE),0)</f>
        <v>0</v>
      </c>
      <c r="X26" s="51">
        <f>_xlfn.IFNA(VLOOKUP(CONCATENATE($X$5,$B26,$C26),'OG2'!$A$6:$N$133,14,FALSE),0)</f>
        <v>0</v>
      </c>
      <c r="Y26" s="51">
        <f>_xlfn.IFNA(VLOOKUP(CONCATENATE($Y$5,$B26,$C26),'MR2'!$A$6:$N$133,14,FALSE),0)</f>
        <v>0</v>
      </c>
      <c r="Z26" s="51">
        <f>_xlfn.IFNA(VLOOKUP(CONCATENATE($Z$5,$B26,$C26),'DRY3'!$A$6:$N$124,14,FALSE),0)</f>
        <v>0</v>
      </c>
      <c r="AA26" s="51">
        <f>_xlfn.IFNA(VLOOKUP(CONCATENATE($AA$5,$B26,$C26),'SER2'!$A$6:$N$135,14,FALSE),0)</f>
        <v>0</v>
      </c>
      <c r="AB26" s="51">
        <f>_xlfn.IFNA(VLOOKUP(CONCATENATE($AB$5,$B26,$C26),'KR2'!$A$6:$O$129,14,FALSE),0)</f>
        <v>0</v>
      </c>
      <c r="AC26" s="51">
        <f>_xlfn.IFNA(VLOOKUP(CONCATENATE($AC$5,$B26,$C26),'BUN1'!$A$6:$N$133,14,FALSE),0)</f>
        <v>0</v>
      </c>
      <c r="AD26" s="51">
        <f>_xlfn.IFNA(VLOOKUP(CONCATENATE($AD$5,$B26,$C26),LOG!$A$6:$N$135,14,FALSE),0)</f>
        <v>0</v>
      </c>
      <c r="AE26" s="51">
        <f>_xlfn.IFNA(VLOOKUP(CONCATENATE($AE$5,$B26,$C26),FEST!$A$6:$N$125,14,FALSE),0)</f>
        <v>0</v>
      </c>
      <c r="AF26" s="51">
        <f>_xlfn.IFNA(VLOOKUP(CONCATENATE($AF$5,$B26,$C26),'ESP2'!$A$6:$N$131,14,FALSE),0)</f>
        <v>0</v>
      </c>
      <c r="AG26" s="51">
        <f>_xlfn.IFNA(VLOOKUP(CONCATENATE($AF$5,$B26,$C26),'OG3'!$A$6:$N$131,14,FALSE),0)</f>
        <v>0</v>
      </c>
      <c r="AH26" s="51">
        <f>_xlfn.IFNA(VLOOKUP(CONCATENATE($AH$5,$B26,$C26),'BUN2'!$A$6:$N$135,14,FALSE),0)</f>
        <v>0</v>
      </c>
      <c r="AI26" s="51">
        <f>_xlfn.IFNA(VLOOKUP(CONCATENATE($AI$5,$B26,$C26),SC!$A$6:$N$200,14,FALSE),0)</f>
        <v>0</v>
      </c>
      <c r="AJ26" s="51">
        <f>_xlfn.IFNA(VLOOKUP(CONCATENATE($AJ$5,$B26,$C26),'ESP3'!$A$6:$N$133,14,FALSE),0)</f>
        <v>0</v>
      </c>
      <c r="AK26" s="51">
        <f>_xlfn.IFNA(VLOOKUP(CONCATENATE($AK$5,$B26,$C26),'BAL3'!$A$6:$N$95,14,FALSE),0)</f>
        <v>0</v>
      </c>
      <c r="AL26" s="635">
        <f>_xlfn.IFNA(VLOOKUP(CONCATENATE($AJ$5,$B26,$C26),'BUN3'!$A$6:$N$133,14,FALSE),0)</f>
        <v>0</v>
      </c>
      <c r="AM26" s="51">
        <f>_xlfn.IFNA(VLOOKUP(CONCATENATE($AM$5,$B26,$C26),'ESP4'!$A$6:$N$135,14,FALSE),0)</f>
        <v>0</v>
      </c>
      <c r="AN26" s="51">
        <f>_xlfn.IFNA(VLOOKUP(CONCATENATE($AN$5,$B26,$C26),'MR3'!$A$6:$N$77,14,FALSE),0)</f>
        <v>0</v>
      </c>
      <c r="AO26" s="51">
        <f>_xlfn.IFNA(VLOOKUP(CONCATENATE($AO$5,$B26,$C26),'BUS4'!$A$6:$N$233,14,FALSE),0)</f>
        <v>0</v>
      </c>
      <c r="AP26" s="51">
        <f>_xlfn.IFNA(VLOOKUP(CONCATENATE($AP$5,$B26,$C26),'SM1'!$A$6:$N$77,14,FALSE),0)</f>
        <v>0</v>
      </c>
      <c r="AQ26" s="51">
        <f>_xlfn.IFNA(VLOOKUP(CONCATENATE($AQ$5,$B26,$C26),'WAL1'!$A$6:$O$118,14,FALSE),0)</f>
        <v>0</v>
      </c>
      <c r="AR26" s="51"/>
      <c r="AS26" s="51"/>
      <c r="AT26" s="51"/>
      <c r="AU26" s="51"/>
      <c r="AV26" s="426"/>
      <c r="AW26" s="45"/>
    </row>
    <row r="27" spans="1:49" x14ac:dyDescent="0.25">
      <c r="A27" s="914"/>
      <c r="B27" s="134"/>
      <c r="C27" s="135"/>
      <c r="D27" s="135"/>
      <c r="E27" s="52"/>
      <c r="F27" s="53"/>
      <c r="G27" s="49"/>
      <c r="H27" s="50"/>
      <c r="I27" s="53"/>
      <c r="J27" s="51">
        <f>_xlfn.IFNA(VLOOKUP(CONCATENATE($J$5,$B27,$C27),'BUS1'!$A$6:$N$107,14,FALSE),0)</f>
        <v>0</v>
      </c>
      <c r="K27" s="51">
        <f>_xlfn.IFNA(VLOOKUP(CONCATENATE($K$5,$B27,$C27),'ESP1'!$A$6:$N$135,14,FALSE),0)</f>
        <v>0</v>
      </c>
      <c r="L27" s="51">
        <f>_xlfn.IFNA(VLOOKUP(CONCATENATE($L$5,$B27,$C27),'KR1'!$A$6:$N$95,14,FALSE),0)</f>
        <v>0</v>
      </c>
      <c r="M27" s="51">
        <f>_xlfn.IFNA(VLOOKUP(CONCATENATE($M$5,$B27,$C27),'BAL1'!$A$6:$N$95,14,FALSE),0)</f>
        <v>0</v>
      </c>
      <c r="N27" s="51">
        <f>_xlfn.IFNA(VLOOKUP(CONCATENATE($N$5,$B27,$C27),MUR!$A$6:$N$110,14,FALSE),0)</f>
        <v>0</v>
      </c>
      <c r="O27" s="51">
        <f>_xlfn.IFNA(VLOOKUP(CONCATENATE($O$5,$B27,$C27),'SER1'!$A$6:$N$110,14,FALSE),0)</f>
        <v>0</v>
      </c>
      <c r="P27" s="51">
        <f>_xlfn.IFNA(VLOOKUP(CONCATENATE($P$5,$B27,$C27),'MR1'!$A$6:$N$135,14,FALSE),0)</f>
        <v>0</v>
      </c>
      <c r="Q27" s="51">
        <f>_xlfn.IFNA(VLOOKUP(CONCATENATE($Q$5,$B27,$C27),'GOS1'!$A$6:$N$133,14,FALSE),0)</f>
        <v>0</v>
      </c>
      <c r="R27" s="51">
        <f>_xlfn.IFNA(VLOOKUP(CONCATENATE($R$5,$B27,$C27),'BUS2'!$A$6:$N$56,14,FALSE),0)</f>
        <v>0</v>
      </c>
      <c r="S27" s="51">
        <f>_xlfn.IFNA(VLOOKUP(CONCATENATE($S$5,$B27,$C27),'OG1'!$A$6:$N$56,14,FALSE),0)</f>
        <v>0</v>
      </c>
      <c r="T27" s="51">
        <f>_xlfn.IFNA(VLOOKUP(CONCATENATE($T$5,$B27,$C27),'DRY1'!$A$6:$N$135,14,FALSE),0)</f>
        <v>0</v>
      </c>
      <c r="U27" s="51">
        <f>_xlfn.IFNA(VLOOKUP(CONCATENATE($U$5,$B27,$C27),'HO1'!$A$8:$N$131,14,FALSE),0)</f>
        <v>0</v>
      </c>
      <c r="V27" s="51">
        <f>_xlfn.IFNA(VLOOKUP(CONCATENATE($V$5,$B27,$C27),'BUS3'!$A$8:$N$135,14,FALSE),0)</f>
        <v>0</v>
      </c>
      <c r="W27" s="51">
        <f>_xlfn.IFNA(VLOOKUP(CONCATENATE($W$5,$B27,$C27),'BAL2'!$A$6:$N$95,14,FALSE),0)</f>
        <v>0</v>
      </c>
      <c r="X27" s="51">
        <f>_xlfn.IFNA(VLOOKUP(CONCATENATE($X$5,$B27,$C27),'OG2'!$A$6:$N$133,14,FALSE),0)</f>
        <v>0</v>
      </c>
      <c r="Y27" s="51">
        <f>_xlfn.IFNA(VLOOKUP(CONCATENATE($Y$5,$B27,$C27),'MR2'!$A$6:$N$133,14,FALSE),0)</f>
        <v>0</v>
      </c>
      <c r="Z27" s="51">
        <f>_xlfn.IFNA(VLOOKUP(CONCATENATE($Z$5,$B27,$C27),'DRY3'!$A$6:$N$124,14,FALSE),0)</f>
        <v>0</v>
      </c>
      <c r="AA27" s="51">
        <f>_xlfn.IFNA(VLOOKUP(CONCATENATE($AA$5,$B27,$C27),'SER2'!$A$6:$N$135,14,FALSE),0)</f>
        <v>0</v>
      </c>
      <c r="AB27" s="51">
        <f>_xlfn.IFNA(VLOOKUP(CONCATENATE($AB$5,$B27,$C27),'KR2'!$A$6:$O$129,14,FALSE),0)</f>
        <v>0</v>
      </c>
      <c r="AC27" s="51">
        <f>_xlfn.IFNA(VLOOKUP(CONCATENATE($AC$5,$B27,$C27),'BUN1'!$A$6:$N$133,14,FALSE),0)</f>
        <v>0</v>
      </c>
      <c r="AD27" s="51">
        <f>_xlfn.IFNA(VLOOKUP(CONCATENATE($AD$5,$B27,$C27),LOG!$A$6:$N$135,14,FALSE),0)</f>
        <v>0</v>
      </c>
      <c r="AE27" s="51">
        <f>_xlfn.IFNA(VLOOKUP(CONCATENATE($AE$5,$B27,$C27),FEST!$A$6:$N$125,14,FALSE),0)</f>
        <v>0</v>
      </c>
      <c r="AF27" s="51">
        <f>_xlfn.IFNA(VLOOKUP(CONCATENATE($AF$5,$B27,$C27),'ESP2'!$A$6:$N$131,14,FALSE),0)</f>
        <v>0</v>
      </c>
      <c r="AG27" s="51">
        <f>_xlfn.IFNA(VLOOKUP(CONCATENATE($AF$5,$B27,$C27),'OG3'!$A$6:$N$131,14,FALSE),0)</f>
        <v>0</v>
      </c>
      <c r="AH27" s="51">
        <f>_xlfn.IFNA(VLOOKUP(CONCATENATE($AH$5,$B27,$C27),'BUN2'!$A$6:$N$135,14,FALSE),0)</f>
        <v>0</v>
      </c>
      <c r="AI27" s="51">
        <f>_xlfn.IFNA(VLOOKUP(CONCATENATE($AI$5,$B27,$C27),SC!$A$6:$M$135,14,FALSE),0)</f>
        <v>0</v>
      </c>
      <c r="AJ27" s="51">
        <f>_xlfn.IFNA(VLOOKUP(CONCATENATE($AJ$5,$B27,$C27),'ESP3'!$A$6:$N$133,14,FALSE),0)</f>
        <v>0</v>
      </c>
      <c r="AK27" s="51">
        <f>_xlfn.IFNA(VLOOKUP(CONCATENATE($AK$5,$B27,$C27),'BAL3'!$A$6:$N$95,14,FALSE),0)</f>
        <v>0</v>
      </c>
      <c r="AL27" s="635">
        <f>_xlfn.IFNA(VLOOKUP(CONCATENATE($AJ$5,$B27,$C27),'BUN3'!$A$6:$N$133,14,FALSE),0)</f>
        <v>0</v>
      </c>
      <c r="AM27" s="51">
        <f>_xlfn.IFNA(VLOOKUP(CONCATENATE($AM$5,$B27,$C27),'ESP4'!$A$6:$N$135,14,FALSE),0)</f>
        <v>0</v>
      </c>
      <c r="AN27" s="51">
        <f>_xlfn.IFNA(VLOOKUP(CONCATENATE($AN$5,$B27,$C27),'MR3'!$A$6:$N$77,14,FALSE),0)</f>
        <v>0</v>
      </c>
      <c r="AO27" s="51">
        <f>_xlfn.IFNA(VLOOKUP(CONCATENATE($AO$5,$B27,$C27),'BUS4'!$A$6:$N$233,14,FALSE),0)</f>
        <v>0</v>
      </c>
      <c r="AP27" s="51">
        <f>_xlfn.IFNA(VLOOKUP(CONCATENATE($AP$5,$B27,$C27),'SM1'!$A$6:$N$77,14,FALSE),0)</f>
        <v>0</v>
      </c>
      <c r="AQ27" s="51">
        <f>_xlfn.IFNA(VLOOKUP(CONCATENATE($AQ$5,$B27,$C27),'WAL1'!$A$6:$O$118,14,FALSE),0)</f>
        <v>0</v>
      </c>
      <c r="AR27" s="51"/>
      <c r="AS27" s="51"/>
      <c r="AT27" s="51"/>
      <c r="AU27" s="51"/>
      <c r="AV27" s="426"/>
      <c r="AW27" s="45"/>
    </row>
    <row r="28" spans="1:49" x14ac:dyDescent="0.25">
      <c r="A28" s="914"/>
      <c r="B28" s="134"/>
      <c r="C28" s="135"/>
      <c r="D28" s="135"/>
      <c r="E28" s="52"/>
      <c r="F28" s="53"/>
      <c r="G28" s="49"/>
      <c r="H28" s="50"/>
      <c r="I28" s="48"/>
      <c r="J28" s="51">
        <f>_xlfn.IFNA(VLOOKUP(CONCATENATE($J$5,$B28,$C28),'BUS1'!$A$6:$N$107,14,FALSE),0)</f>
        <v>0</v>
      </c>
      <c r="K28" s="51">
        <f>_xlfn.IFNA(VLOOKUP(CONCATENATE($K$5,$B28,$C28),'ESP1'!$A$6:$N$135,14,FALSE),0)</f>
        <v>0</v>
      </c>
      <c r="L28" s="51">
        <f>_xlfn.IFNA(VLOOKUP(CONCATENATE($L$5,$B28,$C28),'KR1'!$A$6:$N$95,14,FALSE),0)</f>
        <v>0</v>
      </c>
      <c r="M28" s="51">
        <f>_xlfn.IFNA(VLOOKUP(CONCATENATE($M$5,$B28,$C28),'BAL1'!$A$6:$N$95,14,FALSE),0)</f>
        <v>0</v>
      </c>
      <c r="N28" s="51">
        <f>_xlfn.IFNA(VLOOKUP(CONCATENATE($N$5,$B28,$C28),MUR!$A$6:$N$110,14,FALSE),0)</f>
        <v>0</v>
      </c>
      <c r="O28" s="51">
        <f>_xlfn.IFNA(VLOOKUP(CONCATENATE($O$5,$B28,$C28),'SER1'!$A$6:$N$110,14,FALSE),0)</f>
        <v>0</v>
      </c>
      <c r="P28" s="51">
        <f>_xlfn.IFNA(VLOOKUP(CONCATENATE($P$5,$B28,$C28),'MR1'!$A$6:$N$135,14,FALSE),0)</f>
        <v>0</v>
      </c>
      <c r="Q28" s="51">
        <f>_xlfn.IFNA(VLOOKUP(CONCATENATE($Q$5,$B28,$C28),'GOS1'!$A$6:$N$133,14,FALSE),0)</f>
        <v>0</v>
      </c>
      <c r="R28" s="51">
        <f>_xlfn.IFNA(VLOOKUP(CONCATENATE($R$5,$B28,$C28),'BUS2'!$A$6:$N$56,14,FALSE),0)</f>
        <v>0</v>
      </c>
      <c r="S28" s="51">
        <f>_xlfn.IFNA(VLOOKUP(CONCATENATE($S$5,$B28,$C28),'OG1'!$A$6:$N$56,14,FALSE),0)</f>
        <v>0</v>
      </c>
      <c r="T28" s="51">
        <f>_xlfn.IFNA(VLOOKUP(CONCATENATE($T$5,$B28,$C28),'DRY1'!$A$6:$N$135,14,FALSE),0)</f>
        <v>0</v>
      </c>
      <c r="U28" s="51">
        <f>_xlfn.IFNA(VLOOKUP(CONCATENATE($U$5,$B28,$C28),'HO1'!$A$8:$N$131,14,FALSE),0)</f>
        <v>0</v>
      </c>
      <c r="V28" s="51">
        <f>_xlfn.IFNA(VLOOKUP(CONCATENATE($V$5,$B28,$C28),'BUS3'!$A$8:$N$135,14,FALSE),0)</f>
        <v>0</v>
      </c>
      <c r="W28" s="51">
        <f>_xlfn.IFNA(VLOOKUP(CONCATENATE($M$5,$B28,$C28),'BAL1'!$A$6:$N$95,14,FALSE),0)</f>
        <v>0</v>
      </c>
      <c r="X28" s="51">
        <f>_xlfn.IFNA(VLOOKUP(CONCATENATE($X$5,$B28,$C28),'OG2'!$A$6:$N$133,14,FALSE),0)</f>
        <v>0</v>
      </c>
      <c r="Y28" s="51">
        <f>_xlfn.IFNA(VLOOKUP(CONCATENATE($Y$5,$B28,$C28),'MR2'!$A$6:$N$133,14,FALSE),0)</f>
        <v>0</v>
      </c>
      <c r="Z28" s="51">
        <f>_xlfn.IFNA(VLOOKUP(CONCATENATE($Z$5,$B28,$C28),'DRY3'!$A$6:$N$124,14,FALSE),0)</f>
        <v>0</v>
      </c>
      <c r="AA28" s="51">
        <f>_xlfn.IFNA(VLOOKUP(CONCATENATE($AA$5,$B28,$C28),'SER2'!$A$6:$N$135,14,FALSE),0)</f>
        <v>0</v>
      </c>
      <c r="AB28" s="51">
        <f>_xlfn.IFNA(VLOOKUP(CONCATENATE($AB$5,$B28,$C28),'KR2'!$A$6:$O$129,14,FALSE),0)</f>
        <v>0</v>
      </c>
      <c r="AC28" s="51">
        <f>_xlfn.IFNA(VLOOKUP(CONCATENATE($AC$5,$B28,$C28),'BUN1'!$A$6:$N$133,14,FALSE),0)</f>
        <v>0</v>
      </c>
      <c r="AD28" s="51">
        <f>_xlfn.IFNA(VLOOKUP(CONCATENATE($AD$5,$B28,$C28),LOG!$A$6:$N$135,14,FALSE),0)</f>
        <v>0</v>
      </c>
      <c r="AE28" s="51">
        <f>_xlfn.IFNA(VLOOKUP(CONCATENATE($AE$5,$B28,$C28),FEST!$A$6:$N$125,14,FALSE),0)</f>
        <v>0</v>
      </c>
      <c r="AF28" s="51">
        <f>_xlfn.IFNA(VLOOKUP(CONCATENATE($AF$5,$B28,$C28),'ESP2'!$A$6:$N$131,14,FALSE),0)</f>
        <v>0</v>
      </c>
      <c r="AG28" s="51">
        <f>_xlfn.IFNA(VLOOKUP(CONCATENATE($AF$5,$B28,$C28),'OG3'!$A$6:$N$131,14,FALSE),0)</f>
        <v>0</v>
      </c>
      <c r="AH28" s="51">
        <f>_xlfn.IFNA(VLOOKUP(CONCATENATE($AH$5,$B28,$C28),'BUN2'!$A$6:$N$135,14,FALSE),0)</f>
        <v>0</v>
      </c>
      <c r="AI28" s="51">
        <f>_xlfn.IFNA(VLOOKUP(CONCATENATE($AI$5,$B28,$C28),SC!$A$6:$M$135,14,FALSE),0)</f>
        <v>0</v>
      </c>
      <c r="AJ28" s="51">
        <f>_xlfn.IFNA(VLOOKUP(CONCATENATE($AJ$5,$B28,$C28),'ESP3'!$A$6:$N$133,14,FALSE),0)</f>
        <v>0</v>
      </c>
      <c r="AK28" s="51">
        <f>_xlfn.IFNA(VLOOKUP(CONCATENATE($M$5,$B28,$C28),'BAL1'!$A$6:$N$95,14,FALSE),0)</f>
        <v>0</v>
      </c>
      <c r="AL28" s="635">
        <f>_xlfn.IFNA(VLOOKUP(CONCATENATE($AJ$5,$B28,$C28),'BUN3'!$A$6:$N$133,14,FALSE),0)</f>
        <v>0</v>
      </c>
      <c r="AM28" s="51">
        <f>_xlfn.IFNA(VLOOKUP(CONCATENATE($AM$5,$B28,$C28),'ESP4'!$A$6:$N$135,14,FALSE),0)</f>
        <v>0</v>
      </c>
      <c r="AN28" s="51">
        <f>_xlfn.IFNA(VLOOKUP(CONCATENATE($AN$5,$B28,$C28),'MR3'!$A$6:$N$77,14,FALSE),0)</f>
        <v>0</v>
      </c>
      <c r="AO28" s="51">
        <f>_xlfn.IFNA(VLOOKUP(CONCATENATE($AO$5,$B28,$C28),'BUS4'!$A$6:$N$233,14,FALSE),0)</f>
        <v>0</v>
      </c>
      <c r="AP28" s="51">
        <f>_xlfn.IFNA(VLOOKUP(CONCATENATE($AP$5,$B28,$C28),'SM1'!$A$6:$N$77,14,FALSE),0)</f>
        <v>0</v>
      </c>
      <c r="AQ28" s="51">
        <f>_xlfn.IFNA(VLOOKUP(CONCATENATE($AQ$5,$B28,$C28),'WAL1'!$A$6:$O$118,14,FALSE),0)</f>
        <v>0</v>
      </c>
      <c r="AR28" s="51"/>
      <c r="AS28" s="51"/>
      <c r="AT28" s="51"/>
      <c r="AU28" s="51"/>
      <c r="AV28" s="426"/>
      <c r="AW28" s="45"/>
    </row>
    <row r="29" spans="1:49" x14ac:dyDescent="0.25">
      <c r="A29" s="914"/>
      <c r="B29" s="134"/>
      <c r="C29" s="135"/>
      <c r="D29" s="135"/>
      <c r="E29" s="52"/>
      <c r="F29" s="53"/>
      <c r="G29" s="49"/>
      <c r="H29" s="50"/>
      <c r="I29" s="48"/>
      <c r="J29" s="51">
        <f>_xlfn.IFNA(VLOOKUP(CONCATENATE($J$5,$B29,$C29),'BUS1'!$A$6:$N$107,14,FALSE),0)</f>
        <v>0</v>
      </c>
      <c r="K29" s="51">
        <f>_xlfn.IFNA(VLOOKUP(CONCATENATE($K$5,$B29,$C29),'ESP1'!$A$6:$N$135,14,FALSE),0)</f>
        <v>0</v>
      </c>
      <c r="L29" s="51">
        <f>_xlfn.IFNA(VLOOKUP(CONCATENATE($L$5,$B29,$C29),'KR1'!$A$6:$N$95,14,FALSE),0)</f>
        <v>0</v>
      </c>
      <c r="M29" s="51">
        <f>_xlfn.IFNA(VLOOKUP(CONCATENATE($M$5,$B29,$C29),'BAL1'!$A$6:$N$95,14,FALSE),0)</f>
        <v>0</v>
      </c>
      <c r="N29" s="51">
        <f>_xlfn.IFNA(VLOOKUP(CONCATENATE($N$5,$B29,$C29),MUR!$A$6:$L$131,14,FALSE),0)</f>
        <v>0</v>
      </c>
      <c r="O29" s="51">
        <f>_xlfn.IFNA(VLOOKUP(CONCATENATE($O$5,$B29,$C29),'SER1'!$A$6:$N$110,14,FALSE),0)</f>
        <v>0</v>
      </c>
      <c r="P29" s="51">
        <f>_xlfn.IFNA(VLOOKUP(CONCATENATE($P$5,$B29,$C29),'MR1'!$A$6:$N$135,14,FALSE),0)</f>
        <v>0</v>
      </c>
      <c r="Q29" s="51">
        <f>_xlfn.IFNA(VLOOKUP(CONCATENATE($Q$5,$B29,$C29),'GOS1'!$A$6:$N$133,14,FALSE),0)</f>
        <v>0</v>
      </c>
      <c r="R29" s="51"/>
      <c r="S29" s="51">
        <f>_xlfn.IFNA(VLOOKUP(CONCATENATE($S$5,$B29,$C29),'OG1'!$A$6:$N$56,14,FALSE),0)</f>
        <v>0</v>
      </c>
      <c r="T29" s="51">
        <f>_xlfn.IFNA(VLOOKUP(CONCATENATE($T$5,$B29,$C29),'DRY1'!$A$6:$N$135,14,FALSE),0)</f>
        <v>0</v>
      </c>
      <c r="U29" s="51">
        <f>_xlfn.IFNA(VLOOKUP(CONCATENATE($U$5,$B29,$C29),'HO1'!$A$8:$N$131,14,FALSE),0)</f>
        <v>0</v>
      </c>
      <c r="V29" s="51">
        <f>_xlfn.IFNA(VLOOKUP(CONCATENATE($V$5,$B29,$C29),'BUS3'!$A$8:$N$135,14,FALSE),0)</f>
        <v>0</v>
      </c>
      <c r="W29" s="51">
        <f>_xlfn.IFNA(VLOOKUP(CONCATENATE($M$5,$B29,$C29),'BAL1'!$A$6:$N$95,14,FALSE),0)</f>
        <v>0</v>
      </c>
      <c r="X29" s="51">
        <f>_xlfn.IFNA(VLOOKUP(CONCATENATE($X$5,$B29,$C29),'OG3'!$A$6:$N$133,14,FALSE),0)</f>
        <v>0</v>
      </c>
      <c r="Y29" s="51">
        <f>_xlfn.IFNA(VLOOKUP(CONCATENATE($Y$5,$B29,$C29),'MR2'!$A$6:$N$133,14,FALSE),0)</f>
        <v>0</v>
      </c>
      <c r="Z29" s="51">
        <f>_xlfn.IFNA(VLOOKUP(CONCATENATE($Z$5,$B29,$C29),'DRY3'!$A$6:$N$124,14,FALSE),0)</f>
        <v>0</v>
      </c>
      <c r="AA29" s="51">
        <f>_xlfn.IFNA(VLOOKUP(CONCATENATE($AA$5,$B29,$C29),'SER2'!$A$6:$N$135,14,FALSE),0)</f>
        <v>0</v>
      </c>
      <c r="AB29" s="51">
        <f>_xlfn.IFNA(VLOOKUP(CONCATENATE($AB$5,$B29,$C29),'KR2'!$A$6:$O$129,14,FALSE),0)</f>
        <v>0</v>
      </c>
      <c r="AC29" s="51">
        <f>_xlfn.IFNA(VLOOKUP(CONCATENATE($AC$5,$B29,$C29),'BUN1'!$A$6:$N$133,14,FALSE),0)</f>
        <v>0</v>
      </c>
      <c r="AD29" s="51">
        <f>_xlfn.IFNA(VLOOKUP(CONCATENATE($AD$5,$B29,$C29),LOG!$A$6:$N$135,14,FALSE),0)</f>
        <v>0</v>
      </c>
      <c r="AE29" s="51">
        <f>_xlfn.IFNA(VLOOKUP(CONCATENATE($AE$5,$B29,$C29),FEST!$A$6:$N$125,14,FALSE),0)</f>
        <v>0</v>
      </c>
      <c r="AF29" s="51">
        <f>_xlfn.IFNA(VLOOKUP(CONCATENATE($AF$5,$B29,$C29),'ESP2'!$A$6:$N$131,14,FALSE),0)</f>
        <v>0</v>
      </c>
      <c r="AG29" s="51">
        <f>_xlfn.IFNA(VLOOKUP(CONCATENATE($AF$5,$B29,$C29),'OG3'!$A$6:$N$131,14,FALSE),0)</f>
        <v>0</v>
      </c>
      <c r="AH29" s="51">
        <f>_xlfn.IFNA(VLOOKUP(CONCATENATE($AH$5,$B29,$C29),'BUN2'!$A$6:$N$135,14,FALSE),0)</f>
        <v>0</v>
      </c>
      <c r="AI29" s="51">
        <f>_xlfn.IFNA(VLOOKUP(CONCATENATE($AI$5,$B29,$C29),SC!$A$6:$M$135,14,FALSE),0)</f>
        <v>0</v>
      </c>
      <c r="AJ29" s="51">
        <f>_xlfn.IFNA(VLOOKUP(CONCATENATE($AJ$5,$B29,$C29),'ESP3'!$A$6:$N$133,14,FALSE),0)</f>
        <v>0</v>
      </c>
      <c r="AK29" s="51">
        <f>_xlfn.IFNA(VLOOKUP(CONCATENATE($M$5,$B29,$C29),'BAL1'!$A$6:$N$95,14,FALSE),0)</f>
        <v>0</v>
      </c>
      <c r="AL29" s="635">
        <f>_xlfn.IFNA(VLOOKUP(CONCATENATE($AJ$5,$B29,$C29),'BUN3'!$A$6:$N$133,14,FALSE),0)</f>
        <v>0</v>
      </c>
      <c r="AM29" s="51">
        <f>_xlfn.IFNA(VLOOKUP(CONCATENATE($AM$5,$B29,$C29),'ESP4'!$A$6:$N$135,14,FALSE),0)</f>
        <v>0</v>
      </c>
      <c r="AN29" s="51">
        <f>_xlfn.IFNA(VLOOKUP(CONCATENATE($AN$5,$B29,$C29),'MR3'!$A$6:$N$77,14,FALSE),0)</f>
        <v>0</v>
      </c>
      <c r="AO29" s="51">
        <f>_xlfn.IFNA(VLOOKUP(CONCATENATE($AO$5,$B29,$C29),'BUS4'!$A$6:$N$233,14,FALSE),0)</f>
        <v>0</v>
      </c>
      <c r="AP29" s="51">
        <f>_xlfn.IFNA(VLOOKUP(CONCATENATE($AP$5,$B29,$C29),'SM1'!$A$6:$N$77,14,FALSE),0)</f>
        <v>0</v>
      </c>
      <c r="AQ29" s="51">
        <f>_xlfn.IFNA(VLOOKUP(CONCATENATE($AQ$5,$B29,$C29),'WAL1'!$A$6:$O$118,14,FALSE),0)</f>
        <v>0</v>
      </c>
      <c r="AR29" s="51"/>
      <c r="AS29" s="51"/>
      <c r="AT29" s="51"/>
      <c r="AU29" s="51"/>
      <c r="AV29" s="426"/>
      <c r="AW29" s="44"/>
    </row>
    <row r="30" spans="1:49" x14ac:dyDescent="0.25">
      <c r="A30" s="914"/>
      <c r="B30" s="134"/>
      <c r="C30" s="135"/>
      <c r="D30" s="133"/>
      <c r="E30" s="52"/>
      <c r="F30" s="53"/>
      <c r="G30" s="49"/>
      <c r="H30" s="50"/>
      <c r="I30" s="48"/>
      <c r="J30" s="51">
        <f>_xlfn.IFNA(VLOOKUP(CONCATENATE($J$5,$B30,$C30),'BUS1'!$A$6:$N$107,14,FALSE),0)</f>
        <v>0</v>
      </c>
      <c r="K30" s="51">
        <f>_xlfn.IFNA(VLOOKUP(CONCATENATE($K$5,$B30,$C30),'ESP1'!$A$6:$N$135,14,FALSE),0)</f>
        <v>0</v>
      </c>
      <c r="L30" s="51">
        <f>_xlfn.IFNA(VLOOKUP(CONCATENATE($L$5,$B30,$C30),'KR1'!$A$6:$N$95,14,FALSE),0)</f>
        <v>0</v>
      </c>
      <c r="M30" s="51">
        <f>_xlfn.IFNA(VLOOKUP(CONCATENATE($L$5,$B30,$C30),'KR1'!$A$6:$N$95,14,FALSE),0)</f>
        <v>0</v>
      </c>
      <c r="N30" s="51">
        <f>_xlfn.IFNA(VLOOKUP(CONCATENATE($N$5,$B30,$C30),MUR!$A$6:$L$131,14,FALSE),0)</f>
        <v>0</v>
      </c>
      <c r="O30" s="51">
        <f>_xlfn.IFNA(VLOOKUP(CONCATENATE($O$5,$B30,$C30),'SER1'!$A$6:$N$110,14,FALSE),0)</f>
        <v>0</v>
      </c>
      <c r="P30" s="51">
        <f>_xlfn.IFNA(VLOOKUP(CONCATENATE($P$5,$B30,$C30),'MR1'!$A$6:$N$135,14,FALSE),0)</f>
        <v>0</v>
      </c>
      <c r="Q30" s="51">
        <f>_xlfn.IFNA(VLOOKUP(CONCATENATE($Q$5,$B30,$C30),'GOS1'!$A$6:$N$133,14,FALSE),0)</f>
        <v>0</v>
      </c>
      <c r="R30" s="51"/>
      <c r="S30" s="51">
        <f>_xlfn.IFNA(VLOOKUP(CONCATENATE($S$5,$B30,$C30),'OG1'!$A$6:$N$56,14,FALSE),0)</f>
        <v>0</v>
      </c>
      <c r="T30" s="51">
        <f>_xlfn.IFNA(VLOOKUP(CONCATENATE($T$5,$B30,$C30),'DRY1'!$A$6:$N$135,14,FALSE),0)</f>
        <v>0</v>
      </c>
      <c r="U30" s="51">
        <f>_xlfn.IFNA(VLOOKUP(CONCATENATE($U$5,$B30,$C30),'HO1'!$A$8:$N$131,14,FALSE),0)</f>
        <v>0</v>
      </c>
      <c r="V30" s="51">
        <f>_xlfn.IFNA(VLOOKUP(CONCATENATE($V$5,$B30,$C30),'BUS3'!$A$8:$N$135,14,FALSE),0)</f>
        <v>0</v>
      </c>
      <c r="W30" s="51">
        <f>_xlfn.IFNA(VLOOKUP(CONCATENATE($L$5,$B30,$C30),'KR1'!$A$6:$N$95,14,FALSE),0)</f>
        <v>0</v>
      </c>
      <c r="X30" s="51">
        <f>_xlfn.IFNA(VLOOKUP(CONCATENATE($X$5,$B30,$C30),'OG3'!$A$6:$N$133,14,FALSE),0)</f>
        <v>0</v>
      </c>
      <c r="Y30" s="51">
        <f>_xlfn.IFNA(VLOOKUP(CONCATENATE($Y$5,$B30,$C30),'MR2'!$A$6:$N$133,14,FALSE),0)</f>
        <v>0</v>
      </c>
      <c r="Z30" s="51">
        <f>_xlfn.IFNA(VLOOKUP(CONCATENATE($Z$5,$B30,$C30),'DRY3'!$A$6:$N$124,14,FALSE),0)</f>
        <v>0</v>
      </c>
      <c r="AA30" s="51">
        <f>_xlfn.IFNA(VLOOKUP(CONCATENATE($AA$5,$B30,$C30),'SER2'!$A$6:$N$135,14,FALSE),0)</f>
        <v>0</v>
      </c>
      <c r="AB30" s="51">
        <f>_xlfn.IFNA(VLOOKUP(CONCATENATE($AB$5,$B30,$C30),'KR2'!$A$6:$O$129,14,FALSE),0)</f>
        <v>0</v>
      </c>
      <c r="AC30" s="51" cm="1">
        <f t="array" ref="AC30">_xlfn.IFNA(VLOOKUP(CONCATENATE($AC$5,$B30,$C30),BUP25,AC31:AD41,FALSE),0)</f>
        <v>0</v>
      </c>
      <c r="AD30" s="51">
        <f>_xlfn.IFNA(VLOOKUP(CONCATENATE($AD$5,$B30,$C30),LOG!$A$6:$N$135,14,FALSE),0)</f>
        <v>0</v>
      </c>
      <c r="AE30" s="51">
        <f>_xlfn.IFNA(VLOOKUP(CONCATENATE($AE$5,$B30,$C30),FEST!$A$6:$N$125,14,FALSE),0)</f>
        <v>0</v>
      </c>
      <c r="AF30" s="51">
        <f>_xlfn.IFNA(VLOOKUP(CONCATENATE($AF$5,$B30,$C30),'ESP2'!$A$6:$N$131,14,FALSE),0)</f>
        <v>0</v>
      </c>
      <c r="AG30" s="51">
        <f>_xlfn.IFNA(VLOOKUP(CONCATENATE($AF$5,$B30,$C30),'OG3'!$A$6:$N$131,14,FALSE),0)</f>
        <v>0</v>
      </c>
      <c r="AH30" s="51">
        <f>_xlfn.IFNA(VLOOKUP(CONCATENATE($AH$5,$B30,$C30),'BUN2'!$A$6:$N$135,14,FALSE),0)</f>
        <v>0</v>
      </c>
      <c r="AI30" s="51">
        <f>_xlfn.IFNA(VLOOKUP(CONCATENATE($AI$5,$B30,$C30),SC!$A$6:$M$135,14,FALSE),0)</f>
        <v>0</v>
      </c>
      <c r="AJ30" s="51">
        <f>_xlfn.IFNA(VLOOKUP(CONCATENATE($AJ$5,$B30,$C30),'ESP3'!$A$6:$N$133,14,FALSE),0)</f>
        <v>0</v>
      </c>
      <c r="AK30" s="51">
        <f>_xlfn.IFNA(VLOOKUP(CONCATENATE($L$5,$B30,$C30),'KR1'!$A$6:$N$95,14,FALSE),0)</f>
        <v>0</v>
      </c>
      <c r="AL30" s="635">
        <f>_xlfn.IFNA(VLOOKUP(CONCATENATE($AJ$5,$B30,$C30),'BUN3'!$A$6:$N$133,14,FALSE),0)</f>
        <v>0</v>
      </c>
      <c r="AM30" s="51">
        <f>_xlfn.IFNA(VLOOKUP(CONCATENATE($AM$5,$B30,$C30),'ESP4'!$A$6:$N$135,14,FALSE),0)</f>
        <v>0</v>
      </c>
      <c r="AN30" s="51">
        <f>_xlfn.IFNA(VLOOKUP(CONCATENATE($AN$5,$B30,$C30),'MR3'!$A$6:$N$77,14,FALSE),0)</f>
        <v>0</v>
      </c>
      <c r="AO30" s="51">
        <f>_xlfn.IFNA(VLOOKUP(CONCATENATE($AO$5,$B30,$C30),'BUS4'!$A$6:$N$233,14,FALSE),0)</f>
        <v>0</v>
      </c>
      <c r="AP30" s="51">
        <f>_xlfn.IFNA(VLOOKUP(CONCATENATE($AP$5,$B30,$C30),'BUS4'!$A$6:$N$77,14,FALSE),0)</f>
        <v>0</v>
      </c>
      <c r="AQ30" s="51">
        <f>_xlfn.IFNA(VLOOKUP(CONCATENATE($AQ$5,$B30,$C30),'WAL1'!$A$6:$O$118,14,FALSE),0)</f>
        <v>0</v>
      </c>
      <c r="AR30" s="51"/>
      <c r="AS30" s="51"/>
      <c r="AT30" s="51"/>
      <c r="AU30" s="51"/>
      <c r="AV30" s="426"/>
      <c r="AW30" s="44"/>
    </row>
    <row r="31" spans="1:49" x14ac:dyDescent="0.25">
      <c r="A31" s="914"/>
      <c r="B31" s="134"/>
      <c r="C31" s="135"/>
      <c r="D31" s="135"/>
      <c r="E31" s="52"/>
      <c r="F31" s="53"/>
      <c r="G31" s="49"/>
      <c r="H31" s="50"/>
      <c r="I31" s="48"/>
      <c r="J31" s="51">
        <f>_xlfn.IFNA(VLOOKUP(CONCATENATE($J$5,$B31,$C31),'BUS1'!$A$6:$N$107,14,FALSE),0)</f>
        <v>0</v>
      </c>
      <c r="K31" s="51">
        <f>_xlfn.IFNA(VLOOKUP(CONCATENATE($K$5,$B31,$C31),'ESP1'!$A$6:$N$135,14,FALSE),0)</f>
        <v>0</v>
      </c>
      <c r="L31" s="51">
        <f>_xlfn.IFNA(VLOOKUP(CONCATENATE($L$5,$B31,$C31),'KR1'!$A$6:$N$95,14,FALSE),0)</f>
        <v>0</v>
      </c>
      <c r="M31" s="51">
        <f>_xlfn.IFNA(VLOOKUP(CONCATENATE($L$5,$B31,$C31),'KR1'!$A$6:$N$95,14,FALSE),0)</f>
        <v>0</v>
      </c>
      <c r="N31" s="51">
        <f>_xlfn.IFNA(VLOOKUP(CONCATENATE($N$5,$B31,$C31),MUR!$A$6:$L$131,14,FALSE),0)</f>
        <v>0</v>
      </c>
      <c r="O31" s="51">
        <f>_xlfn.IFNA(VLOOKUP(CONCATENATE($O$5,$B31,$C31),'SER1'!$A$6:$N$110,14,FALSE),0)</f>
        <v>0</v>
      </c>
      <c r="P31" s="51">
        <f>_xlfn.IFNA(VLOOKUP(CONCATENATE($P$5,$B31,$C31),'MR1'!$A$6:$N$135,14,FALSE),0)</f>
        <v>0</v>
      </c>
      <c r="Q31" s="51">
        <f>_xlfn.IFNA(VLOOKUP(CONCATENATE($Q$5,$B31,$C31),'GOS1'!$A$6:$N$133,14,FALSE),0)</f>
        <v>0</v>
      </c>
      <c r="R31" s="51"/>
      <c r="S31" s="51">
        <f>_xlfn.IFNA(VLOOKUP(CONCATENATE($S$5,$B31,$C31),'OG1'!$A$6:$N$56,14,FALSE),0)</f>
        <v>0</v>
      </c>
      <c r="T31" s="51">
        <f>_xlfn.IFNA(VLOOKUP(CONCATENATE($T$5,$B31,$C31),'DRY1'!$A$6:$N$135,14,FALSE),0)</f>
        <v>0</v>
      </c>
      <c r="U31" s="51">
        <f>_xlfn.IFNA(VLOOKUP(CONCATENATE($U$5,$B31,$C31),'HO1'!$A$8:$N$131,14,FALSE),0)</f>
        <v>0</v>
      </c>
      <c r="V31" s="51">
        <f>_xlfn.IFNA(VLOOKUP(CONCATENATE($V$5,$B31,$C31),'BUS3'!$A$8:$N$135,14,FALSE),0)</f>
        <v>0</v>
      </c>
      <c r="W31" s="51">
        <f>_xlfn.IFNA(VLOOKUP(CONCATENATE($L$5,$B31,$C31),'KR1'!$A$6:$N$95,14,FALSE),0)</f>
        <v>0</v>
      </c>
      <c r="X31" s="51">
        <f>_xlfn.IFNA(VLOOKUP(CONCATENATE($X$5,$B31,$C31),'OG3'!$A$6:$N$133,14,FALSE),0)</f>
        <v>0</v>
      </c>
      <c r="Y31" s="51">
        <f>_xlfn.IFNA(VLOOKUP(CONCATENATE($Y$5,$B31,$C31),'MR2'!$A$6:$N$133,14,FALSE),0)</f>
        <v>0</v>
      </c>
      <c r="Z31" s="51">
        <f>_xlfn.IFNA(VLOOKUP(CONCATENATE($Z$5,$B31,$C31),'DRY3'!$A$6:$N$124,14,FALSE),0)</f>
        <v>0</v>
      </c>
      <c r="AA31" s="51">
        <f>_xlfn.IFNA(VLOOKUP(CONCATENATE($AA$5,$B31,$C31),'SER2'!$A$6:$N$135,14,FALSE),0)</f>
        <v>0</v>
      </c>
      <c r="AB31" s="51">
        <f>_xlfn.IFNA(VLOOKUP(CONCATENATE($AB$5,$B31,$C31),'KR2'!$A$6:$O$129,14,FALSE),0)</f>
        <v>0</v>
      </c>
      <c r="AC31" s="51" cm="1">
        <f t="array" ref="AC31">_xlfn.IFNA(VLOOKUP(CONCATENATE($AC$5,$B31,$C31),BUP26,AC32:AD42,FALSE),0)</f>
        <v>0</v>
      </c>
      <c r="AD31" s="51">
        <f>_xlfn.IFNA(VLOOKUP(CONCATENATE($AD$5,$B31,$C31),LOG!$A$6:$N$135,14,FALSE),0)</f>
        <v>0</v>
      </c>
      <c r="AE31" s="51">
        <f>_xlfn.IFNA(VLOOKUP(CONCATENATE($AE$5,$B31,$C31),FEST!$A$6:$N$125,14,FALSE),0)</f>
        <v>0</v>
      </c>
      <c r="AF31" s="51">
        <f>_xlfn.IFNA(VLOOKUP(CONCATENATE($AF$5,$B31,$C31),'ESP2'!$A$6:$N$131,14,FALSE),0)</f>
        <v>0</v>
      </c>
      <c r="AG31" s="51">
        <f>_xlfn.IFNA(VLOOKUP(CONCATENATE($AF$5,$B31,$C31),'OG3'!$A$6:$N$131,14,FALSE),0)</f>
        <v>0</v>
      </c>
      <c r="AH31" s="51">
        <f>_xlfn.IFNA(VLOOKUP(CONCATENATE($AH$5,$B31,$C31),'BUN2'!$A$6:$N$135,14,FALSE),0)</f>
        <v>0</v>
      </c>
      <c r="AI31" s="51">
        <f>_xlfn.IFNA(VLOOKUP(CONCATENATE($AI$5,$B31,$C31),SC!$A$6:$M$135,14,FALSE),0)</f>
        <v>0</v>
      </c>
      <c r="AJ31" s="51">
        <f>_xlfn.IFNA(VLOOKUP(CONCATENATE($AJ$5,$B31,$C31),'ESP3'!$A$6:$N$133,14,FALSE),0)</f>
        <v>0</v>
      </c>
      <c r="AK31" s="51">
        <f>_xlfn.IFNA(VLOOKUP(CONCATENATE($L$5,$B31,$C31),'KR1'!$A$6:$N$95,14,FALSE),0)</f>
        <v>0</v>
      </c>
      <c r="AL31" s="635">
        <f>_xlfn.IFNA(VLOOKUP(CONCATENATE($AJ$5,$B31,$C31),'BUN3'!$A$6:$N$133,14,FALSE),0)</f>
        <v>0</v>
      </c>
      <c r="AM31" s="51">
        <f>_xlfn.IFNA(VLOOKUP(CONCATENATE($AM$5,$B31,$C31),'ESP4'!$A$6:$N$135,14,FALSE),0)</f>
        <v>0</v>
      </c>
      <c r="AN31" s="51">
        <f>_xlfn.IFNA(VLOOKUP(CONCATENATE($AN$5,$B31,$C31),'MR3'!$A$6:$N$77,14,FALSE),0)</f>
        <v>0</v>
      </c>
      <c r="AO31" s="51">
        <f>_xlfn.IFNA(VLOOKUP(CONCATENATE($AO$5,$B31,$C31),'BUS4'!$A$6:$N$233,14,FALSE),0)</f>
        <v>0</v>
      </c>
      <c r="AP31" s="433">
        <f>_xlfn.IFNA(VLOOKUP(CONCATENATE($AP$5,$B31,$C31),'BUS4'!$A$6:$N$77,14,FALSE),0)</f>
        <v>0</v>
      </c>
      <c r="AQ31" s="51">
        <f>_xlfn.IFNA(VLOOKUP(CONCATENATE($AQ$5,$B31,$C31),'WAL1'!$A$6:$O$118,14,FALSE),0)</f>
        <v>0</v>
      </c>
      <c r="AR31" s="433"/>
      <c r="AS31" s="433"/>
      <c r="AT31" s="51"/>
      <c r="AU31" s="51"/>
      <c r="AV31" s="426"/>
      <c r="AW31" s="44"/>
    </row>
    <row r="32" spans="1:49" ht="14.4" thickBot="1" x14ac:dyDescent="0.3">
      <c r="A32" s="914"/>
      <c r="B32" s="138"/>
      <c r="C32" s="139"/>
      <c r="D32" s="139"/>
      <c r="E32" s="54"/>
      <c r="F32" s="55"/>
      <c r="G32" s="56"/>
      <c r="H32" s="57"/>
      <c r="I32" s="55"/>
      <c r="J32" s="51">
        <f>_xlfn.IFNA(VLOOKUP(CONCATENATE($J$5,$B32,$C32),'BUS1'!$A$6:$N$107,14,FALSE),0)</f>
        <v>0</v>
      </c>
      <c r="K32" s="51">
        <f>_xlfn.IFNA(VLOOKUP(CONCATENATE($K$5,$B32,$C32),'ESP1'!$A$6:$N$135,14,FALSE),0)</f>
        <v>0</v>
      </c>
      <c r="L32" s="51">
        <f>_xlfn.IFNA(VLOOKUP(CONCATENATE($L$5,$B32,$C32),'KR1'!$A$6:$N$95,14,FALSE),0)</f>
        <v>0</v>
      </c>
      <c r="M32" s="51">
        <f>_xlfn.IFNA(VLOOKUP(CONCATENATE($L$5,$B32,$C32),'KR1'!$A$6:$N$95,14,FALSE),0)</f>
        <v>0</v>
      </c>
      <c r="N32" s="51">
        <f>_xlfn.IFNA(VLOOKUP(CONCATENATE($N$5,$B32,$C32),MUR!$A$6:$L$131,14,FALSE),0)</f>
        <v>0</v>
      </c>
      <c r="O32" s="51">
        <f>_xlfn.IFNA(VLOOKUP(CONCATENATE($O$5,$B32,$C32),'SER1'!$A$6:$N$110,14,FALSE),0)</f>
        <v>0</v>
      </c>
      <c r="P32" s="51">
        <f>_xlfn.IFNA(VLOOKUP(CONCATENATE($P$5,$B32,$C32),'MR1'!$A$6:$N$135,14,FALSE),0)</f>
        <v>0</v>
      </c>
      <c r="Q32" s="51">
        <f>_xlfn.IFNA(VLOOKUP(CONCATENATE($Q$5,$B32,$C32),'GOS1'!$A$6:$N$133,14,FALSE),0)</f>
        <v>0</v>
      </c>
      <c r="R32" s="51"/>
      <c r="S32" s="51">
        <f>_xlfn.IFNA(VLOOKUP(CONCATENATE($S$5,$B32,$C32),'OG1'!$A$6:$N$56,14,FALSE),0)</f>
        <v>0</v>
      </c>
      <c r="T32" s="51">
        <f>_xlfn.IFNA(VLOOKUP(CONCATENATE($T$5,$B32,$C32),'DRY1'!$A$6:$N$135,14,FALSE),0)</f>
        <v>0</v>
      </c>
      <c r="U32" s="51">
        <f>_xlfn.IFNA(VLOOKUP(CONCATENATE($U$5,$B32,$C32),'HO1'!$A$8:$N$131,14,FALSE),0)</f>
        <v>0</v>
      </c>
      <c r="V32" s="51">
        <f>_xlfn.IFNA(VLOOKUP(CONCATENATE($V$5,$B32,$C32),'BUS3'!$A$8:$N$135,14,FALSE),0)</f>
        <v>0</v>
      </c>
      <c r="W32" s="51">
        <f>_xlfn.IFNA(VLOOKUP(CONCATENATE($L$5,$B32,$C32),'KR1'!$A$6:$N$95,14,FALSE),0)</f>
        <v>0</v>
      </c>
      <c r="X32" s="51">
        <f>_xlfn.IFNA(VLOOKUP(CONCATENATE($X$5,$B32,$C32),'OG3'!$A$6:$N$133,14,FALSE),0)</f>
        <v>0</v>
      </c>
      <c r="Y32" s="51">
        <f>_xlfn.IFNA(VLOOKUP(CONCATENATE($Y$5,$B32,$C32),'MR2'!$A$6:$N$133,14,FALSE),0)</f>
        <v>0</v>
      </c>
      <c r="Z32" s="51">
        <f>_xlfn.IFNA(VLOOKUP(CONCATENATE($Z$5,$B32,$C32),'DRY3'!$A$6:$N$124,14,FALSE),0)</f>
        <v>0</v>
      </c>
      <c r="AA32" s="51">
        <f>_xlfn.IFNA(VLOOKUP(CONCATENATE($AA$5,$B32,$C32),'SER2'!$A$6:$N$135,14,FALSE),0)</f>
        <v>0</v>
      </c>
      <c r="AB32" s="51">
        <f>_xlfn.IFNA(VLOOKUP(CONCATENATE($AB$5,$B32,$C32),'KR2'!$A$6:$O$129,14,FALSE),0)</f>
        <v>0</v>
      </c>
      <c r="AC32" s="51" cm="1">
        <f t="array" ref="AC32">_xlfn.IFNA(VLOOKUP(CONCATENATE($AC$5,$B32,$C32),BUP27,AC33:AD43,FALSE),0)</f>
        <v>0</v>
      </c>
      <c r="AD32" s="51">
        <f>_xlfn.IFNA(VLOOKUP(CONCATENATE($AD$5,$B32,$C32),LOG!$A$6:$N$135,14,FALSE),0)</f>
        <v>0</v>
      </c>
      <c r="AE32" s="51">
        <f>_xlfn.IFNA(VLOOKUP(CONCATENATE($AE$5,$B32,$C32),FEST!$A$6:$N$125,14,FALSE),0)</f>
        <v>0</v>
      </c>
      <c r="AF32" s="51">
        <f>_xlfn.IFNA(VLOOKUP(CONCATENATE($AF$5,$B32,$C32),'ESP2'!$A$6:$N$131,14,FALSE),0)</f>
        <v>0</v>
      </c>
      <c r="AG32" s="51">
        <f>_xlfn.IFNA(VLOOKUP(CONCATENATE($AF$5,$B32,$C32),'OG3'!$A$6:$N$131,14,FALSE),0)</f>
        <v>0</v>
      </c>
      <c r="AH32" s="51">
        <f>_xlfn.IFNA(VLOOKUP(CONCATENATE($AH$5,$B32,$C32),'BUN2'!$A$6:$N$135,14,FALSE),0)</f>
        <v>0</v>
      </c>
      <c r="AI32" s="51">
        <f>_xlfn.IFNA(VLOOKUP(CONCATENATE($AI$5,$B32,$C32),SC!$A$6:$M$135,14,FALSE),0)</f>
        <v>0</v>
      </c>
      <c r="AJ32" s="51">
        <f>_xlfn.IFNA(VLOOKUP(CONCATENATE($AJ$5,$B32,$C32),'ESP3'!$A$6:$N$133,14,FALSE),0)</f>
        <v>0</v>
      </c>
      <c r="AK32" s="51">
        <f>_xlfn.IFNA(VLOOKUP(CONCATENATE($L$5,$B32,$C32),'KR1'!$A$6:$N$95,14,FALSE),0)</f>
        <v>0</v>
      </c>
      <c r="AL32" s="635">
        <f>_xlfn.IFNA(VLOOKUP(CONCATENATE($AJ$5,$B32,$C32),'BUN3'!$A$6:$N$133,14,FALSE),0)</f>
        <v>0</v>
      </c>
      <c r="AM32" s="51">
        <f>_xlfn.IFNA(VLOOKUP(CONCATENATE($AM$5,$B32,$C32),'ESP4'!$A$6:$N$135,14,FALSE),0)</f>
        <v>0</v>
      </c>
      <c r="AN32" s="51">
        <f>_xlfn.IFNA(VLOOKUP(CONCATENATE($AN$5,$B32,$C32),'MR3'!$A$6:$N$77,14,FALSE),0)</f>
        <v>0</v>
      </c>
      <c r="AO32" s="51">
        <f>_xlfn.IFNA(VLOOKUP(CONCATENATE($AO$5,$B32,$C32),'BUS4'!$A$6:$N$233,14,FALSE),0)</f>
        <v>0</v>
      </c>
      <c r="AP32" s="58">
        <f>_xlfn.IFNA(VLOOKUP(CONCATENATE($AP$5,$B32,$C32),LOG!$A$6:$N$77,14,FALSE),0)</f>
        <v>0</v>
      </c>
      <c r="AQ32" s="58">
        <f>_xlfn.IFNA(VLOOKUP(CONCATENATE($AQ$5,$B32,$C32),'DRY2'!$A$6:$N$130,14,FALSE),0)</f>
        <v>0</v>
      </c>
      <c r="AR32" s="58"/>
      <c r="AS32" s="58"/>
      <c r="AT32" s="58"/>
      <c r="AU32" s="58"/>
      <c r="AV32" s="427"/>
      <c r="AW32" s="44"/>
    </row>
    <row r="33" spans="1:49" x14ac:dyDescent="0.25">
      <c r="A33" s="914"/>
      <c r="B33" s="136" t="s">
        <v>37</v>
      </c>
      <c r="C33" s="136"/>
      <c r="D33" s="136" t="s">
        <v>37</v>
      </c>
      <c r="E33" s="46"/>
      <c r="F33" s="46"/>
      <c r="G33" s="46"/>
      <c r="H33" s="47"/>
      <c r="I33" s="46"/>
      <c r="J33" s="645"/>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2"/>
      <c r="AL33" s="572"/>
      <c r="AM33" s="572"/>
      <c r="AN33" s="572"/>
      <c r="AO33" s="572"/>
      <c r="AP33" s="643"/>
      <c r="AQ33" s="643"/>
      <c r="AR33" s="643"/>
      <c r="AS33" s="643"/>
      <c r="AT33" s="643"/>
      <c r="AU33" s="646"/>
      <c r="AV33" s="644"/>
      <c r="AW33" s="46"/>
    </row>
    <row r="34" spans="1:49" x14ac:dyDescent="0.25">
      <c r="B34" s="137"/>
    </row>
    <row r="35" spans="1:49" x14ac:dyDescent="0.25">
      <c r="B35" s="137"/>
    </row>
    <row r="36" spans="1:49" x14ac:dyDescent="0.25">
      <c r="B36" s="137"/>
    </row>
    <row r="37" spans="1:49" x14ac:dyDescent="0.25">
      <c r="B37" s="137"/>
    </row>
    <row r="38" spans="1:49" x14ac:dyDescent="0.25">
      <c r="B38" s="137"/>
    </row>
    <row r="39" spans="1:49" x14ac:dyDescent="0.25">
      <c r="B39" s="137"/>
    </row>
    <row r="40" spans="1:49" x14ac:dyDescent="0.25">
      <c r="B40" s="137"/>
    </row>
    <row r="41" spans="1:49" x14ac:dyDescent="0.25">
      <c r="B41" s="137"/>
    </row>
    <row r="42" spans="1:49" x14ac:dyDescent="0.25">
      <c r="B42" s="137"/>
    </row>
    <row r="43" spans="1:49" x14ac:dyDescent="0.25">
      <c r="B43" s="137"/>
    </row>
    <row r="44" spans="1:49" x14ac:dyDescent="0.25">
      <c r="B44" s="137"/>
    </row>
    <row r="45" spans="1:49" x14ac:dyDescent="0.25">
      <c r="B45" s="137"/>
    </row>
    <row r="46" spans="1:49" x14ac:dyDescent="0.25">
      <c r="B46" s="137"/>
    </row>
    <row r="47" spans="1:49" x14ac:dyDescent="0.25">
      <c r="B47" s="137"/>
    </row>
    <row r="48" spans="1:49" x14ac:dyDescent="0.25">
      <c r="B48" s="137"/>
    </row>
    <row r="49" spans="2:2" x14ac:dyDescent="0.25">
      <c r="B49" s="137"/>
    </row>
    <row r="50" spans="2:2" x14ac:dyDescent="0.25">
      <c r="B50" s="137"/>
    </row>
    <row r="51" spans="2:2" x14ac:dyDescent="0.25">
      <c r="B51" s="137"/>
    </row>
    <row r="52" spans="2:2" x14ac:dyDescent="0.25">
      <c r="B52" s="137"/>
    </row>
    <row r="53" spans="2:2" x14ac:dyDescent="0.25">
      <c r="B53" s="137"/>
    </row>
    <row r="54" spans="2:2" x14ac:dyDescent="0.25">
      <c r="B54" s="137"/>
    </row>
    <row r="55" spans="2:2" x14ac:dyDescent="0.25">
      <c r="B55" s="137"/>
    </row>
    <row r="56" spans="2:2" x14ac:dyDescent="0.25">
      <c r="B56" s="137"/>
    </row>
    <row r="57" spans="2:2" x14ac:dyDescent="0.25">
      <c r="B57" s="137"/>
    </row>
    <row r="58" spans="2:2" x14ac:dyDescent="0.25">
      <c r="B58" s="137"/>
    </row>
    <row r="59" spans="2:2" x14ac:dyDescent="0.25">
      <c r="B59" s="137"/>
    </row>
    <row r="60" spans="2:2" x14ac:dyDescent="0.25">
      <c r="B60" s="137"/>
    </row>
    <row r="61" spans="2:2" x14ac:dyDescent="0.25">
      <c r="B61" s="137"/>
    </row>
    <row r="62" spans="2:2" x14ac:dyDescent="0.25">
      <c r="B62" s="137"/>
    </row>
    <row r="63" spans="2:2" x14ac:dyDescent="0.25">
      <c r="B63" s="137"/>
    </row>
    <row r="64" spans="2:2" x14ac:dyDescent="0.25">
      <c r="B64" s="137"/>
    </row>
    <row r="65" spans="2:2" x14ac:dyDescent="0.25">
      <c r="B65" s="137"/>
    </row>
    <row r="66" spans="2:2" x14ac:dyDescent="0.25">
      <c r="B66" s="137"/>
    </row>
    <row r="67" spans="2:2" x14ac:dyDescent="0.25">
      <c r="B67" s="137"/>
    </row>
    <row r="68" spans="2:2" x14ac:dyDescent="0.25">
      <c r="B68" s="137"/>
    </row>
    <row r="69" spans="2:2" x14ac:dyDescent="0.25">
      <c r="B69" s="137"/>
    </row>
    <row r="70" spans="2:2" x14ac:dyDescent="0.25">
      <c r="B70" s="137"/>
    </row>
    <row r="71" spans="2:2" x14ac:dyDescent="0.25">
      <c r="B71" s="137"/>
    </row>
    <row r="72" spans="2:2" x14ac:dyDescent="0.25">
      <c r="B72" s="137"/>
    </row>
    <row r="73" spans="2:2" x14ac:dyDescent="0.25">
      <c r="B73" s="137"/>
    </row>
    <row r="74" spans="2:2" x14ac:dyDescent="0.25">
      <c r="B74" s="137"/>
    </row>
    <row r="75" spans="2:2" x14ac:dyDescent="0.25">
      <c r="B75" s="137"/>
    </row>
    <row r="76" spans="2:2" x14ac:dyDescent="0.25">
      <c r="B76" s="137"/>
    </row>
    <row r="77" spans="2:2" x14ac:dyDescent="0.25">
      <c r="B77" s="137"/>
    </row>
    <row r="78" spans="2:2" x14ac:dyDescent="0.25">
      <c r="B78" s="137"/>
    </row>
    <row r="79" spans="2:2" x14ac:dyDescent="0.25">
      <c r="B79" s="137"/>
    </row>
    <row r="80" spans="2:2" x14ac:dyDescent="0.25">
      <c r="B80" s="137"/>
    </row>
    <row r="81" spans="2:2" x14ac:dyDescent="0.25">
      <c r="B81" s="137"/>
    </row>
    <row r="82" spans="2:2" x14ac:dyDescent="0.25">
      <c r="B82" s="137"/>
    </row>
    <row r="83" spans="2:2" x14ac:dyDescent="0.25">
      <c r="B83" s="137"/>
    </row>
    <row r="84" spans="2:2" x14ac:dyDescent="0.25">
      <c r="B84" s="137"/>
    </row>
    <row r="85" spans="2:2" x14ac:dyDescent="0.25">
      <c r="B85" s="137"/>
    </row>
    <row r="86" spans="2:2" x14ac:dyDescent="0.25">
      <c r="B86" s="137"/>
    </row>
    <row r="87" spans="2:2" x14ac:dyDescent="0.25">
      <c r="B87" s="137"/>
    </row>
    <row r="88" spans="2:2" x14ac:dyDescent="0.25">
      <c r="B88" s="137"/>
    </row>
    <row r="89" spans="2:2" x14ac:dyDescent="0.25">
      <c r="B89" s="137"/>
    </row>
    <row r="90" spans="2:2" x14ac:dyDescent="0.25">
      <c r="B90" s="137"/>
    </row>
    <row r="91" spans="2:2" x14ac:dyDescent="0.25">
      <c r="B91" s="137"/>
    </row>
    <row r="92" spans="2:2" x14ac:dyDescent="0.25">
      <c r="B92" s="137"/>
    </row>
    <row r="93" spans="2:2" x14ac:dyDescent="0.25">
      <c r="B93" s="137"/>
    </row>
    <row r="94" spans="2:2" x14ac:dyDescent="0.25">
      <c r="B94" s="137"/>
    </row>
    <row r="95" spans="2:2" x14ac:dyDescent="0.25">
      <c r="B95" s="137"/>
    </row>
    <row r="96" spans="2:2" x14ac:dyDescent="0.25">
      <c r="B96" s="137"/>
    </row>
    <row r="97" spans="2:2" x14ac:dyDescent="0.25">
      <c r="B97" s="137"/>
    </row>
    <row r="98" spans="2:2" x14ac:dyDescent="0.25">
      <c r="B98" s="137"/>
    </row>
    <row r="99" spans="2:2" x14ac:dyDescent="0.25">
      <c r="B99" s="137"/>
    </row>
    <row r="100" spans="2:2" x14ac:dyDescent="0.25">
      <c r="B100" s="137"/>
    </row>
    <row r="101" spans="2:2" x14ac:dyDescent="0.25">
      <c r="B101" s="137"/>
    </row>
    <row r="102" spans="2:2" x14ac:dyDescent="0.25">
      <c r="B102" s="137"/>
    </row>
    <row r="103" spans="2:2" x14ac:dyDescent="0.25">
      <c r="B103" s="137"/>
    </row>
    <row r="104" spans="2:2" x14ac:dyDescent="0.25">
      <c r="B104" s="137"/>
    </row>
    <row r="105" spans="2:2" x14ac:dyDescent="0.25">
      <c r="B105" s="137"/>
    </row>
    <row r="106" spans="2:2" x14ac:dyDescent="0.25">
      <c r="B106" s="137"/>
    </row>
    <row r="107" spans="2:2" x14ac:dyDescent="0.25">
      <c r="B107" s="137"/>
    </row>
    <row r="108" spans="2:2" x14ac:dyDescent="0.25">
      <c r="B108" s="137"/>
    </row>
    <row r="109" spans="2:2" x14ac:dyDescent="0.25">
      <c r="B109" s="137"/>
    </row>
    <row r="110" spans="2:2" x14ac:dyDescent="0.25">
      <c r="B110" s="137"/>
    </row>
    <row r="111" spans="2:2" x14ac:dyDescent="0.25">
      <c r="B111" s="137"/>
    </row>
    <row r="112" spans="2:2" x14ac:dyDescent="0.25">
      <c r="B112" s="137"/>
    </row>
    <row r="113" spans="2:2" x14ac:dyDescent="0.25">
      <c r="B113" s="137"/>
    </row>
    <row r="114" spans="2:2" x14ac:dyDescent="0.25">
      <c r="B114" s="137"/>
    </row>
    <row r="115" spans="2:2" x14ac:dyDescent="0.25">
      <c r="B115" s="137"/>
    </row>
    <row r="116" spans="2:2" x14ac:dyDescent="0.25">
      <c r="B116" s="137"/>
    </row>
    <row r="117" spans="2:2" x14ac:dyDescent="0.25">
      <c r="B117" s="137"/>
    </row>
    <row r="118" spans="2:2" x14ac:dyDescent="0.25">
      <c r="B118" s="137"/>
    </row>
    <row r="119" spans="2:2" x14ac:dyDescent="0.25">
      <c r="B119" s="137"/>
    </row>
    <row r="120" spans="2:2" x14ac:dyDescent="0.25">
      <c r="B120" s="137"/>
    </row>
    <row r="121" spans="2:2" x14ac:dyDescent="0.25">
      <c r="B121" s="137"/>
    </row>
    <row r="122" spans="2:2" x14ac:dyDescent="0.25">
      <c r="B122" s="137"/>
    </row>
    <row r="123" spans="2:2" x14ac:dyDescent="0.25">
      <c r="B123" s="137"/>
    </row>
    <row r="124" spans="2:2" x14ac:dyDescent="0.25">
      <c r="B124" s="137"/>
    </row>
    <row r="125" spans="2:2" x14ac:dyDescent="0.25">
      <c r="B125" s="137"/>
    </row>
    <row r="126" spans="2:2" x14ac:dyDescent="0.25">
      <c r="B126" s="137"/>
    </row>
    <row r="127" spans="2:2" x14ac:dyDescent="0.25">
      <c r="B127" s="137"/>
    </row>
    <row r="128" spans="2:2" x14ac:dyDescent="0.25">
      <c r="B128" s="137"/>
    </row>
    <row r="129" spans="2:2" x14ac:dyDescent="0.25">
      <c r="B129" s="137"/>
    </row>
    <row r="130" spans="2:2" x14ac:dyDescent="0.25">
      <c r="B130" s="137"/>
    </row>
    <row r="131" spans="2:2" x14ac:dyDescent="0.25">
      <c r="B131" s="137"/>
    </row>
    <row r="132" spans="2:2" x14ac:dyDescent="0.25">
      <c r="B132" s="137"/>
    </row>
    <row r="133" spans="2:2" x14ac:dyDescent="0.25">
      <c r="B133" s="137"/>
    </row>
    <row r="134" spans="2:2" x14ac:dyDescent="0.25">
      <c r="B134" s="137"/>
    </row>
    <row r="135" spans="2:2" x14ac:dyDescent="0.25">
      <c r="B135" s="137"/>
    </row>
    <row r="136" spans="2:2" x14ac:dyDescent="0.25">
      <c r="B136" s="137"/>
    </row>
    <row r="137" spans="2:2" x14ac:dyDescent="0.25">
      <c r="B137" s="137"/>
    </row>
    <row r="138" spans="2:2" x14ac:dyDescent="0.25">
      <c r="B138" s="137"/>
    </row>
    <row r="139" spans="2:2" x14ac:dyDescent="0.25">
      <c r="B139" s="137"/>
    </row>
    <row r="140" spans="2:2" x14ac:dyDescent="0.25">
      <c r="B140" s="137"/>
    </row>
    <row r="141" spans="2:2" x14ac:dyDescent="0.25">
      <c r="B141" s="137"/>
    </row>
  </sheetData>
  <sortState xmlns:xlrd2="http://schemas.microsoft.com/office/spreadsheetml/2017/richdata2" ref="B6:I24">
    <sortCondition ref="I6:I24"/>
  </sortState>
  <mergeCells count="94">
    <mergeCell ref="AI1:AI2"/>
    <mergeCell ref="M3:M4"/>
    <mergeCell ref="W1:W2"/>
    <mergeCell ref="W3:W4"/>
    <mergeCell ref="O3:O4"/>
    <mergeCell ref="P3:P4"/>
    <mergeCell ref="S3:S4"/>
    <mergeCell ref="Q3:Q4"/>
    <mergeCell ref="R1:R2"/>
    <mergeCell ref="R3:R4"/>
    <mergeCell ref="U3:U4"/>
    <mergeCell ref="AB1:AB2"/>
    <mergeCell ref="AE3:AE4"/>
    <mergeCell ref="V3:V4"/>
    <mergeCell ref="Y3:Y4"/>
    <mergeCell ref="Z3:Z4"/>
    <mergeCell ref="AH1:AH2"/>
    <mergeCell ref="AG1:AG2"/>
    <mergeCell ref="AE1:AE2"/>
    <mergeCell ref="AC1:AC2"/>
    <mergeCell ref="AD1:AD2"/>
    <mergeCell ref="AP3:AP4"/>
    <mergeCell ref="AM3:AM4"/>
    <mergeCell ref="AH3:AH4"/>
    <mergeCell ref="AD3:AD4"/>
    <mergeCell ref="AA3:AA4"/>
    <mergeCell ref="AC3:AC4"/>
    <mergeCell ref="AL3:AL4"/>
    <mergeCell ref="AK3:AK4"/>
    <mergeCell ref="AJ3:AJ4"/>
    <mergeCell ref="AG3:AG4"/>
    <mergeCell ref="AB3:AB4"/>
    <mergeCell ref="AF3:AF4"/>
    <mergeCell ref="AI3:AI4"/>
    <mergeCell ref="H3:H4"/>
    <mergeCell ref="H1:H2"/>
    <mergeCell ref="I3:I4"/>
    <mergeCell ref="I1:I2"/>
    <mergeCell ref="X1:X2"/>
    <mergeCell ref="X3:X4"/>
    <mergeCell ref="P1:P2"/>
    <mergeCell ref="O1:O2"/>
    <mergeCell ref="S1:S2"/>
    <mergeCell ref="J3:J4"/>
    <mergeCell ref="K3:K4"/>
    <mergeCell ref="L3:L4"/>
    <mergeCell ref="N3:N4"/>
    <mergeCell ref="T3:T4"/>
    <mergeCell ref="J1:J2"/>
    <mergeCell ref="V1:V2"/>
    <mergeCell ref="A1:A33"/>
    <mergeCell ref="B1:B2"/>
    <mergeCell ref="B3:B4"/>
    <mergeCell ref="E1:E2"/>
    <mergeCell ref="G1:G2"/>
    <mergeCell ref="G3:G4"/>
    <mergeCell ref="E3:E4"/>
    <mergeCell ref="D3:D4"/>
    <mergeCell ref="C3:C4"/>
    <mergeCell ref="C1:C2"/>
    <mergeCell ref="D1:D2"/>
    <mergeCell ref="F1:F2"/>
    <mergeCell ref="AL1:AL2"/>
    <mergeCell ref="AM1:AM2"/>
    <mergeCell ref="AP1:AP2"/>
    <mergeCell ref="K1:K2"/>
    <mergeCell ref="AK1:AK2"/>
    <mergeCell ref="AJ1:AJ2"/>
    <mergeCell ref="AF1:AF2"/>
    <mergeCell ref="L1:L2"/>
    <mergeCell ref="Q1:Q2"/>
    <mergeCell ref="M1:M2"/>
    <mergeCell ref="Y1:Y2"/>
    <mergeCell ref="U1:U2"/>
    <mergeCell ref="N1:N2"/>
    <mergeCell ref="T1:T2"/>
    <mergeCell ref="Z1:Z2"/>
    <mergeCell ref="AA1:AA2"/>
    <mergeCell ref="AV1:AV2"/>
    <mergeCell ref="AU1:AU2"/>
    <mergeCell ref="AU3:AU4"/>
    <mergeCell ref="AN1:AN2"/>
    <mergeCell ref="AN3:AN4"/>
    <mergeCell ref="AO3:AO4"/>
    <mergeCell ref="AV3:AV4"/>
    <mergeCell ref="AR3:AR4"/>
    <mergeCell ref="AS3:AS4"/>
    <mergeCell ref="AT3:AT4"/>
    <mergeCell ref="AS1:AS2"/>
    <mergeCell ref="AT1:AT2"/>
    <mergeCell ref="AR1:AR2"/>
    <mergeCell ref="AQ1:AQ2"/>
    <mergeCell ref="AO1:AO2"/>
    <mergeCell ref="AQ3:AQ4"/>
  </mergeCells>
  <phoneticPr fontId="19" type="noConversion"/>
  <conditionalFormatting sqref="J6:AV32">
    <cfRule type="cellIs" dxfId="111" priority="1"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D786-E690-442D-A2AB-8F6CBF77012D}">
  <sheetPr>
    <tabColor theme="0" tint="-0.249977111117893"/>
  </sheetPr>
  <dimension ref="A1:C29"/>
  <sheetViews>
    <sheetView workbookViewId="0">
      <selection activeCell="C11" sqref="C11"/>
    </sheetView>
  </sheetViews>
  <sheetFormatPr defaultColWidth="9.109375" defaultRowHeight="13.8" x14ac:dyDescent="0.25"/>
  <cols>
    <col min="1" max="3" width="36.109375" style="196" customWidth="1"/>
    <col min="4" max="16384" width="9.109375" style="196"/>
  </cols>
  <sheetData>
    <row r="1" spans="1:3" ht="135" customHeight="1" x14ac:dyDescent="0.25">
      <c r="A1" s="925" t="s">
        <v>125</v>
      </c>
      <c r="B1" s="925"/>
      <c r="C1" s="206"/>
    </row>
    <row r="3" spans="1:3" x14ac:dyDescent="0.25">
      <c r="A3" s="924" t="s">
        <v>124</v>
      </c>
      <c r="B3" s="924"/>
      <c r="C3" s="924"/>
    </row>
    <row r="4" spans="1:3" x14ac:dyDescent="0.25">
      <c r="A4" s="205" t="s">
        <v>123</v>
      </c>
      <c r="B4" s="205" t="s">
        <v>122</v>
      </c>
      <c r="C4" s="205" t="s">
        <v>121</v>
      </c>
    </row>
    <row r="5" spans="1:3" x14ac:dyDescent="0.25">
      <c r="A5" s="204" t="s">
        <v>120</v>
      </c>
      <c r="B5" s="203" t="s">
        <v>119</v>
      </c>
      <c r="C5" s="203" t="s">
        <v>118</v>
      </c>
    </row>
    <row r="6" spans="1:3" x14ac:dyDescent="0.25">
      <c r="A6" s="198"/>
      <c r="B6" s="197"/>
      <c r="C6" s="197"/>
    </row>
    <row r="7" spans="1:3" x14ac:dyDescent="0.25">
      <c r="A7" s="202" t="s">
        <v>117</v>
      </c>
      <c r="B7" s="201" t="s">
        <v>116</v>
      </c>
      <c r="C7" s="201" t="s">
        <v>115</v>
      </c>
    </row>
    <row r="8" spans="1:3" x14ac:dyDescent="0.25">
      <c r="A8" s="200" t="s">
        <v>183</v>
      </c>
      <c r="B8" s="199" t="s">
        <v>114</v>
      </c>
      <c r="C8" s="199" t="s">
        <v>113</v>
      </c>
    </row>
    <row r="9" spans="1:3" x14ac:dyDescent="0.25">
      <c r="A9" s="200" t="s">
        <v>112</v>
      </c>
      <c r="B9" s="199" t="s">
        <v>111</v>
      </c>
      <c r="C9" s="199" t="s">
        <v>110</v>
      </c>
    </row>
    <row r="10" spans="1:3" x14ac:dyDescent="0.25">
      <c r="A10" s="200" t="s">
        <v>180</v>
      </c>
      <c r="B10" s="199" t="s">
        <v>181</v>
      </c>
      <c r="C10" s="199" t="s">
        <v>109</v>
      </c>
    </row>
    <row r="11" spans="1:3" x14ac:dyDescent="0.25">
      <c r="A11" s="200" t="s">
        <v>108</v>
      </c>
      <c r="B11" s="199" t="s">
        <v>68</v>
      </c>
      <c r="C11" s="199" t="s">
        <v>107</v>
      </c>
    </row>
    <row r="12" spans="1:3" x14ac:dyDescent="0.25">
      <c r="A12" s="200" t="s">
        <v>106</v>
      </c>
      <c r="B12" s="199" t="s">
        <v>69</v>
      </c>
      <c r="C12" s="199" t="s">
        <v>105</v>
      </c>
    </row>
    <row r="13" spans="1:3" x14ac:dyDescent="0.25">
      <c r="A13" s="200" t="s">
        <v>104</v>
      </c>
      <c r="B13" s="199" t="s">
        <v>103</v>
      </c>
      <c r="C13" s="199" t="s">
        <v>102</v>
      </c>
    </row>
    <row r="14" spans="1:3" x14ac:dyDescent="0.25">
      <c r="A14" s="200" t="s">
        <v>101</v>
      </c>
      <c r="B14" s="199" t="s">
        <v>100</v>
      </c>
      <c r="C14" s="199" t="s">
        <v>99</v>
      </c>
    </row>
    <row r="15" spans="1:3" x14ac:dyDescent="0.25">
      <c r="A15" s="200" t="s">
        <v>126</v>
      </c>
      <c r="B15" s="199" t="s">
        <v>165</v>
      </c>
      <c r="C15" s="199" t="s">
        <v>182</v>
      </c>
    </row>
    <row r="16" spans="1:3" x14ac:dyDescent="0.25">
      <c r="A16" s="200" t="s">
        <v>98</v>
      </c>
      <c r="B16" s="199" t="s">
        <v>97</v>
      </c>
      <c r="C16" s="199" t="s">
        <v>96</v>
      </c>
    </row>
    <row r="17" spans="1:3" x14ac:dyDescent="0.25">
      <c r="A17" s="200" t="s">
        <v>95</v>
      </c>
      <c r="B17" s="199" t="s">
        <v>94</v>
      </c>
      <c r="C17" s="199" t="s">
        <v>93</v>
      </c>
    </row>
    <row r="18" spans="1:3" x14ac:dyDescent="0.25">
      <c r="A18" s="200" t="s">
        <v>92</v>
      </c>
      <c r="B18" s="199" t="s">
        <v>154</v>
      </c>
      <c r="C18" s="199" t="s">
        <v>91</v>
      </c>
    </row>
    <row r="19" spans="1:3" x14ac:dyDescent="0.25">
      <c r="A19" s="200" t="s">
        <v>90</v>
      </c>
      <c r="B19" s="199" t="s">
        <v>89</v>
      </c>
      <c r="C19" s="199" t="s">
        <v>88</v>
      </c>
    </row>
    <row r="20" spans="1:3" x14ac:dyDescent="0.25">
      <c r="A20" s="200" t="s">
        <v>87</v>
      </c>
      <c r="B20" s="199" t="s">
        <v>86</v>
      </c>
      <c r="C20" s="199" t="s">
        <v>85</v>
      </c>
    </row>
    <row r="21" spans="1:3" x14ac:dyDescent="0.25">
      <c r="A21" s="200" t="s">
        <v>84</v>
      </c>
      <c r="B21" s="199" t="s">
        <v>133</v>
      </c>
      <c r="C21" s="199" t="s">
        <v>83</v>
      </c>
    </row>
    <row r="22" spans="1:3" x14ac:dyDescent="0.25">
      <c r="A22" s="200" t="s">
        <v>127</v>
      </c>
      <c r="B22" s="199" t="s">
        <v>82</v>
      </c>
      <c r="C22" s="199" t="s">
        <v>81</v>
      </c>
    </row>
    <row r="23" spans="1:3" x14ac:dyDescent="0.25">
      <c r="A23" s="200" t="s">
        <v>80</v>
      </c>
      <c r="B23" s="199" t="s">
        <v>79</v>
      </c>
      <c r="C23" s="199" t="s">
        <v>78</v>
      </c>
    </row>
    <row r="24" spans="1:3" x14ac:dyDescent="0.25">
      <c r="A24" s="200" t="s">
        <v>77</v>
      </c>
      <c r="B24" s="199"/>
      <c r="C24" s="199" t="s">
        <v>76</v>
      </c>
    </row>
    <row r="25" spans="1:3" x14ac:dyDescent="0.25">
      <c r="A25" s="200" t="s">
        <v>75</v>
      </c>
      <c r="B25" s="199"/>
      <c r="C25" s="199" t="s">
        <v>74</v>
      </c>
    </row>
    <row r="26" spans="1:3" x14ac:dyDescent="0.25">
      <c r="B26" s="199"/>
      <c r="C26" s="199" t="s">
        <v>73</v>
      </c>
    </row>
    <row r="27" spans="1:3" x14ac:dyDescent="0.25">
      <c r="A27" s="200"/>
      <c r="B27" s="199"/>
      <c r="C27" s="199" t="s">
        <v>72</v>
      </c>
    </row>
    <row r="28" spans="1:3" x14ac:dyDescent="0.25">
      <c r="A28" s="200"/>
      <c r="B28" s="199"/>
      <c r="C28" s="199" t="s">
        <v>71</v>
      </c>
    </row>
    <row r="29" spans="1:3" x14ac:dyDescent="0.25">
      <c r="A29" s="198"/>
      <c r="B29" s="197"/>
      <c r="C29" s="197"/>
    </row>
  </sheetData>
  <mergeCells count="2">
    <mergeCell ref="A3:C3"/>
    <mergeCell ref="A1:B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EE70-3E65-46F5-8556-1ECF6B73FABA}">
  <sheetPr codeName="Sheet15">
    <tabColor rgb="FFFF3399"/>
  </sheetPr>
  <dimension ref="A1:N67"/>
  <sheetViews>
    <sheetView zoomScale="80" zoomScaleNormal="80" workbookViewId="0">
      <selection activeCell="A27" sqref="A27"/>
    </sheetView>
  </sheetViews>
  <sheetFormatPr defaultRowHeight="13.2" x14ac:dyDescent="0.25"/>
  <cols>
    <col min="1" max="1" width="46.33203125" bestFit="1" customWidth="1"/>
    <col min="2" max="2" width="16.44140625" bestFit="1" customWidth="1"/>
    <col min="3" max="3" width="17" bestFit="1" customWidth="1"/>
    <col min="4" max="4" width="17.6640625" bestFit="1" customWidth="1"/>
    <col min="5" max="5" width="26" bestFit="1" customWidth="1"/>
    <col min="6" max="6" width="27.44140625" bestFit="1" customWidth="1"/>
    <col min="7" max="7" width="11.5546875" bestFit="1" customWidth="1"/>
    <col min="8" max="9" width="8.88671875" bestFit="1" customWidth="1"/>
    <col min="10" max="10" width="12.5546875" bestFit="1" customWidth="1"/>
    <col min="11" max="11" width="12.88671875" bestFit="1" customWidth="1"/>
    <col min="12" max="12" width="8.88671875" bestFit="1" customWidth="1"/>
    <col min="13" max="13" width="12.5546875" bestFit="1" customWidth="1"/>
    <col min="14" max="14" width="29.6640625" bestFit="1" customWidth="1"/>
    <col min="15" max="17" width="8.88671875" bestFit="1" customWidth="1"/>
    <col min="19" max="20" width="2.88671875" bestFit="1" customWidth="1"/>
  </cols>
  <sheetData>
    <row r="1" spans="1:14" s="93" customFormat="1" ht="22.5" customHeight="1" thickBot="1" x14ac:dyDescent="0.3">
      <c r="A1" s="89">
        <f>SUM(A2-1)</f>
        <v>0</v>
      </c>
      <c r="B1" s="942" t="s">
        <v>54</v>
      </c>
      <c r="C1" s="943"/>
      <c r="D1" s="90" t="s">
        <v>27</v>
      </c>
      <c r="E1" s="944" t="s">
        <v>1168</v>
      </c>
      <c r="F1" s="945"/>
      <c r="G1" s="945"/>
      <c r="H1" s="945"/>
      <c r="I1" s="945"/>
      <c r="J1" s="945"/>
      <c r="K1" s="91" t="s">
        <v>28</v>
      </c>
      <c r="L1" s="946">
        <v>44870</v>
      </c>
      <c r="M1" s="947"/>
      <c r="N1" s="92" t="s">
        <v>55</v>
      </c>
    </row>
    <row r="2" spans="1:14" s="93" customFormat="1" ht="22.5" customHeight="1" thickBot="1" x14ac:dyDescent="0.3">
      <c r="A2" s="94">
        <f>COUNTA(_xlfn.UNIQUE(D44:D211))</f>
        <v>1</v>
      </c>
      <c r="B2" s="948" t="s">
        <v>56</v>
      </c>
      <c r="C2" s="948"/>
      <c r="D2" s="948"/>
      <c r="E2" s="948"/>
      <c r="F2" s="948"/>
      <c r="G2" s="948"/>
      <c r="H2" s="948"/>
      <c r="I2" s="948"/>
      <c r="J2" s="948"/>
      <c r="K2" s="948"/>
      <c r="L2" s="948"/>
      <c r="M2" s="948"/>
      <c r="N2" s="95" t="s">
        <v>57</v>
      </c>
    </row>
    <row r="3" spans="1:14" s="93" customFormat="1" ht="14.4" thickBot="1" x14ac:dyDescent="0.3">
      <c r="A3" s="926" t="s">
        <v>58</v>
      </c>
      <c r="B3" s="928" t="s">
        <v>29</v>
      </c>
      <c r="C3" s="931" t="s">
        <v>30</v>
      </c>
      <c r="D3" s="934" t="s">
        <v>31</v>
      </c>
      <c r="E3" s="936" t="s">
        <v>59</v>
      </c>
      <c r="F3" s="934" t="s">
        <v>36</v>
      </c>
      <c r="G3" s="950" t="s">
        <v>60</v>
      </c>
      <c r="H3" s="951"/>
      <c r="I3" s="951"/>
      <c r="J3" s="951"/>
      <c r="K3" s="952"/>
      <c r="L3" s="953" t="s">
        <v>25</v>
      </c>
      <c r="M3" s="955" t="s">
        <v>34</v>
      </c>
      <c r="N3" s="96" t="s">
        <v>61</v>
      </c>
    </row>
    <row r="4" spans="1:14" s="93" customFormat="1" ht="14.4" thickBot="1" x14ac:dyDescent="0.3">
      <c r="A4" s="927"/>
      <c r="B4" s="929"/>
      <c r="C4" s="932"/>
      <c r="D4" s="935"/>
      <c r="E4" s="937"/>
      <c r="F4" s="949"/>
      <c r="G4" s="957" t="s">
        <v>26</v>
      </c>
      <c r="H4" s="959" t="s">
        <v>24</v>
      </c>
      <c r="I4" s="959" t="s">
        <v>38</v>
      </c>
      <c r="J4" s="959" t="s">
        <v>32</v>
      </c>
      <c r="K4" s="940" t="s">
        <v>33</v>
      </c>
      <c r="L4" s="954"/>
      <c r="M4" s="956"/>
      <c r="N4" s="179">
        <v>2</v>
      </c>
    </row>
    <row r="5" spans="1:14" s="93" customFormat="1" ht="14.4" thickBot="1" x14ac:dyDescent="0.3">
      <c r="A5" s="927"/>
      <c r="B5" s="930"/>
      <c r="C5" s="933"/>
      <c r="D5" s="935"/>
      <c r="E5" s="938" t="s">
        <v>35</v>
      </c>
      <c r="F5" s="939"/>
      <c r="G5" s="958"/>
      <c r="H5" s="960"/>
      <c r="I5" s="960"/>
      <c r="J5" s="960"/>
      <c r="K5" s="941"/>
      <c r="L5" s="954"/>
      <c r="M5" s="956"/>
      <c r="N5" s="97">
        <f>IF(N4=1,0,IF(N4=2,1,IF(N4=3,2,0)))</f>
        <v>1</v>
      </c>
    </row>
    <row r="6" spans="1:14" s="93" customFormat="1" ht="15" thickBot="1" x14ac:dyDescent="0.3">
      <c r="A6" s="621" t="str">
        <f t="shared" ref="A6:A43" si="0">CONCATENATE(B6,C6,D6)</f>
        <v>PrepCharlotte HenshallJujantra Tradesman</v>
      </c>
      <c r="B6" s="718" t="s">
        <v>26</v>
      </c>
      <c r="C6" s="102" t="s">
        <v>568</v>
      </c>
      <c r="D6" s="103" t="s">
        <v>569</v>
      </c>
      <c r="E6" s="114">
        <v>6026860</v>
      </c>
      <c r="F6" s="105" t="s">
        <v>570</v>
      </c>
      <c r="G6" s="607">
        <v>64.474000000000004</v>
      </c>
      <c r="H6" s="608"/>
      <c r="I6" s="609"/>
      <c r="J6" s="610"/>
      <c r="K6" s="611"/>
      <c r="L6" s="111">
        <v>1</v>
      </c>
      <c r="M6" s="618">
        <f>IF(L6=1,7,IF(L6=2,6,IF(L6=3,5,IF(L6=4,4,IF(L6=5,3,IF(L6=6,2,IF(L6&gt;=6,1,0)))))))</f>
        <v>7</v>
      </c>
      <c r="N6" s="155">
        <f>SUM(M6+$N$5)</f>
        <v>8</v>
      </c>
    </row>
    <row r="7" spans="1:14" s="93" customFormat="1" ht="15" thickBot="1" x14ac:dyDescent="0.3">
      <c r="A7" s="621" t="str">
        <f t="shared" si="0"/>
        <v/>
      </c>
      <c r="B7" s="153"/>
      <c r="C7" s="102" t="s">
        <v>37</v>
      </c>
      <c r="D7" s="103" t="s">
        <v>37</v>
      </c>
      <c r="E7" s="114"/>
      <c r="F7" s="105"/>
      <c r="G7" s="607"/>
      <c r="H7" s="608"/>
      <c r="I7" s="609"/>
      <c r="J7" s="610"/>
      <c r="K7" s="611"/>
      <c r="L7" s="111"/>
      <c r="M7" s="620">
        <f>IF(L7=1,7,IF(L7=2,6,IF(L7=3,5,IF(L7=4,4,IF(L7=5,3,IF(L7=6,2,IF(L7&gt;=6,1,0)))))))</f>
        <v>0</v>
      </c>
      <c r="N7" s="178"/>
    </row>
    <row r="8" spans="1:14" s="93" customFormat="1" ht="15" thickBot="1" x14ac:dyDescent="0.3">
      <c r="A8" s="621" t="str">
        <f t="shared" si="0"/>
        <v>PrelimMarni BerceneParkiarrup Edward</v>
      </c>
      <c r="B8" s="342" t="s">
        <v>24</v>
      </c>
      <c r="C8" s="102" t="s">
        <v>571</v>
      </c>
      <c r="D8" s="103" t="s">
        <v>572</v>
      </c>
      <c r="E8" s="114">
        <v>6007278</v>
      </c>
      <c r="F8" s="105" t="s">
        <v>573</v>
      </c>
      <c r="G8" s="607"/>
      <c r="H8" s="612">
        <v>66.42</v>
      </c>
      <c r="I8" s="609"/>
      <c r="J8" s="610"/>
      <c r="K8" s="611"/>
      <c r="L8" s="111">
        <v>1</v>
      </c>
      <c r="M8" s="620">
        <f t="shared" ref="M8:M27" si="1">IF(L8=1,7,IF(L8=2,6,IF(L8=3,5,IF(L8=4,4,IF(L8=5,3,IF(L8=6,2,IF(L8&gt;=6,1,0)))))))</f>
        <v>7</v>
      </c>
      <c r="N8" s="178">
        <f t="shared" ref="N8:N27" si="2">SUM(M8+$N$5)</f>
        <v>8</v>
      </c>
    </row>
    <row r="9" spans="1:14" s="93" customFormat="1" ht="15" thickBot="1" x14ac:dyDescent="0.3">
      <c r="A9" s="621" t="str">
        <f t="shared" si="0"/>
        <v/>
      </c>
      <c r="B9" s="342"/>
      <c r="C9" s="102" t="s">
        <v>37</v>
      </c>
      <c r="D9" s="103" t="s">
        <v>37</v>
      </c>
      <c r="E9" s="114"/>
      <c r="F9" s="105"/>
      <c r="G9" s="607"/>
      <c r="H9" s="612"/>
      <c r="I9" s="609"/>
      <c r="J9" s="610"/>
      <c r="K9" s="611"/>
      <c r="L9" s="111"/>
      <c r="M9" s="620">
        <f t="shared" si="1"/>
        <v>0</v>
      </c>
      <c r="N9" s="178"/>
    </row>
    <row r="10" spans="1:14" s="93" customFormat="1" ht="15" thickBot="1" x14ac:dyDescent="0.3">
      <c r="A10" s="621" t="str">
        <f t="shared" si="0"/>
        <v>PrelimChaise FowlerGlobal Supreme</v>
      </c>
      <c r="B10" s="342" t="s">
        <v>24</v>
      </c>
      <c r="C10" s="102" t="s">
        <v>291</v>
      </c>
      <c r="D10" s="103" t="s">
        <v>549</v>
      </c>
      <c r="E10" s="114">
        <v>6024856</v>
      </c>
      <c r="F10" s="105" t="s">
        <v>376</v>
      </c>
      <c r="G10" s="607"/>
      <c r="H10" s="612">
        <v>65.400000000000006</v>
      </c>
      <c r="I10" s="609"/>
      <c r="J10" s="610"/>
      <c r="K10" s="611"/>
      <c r="L10" s="111">
        <v>1</v>
      </c>
      <c r="M10" s="620">
        <f t="shared" si="1"/>
        <v>7</v>
      </c>
      <c r="N10" s="178">
        <f t="shared" si="2"/>
        <v>8</v>
      </c>
    </row>
    <row r="11" spans="1:14" s="93" customFormat="1" ht="15" thickBot="1" x14ac:dyDescent="0.3">
      <c r="A11" s="621" t="str">
        <f t="shared" si="0"/>
        <v>PrelimEmmy FieldingBramley Sugar Man</v>
      </c>
      <c r="B11" s="342" t="s">
        <v>24</v>
      </c>
      <c r="C11" s="102" t="s">
        <v>534</v>
      </c>
      <c r="D11" s="103" t="s">
        <v>574</v>
      </c>
      <c r="E11" s="114">
        <v>6028710</v>
      </c>
      <c r="F11" s="105" t="s">
        <v>376</v>
      </c>
      <c r="G11" s="607"/>
      <c r="H11" s="612">
        <v>64.8</v>
      </c>
      <c r="I11" s="609"/>
      <c r="J11" s="610"/>
      <c r="K11" s="611"/>
      <c r="L11" s="111">
        <v>2</v>
      </c>
      <c r="M11" s="620">
        <f t="shared" si="1"/>
        <v>6</v>
      </c>
      <c r="N11" s="178">
        <f t="shared" si="2"/>
        <v>7</v>
      </c>
    </row>
    <row r="12" spans="1:14" s="93" customFormat="1" ht="15" thickBot="1" x14ac:dyDescent="0.3">
      <c r="A12" s="621" t="str">
        <f t="shared" si="0"/>
        <v/>
      </c>
      <c r="B12" s="342"/>
      <c r="C12" s="102" t="s">
        <v>37</v>
      </c>
      <c r="D12" s="103" t="s">
        <v>37</v>
      </c>
      <c r="E12" s="114"/>
      <c r="F12" s="105"/>
      <c r="G12" s="607"/>
      <c r="H12" s="612"/>
      <c r="I12" s="609"/>
      <c r="J12" s="610"/>
      <c r="K12" s="611"/>
      <c r="L12" s="111"/>
      <c r="M12" s="620">
        <f t="shared" si="1"/>
        <v>0</v>
      </c>
      <c r="N12" s="178"/>
    </row>
    <row r="13" spans="1:14" s="93" customFormat="1" ht="15" thickBot="1" x14ac:dyDescent="0.3">
      <c r="A13" s="621" t="str">
        <f t="shared" si="0"/>
        <v>PrelimJorja WarehamTiaja Park Fearless</v>
      </c>
      <c r="B13" s="342" t="s">
        <v>24</v>
      </c>
      <c r="C13" s="102" t="s">
        <v>340</v>
      </c>
      <c r="D13" s="103" t="s">
        <v>462</v>
      </c>
      <c r="E13" s="114">
        <v>6005901</v>
      </c>
      <c r="F13" s="105" t="s">
        <v>364</v>
      </c>
      <c r="G13" s="607"/>
      <c r="H13" s="612">
        <v>65.8</v>
      </c>
      <c r="I13" s="609"/>
      <c r="J13" s="610"/>
      <c r="K13" s="611"/>
      <c r="L13" s="111">
        <v>1</v>
      </c>
      <c r="M13" s="620">
        <f t="shared" si="1"/>
        <v>7</v>
      </c>
      <c r="N13" s="178">
        <f t="shared" si="2"/>
        <v>8</v>
      </c>
    </row>
    <row r="14" spans="1:14" s="93" customFormat="1" ht="15" thickBot="1" x14ac:dyDescent="0.3">
      <c r="A14" s="621" t="str">
        <f t="shared" si="0"/>
        <v>PrelimAbbie KirkhamLuminous Star</v>
      </c>
      <c r="B14" s="342" t="s">
        <v>24</v>
      </c>
      <c r="C14" s="102" t="s">
        <v>504</v>
      </c>
      <c r="D14" s="103" t="s">
        <v>384</v>
      </c>
      <c r="E14" s="114">
        <v>6027917</v>
      </c>
      <c r="F14" s="105" t="s">
        <v>570</v>
      </c>
      <c r="G14" s="607"/>
      <c r="H14" s="612">
        <v>64</v>
      </c>
      <c r="I14" s="609"/>
      <c r="J14" s="610"/>
      <c r="K14" s="611"/>
      <c r="L14" s="111">
        <v>2</v>
      </c>
      <c r="M14" s="620">
        <f t="shared" si="1"/>
        <v>6</v>
      </c>
      <c r="N14" s="178">
        <f t="shared" si="2"/>
        <v>7</v>
      </c>
    </row>
    <row r="15" spans="1:14" s="93" customFormat="1" ht="15" thickBot="1" x14ac:dyDescent="0.3">
      <c r="A15" s="621" t="str">
        <f t="shared" si="0"/>
        <v>PrelimReagan HughanSylvania Class Act</v>
      </c>
      <c r="B15" s="342" t="s">
        <v>24</v>
      </c>
      <c r="C15" s="102" t="s">
        <v>343</v>
      </c>
      <c r="D15" s="103" t="s">
        <v>575</v>
      </c>
      <c r="E15" s="114">
        <v>6008572</v>
      </c>
      <c r="F15" s="105" t="s">
        <v>376</v>
      </c>
      <c r="G15" s="607"/>
      <c r="H15" s="612">
        <v>59.8</v>
      </c>
      <c r="I15" s="609"/>
      <c r="J15" s="610"/>
      <c r="K15" s="611"/>
      <c r="L15" s="111">
        <v>3</v>
      </c>
      <c r="M15" s="620">
        <f t="shared" si="1"/>
        <v>5</v>
      </c>
      <c r="N15" s="178">
        <f t="shared" si="2"/>
        <v>6</v>
      </c>
    </row>
    <row r="16" spans="1:14" s="93" customFormat="1" ht="15" thickBot="1" x14ac:dyDescent="0.3">
      <c r="A16" s="621" t="str">
        <f t="shared" si="0"/>
        <v/>
      </c>
      <c r="B16" s="342"/>
      <c r="C16" s="102" t="s">
        <v>37</v>
      </c>
      <c r="D16" s="103" t="s">
        <v>37</v>
      </c>
      <c r="E16" s="114"/>
      <c r="F16" s="105"/>
      <c r="G16" s="607"/>
      <c r="H16" s="612"/>
      <c r="I16" s="609"/>
      <c r="J16" s="610"/>
      <c r="K16" s="611"/>
      <c r="L16" s="111"/>
      <c r="M16" s="620">
        <f t="shared" si="1"/>
        <v>0</v>
      </c>
      <c r="N16" s="178"/>
    </row>
    <row r="17" spans="1:14" s="93" customFormat="1" ht="15" thickBot="1" x14ac:dyDescent="0.3">
      <c r="A17" s="621" t="str">
        <f t="shared" si="0"/>
        <v>PrelimLauren RoweLladielle Nobleman</v>
      </c>
      <c r="B17" s="342" t="s">
        <v>24</v>
      </c>
      <c r="C17" s="102" t="s">
        <v>576</v>
      </c>
      <c r="D17" s="103" t="s">
        <v>577</v>
      </c>
      <c r="E17" s="114">
        <v>6011082</v>
      </c>
      <c r="F17" s="105" t="s">
        <v>376</v>
      </c>
      <c r="G17" s="607"/>
      <c r="H17" s="612">
        <v>68.599999999999994</v>
      </c>
      <c r="I17" s="609"/>
      <c r="J17" s="610"/>
      <c r="K17" s="611"/>
      <c r="L17" s="111">
        <v>1</v>
      </c>
      <c r="M17" s="620">
        <f t="shared" si="1"/>
        <v>7</v>
      </c>
      <c r="N17" s="178">
        <f t="shared" si="2"/>
        <v>8</v>
      </c>
    </row>
    <row r="18" spans="1:14" s="93" customFormat="1" ht="15" thickBot="1" x14ac:dyDescent="0.3">
      <c r="A18" s="621" t="str">
        <f t="shared" si="0"/>
        <v>PrelimTiarlie WarehamTiaja Park Eclipse</v>
      </c>
      <c r="B18" s="342" t="s">
        <v>24</v>
      </c>
      <c r="C18" s="102" t="s">
        <v>420</v>
      </c>
      <c r="D18" s="103" t="s">
        <v>578</v>
      </c>
      <c r="E18" s="114">
        <v>6005900</v>
      </c>
      <c r="F18" s="105" t="s">
        <v>364</v>
      </c>
      <c r="G18" s="607"/>
      <c r="H18" s="612">
        <v>63</v>
      </c>
      <c r="I18" s="609"/>
      <c r="J18" s="610"/>
      <c r="K18" s="611"/>
      <c r="L18" s="111">
        <v>2</v>
      </c>
      <c r="M18" s="620">
        <f t="shared" si="1"/>
        <v>6</v>
      </c>
      <c r="N18" s="178">
        <f t="shared" si="2"/>
        <v>7</v>
      </c>
    </row>
    <row r="19" spans="1:14" s="93" customFormat="1" ht="15" thickBot="1" x14ac:dyDescent="0.3">
      <c r="A19" s="621" t="str">
        <f t="shared" si="0"/>
        <v/>
      </c>
      <c r="B19" s="342"/>
      <c r="C19" s="102" t="s">
        <v>37</v>
      </c>
      <c r="D19" s="103" t="s">
        <v>37</v>
      </c>
      <c r="E19" s="114"/>
      <c r="F19" s="105"/>
      <c r="G19" s="607"/>
      <c r="H19" s="612"/>
      <c r="I19" s="609"/>
      <c r="J19" s="610"/>
      <c r="K19" s="611"/>
      <c r="L19" s="111"/>
      <c r="M19" s="620">
        <f t="shared" si="1"/>
        <v>0</v>
      </c>
      <c r="N19" s="178"/>
    </row>
    <row r="20" spans="1:14" s="93" customFormat="1" ht="15" thickBot="1" x14ac:dyDescent="0.3">
      <c r="A20" s="621" t="str">
        <f t="shared" si="0"/>
        <v>NovBronte HorsfallRockview Solar Flare</v>
      </c>
      <c r="B20" s="342" t="s">
        <v>70</v>
      </c>
      <c r="C20" s="102" t="s">
        <v>156</v>
      </c>
      <c r="D20" s="103" t="s">
        <v>579</v>
      </c>
      <c r="E20" s="114">
        <v>6025533</v>
      </c>
      <c r="F20" s="105" t="s">
        <v>376</v>
      </c>
      <c r="G20" s="607"/>
      <c r="H20" s="612"/>
      <c r="I20" s="609">
        <v>69.106999999999999</v>
      </c>
      <c r="J20" s="610"/>
      <c r="K20" s="611"/>
      <c r="L20" s="111">
        <v>1</v>
      </c>
      <c r="M20" s="620">
        <f t="shared" si="1"/>
        <v>7</v>
      </c>
      <c r="N20" s="178">
        <f t="shared" si="2"/>
        <v>8</v>
      </c>
    </row>
    <row r="21" spans="1:14" s="93" customFormat="1" ht="15" thickBot="1" x14ac:dyDescent="0.3">
      <c r="A21" s="621" t="str">
        <f t="shared" si="0"/>
        <v>NovMarni BerceneParkiarrup Edward</v>
      </c>
      <c r="B21" s="342" t="s">
        <v>70</v>
      </c>
      <c r="C21" s="102" t="s">
        <v>571</v>
      </c>
      <c r="D21" s="103" t="s">
        <v>572</v>
      </c>
      <c r="E21" s="114">
        <v>6007278</v>
      </c>
      <c r="F21" s="105" t="s">
        <v>573</v>
      </c>
      <c r="G21" s="607"/>
      <c r="H21" s="612"/>
      <c r="I21" s="609">
        <v>67.320999999999998</v>
      </c>
      <c r="J21" s="610"/>
      <c r="K21" s="611"/>
      <c r="L21" s="111">
        <v>2</v>
      </c>
      <c r="M21" s="620">
        <f t="shared" si="1"/>
        <v>6</v>
      </c>
      <c r="N21" s="178">
        <f t="shared" si="2"/>
        <v>7</v>
      </c>
    </row>
    <row r="22" spans="1:14" s="93" customFormat="1" ht="15" thickBot="1" x14ac:dyDescent="0.3">
      <c r="A22" s="621" t="str">
        <f t="shared" si="0"/>
        <v/>
      </c>
      <c r="B22" s="342"/>
      <c r="C22" s="102" t="s">
        <v>37</v>
      </c>
      <c r="D22" s="103" t="s">
        <v>37</v>
      </c>
      <c r="E22" s="114"/>
      <c r="F22" s="105"/>
      <c r="G22" s="607"/>
      <c r="H22" s="612"/>
      <c r="I22" s="609"/>
      <c r="J22" s="610"/>
      <c r="K22" s="611"/>
      <c r="L22" s="111"/>
      <c r="M22" s="620">
        <f t="shared" si="1"/>
        <v>0</v>
      </c>
      <c r="N22" s="178"/>
    </row>
    <row r="23" spans="1:14" s="93" customFormat="1" ht="15" thickBot="1" x14ac:dyDescent="0.3">
      <c r="A23" s="621" t="str">
        <f t="shared" si="0"/>
        <v>NovAshlee HilderSandpipers</v>
      </c>
      <c r="B23" s="342" t="s">
        <v>70</v>
      </c>
      <c r="C23" s="102" t="s">
        <v>580</v>
      </c>
      <c r="D23" s="103" t="s">
        <v>581</v>
      </c>
      <c r="E23" s="114">
        <v>6025232</v>
      </c>
      <c r="F23" s="105" t="s">
        <v>294</v>
      </c>
      <c r="G23" s="607"/>
      <c r="H23" s="612"/>
      <c r="I23" s="609">
        <v>73.412000000000006</v>
      </c>
      <c r="J23" s="610"/>
      <c r="K23" s="611"/>
      <c r="L23" s="111">
        <v>1</v>
      </c>
      <c r="M23" s="620">
        <f t="shared" si="1"/>
        <v>7</v>
      </c>
      <c r="N23" s="178">
        <f t="shared" si="2"/>
        <v>8</v>
      </c>
    </row>
    <row r="24" spans="1:14" s="93" customFormat="1" ht="15" thickBot="1" x14ac:dyDescent="0.3">
      <c r="A24" s="621" t="str">
        <f t="shared" si="0"/>
        <v>NovJorja WarehamTiaja Park Fearless</v>
      </c>
      <c r="B24" s="342" t="s">
        <v>70</v>
      </c>
      <c r="C24" s="131" t="s">
        <v>340</v>
      </c>
      <c r="D24" s="132" t="s">
        <v>462</v>
      </c>
      <c r="E24" s="114">
        <v>6005901</v>
      </c>
      <c r="F24" s="105" t="s">
        <v>364</v>
      </c>
      <c r="G24" s="607"/>
      <c r="H24" s="608"/>
      <c r="I24" s="609">
        <v>66.25</v>
      </c>
      <c r="J24" s="610"/>
      <c r="K24" s="611"/>
      <c r="L24" s="111">
        <v>2</v>
      </c>
      <c r="M24" s="620">
        <f t="shared" si="1"/>
        <v>6</v>
      </c>
      <c r="N24" s="178">
        <f t="shared" si="2"/>
        <v>7</v>
      </c>
    </row>
    <row r="25" spans="1:14" ht="15" thickBot="1" x14ac:dyDescent="0.3">
      <c r="A25" s="621" t="str">
        <f t="shared" si="0"/>
        <v>NovImogen FreemanDaisy Lvarss</v>
      </c>
      <c r="B25" s="342" t="s">
        <v>70</v>
      </c>
      <c r="C25" s="102" t="s">
        <v>500</v>
      </c>
      <c r="D25" s="103" t="s">
        <v>512</v>
      </c>
      <c r="E25" s="114">
        <v>6023010</v>
      </c>
      <c r="F25" s="105" t="s">
        <v>570</v>
      </c>
      <c r="G25" s="607"/>
      <c r="H25" s="608"/>
      <c r="I25" s="609">
        <v>62.679000000000002</v>
      </c>
      <c r="J25" s="610"/>
      <c r="K25" s="611"/>
      <c r="L25" s="111">
        <v>3</v>
      </c>
      <c r="M25" s="620">
        <f t="shared" si="1"/>
        <v>5</v>
      </c>
      <c r="N25" s="178">
        <f t="shared" si="2"/>
        <v>6</v>
      </c>
    </row>
    <row r="26" spans="1:14" ht="15" thickBot="1" x14ac:dyDescent="0.3">
      <c r="A26" s="621" t="str">
        <f t="shared" si="0"/>
        <v/>
      </c>
      <c r="B26" s="342"/>
      <c r="C26" s="102" t="s">
        <v>37</v>
      </c>
      <c r="D26" s="103" t="s">
        <v>37</v>
      </c>
      <c r="E26" s="114"/>
      <c r="F26" s="105"/>
      <c r="G26" s="607"/>
      <c r="H26" s="608"/>
      <c r="I26" s="609"/>
      <c r="J26" s="610"/>
      <c r="K26" s="611"/>
      <c r="L26" s="111"/>
      <c r="M26" s="620">
        <f t="shared" si="1"/>
        <v>0</v>
      </c>
      <c r="N26" s="178"/>
    </row>
    <row r="27" spans="1:14" ht="15" thickBot="1" x14ac:dyDescent="0.3">
      <c r="A27" s="621" t="str">
        <f t="shared" si="0"/>
        <v>ElemReagan HughanAria Mistretta</v>
      </c>
      <c r="B27" s="153" t="s">
        <v>16</v>
      </c>
      <c r="C27" s="102" t="s">
        <v>343</v>
      </c>
      <c r="D27" s="103" t="s">
        <v>582</v>
      </c>
      <c r="E27" s="114">
        <v>6008572</v>
      </c>
      <c r="F27" s="105" t="s">
        <v>376</v>
      </c>
      <c r="G27" s="607"/>
      <c r="H27" s="608"/>
      <c r="I27" s="609"/>
      <c r="J27" s="610">
        <v>58.05</v>
      </c>
      <c r="K27" s="611"/>
      <c r="L27" s="111">
        <v>1</v>
      </c>
      <c r="M27" s="620">
        <f t="shared" si="1"/>
        <v>7</v>
      </c>
      <c r="N27" s="178">
        <f t="shared" si="2"/>
        <v>8</v>
      </c>
    </row>
    <row r="28" spans="1:14" ht="15" thickBot="1" x14ac:dyDescent="0.3">
      <c r="A28" s="621" t="str">
        <f t="shared" si="0"/>
        <v/>
      </c>
      <c r="B28" s="193"/>
      <c r="C28" s="102" t="s">
        <v>37</v>
      </c>
      <c r="D28" s="103" t="s">
        <v>37</v>
      </c>
      <c r="E28" s="114"/>
      <c r="F28" s="105"/>
      <c r="G28" s="607"/>
      <c r="H28" s="608"/>
      <c r="I28" s="609"/>
      <c r="J28" s="610"/>
      <c r="K28" s="611"/>
      <c r="L28" s="111"/>
      <c r="M28" s="620"/>
      <c r="N28" s="178"/>
    </row>
    <row r="29" spans="1:14" ht="15" thickBot="1" x14ac:dyDescent="0.3">
      <c r="A29" s="621" t="str">
        <f t="shared" si="0"/>
        <v/>
      </c>
      <c r="B29" s="193"/>
      <c r="C29" s="102" t="s">
        <v>37</v>
      </c>
      <c r="D29" s="103"/>
      <c r="E29" s="114"/>
      <c r="F29" s="105"/>
      <c r="G29" s="607"/>
      <c r="H29" s="608"/>
      <c r="I29" s="609"/>
      <c r="J29" s="610"/>
      <c r="K29" s="611"/>
      <c r="L29" s="111"/>
      <c r="M29" s="620"/>
      <c r="N29" s="178"/>
    </row>
    <row r="30" spans="1:14" ht="15" thickBot="1" x14ac:dyDescent="0.3">
      <c r="A30" s="621" t="str">
        <f t="shared" si="0"/>
        <v/>
      </c>
      <c r="B30" s="193"/>
      <c r="C30" s="102" t="s">
        <v>37</v>
      </c>
      <c r="D30" s="103"/>
      <c r="E30" s="114"/>
      <c r="F30" s="105"/>
      <c r="G30" s="607"/>
      <c r="H30" s="608"/>
      <c r="I30" s="609"/>
      <c r="J30" s="610"/>
      <c r="K30" s="611"/>
      <c r="L30" s="111"/>
      <c r="M30" s="620"/>
      <c r="N30" s="178"/>
    </row>
    <row r="31" spans="1:14" ht="15" thickBot="1" x14ac:dyDescent="0.3">
      <c r="A31" s="621" t="str">
        <f t="shared" si="0"/>
        <v/>
      </c>
      <c r="B31" s="193"/>
      <c r="C31" s="102" t="s">
        <v>37</v>
      </c>
      <c r="D31" s="103"/>
      <c r="E31" s="114"/>
      <c r="F31" s="105"/>
      <c r="G31" s="607"/>
      <c r="H31" s="608"/>
      <c r="I31" s="609"/>
      <c r="J31" s="610"/>
      <c r="K31" s="611"/>
      <c r="L31" s="111"/>
      <c r="M31" s="620"/>
      <c r="N31" s="178"/>
    </row>
    <row r="32" spans="1:14" ht="15" thickBot="1" x14ac:dyDescent="0.3">
      <c r="A32" s="621" t="str">
        <f t="shared" si="0"/>
        <v/>
      </c>
      <c r="B32" s="193"/>
      <c r="C32" s="102"/>
      <c r="D32" s="103"/>
      <c r="E32" s="114"/>
      <c r="F32" s="105"/>
      <c r="G32" s="607"/>
      <c r="H32" s="608"/>
      <c r="I32" s="609"/>
      <c r="J32" s="610"/>
      <c r="K32" s="611"/>
      <c r="L32" s="111"/>
      <c r="M32" s="620"/>
      <c r="N32" s="178"/>
    </row>
    <row r="33" spans="1:14" ht="15" thickBot="1" x14ac:dyDescent="0.3">
      <c r="A33" s="621" t="str">
        <f t="shared" si="0"/>
        <v/>
      </c>
      <c r="B33" s="193"/>
      <c r="C33" s="102"/>
      <c r="D33" s="103"/>
      <c r="E33" s="114"/>
      <c r="F33" s="105"/>
      <c r="G33" s="607"/>
      <c r="H33" s="608"/>
      <c r="I33" s="609"/>
      <c r="J33" s="610"/>
      <c r="K33" s="611"/>
      <c r="L33" s="111"/>
      <c r="M33" s="620"/>
      <c r="N33" s="178"/>
    </row>
    <row r="34" spans="1:14" ht="15" thickBot="1" x14ac:dyDescent="0.3">
      <c r="A34" s="621" t="str">
        <f t="shared" si="0"/>
        <v/>
      </c>
      <c r="B34" s="193"/>
      <c r="C34" s="102"/>
      <c r="D34" s="103"/>
      <c r="E34" s="114"/>
      <c r="F34" s="105"/>
      <c r="G34" s="607"/>
      <c r="H34" s="608"/>
      <c r="I34" s="609"/>
      <c r="J34" s="610"/>
      <c r="K34" s="611"/>
      <c r="L34" s="111"/>
      <c r="M34" s="620"/>
      <c r="N34" s="178"/>
    </row>
    <row r="35" spans="1:14" ht="15" thickBot="1" x14ac:dyDescent="0.3">
      <c r="A35" s="621" t="str">
        <f t="shared" si="0"/>
        <v/>
      </c>
      <c r="B35" s="193"/>
      <c r="C35" s="102"/>
      <c r="D35" s="103"/>
      <c r="E35" s="114"/>
      <c r="F35" s="105"/>
      <c r="G35" s="607"/>
      <c r="H35" s="608"/>
      <c r="I35" s="609"/>
      <c r="J35" s="610"/>
      <c r="K35" s="611"/>
      <c r="L35" s="111"/>
      <c r="M35" s="620"/>
      <c r="N35" s="178"/>
    </row>
    <row r="36" spans="1:14" ht="15" thickBot="1" x14ac:dyDescent="0.3">
      <c r="A36" s="621" t="str">
        <f t="shared" si="0"/>
        <v/>
      </c>
      <c r="B36" s="193"/>
      <c r="C36" s="102"/>
      <c r="D36" s="103"/>
      <c r="E36" s="114"/>
      <c r="F36" s="105"/>
      <c r="G36" s="607"/>
      <c r="H36" s="608"/>
      <c r="I36" s="609"/>
      <c r="J36" s="610"/>
      <c r="K36" s="611"/>
      <c r="L36" s="111"/>
      <c r="M36" s="620"/>
      <c r="N36" s="178"/>
    </row>
    <row r="37" spans="1:14" ht="15" thickBot="1" x14ac:dyDescent="0.3">
      <c r="A37" s="621" t="str">
        <f t="shared" si="0"/>
        <v/>
      </c>
      <c r="B37" s="193"/>
      <c r="C37" s="102"/>
      <c r="D37" s="103"/>
      <c r="E37" s="114"/>
      <c r="F37" s="105"/>
      <c r="G37" s="607"/>
      <c r="H37" s="608"/>
      <c r="I37" s="609"/>
      <c r="J37" s="610"/>
      <c r="K37" s="611"/>
      <c r="L37" s="111"/>
      <c r="M37" s="620"/>
      <c r="N37" s="178"/>
    </row>
    <row r="38" spans="1:14" ht="15" thickBot="1" x14ac:dyDescent="0.3">
      <c r="A38" s="621" t="str">
        <f t="shared" si="0"/>
        <v/>
      </c>
      <c r="B38" s="193"/>
      <c r="C38" s="102"/>
      <c r="D38" s="103"/>
      <c r="E38" s="114"/>
      <c r="F38" s="105"/>
      <c r="G38" s="607"/>
      <c r="H38" s="608"/>
      <c r="I38" s="609"/>
      <c r="J38" s="610"/>
      <c r="K38" s="611"/>
      <c r="L38" s="111"/>
      <c r="M38" s="620"/>
      <c r="N38" s="178"/>
    </row>
    <row r="39" spans="1:14" ht="15" thickBot="1" x14ac:dyDescent="0.3">
      <c r="A39" s="621" t="str">
        <f t="shared" si="0"/>
        <v/>
      </c>
      <c r="B39" s="310"/>
      <c r="C39" s="102"/>
      <c r="D39" s="103"/>
      <c r="E39" s="114"/>
      <c r="F39" s="105"/>
      <c r="G39" s="607"/>
      <c r="H39" s="608"/>
      <c r="I39" s="609"/>
      <c r="J39" s="610"/>
      <c r="K39" s="611"/>
      <c r="L39" s="111"/>
      <c r="M39" s="620"/>
      <c r="N39" s="178"/>
    </row>
    <row r="40" spans="1:14" ht="15" thickBot="1" x14ac:dyDescent="0.3">
      <c r="A40" s="621" t="str">
        <f t="shared" si="0"/>
        <v/>
      </c>
      <c r="B40" s="310"/>
      <c r="C40" s="102"/>
      <c r="D40" s="103"/>
      <c r="E40" s="114"/>
      <c r="F40" s="105"/>
      <c r="G40" s="607"/>
      <c r="H40" s="608"/>
      <c r="I40" s="609"/>
      <c r="J40" s="610"/>
      <c r="K40" s="611"/>
      <c r="L40" s="111"/>
      <c r="M40" s="620"/>
      <c r="N40" s="178"/>
    </row>
    <row r="41" spans="1:14" ht="15" thickBot="1" x14ac:dyDescent="0.3">
      <c r="A41" s="621" t="str">
        <f t="shared" si="0"/>
        <v/>
      </c>
      <c r="B41" s="310"/>
      <c r="C41" s="102"/>
      <c r="D41" s="103"/>
      <c r="E41" s="114"/>
      <c r="F41" s="105"/>
      <c r="G41" s="607"/>
      <c r="H41" s="608"/>
      <c r="I41" s="609"/>
      <c r="J41" s="610"/>
      <c r="K41" s="611"/>
      <c r="L41" s="111"/>
      <c r="M41" s="620"/>
      <c r="N41" s="178"/>
    </row>
    <row r="42" spans="1:14" ht="15" thickBot="1" x14ac:dyDescent="0.3">
      <c r="A42" s="621" t="str">
        <f t="shared" si="0"/>
        <v/>
      </c>
      <c r="B42" s="193"/>
      <c r="C42" s="102"/>
      <c r="D42" s="103"/>
      <c r="E42" s="114"/>
      <c r="F42" s="105"/>
      <c r="G42" s="607"/>
      <c r="H42" s="608"/>
      <c r="I42" s="609"/>
      <c r="J42" s="610"/>
      <c r="K42" s="611"/>
      <c r="L42" s="111"/>
      <c r="M42" s="620"/>
      <c r="N42" s="178"/>
    </row>
    <row r="43" spans="1:14" ht="14.4" x14ac:dyDescent="0.25">
      <c r="A43" s="621" t="str">
        <f t="shared" si="0"/>
        <v/>
      </c>
      <c r="B43" s="310"/>
      <c r="C43" s="102"/>
      <c r="D43" s="103"/>
      <c r="E43" s="114"/>
      <c r="F43" s="105"/>
      <c r="G43" s="607"/>
      <c r="H43" s="608"/>
      <c r="I43" s="609"/>
      <c r="J43" s="610"/>
      <c r="K43" s="611"/>
      <c r="L43" s="111"/>
      <c r="M43" s="619"/>
      <c r="N43" s="178"/>
    </row>
    <row r="44" spans="1:14" ht="14.4" x14ac:dyDescent="0.25">
      <c r="A44" s="207" t="str">
        <f t="shared" ref="A44:A67" si="3">CONCATENATE(B44,C82,D82)</f>
        <v/>
      </c>
      <c r="B44" s="193"/>
      <c r="C44" s="102"/>
      <c r="D44" s="103"/>
      <c r="E44" s="114"/>
      <c r="F44" s="105"/>
      <c r="G44" s="607"/>
      <c r="H44" s="608"/>
      <c r="I44" s="609"/>
      <c r="J44" s="610"/>
      <c r="K44" s="611"/>
      <c r="L44" s="111"/>
      <c r="M44" s="195"/>
      <c r="N44" s="178"/>
    </row>
    <row r="45" spans="1:14" ht="14.4" x14ac:dyDescent="0.25">
      <c r="A45" s="207" t="str">
        <f t="shared" si="3"/>
        <v/>
      </c>
      <c r="B45" s="193"/>
      <c r="C45" s="102"/>
      <c r="D45" s="103"/>
      <c r="E45" s="114"/>
      <c r="F45" s="105"/>
      <c r="G45" s="607"/>
      <c r="H45" s="608"/>
      <c r="I45" s="609"/>
      <c r="J45" s="610"/>
      <c r="K45" s="611"/>
      <c r="L45" s="111"/>
      <c r="M45" s="195"/>
      <c r="N45" s="178"/>
    </row>
    <row r="46" spans="1:14" ht="14.4" x14ac:dyDescent="0.25">
      <c r="A46" s="207" t="str">
        <f t="shared" si="3"/>
        <v/>
      </c>
      <c r="B46" s="193"/>
      <c r="C46" s="102"/>
      <c r="D46" s="103"/>
      <c r="E46" s="114"/>
      <c r="F46" s="105"/>
      <c r="G46" s="607"/>
      <c r="H46" s="608"/>
      <c r="I46" s="609"/>
      <c r="J46" s="610"/>
      <c r="K46" s="611"/>
      <c r="L46" s="111"/>
      <c r="M46" s="195"/>
      <c r="N46" s="178"/>
    </row>
    <row r="47" spans="1:14" ht="14.4" x14ac:dyDescent="0.25">
      <c r="A47" s="207" t="str">
        <f t="shared" si="3"/>
        <v/>
      </c>
      <c r="B47" s="193"/>
      <c r="C47" s="102"/>
      <c r="D47" s="103"/>
      <c r="E47" s="114"/>
      <c r="F47" s="105"/>
      <c r="G47" s="607"/>
      <c r="H47" s="608"/>
      <c r="I47" s="609"/>
      <c r="J47" s="610"/>
      <c r="K47" s="611"/>
      <c r="L47" s="111"/>
      <c r="M47" s="195"/>
      <c r="N47" s="178"/>
    </row>
    <row r="48" spans="1:14" ht="14.4" x14ac:dyDescent="0.25">
      <c r="A48" s="207" t="str">
        <f t="shared" si="3"/>
        <v/>
      </c>
      <c r="B48" s="193"/>
      <c r="C48" s="102"/>
      <c r="D48" s="103"/>
      <c r="E48" s="114"/>
      <c r="F48" s="105"/>
      <c r="G48" s="607"/>
      <c r="H48" s="608"/>
      <c r="I48" s="609"/>
      <c r="J48" s="610"/>
      <c r="K48" s="611"/>
      <c r="L48" s="111"/>
      <c r="M48" s="195"/>
      <c r="N48" s="178"/>
    </row>
    <row r="49" spans="1:14" ht="14.4" x14ac:dyDescent="0.25">
      <c r="A49" s="207" t="str">
        <f t="shared" si="3"/>
        <v/>
      </c>
      <c r="B49" s="193"/>
      <c r="C49" s="102"/>
      <c r="D49" s="103"/>
      <c r="E49" s="114"/>
      <c r="F49" s="105"/>
      <c r="G49" s="607"/>
      <c r="H49" s="608"/>
      <c r="I49" s="609"/>
      <c r="J49" s="610"/>
      <c r="K49" s="611"/>
      <c r="L49" s="111"/>
      <c r="M49" s="195"/>
      <c r="N49" s="178"/>
    </row>
    <row r="50" spans="1:14" ht="14.4" x14ac:dyDescent="0.25">
      <c r="A50" s="207" t="str">
        <f t="shared" si="3"/>
        <v/>
      </c>
      <c r="B50" s="193"/>
      <c r="C50" s="102"/>
      <c r="D50" s="103"/>
      <c r="E50" s="114"/>
      <c r="F50" s="105"/>
      <c r="G50" s="607"/>
      <c r="H50" s="608"/>
      <c r="I50" s="609"/>
      <c r="J50" s="610"/>
      <c r="K50" s="611"/>
      <c r="L50" s="111"/>
      <c r="M50" s="195"/>
      <c r="N50" s="178"/>
    </row>
    <row r="51" spans="1:14" ht="14.4" x14ac:dyDescent="0.25">
      <c r="A51" s="207" t="str">
        <f t="shared" si="3"/>
        <v/>
      </c>
      <c r="B51" s="193"/>
      <c r="C51" s="102"/>
      <c r="D51" s="103"/>
      <c r="E51" s="114"/>
      <c r="F51" s="105"/>
      <c r="G51" s="607"/>
      <c r="H51" s="608"/>
      <c r="I51" s="609"/>
      <c r="J51" s="610"/>
      <c r="K51" s="611"/>
      <c r="L51" s="111"/>
      <c r="M51" s="195"/>
      <c r="N51" s="178"/>
    </row>
    <row r="52" spans="1:14" ht="14.4" x14ac:dyDescent="0.25">
      <c r="A52" s="207" t="str">
        <f t="shared" si="3"/>
        <v/>
      </c>
      <c r="B52" s="193"/>
      <c r="C52" s="102"/>
      <c r="D52" s="103"/>
      <c r="E52" s="114"/>
      <c r="F52" s="105"/>
      <c r="G52" s="607"/>
      <c r="H52" s="608"/>
      <c r="I52" s="609"/>
      <c r="J52" s="610"/>
      <c r="K52" s="611"/>
      <c r="L52" s="111"/>
      <c r="M52" s="195"/>
      <c r="N52" s="178"/>
    </row>
    <row r="53" spans="1:14" ht="14.4" x14ac:dyDescent="0.25">
      <c r="A53" s="207" t="str">
        <f t="shared" si="3"/>
        <v/>
      </c>
      <c r="B53" s="193"/>
      <c r="C53" s="102"/>
      <c r="D53" s="103"/>
      <c r="E53" s="114"/>
      <c r="F53" s="105"/>
      <c r="G53" s="607"/>
      <c r="H53" s="608"/>
      <c r="I53" s="609"/>
      <c r="J53" s="610"/>
      <c r="K53" s="611"/>
      <c r="L53" s="111"/>
      <c r="M53" s="195"/>
      <c r="N53" s="178"/>
    </row>
    <row r="54" spans="1:14" ht="14.4" x14ac:dyDescent="0.25">
      <c r="A54" s="207" t="str">
        <f t="shared" si="3"/>
        <v/>
      </c>
      <c r="B54" s="193"/>
      <c r="C54" s="102"/>
      <c r="D54" s="103"/>
      <c r="E54" s="114"/>
      <c r="F54" s="105"/>
      <c r="G54" s="607"/>
      <c r="H54" s="608"/>
      <c r="I54" s="609"/>
      <c r="J54" s="610"/>
      <c r="K54" s="611"/>
      <c r="L54" s="111"/>
      <c r="M54" s="195"/>
      <c r="N54" s="178"/>
    </row>
    <row r="55" spans="1:14" ht="14.4" x14ac:dyDescent="0.25">
      <c r="A55" s="207" t="str">
        <f t="shared" si="3"/>
        <v/>
      </c>
      <c r="B55" s="193"/>
      <c r="C55" s="102"/>
      <c r="D55" s="103"/>
      <c r="E55" s="114"/>
      <c r="F55" s="105"/>
      <c r="G55" s="607"/>
      <c r="H55" s="608"/>
      <c r="I55" s="609"/>
      <c r="J55" s="610"/>
      <c r="K55" s="611"/>
      <c r="L55" s="111"/>
      <c r="M55" s="195"/>
      <c r="N55" s="178"/>
    </row>
    <row r="56" spans="1:14" ht="14.4" x14ac:dyDescent="0.25">
      <c r="A56" s="207" t="str">
        <f t="shared" si="3"/>
        <v/>
      </c>
      <c r="B56" s="193"/>
      <c r="C56" s="102"/>
      <c r="D56" s="103"/>
      <c r="E56" s="114"/>
      <c r="F56" s="105"/>
      <c r="G56" s="607"/>
      <c r="H56" s="608"/>
      <c r="I56" s="609"/>
      <c r="J56" s="610"/>
      <c r="K56" s="611"/>
      <c r="L56" s="111"/>
      <c r="M56" s="195"/>
      <c r="N56" s="178"/>
    </row>
    <row r="57" spans="1:14" ht="14.4" x14ac:dyDescent="0.25">
      <c r="A57" s="207" t="str">
        <f t="shared" si="3"/>
        <v/>
      </c>
      <c r="B57" s="193"/>
      <c r="C57" s="102"/>
      <c r="D57" s="103"/>
      <c r="E57" s="114"/>
      <c r="F57" s="105"/>
      <c r="G57" s="607"/>
      <c r="H57" s="608"/>
      <c r="I57" s="609"/>
      <c r="J57" s="610"/>
      <c r="K57" s="611"/>
      <c r="L57" s="111"/>
      <c r="M57" s="195"/>
      <c r="N57" s="178"/>
    </row>
    <row r="58" spans="1:14" ht="14.4" x14ac:dyDescent="0.25">
      <c r="A58" s="207" t="str">
        <f t="shared" si="3"/>
        <v/>
      </c>
      <c r="B58" s="193"/>
      <c r="C58" s="102"/>
      <c r="D58" s="103"/>
      <c r="E58" s="114"/>
      <c r="F58" s="105"/>
      <c r="G58" s="607"/>
      <c r="H58" s="608"/>
      <c r="I58" s="609"/>
      <c r="J58" s="610"/>
      <c r="K58" s="611"/>
      <c r="L58" s="111"/>
      <c r="M58" s="195"/>
      <c r="N58" s="178"/>
    </row>
    <row r="59" spans="1:14" ht="14.4" x14ac:dyDescent="0.25">
      <c r="A59" s="207" t="str">
        <f t="shared" si="3"/>
        <v/>
      </c>
      <c r="B59" s="193"/>
      <c r="C59" s="102"/>
      <c r="D59" s="103"/>
      <c r="E59" s="114"/>
      <c r="F59" s="105"/>
      <c r="G59" s="607"/>
      <c r="H59" s="608"/>
      <c r="I59" s="609"/>
      <c r="J59" s="610"/>
      <c r="K59" s="611"/>
      <c r="L59" s="111"/>
      <c r="M59" s="195"/>
      <c r="N59" s="178"/>
    </row>
    <row r="60" spans="1:14" ht="14.4" x14ac:dyDescent="0.25">
      <c r="A60" s="207" t="str">
        <f t="shared" si="3"/>
        <v/>
      </c>
      <c r="B60" s="193"/>
      <c r="C60" s="102"/>
      <c r="D60" s="103"/>
      <c r="E60" s="114"/>
      <c r="F60" s="105"/>
      <c r="G60" s="607"/>
      <c r="H60" s="608"/>
      <c r="I60" s="609"/>
      <c r="J60" s="610"/>
      <c r="K60" s="611"/>
      <c r="L60" s="111"/>
      <c r="M60" s="195"/>
      <c r="N60" s="178"/>
    </row>
    <row r="61" spans="1:14" ht="14.4" x14ac:dyDescent="0.25">
      <c r="A61" s="207" t="str">
        <f t="shared" si="3"/>
        <v/>
      </c>
      <c r="B61" s="193"/>
      <c r="C61" s="102"/>
      <c r="D61" s="103"/>
      <c r="E61" s="114"/>
      <c r="F61" s="105"/>
      <c r="G61" s="607"/>
      <c r="H61" s="608"/>
      <c r="I61" s="609"/>
      <c r="J61" s="610"/>
      <c r="K61" s="611"/>
      <c r="L61" s="111"/>
      <c r="M61" s="195"/>
      <c r="N61" s="178"/>
    </row>
    <row r="62" spans="1:14" ht="14.4" x14ac:dyDescent="0.25">
      <c r="A62" s="207" t="str">
        <f t="shared" si="3"/>
        <v/>
      </c>
      <c r="B62" s="193"/>
      <c r="C62" s="102"/>
      <c r="D62" s="103"/>
      <c r="E62" s="114"/>
      <c r="F62" s="105"/>
      <c r="G62" s="607"/>
      <c r="H62" s="608"/>
      <c r="I62" s="609"/>
      <c r="J62" s="610"/>
      <c r="K62" s="611"/>
      <c r="L62" s="111"/>
      <c r="M62" s="195"/>
      <c r="N62" s="178"/>
    </row>
    <row r="63" spans="1:14" ht="14.4" x14ac:dyDescent="0.25">
      <c r="A63" s="207" t="str">
        <f t="shared" si="3"/>
        <v/>
      </c>
      <c r="B63" s="193"/>
      <c r="C63" s="102"/>
      <c r="D63" s="103"/>
      <c r="E63" s="114"/>
      <c r="F63" s="105"/>
      <c r="G63" s="607"/>
      <c r="H63" s="608"/>
      <c r="I63" s="609"/>
      <c r="J63" s="610"/>
      <c r="K63" s="611"/>
      <c r="L63" s="111"/>
      <c r="M63" s="195"/>
      <c r="N63" s="178"/>
    </row>
    <row r="64" spans="1:14" ht="14.4" x14ac:dyDescent="0.25">
      <c r="A64" s="207" t="str">
        <f t="shared" si="3"/>
        <v/>
      </c>
      <c r="B64" s="193"/>
      <c r="C64" s="102"/>
      <c r="D64" s="103"/>
      <c r="E64" s="114"/>
      <c r="F64" s="105"/>
      <c r="G64" s="607"/>
      <c r="H64" s="608"/>
      <c r="I64" s="609"/>
      <c r="J64" s="610"/>
      <c r="K64" s="611"/>
      <c r="L64" s="111"/>
      <c r="M64" s="195"/>
      <c r="N64" s="178"/>
    </row>
    <row r="65" spans="1:14" ht="14.4" x14ac:dyDescent="0.25">
      <c r="A65" s="207" t="str">
        <f t="shared" si="3"/>
        <v/>
      </c>
      <c r="B65" s="193"/>
      <c r="C65" s="102"/>
      <c r="D65" s="103"/>
      <c r="E65" s="114"/>
      <c r="F65" s="105"/>
      <c r="G65" s="607"/>
      <c r="H65" s="608"/>
      <c r="I65" s="609"/>
      <c r="J65" s="610"/>
      <c r="K65" s="611"/>
      <c r="L65" s="111"/>
      <c r="M65" s="195"/>
      <c r="N65" s="178"/>
    </row>
    <row r="66" spans="1:14" ht="14.4" x14ac:dyDescent="0.25">
      <c r="A66" s="207" t="str">
        <f t="shared" si="3"/>
        <v/>
      </c>
      <c r="B66" s="193"/>
      <c r="C66" s="102"/>
      <c r="D66" s="103"/>
      <c r="E66" s="114"/>
      <c r="F66" s="105"/>
      <c r="G66" s="607"/>
      <c r="H66" s="608"/>
      <c r="I66" s="609"/>
      <c r="J66" s="610"/>
      <c r="K66" s="611"/>
      <c r="L66" s="111"/>
      <c r="M66" s="195"/>
      <c r="N66" s="178"/>
    </row>
    <row r="67" spans="1:14" ht="15" thickBot="1" x14ac:dyDescent="0.3">
      <c r="A67" s="209" t="str">
        <f t="shared" si="3"/>
        <v/>
      </c>
      <c r="B67" s="210"/>
      <c r="C67" s="116"/>
      <c r="D67" s="117"/>
      <c r="E67" s="118"/>
      <c r="F67" s="119"/>
      <c r="G67" s="613"/>
      <c r="H67" s="614"/>
      <c r="I67" s="615"/>
      <c r="J67" s="616"/>
      <c r="K67" s="617"/>
      <c r="L67" s="125"/>
      <c r="M67" s="211"/>
      <c r="N67" s="212"/>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19" type="noConversion"/>
  <conditionalFormatting sqref="C1:D5">
    <cfRule type="duplicateValues" dxfId="110" priority="818"/>
  </conditionalFormatting>
  <conditionalFormatting sqref="C1:D67">
    <cfRule type="duplicateValues" dxfId="109" priority="820"/>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A4F9E-8B07-4B78-857E-ABD4BBBEC774}">
  <sheetPr codeName="Sheet16">
    <tabColor rgb="FFFF3399"/>
  </sheetPr>
  <dimension ref="A1:N100"/>
  <sheetViews>
    <sheetView topLeftCell="C83" workbookViewId="0">
      <selection activeCell="N96" sqref="N19:N96"/>
    </sheetView>
  </sheetViews>
  <sheetFormatPr defaultColWidth="10.33203125" defaultRowHeight="13.2" x14ac:dyDescent="0.25"/>
  <cols>
    <col min="1" max="1" width="52" style="93" bestFit="1" customWidth="1"/>
    <col min="2" max="2" width="7.5546875" style="12" bestFit="1" customWidth="1"/>
    <col min="3" max="3" width="17.6640625" style="93" bestFit="1" customWidth="1"/>
    <col min="4" max="4" width="26.5546875" style="128" bestFit="1" customWidth="1"/>
    <col min="5" max="5" width="9.5546875" style="12" bestFit="1" customWidth="1"/>
    <col min="6" max="6" width="14.88671875" style="93" bestFit="1" customWidth="1"/>
    <col min="7" max="7" width="6" style="12" bestFit="1" customWidth="1"/>
    <col min="8" max="8" width="7.44140625" style="12" bestFit="1" customWidth="1"/>
    <col min="9" max="9" width="8.109375" style="12" bestFit="1" customWidth="1"/>
    <col min="10" max="10" width="12.33203125" style="12" bestFit="1" customWidth="1"/>
    <col min="11" max="11" width="12.88671875" style="12" bestFit="1" customWidth="1"/>
    <col min="12" max="12" width="6.5546875" style="12" bestFit="1" customWidth="1"/>
    <col min="13" max="13" width="12.5546875" style="12" bestFit="1" customWidth="1"/>
    <col min="14" max="14" width="29.44140625" style="12" bestFit="1" customWidth="1"/>
    <col min="15" max="16384" width="10.33203125" style="93"/>
  </cols>
  <sheetData>
    <row r="1" spans="1:14" ht="22.5" customHeight="1" thickBot="1" x14ac:dyDescent="0.3">
      <c r="A1" s="89">
        <f>SUM(A2-1)</f>
        <v>8</v>
      </c>
      <c r="B1" s="942" t="s">
        <v>54</v>
      </c>
      <c r="C1" s="943"/>
      <c r="D1" s="90" t="s">
        <v>27</v>
      </c>
      <c r="E1" s="944" t="s">
        <v>186</v>
      </c>
      <c r="F1" s="945"/>
      <c r="G1" s="945"/>
      <c r="H1" s="945"/>
      <c r="I1" s="945"/>
      <c r="J1" s="945"/>
      <c r="K1" s="92" t="s">
        <v>28</v>
      </c>
      <c r="L1" s="967">
        <v>44940</v>
      </c>
      <c r="M1" s="947"/>
      <c r="N1" s="92" t="s">
        <v>55</v>
      </c>
    </row>
    <row r="2" spans="1:14" ht="22.5" customHeight="1" thickBot="1" x14ac:dyDescent="0.3">
      <c r="A2" s="94">
        <f>COUNTA(_xlfn.UNIQUE(D8:D200))</f>
        <v>9</v>
      </c>
      <c r="B2" s="948" t="s">
        <v>56</v>
      </c>
      <c r="C2" s="948"/>
      <c r="D2" s="948"/>
      <c r="E2" s="948"/>
      <c r="F2" s="948"/>
      <c r="G2" s="948"/>
      <c r="H2" s="948"/>
      <c r="I2" s="948"/>
      <c r="J2" s="948"/>
      <c r="K2" s="948"/>
      <c r="L2" s="948"/>
      <c r="M2" s="948"/>
      <c r="N2" s="95" t="s">
        <v>57</v>
      </c>
    </row>
    <row r="3" spans="1:14" ht="14.4" thickBot="1" x14ac:dyDescent="0.3">
      <c r="A3" s="926" t="s">
        <v>58</v>
      </c>
      <c r="B3" s="928" t="s">
        <v>29</v>
      </c>
      <c r="C3" s="931" t="s">
        <v>30</v>
      </c>
      <c r="D3" s="934" t="s">
        <v>31</v>
      </c>
      <c r="E3" s="936" t="s">
        <v>59</v>
      </c>
      <c r="F3" s="934" t="s">
        <v>36</v>
      </c>
      <c r="G3" s="944" t="s">
        <v>60</v>
      </c>
      <c r="H3" s="945"/>
      <c r="I3" s="945"/>
      <c r="J3" s="945"/>
      <c r="K3" s="968"/>
      <c r="L3" s="953" t="s">
        <v>25</v>
      </c>
      <c r="M3" s="955" t="s">
        <v>34</v>
      </c>
      <c r="N3" s="96" t="s">
        <v>61</v>
      </c>
    </row>
    <row r="4" spans="1:14" ht="14.4" thickBot="1" x14ac:dyDescent="0.3">
      <c r="A4" s="927"/>
      <c r="B4" s="929"/>
      <c r="C4" s="932"/>
      <c r="D4" s="935"/>
      <c r="E4" s="937"/>
      <c r="F4" s="949"/>
      <c r="G4" s="971" t="s">
        <v>26</v>
      </c>
      <c r="H4" s="973" t="s">
        <v>24</v>
      </c>
      <c r="I4" s="973" t="s">
        <v>38</v>
      </c>
      <c r="J4" s="973" t="s">
        <v>32</v>
      </c>
      <c r="K4" s="934" t="s">
        <v>33</v>
      </c>
      <c r="L4" s="954"/>
      <c r="M4" s="956"/>
      <c r="N4" s="98">
        <v>3</v>
      </c>
    </row>
    <row r="5" spans="1:14" ht="14.4" thickBot="1" x14ac:dyDescent="0.3">
      <c r="A5" s="961"/>
      <c r="B5" s="962"/>
      <c r="C5" s="963"/>
      <c r="D5" s="964"/>
      <c r="E5" s="965" t="s">
        <v>35</v>
      </c>
      <c r="F5" s="966"/>
      <c r="G5" s="972"/>
      <c r="H5" s="974"/>
      <c r="I5" s="974"/>
      <c r="J5" s="974"/>
      <c r="K5" s="964"/>
      <c r="L5" s="969"/>
      <c r="M5" s="970"/>
      <c r="N5" s="99">
        <f>IF(N4=1,0,IF(N4=2,1,IF(N4=3,2,0)))</f>
        <v>2</v>
      </c>
    </row>
    <row r="6" spans="1:14" ht="14.4" x14ac:dyDescent="0.25">
      <c r="A6" s="266" t="str">
        <f t="shared" ref="A6:A37" si="0">CONCATENATE(B6,C6,D6)</f>
        <v xml:space="preserve">PrepExample Rider AExample Horse </v>
      </c>
      <c r="B6" s="267" t="s">
        <v>26</v>
      </c>
      <c r="C6" s="268" t="s">
        <v>129</v>
      </c>
      <c r="D6" s="269" t="s">
        <v>130</v>
      </c>
      <c r="E6" s="270">
        <v>6000000</v>
      </c>
      <c r="F6" s="271" t="s">
        <v>131</v>
      </c>
      <c r="G6" s="270">
        <v>60</v>
      </c>
      <c r="H6" s="267"/>
      <c r="I6" s="272"/>
      <c r="J6" s="273"/>
      <c r="K6" s="274"/>
      <c r="L6" s="275">
        <v>1</v>
      </c>
      <c r="M6" s="276">
        <f>IF(L6=1,7,IF(L6=2,6,IF(L6=3,5,IF(L6=4,4,IF(L6=5,3,IF(L6=6,2,IF(L6&gt;=6,1,0)))))))</f>
        <v>7</v>
      </c>
      <c r="N6" s="277">
        <f>SUM(M6+$N$5)</f>
        <v>9</v>
      </c>
    </row>
    <row r="7" spans="1:14" ht="14.4" x14ac:dyDescent="0.25">
      <c r="A7" s="100" t="str">
        <f t="shared" si="0"/>
        <v xml:space="preserve">PrelimExample RiderExample Horse </v>
      </c>
      <c r="B7" s="278" t="s">
        <v>24</v>
      </c>
      <c r="C7" s="279" t="s">
        <v>132</v>
      </c>
      <c r="D7" s="280" t="s">
        <v>130</v>
      </c>
      <c r="E7" s="281">
        <v>6000001</v>
      </c>
      <c r="F7" s="282" t="s">
        <v>131</v>
      </c>
      <c r="G7" s="281"/>
      <c r="H7" s="278">
        <v>45</v>
      </c>
      <c r="I7" s="283"/>
      <c r="J7" s="284"/>
      <c r="K7" s="285"/>
      <c r="L7" s="286">
        <v>3</v>
      </c>
      <c r="M7" s="287">
        <f>IF(L7=1,7,IF(L7=2,6,IF(L7=3,5,IF(L7=4,4,IF(L7=5,3,IF(L7=6,2,IF(L7&gt;=6,1,0)))))))</f>
        <v>5</v>
      </c>
      <c r="N7" s="288">
        <f>SUM(M7+$N$5)</f>
        <v>7</v>
      </c>
    </row>
    <row r="8" spans="1:14" ht="14.4" x14ac:dyDescent="0.25">
      <c r="A8" s="100" t="str">
        <f t="shared" si="0"/>
        <v>PrelimBenjumen KloedenDesertsdusk</v>
      </c>
      <c r="B8" s="101" t="s">
        <v>24</v>
      </c>
      <c r="C8" s="102" t="s">
        <v>499</v>
      </c>
      <c r="D8" s="103" t="s">
        <v>511</v>
      </c>
      <c r="E8" s="114">
        <v>6025218</v>
      </c>
      <c r="F8" s="105" t="s">
        <v>583</v>
      </c>
      <c r="G8" s="114"/>
      <c r="H8" s="101">
        <v>72.400000000000006</v>
      </c>
      <c r="I8" s="153"/>
      <c r="J8" s="177"/>
      <c r="K8" s="178"/>
      <c r="L8" s="111">
        <v>1</v>
      </c>
      <c r="M8" s="276">
        <f t="shared" ref="M8:M65" si="1">IF(L8=1,7,IF(L8=2,6,IF(L8=3,5,IF(L8=4,4,IF(L8=5,3,IF(L8=6,2,IF(L8&gt;=6,1,0)))))))</f>
        <v>7</v>
      </c>
      <c r="N8" s="113">
        <f>SUM(M8+$N$5)</f>
        <v>9</v>
      </c>
    </row>
    <row r="9" spans="1:14" ht="14.4" x14ac:dyDescent="0.25">
      <c r="A9" s="100" t="str">
        <f t="shared" si="0"/>
        <v>NovBenjumen KloedenDesertsdusk</v>
      </c>
      <c r="B9" s="101" t="s">
        <v>70</v>
      </c>
      <c r="C9" s="102" t="s">
        <v>499</v>
      </c>
      <c r="D9" s="103" t="s">
        <v>511</v>
      </c>
      <c r="E9" s="114">
        <v>6025218</v>
      </c>
      <c r="F9" s="105" t="s">
        <v>583</v>
      </c>
      <c r="G9" s="114"/>
      <c r="H9" s="101"/>
      <c r="I9" s="153">
        <v>69.03</v>
      </c>
      <c r="J9" s="177"/>
      <c r="K9" s="178"/>
      <c r="L9" s="111">
        <v>1</v>
      </c>
      <c r="M9" s="287">
        <f t="shared" si="1"/>
        <v>7</v>
      </c>
      <c r="N9" s="113">
        <f t="shared" ref="N9:N18" si="2">SUM(M9+$N$5)</f>
        <v>9</v>
      </c>
    </row>
    <row r="10" spans="1:14" ht="14.4" x14ac:dyDescent="0.25">
      <c r="A10" s="100" t="str">
        <f t="shared" si="0"/>
        <v>PrelimChelsea GreenLlamedos</v>
      </c>
      <c r="B10" s="101" t="s">
        <v>24</v>
      </c>
      <c r="C10" s="102" t="s">
        <v>349</v>
      </c>
      <c r="D10" s="103" t="s">
        <v>270</v>
      </c>
      <c r="E10" s="114">
        <v>6021264</v>
      </c>
      <c r="F10" s="105" t="s">
        <v>583</v>
      </c>
      <c r="G10" s="114"/>
      <c r="H10" s="101">
        <v>66.599999999999994</v>
      </c>
      <c r="I10" s="153"/>
      <c r="J10" s="177"/>
      <c r="K10" s="178"/>
      <c r="L10" s="111">
        <v>2</v>
      </c>
      <c r="M10" s="276">
        <f t="shared" si="1"/>
        <v>6</v>
      </c>
      <c r="N10" s="113">
        <f t="shared" si="2"/>
        <v>8</v>
      </c>
    </row>
    <row r="11" spans="1:14" ht="14.4" x14ac:dyDescent="0.25">
      <c r="A11" s="100" t="str">
        <f t="shared" si="0"/>
        <v>NovChelsea GreenLlamedos</v>
      </c>
      <c r="B11" s="101" t="s">
        <v>70</v>
      </c>
      <c r="C11" s="102" t="s">
        <v>349</v>
      </c>
      <c r="D11" s="103" t="s">
        <v>270</v>
      </c>
      <c r="E11" s="114">
        <v>6021264</v>
      </c>
      <c r="F11" s="105" t="s">
        <v>583</v>
      </c>
      <c r="G11" s="114"/>
      <c r="H11" s="101"/>
      <c r="I11" s="153">
        <v>66.73</v>
      </c>
      <c r="J11" s="177"/>
      <c r="K11" s="178"/>
      <c r="L11" s="111">
        <v>2</v>
      </c>
      <c r="M11" s="287">
        <f t="shared" si="1"/>
        <v>6</v>
      </c>
      <c r="N11" s="113">
        <f t="shared" si="2"/>
        <v>8</v>
      </c>
    </row>
    <row r="12" spans="1:14" ht="14.4" x14ac:dyDescent="0.25">
      <c r="A12" s="100" t="str">
        <f t="shared" si="0"/>
        <v>PrelimLillian ShepheardHp Dream Alliance</v>
      </c>
      <c r="B12" s="101" t="s">
        <v>24</v>
      </c>
      <c r="C12" s="102" t="s">
        <v>351</v>
      </c>
      <c r="D12" s="103" t="s">
        <v>589</v>
      </c>
      <c r="E12" s="114">
        <v>6006208</v>
      </c>
      <c r="F12" s="105" t="s">
        <v>584</v>
      </c>
      <c r="G12" s="114"/>
      <c r="H12" s="101">
        <v>54</v>
      </c>
      <c r="I12" s="153"/>
      <c r="J12" s="177"/>
      <c r="K12" s="178"/>
      <c r="L12" s="111">
        <v>3</v>
      </c>
      <c r="M12" s="276">
        <f t="shared" si="1"/>
        <v>5</v>
      </c>
      <c r="N12" s="113">
        <f t="shared" si="2"/>
        <v>7</v>
      </c>
    </row>
    <row r="13" spans="1:14" ht="14.4" x14ac:dyDescent="0.25">
      <c r="A13" s="100" t="str">
        <f t="shared" si="0"/>
        <v>PrelimLillian ShepheardHp Spiderman</v>
      </c>
      <c r="B13" s="101" t="s">
        <v>24</v>
      </c>
      <c r="C13" s="102" t="s">
        <v>351</v>
      </c>
      <c r="D13" s="103" t="s">
        <v>590</v>
      </c>
      <c r="E13" s="114">
        <v>6006208</v>
      </c>
      <c r="F13" s="105" t="s">
        <v>584</v>
      </c>
      <c r="G13" s="114"/>
      <c r="H13" s="101">
        <v>48.2</v>
      </c>
      <c r="I13" s="153"/>
      <c r="J13" s="177"/>
      <c r="K13" s="178"/>
      <c r="L13" s="111">
        <v>4</v>
      </c>
      <c r="M13" s="287">
        <f t="shared" si="1"/>
        <v>4</v>
      </c>
      <c r="N13" s="113">
        <f t="shared" si="2"/>
        <v>6</v>
      </c>
    </row>
    <row r="14" spans="1:14" ht="14.4" x14ac:dyDescent="0.25">
      <c r="A14" s="100" t="str">
        <f t="shared" si="0"/>
        <v>Prelim Mia HolbertonJupiters Star</v>
      </c>
      <c r="B14" s="101" t="s">
        <v>585</v>
      </c>
      <c r="C14" s="102" t="s">
        <v>587</v>
      </c>
      <c r="D14" s="103" t="s">
        <v>591</v>
      </c>
      <c r="E14" s="114">
        <v>6027072</v>
      </c>
      <c r="F14" s="105" t="s">
        <v>583</v>
      </c>
      <c r="G14" s="114"/>
      <c r="H14" s="101">
        <v>47.6</v>
      </c>
      <c r="I14" s="153"/>
      <c r="J14" s="177"/>
      <c r="K14" s="178"/>
      <c r="L14" s="111">
        <v>5</v>
      </c>
      <c r="M14" s="276">
        <f t="shared" si="1"/>
        <v>3</v>
      </c>
      <c r="N14" s="113">
        <f t="shared" si="2"/>
        <v>5</v>
      </c>
    </row>
    <row r="15" spans="1:14" ht="14.4" x14ac:dyDescent="0.25">
      <c r="A15" s="100" t="str">
        <f t="shared" si="0"/>
        <v>PrelimAnnika StoneCounter Offer</v>
      </c>
      <c r="B15" s="101" t="s">
        <v>24</v>
      </c>
      <c r="C15" s="102" t="s">
        <v>588</v>
      </c>
      <c r="D15" s="103" t="s">
        <v>592</v>
      </c>
      <c r="E15" s="114">
        <v>6007144</v>
      </c>
      <c r="F15" s="105" t="s">
        <v>583</v>
      </c>
      <c r="G15" s="114"/>
      <c r="H15" s="101">
        <v>62.6</v>
      </c>
      <c r="I15" s="153"/>
      <c r="J15" s="177"/>
      <c r="K15" s="178"/>
      <c r="L15" s="111">
        <v>3</v>
      </c>
      <c r="M15" s="287">
        <f t="shared" si="1"/>
        <v>5</v>
      </c>
      <c r="N15" s="113">
        <f t="shared" si="2"/>
        <v>7</v>
      </c>
    </row>
    <row r="16" spans="1:14" ht="14.4" x14ac:dyDescent="0.25">
      <c r="A16" s="100" t="str">
        <f t="shared" si="0"/>
        <v>NovAnnika StoneCounter Offer</v>
      </c>
      <c r="B16" s="101" t="s">
        <v>70</v>
      </c>
      <c r="C16" s="102" t="s">
        <v>588</v>
      </c>
      <c r="D16" s="103" t="s">
        <v>592</v>
      </c>
      <c r="E16" s="114">
        <v>6007144</v>
      </c>
      <c r="F16" s="105" t="s">
        <v>583</v>
      </c>
      <c r="G16" s="114"/>
      <c r="H16" s="101"/>
      <c r="I16" s="153">
        <v>63.46</v>
      </c>
      <c r="J16" s="177"/>
      <c r="K16" s="178"/>
      <c r="L16" s="111">
        <v>3</v>
      </c>
      <c r="M16" s="276">
        <f t="shared" si="1"/>
        <v>5</v>
      </c>
      <c r="N16" s="113">
        <f t="shared" si="2"/>
        <v>7</v>
      </c>
    </row>
    <row r="17" spans="1:14" ht="14.4" x14ac:dyDescent="0.25">
      <c r="A17" s="100" t="str">
        <f t="shared" si="0"/>
        <v>novAnnika StoneDamaspia Park Emilys Gold</v>
      </c>
      <c r="B17" s="101" t="s">
        <v>586</v>
      </c>
      <c r="C17" s="102" t="s">
        <v>588</v>
      </c>
      <c r="D17" s="103" t="s">
        <v>593</v>
      </c>
      <c r="E17" s="114">
        <v>6007144</v>
      </c>
      <c r="F17" s="105" t="s">
        <v>583</v>
      </c>
      <c r="G17" s="114"/>
      <c r="H17" s="101"/>
      <c r="I17" s="153">
        <v>61.92</v>
      </c>
      <c r="J17" s="177"/>
      <c r="K17" s="178"/>
      <c r="L17" s="111">
        <v>5</v>
      </c>
      <c r="M17" s="287">
        <f t="shared" si="1"/>
        <v>3</v>
      </c>
      <c r="N17" s="113">
        <f t="shared" si="2"/>
        <v>5</v>
      </c>
    </row>
    <row r="18" spans="1:14" ht="14.4" x14ac:dyDescent="0.25">
      <c r="A18" s="100" t="str">
        <f t="shared" si="0"/>
        <v>PrelimAnnika StoneDamaspia Park Emilys Gold</v>
      </c>
      <c r="B18" s="101" t="s">
        <v>24</v>
      </c>
      <c r="C18" s="102" t="s">
        <v>588</v>
      </c>
      <c r="D18" s="103" t="s">
        <v>593</v>
      </c>
      <c r="E18" s="114">
        <v>6007144</v>
      </c>
      <c r="F18" s="105" t="s">
        <v>583</v>
      </c>
      <c r="G18" s="114"/>
      <c r="H18" s="101">
        <v>60.2</v>
      </c>
      <c r="I18" s="153"/>
      <c r="J18" s="177"/>
      <c r="K18" s="178"/>
      <c r="L18" s="111">
        <v>6</v>
      </c>
      <c r="M18" s="276">
        <f t="shared" si="1"/>
        <v>2</v>
      </c>
      <c r="N18" s="113">
        <f t="shared" si="2"/>
        <v>4</v>
      </c>
    </row>
    <row r="19" spans="1:14" ht="14.4" x14ac:dyDescent="0.25">
      <c r="A19" s="100" t="str">
        <f t="shared" si="0"/>
        <v/>
      </c>
      <c r="B19" s="101"/>
      <c r="C19" s="102" t="s">
        <v>37</v>
      </c>
      <c r="D19" s="103" t="s">
        <v>37</v>
      </c>
      <c r="E19" s="114"/>
      <c r="F19" s="105"/>
      <c r="G19" s="114"/>
      <c r="H19" s="101"/>
      <c r="I19" s="153"/>
      <c r="J19" s="177"/>
      <c r="K19" s="178"/>
      <c r="L19" s="111"/>
      <c r="M19" s="287">
        <f t="shared" si="1"/>
        <v>0</v>
      </c>
      <c r="N19" s="113"/>
    </row>
    <row r="20" spans="1:14" ht="14.4" x14ac:dyDescent="0.25">
      <c r="A20" s="100" t="str">
        <f t="shared" si="0"/>
        <v/>
      </c>
      <c r="B20" s="101"/>
      <c r="C20" s="102" t="s">
        <v>37</v>
      </c>
      <c r="D20" s="103" t="s">
        <v>37</v>
      </c>
      <c r="E20" s="114"/>
      <c r="F20" s="105"/>
      <c r="G20" s="114"/>
      <c r="H20" s="101"/>
      <c r="I20" s="153"/>
      <c r="J20" s="177"/>
      <c r="K20" s="178"/>
      <c r="L20" s="111"/>
      <c r="M20" s="276">
        <f t="shared" si="1"/>
        <v>0</v>
      </c>
      <c r="N20" s="113"/>
    </row>
    <row r="21" spans="1:14" ht="14.4" x14ac:dyDescent="0.25">
      <c r="A21" s="100" t="str">
        <f t="shared" si="0"/>
        <v/>
      </c>
      <c r="B21" s="101"/>
      <c r="C21" s="102" t="s">
        <v>37</v>
      </c>
      <c r="D21" s="103" t="s">
        <v>37</v>
      </c>
      <c r="E21" s="114"/>
      <c r="F21" s="105"/>
      <c r="G21" s="114"/>
      <c r="H21" s="101"/>
      <c r="I21" s="153"/>
      <c r="J21" s="177"/>
      <c r="K21" s="178"/>
      <c r="L21" s="111"/>
      <c r="M21" s="287">
        <f t="shared" si="1"/>
        <v>0</v>
      </c>
      <c r="N21" s="113"/>
    </row>
    <row r="22" spans="1:14" ht="14.4" x14ac:dyDescent="0.25">
      <c r="A22" s="100" t="str">
        <f t="shared" si="0"/>
        <v/>
      </c>
      <c r="B22" s="101"/>
      <c r="C22" s="102" t="s">
        <v>37</v>
      </c>
      <c r="D22" s="103" t="s">
        <v>37</v>
      </c>
      <c r="E22" s="114"/>
      <c r="F22" s="105"/>
      <c r="G22" s="114"/>
      <c r="H22" s="101"/>
      <c r="I22" s="153"/>
      <c r="J22" s="177"/>
      <c r="K22" s="178"/>
      <c r="L22" s="111"/>
      <c r="M22" s="276">
        <f t="shared" si="1"/>
        <v>0</v>
      </c>
      <c r="N22" s="113"/>
    </row>
    <row r="23" spans="1:14" ht="14.4" x14ac:dyDescent="0.25">
      <c r="A23" s="100" t="str">
        <f t="shared" si="0"/>
        <v/>
      </c>
      <c r="B23" s="101"/>
      <c r="C23" s="102" t="s">
        <v>37</v>
      </c>
      <c r="D23" s="103" t="s">
        <v>37</v>
      </c>
      <c r="E23" s="114"/>
      <c r="F23" s="105"/>
      <c r="G23" s="114"/>
      <c r="H23" s="101"/>
      <c r="I23" s="153"/>
      <c r="J23" s="177"/>
      <c r="K23" s="178"/>
      <c r="L23" s="111"/>
      <c r="M23" s="287">
        <f t="shared" si="1"/>
        <v>0</v>
      </c>
      <c r="N23" s="113"/>
    </row>
    <row r="24" spans="1:14" ht="14.4" x14ac:dyDescent="0.25">
      <c r="A24" s="100" t="str">
        <f t="shared" si="0"/>
        <v/>
      </c>
      <c r="B24" s="101"/>
      <c r="C24" s="102" t="s">
        <v>37</v>
      </c>
      <c r="D24" s="103" t="s">
        <v>37</v>
      </c>
      <c r="E24" s="114"/>
      <c r="F24" s="105"/>
      <c r="G24" s="114"/>
      <c r="H24" s="101"/>
      <c r="I24" s="153"/>
      <c r="J24" s="177"/>
      <c r="K24" s="178"/>
      <c r="L24" s="111"/>
      <c r="M24" s="276">
        <f t="shared" si="1"/>
        <v>0</v>
      </c>
      <c r="N24" s="113"/>
    </row>
    <row r="25" spans="1:14" ht="14.4" x14ac:dyDescent="0.25">
      <c r="A25" s="100" t="str">
        <f t="shared" si="0"/>
        <v/>
      </c>
      <c r="B25" s="101"/>
      <c r="C25" s="102" t="s">
        <v>37</v>
      </c>
      <c r="D25" s="103" t="s">
        <v>37</v>
      </c>
      <c r="E25" s="114"/>
      <c r="F25" s="105"/>
      <c r="G25" s="114"/>
      <c r="H25" s="101"/>
      <c r="I25" s="153"/>
      <c r="J25" s="177"/>
      <c r="K25" s="178"/>
      <c r="L25" s="111"/>
      <c r="M25" s="287">
        <f t="shared" si="1"/>
        <v>0</v>
      </c>
      <c r="N25" s="113"/>
    </row>
    <row r="26" spans="1:14" ht="14.4" x14ac:dyDescent="0.25">
      <c r="A26" s="100" t="str">
        <f t="shared" si="0"/>
        <v/>
      </c>
      <c r="B26" s="101"/>
      <c r="C26" s="102" t="s">
        <v>37</v>
      </c>
      <c r="D26" s="103" t="s">
        <v>37</v>
      </c>
      <c r="E26" s="114"/>
      <c r="F26" s="105"/>
      <c r="G26" s="114"/>
      <c r="H26" s="101"/>
      <c r="I26" s="153"/>
      <c r="J26" s="177"/>
      <c r="K26" s="178"/>
      <c r="L26" s="111"/>
      <c r="M26" s="276">
        <f t="shared" si="1"/>
        <v>0</v>
      </c>
      <c r="N26" s="113"/>
    </row>
    <row r="27" spans="1:14" ht="14.4" x14ac:dyDescent="0.25">
      <c r="A27" s="100" t="str">
        <f t="shared" si="0"/>
        <v/>
      </c>
      <c r="B27" s="101"/>
      <c r="C27" s="102" t="s">
        <v>37</v>
      </c>
      <c r="D27" s="103" t="s">
        <v>37</v>
      </c>
      <c r="E27" s="114"/>
      <c r="F27" s="105"/>
      <c r="G27" s="114"/>
      <c r="H27" s="101"/>
      <c r="I27" s="153"/>
      <c r="J27" s="177"/>
      <c r="K27" s="178"/>
      <c r="L27" s="111"/>
      <c r="M27" s="287">
        <f t="shared" si="1"/>
        <v>0</v>
      </c>
      <c r="N27" s="113"/>
    </row>
    <row r="28" spans="1:14" ht="14.4" x14ac:dyDescent="0.25">
      <c r="A28" s="100" t="str">
        <f t="shared" si="0"/>
        <v/>
      </c>
      <c r="B28" s="101"/>
      <c r="C28" s="102" t="s">
        <v>37</v>
      </c>
      <c r="D28" s="103" t="s">
        <v>37</v>
      </c>
      <c r="E28" s="114"/>
      <c r="F28" s="105"/>
      <c r="G28" s="114"/>
      <c r="H28" s="101"/>
      <c r="I28" s="153"/>
      <c r="J28" s="177"/>
      <c r="K28" s="178"/>
      <c r="L28" s="111"/>
      <c r="M28" s="276">
        <f t="shared" si="1"/>
        <v>0</v>
      </c>
      <c r="N28" s="113"/>
    </row>
    <row r="29" spans="1:14" ht="14.4" x14ac:dyDescent="0.25">
      <c r="A29" s="100" t="str">
        <f t="shared" si="0"/>
        <v/>
      </c>
      <c r="B29" s="101"/>
      <c r="C29" s="102" t="s">
        <v>37</v>
      </c>
      <c r="D29" s="103" t="s">
        <v>37</v>
      </c>
      <c r="E29" s="114"/>
      <c r="F29" s="105"/>
      <c r="G29" s="114"/>
      <c r="H29" s="101"/>
      <c r="I29" s="153"/>
      <c r="J29" s="177"/>
      <c r="K29" s="178"/>
      <c r="L29" s="111"/>
      <c r="M29" s="287">
        <f t="shared" si="1"/>
        <v>0</v>
      </c>
      <c r="N29" s="113"/>
    </row>
    <row r="30" spans="1:14" ht="14.4" x14ac:dyDescent="0.25">
      <c r="A30" s="100" t="str">
        <f t="shared" si="0"/>
        <v/>
      </c>
      <c r="B30" s="101"/>
      <c r="C30" s="102" t="s">
        <v>37</v>
      </c>
      <c r="D30" s="103" t="s">
        <v>37</v>
      </c>
      <c r="E30" s="114"/>
      <c r="F30" s="105"/>
      <c r="G30" s="114"/>
      <c r="H30" s="101"/>
      <c r="I30" s="153"/>
      <c r="J30" s="177"/>
      <c r="K30" s="178"/>
      <c r="L30" s="111"/>
      <c r="M30" s="276">
        <f t="shared" si="1"/>
        <v>0</v>
      </c>
      <c r="N30" s="113"/>
    </row>
    <row r="31" spans="1:14" ht="14.4" x14ac:dyDescent="0.25">
      <c r="A31" s="100" t="str">
        <f t="shared" si="0"/>
        <v/>
      </c>
      <c r="B31" s="130"/>
      <c r="C31" s="102" t="s">
        <v>37</v>
      </c>
      <c r="D31" s="103" t="s">
        <v>37</v>
      </c>
      <c r="E31" s="114"/>
      <c r="F31" s="105"/>
      <c r="G31" s="114"/>
      <c r="H31" s="101"/>
      <c r="I31" s="153"/>
      <c r="J31" s="177"/>
      <c r="K31" s="178"/>
      <c r="L31" s="111"/>
      <c r="M31" s="287">
        <f t="shared" si="1"/>
        <v>0</v>
      </c>
      <c r="N31" s="113"/>
    </row>
    <row r="32" spans="1:14" ht="14.4" x14ac:dyDescent="0.25">
      <c r="A32" s="100" t="str">
        <f t="shared" si="0"/>
        <v/>
      </c>
      <c r="B32" s="130"/>
      <c r="C32" s="102" t="s">
        <v>37</v>
      </c>
      <c r="D32" s="103" t="s">
        <v>37</v>
      </c>
      <c r="E32" s="114"/>
      <c r="F32" s="105"/>
      <c r="G32" s="114"/>
      <c r="H32" s="101"/>
      <c r="I32" s="153"/>
      <c r="J32" s="177"/>
      <c r="K32" s="178"/>
      <c r="L32" s="111"/>
      <c r="M32" s="276">
        <f t="shared" si="1"/>
        <v>0</v>
      </c>
      <c r="N32" s="113"/>
    </row>
    <row r="33" spans="1:14" ht="14.4" x14ac:dyDescent="0.25">
      <c r="A33" s="100" t="str">
        <f t="shared" si="0"/>
        <v/>
      </c>
      <c r="B33" s="130"/>
      <c r="C33" s="102" t="s">
        <v>37</v>
      </c>
      <c r="D33" s="103" t="s">
        <v>37</v>
      </c>
      <c r="E33" s="114"/>
      <c r="F33" s="105"/>
      <c r="G33" s="114"/>
      <c r="H33" s="101"/>
      <c r="I33" s="153"/>
      <c r="J33" s="177"/>
      <c r="K33" s="178"/>
      <c r="L33" s="111"/>
      <c r="M33" s="287">
        <f t="shared" si="1"/>
        <v>0</v>
      </c>
      <c r="N33" s="113"/>
    </row>
    <row r="34" spans="1:14" ht="14.4" x14ac:dyDescent="0.25">
      <c r="A34" s="100" t="str">
        <f t="shared" si="0"/>
        <v/>
      </c>
      <c r="B34" s="130"/>
      <c r="C34" s="102" t="s">
        <v>37</v>
      </c>
      <c r="D34" s="103" t="s">
        <v>37</v>
      </c>
      <c r="E34" s="114"/>
      <c r="F34" s="105"/>
      <c r="G34" s="114"/>
      <c r="H34" s="101"/>
      <c r="I34" s="153"/>
      <c r="J34" s="177"/>
      <c r="K34" s="178"/>
      <c r="L34" s="111"/>
      <c r="M34" s="276">
        <f t="shared" si="1"/>
        <v>0</v>
      </c>
      <c r="N34" s="113"/>
    </row>
    <row r="35" spans="1:14" ht="14.4" x14ac:dyDescent="0.25">
      <c r="A35" s="100" t="str">
        <f t="shared" si="0"/>
        <v/>
      </c>
      <c r="B35" s="130"/>
      <c r="C35" s="102" t="s">
        <v>37</v>
      </c>
      <c r="D35" s="103" t="s">
        <v>37</v>
      </c>
      <c r="E35" s="114"/>
      <c r="F35" s="105"/>
      <c r="G35" s="114"/>
      <c r="H35" s="101"/>
      <c r="I35" s="153"/>
      <c r="J35" s="177"/>
      <c r="K35" s="178"/>
      <c r="L35" s="111"/>
      <c r="M35" s="287">
        <f t="shared" si="1"/>
        <v>0</v>
      </c>
      <c r="N35" s="113"/>
    </row>
    <row r="36" spans="1:14" ht="14.4" x14ac:dyDescent="0.25">
      <c r="A36" s="100" t="str">
        <f t="shared" si="0"/>
        <v/>
      </c>
      <c r="B36" s="101"/>
      <c r="C36" s="102" t="s">
        <v>37</v>
      </c>
      <c r="D36" s="103" t="s">
        <v>37</v>
      </c>
      <c r="E36" s="114"/>
      <c r="F36" s="105"/>
      <c r="G36" s="114"/>
      <c r="H36" s="101"/>
      <c r="I36" s="153"/>
      <c r="J36" s="177"/>
      <c r="K36" s="178"/>
      <c r="L36" s="111"/>
      <c r="M36" s="276">
        <f t="shared" si="1"/>
        <v>0</v>
      </c>
      <c r="N36" s="113"/>
    </row>
    <row r="37" spans="1:14" ht="14.4" x14ac:dyDescent="0.25">
      <c r="A37" s="100" t="str">
        <f t="shared" si="0"/>
        <v/>
      </c>
      <c r="B37" s="130"/>
      <c r="C37" s="102" t="s">
        <v>37</v>
      </c>
      <c r="D37" s="103" t="s">
        <v>37</v>
      </c>
      <c r="E37" s="114"/>
      <c r="F37" s="105"/>
      <c r="G37" s="114"/>
      <c r="H37" s="101"/>
      <c r="I37" s="153"/>
      <c r="J37" s="177"/>
      <c r="K37" s="178"/>
      <c r="L37" s="111"/>
      <c r="M37" s="287">
        <f t="shared" si="1"/>
        <v>0</v>
      </c>
      <c r="N37" s="113"/>
    </row>
    <row r="38" spans="1:14" ht="14.4" x14ac:dyDescent="0.25">
      <c r="A38" s="100" t="str">
        <f t="shared" ref="A38:A69" si="3">CONCATENATE(B38,C38,D38)</f>
        <v/>
      </c>
      <c r="B38" s="130"/>
      <c r="C38" s="102" t="s">
        <v>37</v>
      </c>
      <c r="D38" s="103" t="s">
        <v>37</v>
      </c>
      <c r="E38" s="114"/>
      <c r="F38" s="105"/>
      <c r="G38" s="114"/>
      <c r="H38" s="101"/>
      <c r="I38" s="153"/>
      <c r="J38" s="177"/>
      <c r="K38" s="178"/>
      <c r="L38" s="111"/>
      <c r="M38" s="276">
        <f t="shared" si="1"/>
        <v>0</v>
      </c>
      <c r="N38" s="113"/>
    </row>
    <row r="39" spans="1:14" ht="14.4" x14ac:dyDescent="0.25">
      <c r="A39" s="100" t="str">
        <f t="shared" si="3"/>
        <v/>
      </c>
      <c r="B39" s="130"/>
      <c r="C39" s="102" t="s">
        <v>37</v>
      </c>
      <c r="D39" s="103" t="s">
        <v>37</v>
      </c>
      <c r="E39" s="114"/>
      <c r="F39" s="105"/>
      <c r="G39" s="114"/>
      <c r="H39" s="101"/>
      <c r="I39" s="153"/>
      <c r="J39" s="177"/>
      <c r="K39" s="178"/>
      <c r="L39" s="111"/>
      <c r="M39" s="287">
        <f t="shared" si="1"/>
        <v>0</v>
      </c>
      <c r="N39" s="113"/>
    </row>
    <row r="40" spans="1:14" ht="14.4" x14ac:dyDescent="0.25">
      <c r="A40" s="100" t="str">
        <f t="shared" si="3"/>
        <v/>
      </c>
      <c r="B40" s="130"/>
      <c r="C40" s="102" t="s">
        <v>37</v>
      </c>
      <c r="D40" s="103" t="s">
        <v>37</v>
      </c>
      <c r="E40" s="114"/>
      <c r="F40" s="105"/>
      <c r="G40" s="114"/>
      <c r="H40" s="101"/>
      <c r="I40" s="153"/>
      <c r="J40" s="177"/>
      <c r="K40" s="178"/>
      <c r="L40" s="111"/>
      <c r="M40" s="276">
        <f t="shared" si="1"/>
        <v>0</v>
      </c>
      <c r="N40" s="113"/>
    </row>
    <row r="41" spans="1:14" ht="14.4" x14ac:dyDescent="0.25">
      <c r="A41" s="100" t="str">
        <f t="shared" si="3"/>
        <v/>
      </c>
      <c r="B41" s="130"/>
      <c r="C41" s="102" t="s">
        <v>37</v>
      </c>
      <c r="D41" s="103" t="s">
        <v>37</v>
      </c>
      <c r="E41" s="114"/>
      <c r="F41" s="105"/>
      <c r="G41" s="114"/>
      <c r="H41" s="101"/>
      <c r="I41" s="153"/>
      <c r="J41" s="177"/>
      <c r="K41" s="178"/>
      <c r="L41" s="111"/>
      <c r="M41" s="287">
        <f t="shared" si="1"/>
        <v>0</v>
      </c>
      <c r="N41" s="113"/>
    </row>
    <row r="42" spans="1:14" ht="14.4" x14ac:dyDescent="0.25">
      <c r="A42" s="100" t="str">
        <f t="shared" si="3"/>
        <v/>
      </c>
      <c r="B42" s="101"/>
      <c r="C42" s="102" t="s">
        <v>37</v>
      </c>
      <c r="D42" s="103" t="s">
        <v>37</v>
      </c>
      <c r="E42" s="114"/>
      <c r="F42" s="105"/>
      <c r="G42" s="114"/>
      <c r="H42" s="101"/>
      <c r="I42" s="153"/>
      <c r="J42" s="177"/>
      <c r="K42" s="178"/>
      <c r="L42" s="111"/>
      <c r="M42" s="276">
        <f t="shared" si="1"/>
        <v>0</v>
      </c>
      <c r="N42" s="113"/>
    </row>
    <row r="43" spans="1:14" ht="14.4" x14ac:dyDescent="0.25">
      <c r="A43" s="100" t="str">
        <f t="shared" si="3"/>
        <v/>
      </c>
      <c r="B43" s="130"/>
      <c r="C43" s="102" t="s">
        <v>37</v>
      </c>
      <c r="D43" s="103" t="s">
        <v>37</v>
      </c>
      <c r="E43" s="114"/>
      <c r="F43" s="105"/>
      <c r="G43" s="114"/>
      <c r="H43" s="101"/>
      <c r="I43" s="153"/>
      <c r="J43" s="177"/>
      <c r="K43" s="178"/>
      <c r="L43" s="111"/>
      <c r="M43" s="287">
        <f t="shared" si="1"/>
        <v>0</v>
      </c>
      <c r="N43" s="113"/>
    </row>
    <row r="44" spans="1:14" ht="14.4" x14ac:dyDescent="0.25">
      <c r="A44" s="100" t="str">
        <f t="shared" si="3"/>
        <v/>
      </c>
      <c r="B44" s="130"/>
      <c r="C44" s="102" t="s">
        <v>37</v>
      </c>
      <c r="D44" s="103" t="s">
        <v>37</v>
      </c>
      <c r="E44" s="114"/>
      <c r="F44" s="105"/>
      <c r="G44" s="114"/>
      <c r="H44" s="101"/>
      <c r="I44" s="153"/>
      <c r="J44" s="177"/>
      <c r="K44" s="178"/>
      <c r="L44" s="111"/>
      <c r="M44" s="276">
        <f t="shared" si="1"/>
        <v>0</v>
      </c>
      <c r="N44" s="113"/>
    </row>
    <row r="45" spans="1:14" ht="14.4" x14ac:dyDescent="0.25">
      <c r="A45" s="100" t="str">
        <f t="shared" si="3"/>
        <v/>
      </c>
      <c r="B45" s="130"/>
      <c r="C45" s="102" t="s">
        <v>37</v>
      </c>
      <c r="D45" s="103" t="s">
        <v>37</v>
      </c>
      <c r="E45" s="114"/>
      <c r="F45" s="105"/>
      <c r="G45" s="114"/>
      <c r="H45" s="101"/>
      <c r="I45" s="153"/>
      <c r="J45" s="177"/>
      <c r="K45" s="178"/>
      <c r="L45" s="111"/>
      <c r="M45" s="287">
        <f t="shared" si="1"/>
        <v>0</v>
      </c>
      <c r="N45" s="113"/>
    </row>
    <row r="46" spans="1:14" ht="14.4" x14ac:dyDescent="0.25">
      <c r="A46" s="100" t="str">
        <f t="shared" si="3"/>
        <v/>
      </c>
      <c r="B46" s="101"/>
      <c r="C46" s="102" t="s">
        <v>37</v>
      </c>
      <c r="D46" s="103" t="s">
        <v>37</v>
      </c>
      <c r="E46" s="114"/>
      <c r="F46" s="105"/>
      <c r="G46" s="114"/>
      <c r="H46" s="101"/>
      <c r="I46" s="153"/>
      <c r="J46" s="177"/>
      <c r="K46" s="178"/>
      <c r="L46" s="111"/>
      <c r="M46" s="276">
        <f t="shared" si="1"/>
        <v>0</v>
      </c>
      <c r="N46" s="113"/>
    </row>
    <row r="47" spans="1:14" ht="14.4" x14ac:dyDescent="0.25">
      <c r="A47" s="100" t="str">
        <f t="shared" si="3"/>
        <v/>
      </c>
      <c r="B47" s="101"/>
      <c r="C47" s="102" t="s">
        <v>37</v>
      </c>
      <c r="D47" s="103" t="s">
        <v>37</v>
      </c>
      <c r="E47" s="114"/>
      <c r="F47" s="105"/>
      <c r="G47" s="114"/>
      <c r="H47" s="101"/>
      <c r="I47" s="153"/>
      <c r="J47" s="177"/>
      <c r="K47" s="178"/>
      <c r="L47" s="111"/>
      <c r="M47" s="287">
        <f t="shared" si="1"/>
        <v>0</v>
      </c>
      <c r="N47" s="113"/>
    </row>
    <row r="48" spans="1:14" ht="14.4" x14ac:dyDescent="0.25">
      <c r="A48" s="100" t="str">
        <f t="shared" si="3"/>
        <v/>
      </c>
      <c r="B48" s="101"/>
      <c r="C48" s="102" t="s">
        <v>37</v>
      </c>
      <c r="D48" s="103" t="s">
        <v>37</v>
      </c>
      <c r="E48" s="114"/>
      <c r="F48" s="105"/>
      <c r="G48" s="114"/>
      <c r="H48" s="101"/>
      <c r="I48" s="153"/>
      <c r="J48" s="177"/>
      <c r="K48" s="178"/>
      <c r="L48" s="111"/>
      <c r="M48" s="276">
        <f t="shared" si="1"/>
        <v>0</v>
      </c>
      <c r="N48" s="113"/>
    </row>
    <row r="49" spans="1:14" ht="14.4" x14ac:dyDescent="0.25">
      <c r="A49" s="100" t="str">
        <f t="shared" si="3"/>
        <v/>
      </c>
      <c r="B49" s="101"/>
      <c r="C49" s="102" t="s">
        <v>37</v>
      </c>
      <c r="D49" s="103" t="s">
        <v>37</v>
      </c>
      <c r="E49" s="114"/>
      <c r="F49" s="105"/>
      <c r="G49" s="114"/>
      <c r="H49" s="101"/>
      <c r="I49" s="153"/>
      <c r="J49" s="177"/>
      <c r="K49" s="178"/>
      <c r="L49" s="111"/>
      <c r="M49" s="287">
        <f t="shared" si="1"/>
        <v>0</v>
      </c>
      <c r="N49" s="113"/>
    </row>
    <row r="50" spans="1:14" ht="14.4" x14ac:dyDescent="0.25">
      <c r="A50" s="100" t="str">
        <f t="shared" si="3"/>
        <v/>
      </c>
      <c r="B50" s="101"/>
      <c r="C50" s="102" t="s">
        <v>37</v>
      </c>
      <c r="D50" s="103" t="s">
        <v>37</v>
      </c>
      <c r="E50" s="114"/>
      <c r="F50" s="105"/>
      <c r="G50" s="114"/>
      <c r="H50" s="101"/>
      <c r="I50" s="153"/>
      <c r="J50" s="177"/>
      <c r="K50" s="178"/>
      <c r="L50" s="111"/>
      <c r="M50" s="276">
        <f t="shared" si="1"/>
        <v>0</v>
      </c>
      <c r="N50" s="113"/>
    </row>
    <row r="51" spans="1:14" ht="14.4" x14ac:dyDescent="0.25">
      <c r="A51" s="100" t="str">
        <f t="shared" si="3"/>
        <v/>
      </c>
      <c r="B51" s="101"/>
      <c r="C51" s="102" t="s">
        <v>37</v>
      </c>
      <c r="D51" s="103" t="s">
        <v>37</v>
      </c>
      <c r="E51" s="114"/>
      <c r="F51" s="105"/>
      <c r="G51" s="114"/>
      <c r="H51" s="101"/>
      <c r="I51" s="153"/>
      <c r="J51" s="177"/>
      <c r="K51" s="178"/>
      <c r="L51" s="111"/>
      <c r="M51" s="287">
        <f t="shared" si="1"/>
        <v>0</v>
      </c>
      <c r="N51" s="113"/>
    </row>
    <row r="52" spans="1:14" ht="14.4" x14ac:dyDescent="0.25">
      <c r="A52" s="100" t="str">
        <f t="shared" si="3"/>
        <v/>
      </c>
      <c r="B52" s="101"/>
      <c r="C52" s="102" t="s">
        <v>37</v>
      </c>
      <c r="D52" s="103" t="s">
        <v>37</v>
      </c>
      <c r="E52" s="114"/>
      <c r="F52" s="105"/>
      <c r="G52" s="114"/>
      <c r="H52" s="101"/>
      <c r="I52" s="153"/>
      <c r="J52" s="177"/>
      <c r="K52" s="178"/>
      <c r="L52" s="111"/>
      <c r="M52" s="276">
        <f t="shared" si="1"/>
        <v>0</v>
      </c>
      <c r="N52" s="113"/>
    </row>
    <row r="53" spans="1:14" ht="14.4" x14ac:dyDescent="0.25">
      <c r="A53" s="100" t="str">
        <f t="shared" si="3"/>
        <v/>
      </c>
      <c r="B53" s="101"/>
      <c r="C53" s="102" t="s">
        <v>37</v>
      </c>
      <c r="D53" s="103" t="s">
        <v>37</v>
      </c>
      <c r="E53" s="114"/>
      <c r="F53" s="105"/>
      <c r="G53" s="114"/>
      <c r="H53" s="101"/>
      <c r="I53" s="153"/>
      <c r="J53" s="177"/>
      <c r="K53" s="178"/>
      <c r="L53" s="111"/>
      <c r="M53" s="287">
        <f t="shared" si="1"/>
        <v>0</v>
      </c>
      <c r="N53" s="113"/>
    </row>
    <row r="54" spans="1:14" ht="14.4" x14ac:dyDescent="0.25">
      <c r="A54" s="100" t="str">
        <f t="shared" si="3"/>
        <v/>
      </c>
      <c r="B54" s="101"/>
      <c r="C54" s="102" t="s">
        <v>37</v>
      </c>
      <c r="D54" s="103" t="s">
        <v>37</v>
      </c>
      <c r="E54" s="114"/>
      <c r="F54" s="105"/>
      <c r="G54" s="114"/>
      <c r="H54" s="101"/>
      <c r="I54" s="153"/>
      <c r="J54" s="177"/>
      <c r="K54" s="178"/>
      <c r="L54" s="111"/>
      <c r="M54" s="276">
        <f t="shared" si="1"/>
        <v>0</v>
      </c>
      <c r="N54" s="113"/>
    </row>
    <row r="55" spans="1:14" ht="14.4" x14ac:dyDescent="0.25">
      <c r="A55" s="100" t="str">
        <f t="shared" si="3"/>
        <v/>
      </c>
      <c r="B55" s="101"/>
      <c r="C55" s="102" t="s">
        <v>37</v>
      </c>
      <c r="D55" s="103" t="s">
        <v>37</v>
      </c>
      <c r="E55" s="114"/>
      <c r="F55" s="105"/>
      <c r="G55" s="114"/>
      <c r="H55" s="101"/>
      <c r="I55" s="153"/>
      <c r="J55" s="177"/>
      <c r="K55" s="178"/>
      <c r="L55" s="111"/>
      <c r="M55" s="287">
        <f t="shared" si="1"/>
        <v>0</v>
      </c>
      <c r="N55" s="113"/>
    </row>
    <row r="56" spans="1:14" ht="14.4" x14ac:dyDescent="0.25">
      <c r="A56" s="100" t="str">
        <f t="shared" si="3"/>
        <v/>
      </c>
      <c r="B56" s="101"/>
      <c r="C56" s="102" t="s">
        <v>37</v>
      </c>
      <c r="D56" s="103" t="s">
        <v>37</v>
      </c>
      <c r="E56" s="114"/>
      <c r="F56" s="105"/>
      <c r="G56" s="114"/>
      <c r="H56" s="101"/>
      <c r="I56" s="153"/>
      <c r="J56" s="177"/>
      <c r="K56" s="178"/>
      <c r="L56" s="111"/>
      <c r="M56" s="276">
        <f t="shared" si="1"/>
        <v>0</v>
      </c>
      <c r="N56" s="113"/>
    </row>
    <row r="57" spans="1:14" ht="14.4" x14ac:dyDescent="0.25">
      <c r="A57" s="100" t="str">
        <f t="shared" si="3"/>
        <v/>
      </c>
      <c r="B57" s="101"/>
      <c r="C57" s="102" t="s">
        <v>37</v>
      </c>
      <c r="D57" s="103" t="s">
        <v>37</v>
      </c>
      <c r="E57" s="114"/>
      <c r="F57" s="105"/>
      <c r="G57" s="114"/>
      <c r="H57" s="101"/>
      <c r="I57" s="153"/>
      <c r="J57" s="177"/>
      <c r="K57" s="178"/>
      <c r="L57" s="111"/>
      <c r="M57" s="287">
        <f t="shared" si="1"/>
        <v>0</v>
      </c>
      <c r="N57" s="113"/>
    </row>
    <row r="58" spans="1:14" ht="14.4" x14ac:dyDescent="0.25">
      <c r="A58" s="100" t="str">
        <f t="shared" si="3"/>
        <v/>
      </c>
      <c r="B58" s="101"/>
      <c r="C58" s="102" t="s">
        <v>37</v>
      </c>
      <c r="D58" s="103" t="s">
        <v>37</v>
      </c>
      <c r="E58" s="114"/>
      <c r="F58" s="105"/>
      <c r="G58" s="114"/>
      <c r="H58" s="101"/>
      <c r="I58" s="153"/>
      <c r="J58" s="177"/>
      <c r="K58" s="178"/>
      <c r="L58" s="111"/>
      <c r="M58" s="276">
        <f t="shared" si="1"/>
        <v>0</v>
      </c>
      <c r="N58" s="113"/>
    </row>
    <row r="59" spans="1:14" ht="14.4" x14ac:dyDescent="0.25">
      <c r="A59" s="100" t="str">
        <f t="shared" si="3"/>
        <v/>
      </c>
      <c r="B59" s="101"/>
      <c r="C59" s="102" t="s">
        <v>37</v>
      </c>
      <c r="D59" s="103" t="s">
        <v>37</v>
      </c>
      <c r="E59" s="114"/>
      <c r="F59" s="105"/>
      <c r="G59" s="114"/>
      <c r="H59" s="101"/>
      <c r="I59" s="153"/>
      <c r="J59" s="177"/>
      <c r="K59" s="178"/>
      <c r="L59" s="111"/>
      <c r="M59" s="287">
        <f t="shared" si="1"/>
        <v>0</v>
      </c>
      <c r="N59" s="113"/>
    </row>
    <row r="60" spans="1:14" ht="14.4" x14ac:dyDescent="0.25">
      <c r="A60" s="100" t="str">
        <f t="shared" si="3"/>
        <v/>
      </c>
      <c r="B60" s="101"/>
      <c r="C60" s="102" t="s">
        <v>37</v>
      </c>
      <c r="D60" s="103" t="s">
        <v>37</v>
      </c>
      <c r="E60" s="114"/>
      <c r="F60" s="105"/>
      <c r="G60" s="114"/>
      <c r="H60" s="101"/>
      <c r="I60" s="153"/>
      <c r="J60" s="177"/>
      <c r="K60" s="178"/>
      <c r="L60" s="111"/>
      <c r="M60" s="276">
        <f t="shared" si="1"/>
        <v>0</v>
      </c>
      <c r="N60" s="113"/>
    </row>
    <row r="61" spans="1:14" ht="14.4" x14ac:dyDescent="0.25">
      <c r="A61" s="100" t="str">
        <f t="shared" si="3"/>
        <v/>
      </c>
      <c r="B61" s="101"/>
      <c r="C61" s="102" t="s">
        <v>37</v>
      </c>
      <c r="D61" s="103" t="s">
        <v>37</v>
      </c>
      <c r="E61" s="114"/>
      <c r="F61" s="105"/>
      <c r="G61" s="114"/>
      <c r="H61" s="101"/>
      <c r="I61" s="153"/>
      <c r="J61" s="177"/>
      <c r="K61" s="178"/>
      <c r="L61" s="111"/>
      <c r="M61" s="287">
        <f t="shared" si="1"/>
        <v>0</v>
      </c>
      <c r="N61" s="113"/>
    </row>
    <row r="62" spans="1:14" ht="14.4" x14ac:dyDescent="0.25">
      <c r="A62" s="100" t="str">
        <f t="shared" si="3"/>
        <v/>
      </c>
      <c r="B62" s="101"/>
      <c r="C62" s="102" t="s">
        <v>37</v>
      </c>
      <c r="D62" s="103" t="s">
        <v>37</v>
      </c>
      <c r="E62" s="114"/>
      <c r="F62" s="105"/>
      <c r="G62" s="114"/>
      <c r="H62" s="101"/>
      <c r="I62" s="153"/>
      <c r="J62" s="177"/>
      <c r="K62" s="178"/>
      <c r="L62" s="111"/>
      <c r="M62" s="276">
        <f t="shared" si="1"/>
        <v>0</v>
      </c>
      <c r="N62" s="113"/>
    </row>
    <row r="63" spans="1:14" ht="14.4" x14ac:dyDescent="0.25">
      <c r="A63" s="100" t="str">
        <f t="shared" si="3"/>
        <v/>
      </c>
      <c r="B63" s="101"/>
      <c r="C63" s="102" t="s">
        <v>37</v>
      </c>
      <c r="D63" s="103" t="s">
        <v>37</v>
      </c>
      <c r="E63" s="114"/>
      <c r="F63" s="105"/>
      <c r="G63" s="114"/>
      <c r="H63" s="101"/>
      <c r="I63" s="153"/>
      <c r="J63" s="177"/>
      <c r="K63" s="178"/>
      <c r="L63" s="111"/>
      <c r="M63" s="287">
        <f t="shared" si="1"/>
        <v>0</v>
      </c>
      <c r="N63" s="113"/>
    </row>
    <row r="64" spans="1:14" ht="14.4" x14ac:dyDescent="0.25">
      <c r="A64" s="100" t="str">
        <f t="shared" si="3"/>
        <v/>
      </c>
      <c r="B64" s="101"/>
      <c r="C64" s="102" t="s">
        <v>37</v>
      </c>
      <c r="D64" s="103" t="s">
        <v>37</v>
      </c>
      <c r="E64" s="114"/>
      <c r="F64" s="105"/>
      <c r="G64" s="114"/>
      <c r="H64" s="101"/>
      <c r="I64" s="153"/>
      <c r="J64" s="177"/>
      <c r="K64" s="178"/>
      <c r="L64" s="111"/>
      <c r="M64" s="276">
        <f t="shared" si="1"/>
        <v>0</v>
      </c>
      <c r="N64" s="113"/>
    </row>
    <row r="65" spans="1:14" ht="14.4" x14ac:dyDescent="0.25">
      <c r="A65" s="100" t="str">
        <f t="shared" si="3"/>
        <v/>
      </c>
      <c r="B65" s="101"/>
      <c r="C65" s="102" t="s">
        <v>37</v>
      </c>
      <c r="D65" s="103" t="s">
        <v>37</v>
      </c>
      <c r="E65" s="114"/>
      <c r="F65" s="105"/>
      <c r="G65" s="114"/>
      <c r="H65" s="101"/>
      <c r="I65" s="153"/>
      <c r="J65" s="177"/>
      <c r="K65" s="178"/>
      <c r="L65" s="111"/>
      <c r="M65" s="287">
        <f t="shared" si="1"/>
        <v>0</v>
      </c>
      <c r="N65" s="113"/>
    </row>
    <row r="66" spans="1:14" ht="14.4" x14ac:dyDescent="0.25">
      <c r="A66" s="100" t="str">
        <f t="shared" si="3"/>
        <v/>
      </c>
      <c r="B66" s="101"/>
      <c r="C66" s="102" t="s">
        <v>37</v>
      </c>
      <c r="D66" s="103" t="s">
        <v>37</v>
      </c>
      <c r="E66" s="114"/>
      <c r="F66" s="105"/>
      <c r="G66" s="114"/>
      <c r="H66" s="101"/>
      <c r="I66" s="153"/>
      <c r="J66" s="177"/>
      <c r="K66" s="178"/>
      <c r="L66" s="111"/>
      <c r="M66" s="112">
        <f t="shared" ref="M66:M71" si="4">IF(L66=1,7,IF(L66=2,6,IF(L66=3,5,IF(L66=4,4,IF(L66=5,3,IF(L66=6,2,IF(L66&gt;=6,1,0)))))))</f>
        <v>0</v>
      </c>
      <c r="N66" s="113"/>
    </row>
    <row r="67" spans="1:14" ht="14.4" x14ac:dyDescent="0.25">
      <c r="A67" s="100" t="str">
        <f t="shared" si="3"/>
        <v/>
      </c>
      <c r="B67" s="101"/>
      <c r="C67" s="102" t="s">
        <v>37</v>
      </c>
      <c r="D67" s="103" t="s">
        <v>37</v>
      </c>
      <c r="E67" s="114"/>
      <c r="F67" s="105"/>
      <c r="G67" s="114"/>
      <c r="H67" s="101"/>
      <c r="I67" s="153"/>
      <c r="J67" s="177"/>
      <c r="K67" s="178"/>
      <c r="L67" s="111"/>
      <c r="M67" s="112">
        <f t="shared" si="4"/>
        <v>0</v>
      </c>
      <c r="N67" s="113"/>
    </row>
    <row r="68" spans="1:14" ht="14.4" x14ac:dyDescent="0.25">
      <c r="A68" s="100" t="str">
        <f t="shared" si="3"/>
        <v/>
      </c>
      <c r="B68" s="101"/>
      <c r="C68" s="102" t="s">
        <v>37</v>
      </c>
      <c r="D68" s="103" t="s">
        <v>37</v>
      </c>
      <c r="E68" s="114"/>
      <c r="F68" s="105"/>
      <c r="G68" s="114"/>
      <c r="H68" s="101"/>
      <c r="I68" s="153"/>
      <c r="J68" s="177"/>
      <c r="K68" s="178"/>
      <c r="L68" s="111"/>
      <c r="M68" s="112">
        <f t="shared" si="4"/>
        <v>0</v>
      </c>
      <c r="N68" s="113"/>
    </row>
    <row r="69" spans="1:14" ht="14.4" x14ac:dyDescent="0.25">
      <c r="A69" s="100" t="str">
        <f t="shared" si="3"/>
        <v/>
      </c>
      <c r="B69" s="101"/>
      <c r="C69" s="102" t="s">
        <v>37</v>
      </c>
      <c r="D69" s="103" t="s">
        <v>37</v>
      </c>
      <c r="E69" s="114"/>
      <c r="F69" s="105"/>
      <c r="G69" s="114"/>
      <c r="H69" s="101"/>
      <c r="I69" s="153"/>
      <c r="J69" s="177"/>
      <c r="K69" s="178"/>
      <c r="L69" s="111"/>
      <c r="M69" s="112">
        <f t="shared" si="4"/>
        <v>0</v>
      </c>
      <c r="N69" s="113"/>
    </row>
    <row r="70" spans="1:14" ht="14.4" x14ac:dyDescent="0.25">
      <c r="A70" s="100" t="str">
        <f t="shared" ref="A70:A100" si="5">CONCATENATE(B70,C70,D70)</f>
        <v/>
      </c>
      <c r="B70" s="101"/>
      <c r="C70" s="102" t="s">
        <v>37</v>
      </c>
      <c r="D70" s="103" t="s">
        <v>37</v>
      </c>
      <c r="E70" s="114"/>
      <c r="F70" s="105"/>
      <c r="G70" s="114"/>
      <c r="H70" s="101"/>
      <c r="I70" s="153"/>
      <c r="J70" s="177"/>
      <c r="K70" s="178"/>
      <c r="L70" s="111"/>
      <c r="M70" s="112">
        <f t="shared" si="4"/>
        <v>0</v>
      </c>
      <c r="N70" s="113"/>
    </row>
    <row r="71" spans="1:14" ht="14.4" x14ac:dyDescent="0.25">
      <c r="A71" s="100" t="str">
        <f t="shared" si="5"/>
        <v/>
      </c>
      <c r="B71" s="101"/>
      <c r="C71" s="102" t="s">
        <v>37</v>
      </c>
      <c r="D71" s="103" t="s">
        <v>37</v>
      </c>
      <c r="E71" s="114"/>
      <c r="F71" s="105"/>
      <c r="G71" s="114"/>
      <c r="H71" s="101"/>
      <c r="I71" s="153"/>
      <c r="J71" s="177"/>
      <c r="K71" s="178"/>
      <c r="L71" s="111"/>
      <c r="M71" s="112">
        <f t="shared" si="4"/>
        <v>0</v>
      </c>
      <c r="N71" s="113"/>
    </row>
    <row r="72" spans="1:14" ht="14.4" x14ac:dyDescent="0.25">
      <c r="A72" s="100" t="str">
        <f t="shared" si="5"/>
        <v/>
      </c>
      <c r="B72" s="101"/>
      <c r="C72" s="102" t="s">
        <v>37</v>
      </c>
      <c r="D72" s="103" t="s">
        <v>37</v>
      </c>
      <c r="E72" s="114"/>
      <c r="F72" s="105"/>
      <c r="G72" s="114"/>
      <c r="H72" s="101"/>
      <c r="I72" s="153"/>
      <c r="J72" s="177"/>
      <c r="K72" s="178"/>
      <c r="L72" s="111"/>
      <c r="M72" s="112">
        <f t="shared" ref="M72:M100" si="6">IF(L72=1,7,IF(L72=2,6,IF(L72=3,5,IF(L72=4,4,IF(L72=5,3,IF(L72=6,2,IF(L72&gt;=6,1,0)))))))</f>
        <v>0</v>
      </c>
      <c r="N72" s="113"/>
    </row>
    <row r="73" spans="1:14" ht="14.4" x14ac:dyDescent="0.25">
      <c r="A73" s="100" t="str">
        <f t="shared" si="5"/>
        <v/>
      </c>
      <c r="B73" s="101"/>
      <c r="C73" s="102" t="s">
        <v>37</v>
      </c>
      <c r="D73" s="103" t="s">
        <v>37</v>
      </c>
      <c r="E73" s="114"/>
      <c r="F73" s="105"/>
      <c r="G73" s="114"/>
      <c r="H73" s="101"/>
      <c r="I73" s="153"/>
      <c r="J73" s="177"/>
      <c r="K73" s="178"/>
      <c r="L73" s="111"/>
      <c r="M73" s="112">
        <f t="shared" si="6"/>
        <v>0</v>
      </c>
      <c r="N73" s="113"/>
    </row>
    <row r="74" spans="1:14" ht="14.4" x14ac:dyDescent="0.25">
      <c r="A74" s="100" t="str">
        <f t="shared" si="5"/>
        <v/>
      </c>
      <c r="B74" s="101"/>
      <c r="C74" s="102" t="s">
        <v>37</v>
      </c>
      <c r="D74" s="103" t="s">
        <v>37</v>
      </c>
      <c r="E74" s="114"/>
      <c r="F74" s="105"/>
      <c r="G74" s="114"/>
      <c r="H74" s="101"/>
      <c r="I74" s="153"/>
      <c r="J74" s="177"/>
      <c r="K74" s="178"/>
      <c r="L74" s="111"/>
      <c r="M74" s="112">
        <f t="shared" si="6"/>
        <v>0</v>
      </c>
      <c r="N74" s="113"/>
    </row>
    <row r="75" spans="1:14" ht="14.4" x14ac:dyDescent="0.25">
      <c r="A75" s="100" t="str">
        <f t="shared" si="5"/>
        <v/>
      </c>
      <c r="B75" s="101"/>
      <c r="C75" s="102" t="s">
        <v>37</v>
      </c>
      <c r="D75" s="103" t="s">
        <v>37</v>
      </c>
      <c r="E75" s="114"/>
      <c r="F75" s="105"/>
      <c r="G75" s="114"/>
      <c r="H75" s="101"/>
      <c r="I75" s="153"/>
      <c r="J75" s="177"/>
      <c r="K75" s="178"/>
      <c r="L75" s="111"/>
      <c r="M75" s="112">
        <f t="shared" si="6"/>
        <v>0</v>
      </c>
      <c r="N75" s="113"/>
    </row>
    <row r="76" spans="1:14" ht="14.4" x14ac:dyDescent="0.25">
      <c r="A76" s="100" t="str">
        <f t="shared" si="5"/>
        <v/>
      </c>
      <c r="B76" s="101"/>
      <c r="C76" s="102" t="s">
        <v>37</v>
      </c>
      <c r="D76" s="103" t="s">
        <v>37</v>
      </c>
      <c r="E76" s="114"/>
      <c r="F76" s="105"/>
      <c r="G76" s="114"/>
      <c r="H76" s="101"/>
      <c r="I76" s="153"/>
      <c r="J76" s="177"/>
      <c r="K76" s="178"/>
      <c r="L76" s="111"/>
      <c r="M76" s="112">
        <f t="shared" si="6"/>
        <v>0</v>
      </c>
      <c r="N76" s="113"/>
    </row>
    <row r="77" spans="1:14" ht="14.4" x14ac:dyDescent="0.25">
      <c r="A77" s="100" t="str">
        <f t="shared" si="5"/>
        <v/>
      </c>
      <c r="B77" s="101"/>
      <c r="C77" s="102" t="s">
        <v>37</v>
      </c>
      <c r="D77" s="103" t="s">
        <v>37</v>
      </c>
      <c r="E77" s="114"/>
      <c r="F77" s="105"/>
      <c r="G77" s="114"/>
      <c r="H77" s="101"/>
      <c r="I77" s="153"/>
      <c r="J77" s="177"/>
      <c r="K77" s="178"/>
      <c r="L77" s="111"/>
      <c r="M77" s="112">
        <f t="shared" si="6"/>
        <v>0</v>
      </c>
      <c r="N77" s="113"/>
    </row>
    <row r="78" spans="1:14" ht="14.4" x14ac:dyDescent="0.25">
      <c r="A78" s="100" t="str">
        <f t="shared" si="5"/>
        <v/>
      </c>
      <c r="B78" s="101"/>
      <c r="C78" s="102" t="s">
        <v>37</v>
      </c>
      <c r="D78" s="103" t="s">
        <v>37</v>
      </c>
      <c r="E78" s="114"/>
      <c r="F78" s="105"/>
      <c r="G78" s="114"/>
      <c r="H78" s="101"/>
      <c r="I78" s="153"/>
      <c r="J78" s="177"/>
      <c r="K78" s="178"/>
      <c r="L78" s="111"/>
      <c r="M78" s="112">
        <f t="shared" si="6"/>
        <v>0</v>
      </c>
      <c r="N78" s="113"/>
    </row>
    <row r="79" spans="1:14" ht="14.4" x14ac:dyDescent="0.25">
      <c r="A79" s="100" t="str">
        <f t="shared" si="5"/>
        <v/>
      </c>
      <c r="B79" s="101"/>
      <c r="C79" s="102" t="s">
        <v>37</v>
      </c>
      <c r="D79" s="103" t="s">
        <v>37</v>
      </c>
      <c r="E79" s="114"/>
      <c r="F79" s="105"/>
      <c r="G79" s="114"/>
      <c r="H79" s="101"/>
      <c r="I79" s="153"/>
      <c r="J79" s="177"/>
      <c r="K79" s="178"/>
      <c r="L79" s="111"/>
      <c r="M79" s="112">
        <f t="shared" si="6"/>
        <v>0</v>
      </c>
      <c r="N79" s="113"/>
    </row>
    <row r="80" spans="1:14" ht="14.4" x14ac:dyDescent="0.25">
      <c r="A80" s="100" t="str">
        <f t="shared" si="5"/>
        <v/>
      </c>
      <c r="B80" s="101"/>
      <c r="C80" s="102" t="s">
        <v>37</v>
      </c>
      <c r="D80" s="103" t="s">
        <v>37</v>
      </c>
      <c r="E80" s="114"/>
      <c r="F80" s="105"/>
      <c r="G80" s="114"/>
      <c r="H80" s="101"/>
      <c r="I80" s="153"/>
      <c r="J80" s="177"/>
      <c r="K80" s="178"/>
      <c r="L80" s="111"/>
      <c r="M80" s="112">
        <f t="shared" si="6"/>
        <v>0</v>
      </c>
      <c r="N80" s="113"/>
    </row>
    <row r="81" spans="1:14" ht="14.4" x14ac:dyDescent="0.25">
      <c r="A81" s="100" t="str">
        <f t="shared" si="5"/>
        <v/>
      </c>
      <c r="B81" s="101"/>
      <c r="C81" s="102" t="s">
        <v>37</v>
      </c>
      <c r="D81" s="103" t="s">
        <v>37</v>
      </c>
      <c r="E81" s="114"/>
      <c r="F81" s="105"/>
      <c r="G81" s="114"/>
      <c r="H81" s="101"/>
      <c r="I81" s="153"/>
      <c r="J81" s="177"/>
      <c r="K81" s="178"/>
      <c r="L81" s="111"/>
      <c r="M81" s="112">
        <f t="shared" si="6"/>
        <v>0</v>
      </c>
      <c r="N81" s="113"/>
    </row>
    <row r="82" spans="1:14" ht="14.4" x14ac:dyDescent="0.25">
      <c r="A82" s="100" t="str">
        <f t="shared" si="5"/>
        <v/>
      </c>
      <c r="B82" s="101"/>
      <c r="C82" s="102" t="s">
        <v>37</v>
      </c>
      <c r="D82" s="103" t="s">
        <v>37</v>
      </c>
      <c r="E82" s="114"/>
      <c r="F82" s="105"/>
      <c r="G82" s="114"/>
      <c r="H82" s="101"/>
      <c r="I82" s="153"/>
      <c r="J82" s="177"/>
      <c r="K82" s="178"/>
      <c r="L82" s="111"/>
      <c r="M82" s="112">
        <f t="shared" si="6"/>
        <v>0</v>
      </c>
      <c r="N82" s="113"/>
    </row>
    <row r="83" spans="1:14" ht="14.4" x14ac:dyDescent="0.25">
      <c r="A83" s="100" t="str">
        <f t="shared" si="5"/>
        <v/>
      </c>
      <c r="B83" s="101"/>
      <c r="C83" s="102" t="s">
        <v>37</v>
      </c>
      <c r="D83" s="103" t="s">
        <v>37</v>
      </c>
      <c r="E83" s="114"/>
      <c r="F83" s="105"/>
      <c r="G83" s="114"/>
      <c r="H83" s="101"/>
      <c r="I83" s="153"/>
      <c r="J83" s="177"/>
      <c r="K83" s="178"/>
      <c r="L83" s="111"/>
      <c r="M83" s="112">
        <f t="shared" si="6"/>
        <v>0</v>
      </c>
      <c r="N83" s="113"/>
    </row>
    <row r="84" spans="1:14" ht="14.4" x14ac:dyDescent="0.25">
      <c r="A84" s="100" t="str">
        <f t="shared" si="5"/>
        <v/>
      </c>
      <c r="B84" s="101"/>
      <c r="C84" s="102" t="s">
        <v>37</v>
      </c>
      <c r="D84" s="103" t="s">
        <v>37</v>
      </c>
      <c r="E84" s="114"/>
      <c r="F84" s="105"/>
      <c r="G84" s="114"/>
      <c r="H84" s="101"/>
      <c r="I84" s="153"/>
      <c r="J84" s="177"/>
      <c r="K84" s="178"/>
      <c r="L84" s="111"/>
      <c r="M84" s="112">
        <f t="shared" si="6"/>
        <v>0</v>
      </c>
      <c r="N84" s="113"/>
    </row>
    <row r="85" spans="1:14" ht="14.4" x14ac:dyDescent="0.25">
      <c r="A85" s="100" t="str">
        <f t="shared" si="5"/>
        <v/>
      </c>
      <c r="B85" s="101"/>
      <c r="C85" s="102" t="s">
        <v>37</v>
      </c>
      <c r="D85" s="103" t="s">
        <v>37</v>
      </c>
      <c r="E85" s="114"/>
      <c r="F85" s="105"/>
      <c r="G85" s="114"/>
      <c r="H85" s="101"/>
      <c r="I85" s="153"/>
      <c r="J85" s="177"/>
      <c r="K85" s="178"/>
      <c r="L85" s="111"/>
      <c r="M85" s="112">
        <f t="shared" si="6"/>
        <v>0</v>
      </c>
      <c r="N85" s="113"/>
    </row>
    <row r="86" spans="1:14" ht="14.4" x14ac:dyDescent="0.25">
      <c r="A86" s="100" t="str">
        <f t="shared" si="5"/>
        <v/>
      </c>
      <c r="B86" s="101"/>
      <c r="C86" s="102" t="s">
        <v>37</v>
      </c>
      <c r="D86" s="103" t="s">
        <v>37</v>
      </c>
      <c r="E86" s="114"/>
      <c r="F86" s="105"/>
      <c r="G86" s="114"/>
      <c r="H86" s="101"/>
      <c r="I86" s="153"/>
      <c r="J86" s="177"/>
      <c r="K86" s="178"/>
      <c r="L86" s="111"/>
      <c r="M86" s="112">
        <f t="shared" si="6"/>
        <v>0</v>
      </c>
      <c r="N86" s="113"/>
    </row>
    <row r="87" spans="1:14" ht="14.4" x14ac:dyDescent="0.25">
      <c r="A87" s="100" t="str">
        <f t="shared" si="5"/>
        <v/>
      </c>
      <c r="B87" s="101"/>
      <c r="C87" s="102" t="s">
        <v>37</v>
      </c>
      <c r="D87" s="103" t="s">
        <v>37</v>
      </c>
      <c r="E87" s="114"/>
      <c r="F87" s="105"/>
      <c r="G87" s="114"/>
      <c r="H87" s="101"/>
      <c r="I87" s="153"/>
      <c r="J87" s="177"/>
      <c r="K87" s="178"/>
      <c r="L87" s="111"/>
      <c r="M87" s="112">
        <f t="shared" si="6"/>
        <v>0</v>
      </c>
      <c r="N87" s="113"/>
    </row>
    <row r="88" spans="1:14" ht="14.4" x14ac:dyDescent="0.25">
      <c r="A88" s="100" t="str">
        <f t="shared" si="5"/>
        <v/>
      </c>
      <c r="B88" s="101"/>
      <c r="C88" s="102" t="s">
        <v>37</v>
      </c>
      <c r="D88" s="103" t="s">
        <v>37</v>
      </c>
      <c r="E88" s="114"/>
      <c r="F88" s="105"/>
      <c r="G88" s="114"/>
      <c r="H88" s="101"/>
      <c r="I88" s="153"/>
      <c r="J88" s="177"/>
      <c r="K88" s="178"/>
      <c r="L88" s="111"/>
      <c r="M88" s="112">
        <f t="shared" si="6"/>
        <v>0</v>
      </c>
      <c r="N88" s="113"/>
    </row>
    <row r="89" spans="1:14" ht="14.4" x14ac:dyDescent="0.25">
      <c r="A89" s="100" t="str">
        <f t="shared" si="5"/>
        <v/>
      </c>
      <c r="B89" s="101"/>
      <c r="C89" s="102" t="s">
        <v>37</v>
      </c>
      <c r="D89" s="103" t="s">
        <v>37</v>
      </c>
      <c r="E89" s="114"/>
      <c r="F89" s="105"/>
      <c r="G89" s="114"/>
      <c r="H89" s="101"/>
      <c r="I89" s="153"/>
      <c r="J89" s="177"/>
      <c r="K89" s="178"/>
      <c r="L89" s="111"/>
      <c r="M89" s="112">
        <f t="shared" si="6"/>
        <v>0</v>
      </c>
      <c r="N89" s="113"/>
    </row>
    <row r="90" spans="1:14" ht="14.4" x14ac:dyDescent="0.25">
      <c r="A90" s="100" t="str">
        <f t="shared" si="5"/>
        <v/>
      </c>
      <c r="B90" s="101"/>
      <c r="C90" s="102" t="s">
        <v>37</v>
      </c>
      <c r="D90" s="103" t="s">
        <v>37</v>
      </c>
      <c r="E90" s="114"/>
      <c r="F90" s="105"/>
      <c r="G90" s="114"/>
      <c r="H90" s="101"/>
      <c r="I90" s="153"/>
      <c r="J90" s="177"/>
      <c r="K90" s="178"/>
      <c r="L90" s="111"/>
      <c r="M90" s="112">
        <f t="shared" si="6"/>
        <v>0</v>
      </c>
      <c r="N90" s="113"/>
    </row>
    <row r="91" spans="1:14" ht="14.4" x14ac:dyDescent="0.25">
      <c r="A91" s="100" t="str">
        <f t="shared" si="5"/>
        <v/>
      </c>
      <c r="B91" s="101"/>
      <c r="C91" s="102" t="s">
        <v>37</v>
      </c>
      <c r="D91" s="103" t="s">
        <v>37</v>
      </c>
      <c r="E91" s="114"/>
      <c r="F91" s="105"/>
      <c r="G91" s="114"/>
      <c r="H91" s="101"/>
      <c r="I91" s="153"/>
      <c r="J91" s="177"/>
      <c r="K91" s="178"/>
      <c r="L91" s="111"/>
      <c r="M91" s="112">
        <f t="shared" si="6"/>
        <v>0</v>
      </c>
      <c r="N91" s="113"/>
    </row>
    <row r="92" spans="1:14" ht="14.4" x14ac:dyDescent="0.25">
      <c r="A92" s="100" t="str">
        <f t="shared" si="5"/>
        <v/>
      </c>
      <c r="B92" s="101"/>
      <c r="C92" s="102" t="s">
        <v>37</v>
      </c>
      <c r="D92" s="103" t="s">
        <v>37</v>
      </c>
      <c r="E92" s="114"/>
      <c r="F92" s="105"/>
      <c r="G92" s="114"/>
      <c r="H92" s="101"/>
      <c r="I92" s="153"/>
      <c r="J92" s="177"/>
      <c r="K92" s="178"/>
      <c r="L92" s="111"/>
      <c r="M92" s="112">
        <f t="shared" si="6"/>
        <v>0</v>
      </c>
      <c r="N92" s="113"/>
    </row>
    <row r="93" spans="1:14" ht="14.4" x14ac:dyDescent="0.25">
      <c r="A93" s="100" t="str">
        <f t="shared" si="5"/>
        <v/>
      </c>
      <c r="B93" s="101"/>
      <c r="C93" s="102" t="s">
        <v>37</v>
      </c>
      <c r="D93" s="103" t="s">
        <v>37</v>
      </c>
      <c r="E93" s="114"/>
      <c r="F93" s="105"/>
      <c r="G93" s="114"/>
      <c r="H93" s="101"/>
      <c r="I93" s="153"/>
      <c r="J93" s="177"/>
      <c r="K93" s="178"/>
      <c r="L93" s="111"/>
      <c r="M93" s="112">
        <f t="shared" si="6"/>
        <v>0</v>
      </c>
      <c r="N93" s="113"/>
    </row>
    <row r="94" spans="1:14" ht="14.4" x14ac:dyDescent="0.25">
      <c r="A94" s="100" t="str">
        <f t="shared" si="5"/>
        <v/>
      </c>
      <c r="B94" s="101"/>
      <c r="C94" s="102" t="s">
        <v>37</v>
      </c>
      <c r="D94" s="103" t="s">
        <v>37</v>
      </c>
      <c r="E94" s="114"/>
      <c r="F94" s="105"/>
      <c r="G94" s="114"/>
      <c r="H94" s="101"/>
      <c r="I94" s="153"/>
      <c r="J94" s="177"/>
      <c r="K94" s="178"/>
      <c r="L94" s="111"/>
      <c r="M94" s="112">
        <f t="shared" si="6"/>
        <v>0</v>
      </c>
      <c r="N94" s="113"/>
    </row>
    <row r="95" spans="1:14" ht="14.4" x14ac:dyDescent="0.25">
      <c r="A95" s="100" t="str">
        <f t="shared" si="5"/>
        <v/>
      </c>
      <c r="B95" s="101"/>
      <c r="C95" s="102" t="s">
        <v>37</v>
      </c>
      <c r="D95" s="103" t="s">
        <v>37</v>
      </c>
      <c r="E95" s="114"/>
      <c r="F95" s="105"/>
      <c r="G95" s="114"/>
      <c r="H95" s="101"/>
      <c r="I95" s="153"/>
      <c r="J95" s="177"/>
      <c r="K95" s="178"/>
      <c r="L95" s="111"/>
      <c r="M95" s="112">
        <f t="shared" si="6"/>
        <v>0</v>
      </c>
      <c r="N95" s="113"/>
    </row>
    <row r="96" spans="1:14" ht="14.4" x14ac:dyDescent="0.25">
      <c r="A96" s="100" t="str">
        <f t="shared" si="5"/>
        <v/>
      </c>
      <c r="B96" s="101"/>
      <c r="C96" s="102" t="s">
        <v>37</v>
      </c>
      <c r="D96" s="103" t="s">
        <v>37</v>
      </c>
      <c r="E96" s="114"/>
      <c r="F96" s="105"/>
      <c r="G96" s="114"/>
      <c r="H96" s="101"/>
      <c r="I96" s="153"/>
      <c r="J96" s="177"/>
      <c r="K96" s="178"/>
      <c r="L96" s="111"/>
      <c r="M96" s="112">
        <f t="shared" si="6"/>
        <v>0</v>
      </c>
      <c r="N96" s="113"/>
    </row>
    <row r="97" spans="1:14" ht="14.4" x14ac:dyDescent="0.25">
      <c r="A97" s="100" t="str">
        <f t="shared" si="5"/>
        <v/>
      </c>
      <c r="B97" s="101"/>
      <c r="C97" s="102" t="s">
        <v>37</v>
      </c>
      <c r="D97" s="103" t="s">
        <v>37</v>
      </c>
      <c r="E97" s="114"/>
      <c r="F97" s="105"/>
      <c r="G97" s="114"/>
      <c r="H97" s="101"/>
      <c r="I97" s="153"/>
      <c r="J97" s="177"/>
      <c r="K97" s="178"/>
      <c r="L97" s="111"/>
      <c r="M97" s="112">
        <f t="shared" si="6"/>
        <v>0</v>
      </c>
      <c r="N97" s="113"/>
    </row>
    <row r="98" spans="1:14" ht="14.4" x14ac:dyDescent="0.25">
      <c r="A98" s="100" t="str">
        <f t="shared" si="5"/>
        <v/>
      </c>
      <c r="B98" s="101"/>
      <c r="C98" s="102" t="s">
        <v>37</v>
      </c>
      <c r="D98" s="103" t="s">
        <v>37</v>
      </c>
      <c r="E98" s="114"/>
      <c r="F98" s="105"/>
      <c r="G98" s="114"/>
      <c r="H98" s="101"/>
      <c r="I98" s="153"/>
      <c r="J98" s="177"/>
      <c r="K98" s="178"/>
      <c r="L98" s="111"/>
      <c r="M98" s="112">
        <f t="shared" si="6"/>
        <v>0</v>
      </c>
      <c r="N98" s="113"/>
    </row>
    <row r="99" spans="1:14" ht="14.4" x14ac:dyDescent="0.25">
      <c r="A99" s="100" t="str">
        <f t="shared" si="5"/>
        <v/>
      </c>
      <c r="B99" s="101"/>
      <c r="C99" s="102" t="s">
        <v>37</v>
      </c>
      <c r="D99" s="103" t="s">
        <v>37</v>
      </c>
      <c r="E99" s="114"/>
      <c r="F99" s="105"/>
      <c r="G99" s="114"/>
      <c r="H99" s="101"/>
      <c r="I99" s="153"/>
      <c r="J99" s="177"/>
      <c r="K99" s="178"/>
      <c r="L99" s="111"/>
      <c r="M99" s="112">
        <f t="shared" si="6"/>
        <v>0</v>
      </c>
      <c r="N99" s="113"/>
    </row>
    <row r="100" spans="1:14" ht="15" thickBot="1" x14ac:dyDescent="0.3">
      <c r="A100" s="100" t="str">
        <f t="shared" si="5"/>
        <v/>
      </c>
      <c r="B100" s="115"/>
      <c r="C100" s="116" t="s">
        <v>37</v>
      </c>
      <c r="D100" s="117" t="s">
        <v>37</v>
      </c>
      <c r="E100" s="118"/>
      <c r="F100" s="119"/>
      <c r="G100" s="118"/>
      <c r="H100" s="115"/>
      <c r="I100" s="164"/>
      <c r="J100" s="289"/>
      <c r="K100" s="212"/>
      <c r="L100" s="125"/>
      <c r="M100" s="126">
        <f t="shared" si="6"/>
        <v>0</v>
      </c>
      <c r="N100" s="113"/>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108" priority="824"/>
  </conditionalFormatting>
  <conditionalFormatting sqref="C6:D7">
    <cfRule type="duplicateValues" dxfId="107" priority="826"/>
  </conditionalFormatting>
  <conditionalFormatting sqref="C8:D87">
    <cfRule type="duplicateValues" dxfId="106" priority="828"/>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8EC1-BC34-47E2-B0EF-B152B3312960}">
  <sheetPr codeName="Sheet17">
    <tabColor rgb="FFFF3399"/>
  </sheetPr>
  <dimension ref="A1:N61"/>
  <sheetViews>
    <sheetView zoomScale="90" zoomScaleNormal="90" workbookViewId="0">
      <selection activeCell="F23" sqref="F23"/>
    </sheetView>
  </sheetViews>
  <sheetFormatPr defaultColWidth="9.109375" defaultRowHeight="13.2" x14ac:dyDescent="0.25"/>
  <cols>
    <col min="1" max="1" width="48.5546875" style="93" bestFit="1" customWidth="1"/>
    <col min="2" max="2" width="7.5546875" style="12" bestFit="1" customWidth="1"/>
    <col min="3" max="3" width="17.88671875" style="93" bestFit="1" customWidth="1"/>
    <col min="4" max="4" width="29.33203125" style="128" bestFit="1" customWidth="1"/>
    <col min="5" max="5" width="9" style="12" bestFit="1" customWidth="1"/>
    <col min="6" max="6" width="13.109375" style="93" bestFit="1" customWidth="1"/>
    <col min="7" max="7" width="7.109375" style="129" bestFit="1" customWidth="1"/>
    <col min="8" max="8" width="7.44140625" style="129" bestFit="1" customWidth="1"/>
    <col min="9" max="9" width="8.109375" style="129" bestFit="1" customWidth="1"/>
    <col min="10" max="10" width="12.33203125" style="129" bestFit="1" customWidth="1"/>
    <col min="11" max="11" width="12.88671875" style="129" bestFit="1" customWidth="1"/>
    <col min="12" max="12" width="6.5546875" style="12" bestFit="1" customWidth="1"/>
    <col min="13" max="13" width="12.5546875" style="12" bestFit="1" customWidth="1"/>
    <col min="14" max="14" width="29.44140625" style="12" bestFit="1" customWidth="1"/>
    <col min="15" max="16384" width="9.109375" style="93"/>
  </cols>
  <sheetData>
    <row r="1" spans="1:14" ht="22.5" customHeight="1" thickBot="1" x14ac:dyDescent="0.3">
      <c r="A1" s="89">
        <f>SUM(A2-1)</f>
        <v>17</v>
      </c>
      <c r="B1" s="942" t="s">
        <v>54</v>
      </c>
      <c r="C1" s="943"/>
      <c r="D1" s="90" t="s">
        <v>27</v>
      </c>
      <c r="E1" s="944" t="s">
        <v>142</v>
      </c>
      <c r="F1" s="945"/>
      <c r="G1" s="945"/>
      <c r="H1" s="945"/>
      <c r="I1" s="945"/>
      <c r="J1" s="945"/>
      <c r="K1" s="91" t="s">
        <v>28</v>
      </c>
      <c r="L1" s="946">
        <v>44968</v>
      </c>
      <c r="M1" s="947"/>
      <c r="N1" s="92" t="s">
        <v>55</v>
      </c>
    </row>
    <row r="2" spans="1:14" ht="22.5" customHeight="1" thickBot="1" x14ac:dyDescent="0.3">
      <c r="A2" s="94">
        <f>COUNTA(_xlfn.UNIQUE(D6:D36))</f>
        <v>18</v>
      </c>
      <c r="B2" s="948" t="s">
        <v>56</v>
      </c>
      <c r="C2" s="948"/>
      <c r="D2" s="948"/>
      <c r="E2" s="948"/>
      <c r="F2" s="948"/>
      <c r="G2" s="948"/>
      <c r="H2" s="948"/>
      <c r="I2" s="948"/>
      <c r="J2" s="948"/>
      <c r="K2" s="948"/>
      <c r="L2" s="948"/>
      <c r="M2" s="948"/>
      <c r="N2" s="95" t="s">
        <v>57</v>
      </c>
    </row>
    <row r="3" spans="1:14" ht="14.4" thickBot="1" x14ac:dyDescent="0.3">
      <c r="A3" s="926" t="s">
        <v>58</v>
      </c>
      <c r="B3" s="928" t="s">
        <v>29</v>
      </c>
      <c r="C3" s="931" t="s">
        <v>30</v>
      </c>
      <c r="D3" s="934" t="s">
        <v>31</v>
      </c>
      <c r="E3" s="936" t="s">
        <v>59</v>
      </c>
      <c r="F3" s="934" t="s">
        <v>36</v>
      </c>
      <c r="G3" s="950" t="s">
        <v>60</v>
      </c>
      <c r="H3" s="951"/>
      <c r="I3" s="951"/>
      <c r="J3" s="951"/>
      <c r="K3" s="952"/>
      <c r="L3" s="953" t="s">
        <v>25</v>
      </c>
      <c r="M3" s="955" t="s">
        <v>34</v>
      </c>
      <c r="N3" s="96" t="s">
        <v>61</v>
      </c>
    </row>
    <row r="4" spans="1:14" ht="14.4" thickBot="1" x14ac:dyDescent="0.3">
      <c r="A4" s="927"/>
      <c r="B4" s="929"/>
      <c r="C4" s="932"/>
      <c r="D4" s="935"/>
      <c r="E4" s="937"/>
      <c r="F4" s="949"/>
      <c r="G4" s="957" t="s">
        <v>26</v>
      </c>
      <c r="H4" s="959" t="s">
        <v>24</v>
      </c>
      <c r="I4" s="959" t="s">
        <v>38</v>
      </c>
      <c r="J4" s="959" t="s">
        <v>32</v>
      </c>
      <c r="K4" s="940" t="s">
        <v>33</v>
      </c>
      <c r="L4" s="954"/>
      <c r="M4" s="956"/>
      <c r="N4" s="179">
        <v>3</v>
      </c>
    </row>
    <row r="5" spans="1:14" ht="14.4" thickBot="1" x14ac:dyDescent="0.3">
      <c r="A5" s="961"/>
      <c r="B5" s="962"/>
      <c r="C5" s="963"/>
      <c r="D5" s="935"/>
      <c r="E5" s="965" t="s">
        <v>35</v>
      </c>
      <c r="F5" s="966"/>
      <c r="G5" s="976"/>
      <c r="H5" s="977"/>
      <c r="I5" s="977"/>
      <c r="J5" s="977"/>
      <c r="K5" s="975"/>
      <c r="L5" s="969"/>
      <c r="M5" s="970"/>
      <c r="N5" s="99">
        <v>2</v>
      </c>
    </row>
    <row r="6" spans="1:14" ht="14.4" x14ac:dyDescent="0.25">
      <c r="A6" s="266" t="str">
        <f t="shared" ref="A6:A37" si="0">CONCATENATE(B6,C6,D6)</f>
        <v/>
      </c>
      <c r="B6" s="267"/>
      <c r="C6" s="268"/>
      <c r="D6" s="533"/>
      <c r="E6" s="267"/>
      <c r="F6" s="271"/>
      <c r="G6" s="270"/>
      <c r="H6" s="267"/>
      <c r="I6" s="272"/>
      <c r="J6" s="273"/>
      <c r="K6" s="274"/>
      <c r="L6" s="275"/>
      <c r="M6" s="276">
        <f>IF(L6=1,7,IF(L6=2,6,IF(L6=3,5,IF(L6=4,4,IF(L6=5,3,IF(L6=6,2,IF(L6&gt;=6,1,0)))))))</f>
        <v>0</v>
      </c>
      <c r="N6" s="277">
        <f>SUM(M6+$N$5)</f>
        <v>2</v>
      </c>
    </row>
    <row r="7" spans="1:14" ht="14.4" x14ac:dyDescent="0.25">
      <c r="A7" s="100" t="str">
        <f t="shared" si="0"/>
        <v/>
      </c>
      <c r="B7" s="278"/>
      <c r="C7" s="279"/>
      <c r="D7" s="533"/>
      <c r="E7" s="278"/>
      <c r="F7" s="282"/>
      <c r="G7" s="281"/>
      <c r="H7" s="278"/>
      <c r="I7" s="283"/>
      <c r="J7" s="284"/>
      <c r="K7" s="285"/>
      <c r="L7" s="286"/>
      <c r="M7" s="287">
        <f>IF(L7=1,7,IF(L7=2,6,IF(L7=3,5,IF(L7=4,4,IF(L7=5,3,IF(L7=6,2,IF(L7&gt;=6,1,0)))))))</f>
        <v>0</v>
      </c>
      <c r="N7" s="288">
        <f>SUM(M7+$N$5)</f>
        <v>2</v>
      </c>
    </row>
    <row r="8" spans="1:14" ht="14.4" x14ac:dyDescent="0.25">
      <c r="A8" s="100" t="str">
        <f t="shared" si="0"/>
        <v>PrepAliyah RuffoWendamar Flirt</v>
      </c>
      <c r="B8" s="130" t="s">
        <v>26</v>
      </c>
      <c r="C8" s="131" t="s">
        <v>1031</v>
      </c>
      <c r="D8" s="132" t="s">
        <v>1032</v>
      </c>
      <c r="E8" s="171"/>
      <c r="F8" s="105" t="s">
        <v>1033</v>
      </c>
      <c r="G8" s="527">
        <v>64</v>
      </c>
      <c r="H8" s="107"/>
      <c r="I8" s="108"/>
      <c r="J8" s="109"/>
      <c r="K8" s="110"/>
      <c r="L8" s="111">
        <v>2</v>
      </c>
      <c r="M8" s="112">
        <f>IF(L8=1,7,IF(L8=2,6,IF(L8=3,5,IF(L8=4,4,IF(L8=5,3,IF(L8=6,2,IF(L8&gt;=6,1,0)))))))</f>
        <v>6</v>
      </c>
      <c r="N8" s="113">
        <f>SUM(M8+$N$5)</f>
        <v>8</v>
      </c>
    </row>
    <row r="9" spans="1:14" ht="14.4" x14ac:dyDescent="0.25">
      <c r="A9" s="100" t="str">
        <f t="shared" si="0"/>
        <v>PrepAnnelise BryanLulu</v>
      </c>
      <c r="B9" s="130" t="s">
        <v>26</v>
      </c>
      <c r="C9" s="131" t="s">
        <v>1034</v>
      </c>
      <c r="D9" s="132" t="s">
        <v>711</v>
      </c>
      <c r="E9" s="171"/>
      <c r="F9" s="105" t="s">
        <v>1033</v>
      </c>
      <c r="G9" s="527">
        <v>66.667000000000002</v>
      </c>
      <c r="H9" s="107"/>
      <c r="I9" s="108"/>
      <c r="J9" s="109"/>
      <c r="K9" s="110"/>
      <c r="L9" s="111">
        <v>1</v>
      </c>
      <c r="M9" s="112">
        <f>IF(L9=1,7,IF(L9=2,6,IF(L9=3,5,IF(L9=4,4,IF(L9=5,3,IF(L9=6,2,IF(L9&gt;=6,1,0)))))))</f>
        <v>7</v>
      </c>
      <c r="N9" s="113">
        <f t="shared" ref="N9:N54" si="1">SUM(M9+$N$5)</f>
        <v>9</v>
      </c>
    </row>
    <row r="10" spans="1:14" ht="14.4" x14ac:dyDescent="0.25">
      <c r="A10" s="100" t="str">
        <f t="shared" si="0"/>
        <v>PrelimCaitlin PritchardBaylaurel Whiskey</v>
      </c>
      <c r="B10" s="130" t="s">
        <v>24</v>
      </c>
      <c r="C10" s="102" t="s">
        <v>1035</v>
      </c>
      <c r="D10" s="132" t="s">
        <v>1042</v>
      </c>
      <c r="E10" s="171"/>
      <c r="F10" s="105" t="s">
        <v>1033</v>
      </c>
      <c r="G10" s="527"/>
      <c r="H10" s="107">
        <v>61</v>
      </c>
      <c r="I10" s="108"/>
      <c r="J10" s="109"/>
      <c r="K10" s="110"/>
      <c r="L10" s="111">
        <v>2</v>
      </c>
      <c r="M10" s="112">
        <f t="shared" ref="M10:M54" si="2">IF(L10=1,7,IF(L10=2,6,IF(L10=3,5,IF(L10=4,4,IF(L10=5,3,IF(L10=6,2,IF(L10&gt;=6,1,0)))))))</f>
        <v>6</v>
      </c>
      <c r="N10" s="113">
        <f t="shared" si="1"/>
        <v>8</v>
      </c>
    </row>
    <row r="11" spans="1:14" ht="14.4" x14ac:dyDescent="0.25">
      <c r="A11" s="100" t="str">
        <f t="shared" si="0"/>
        <v>PrelimJoanne LangeClare Downs Sultans Of Swing SR</v>
      </c>
      <c r="B11" s="130" t="s">
        <v>24</v>
      </c>
      <c r="C11" s="102" t="s">
        <v>413</v>
      </c>
      <c r="D11" s="132" t="s">
        <v>1049</v>
      </c>
      <c r="E11" s="171"/>
      <c r="F11" s="105" t="s">
        <v>1036</v>
      </c>
      <c r="G11" s="527"/>
      <c r="H11" s="107">
        <v>62</v>
      </c>
      <c r="I11" s="108"/>
      <c r="J11" s="109"/>
      <c r="K11" s="110"/>
      <c r="L11" s="111">
        <v>1</v>
      </c>
      <c r="M11" s="112">
        <f t="shared" si="2"/>
        <v>7</v>
      </c>
      <c r="N11" s="113">
        <f t="shared" si="1"/>
        <v>9</v>
      </c>
    </row>
    <row r="12" spans="1:14" ht="14.4" x14ac:dyDescent="0.25">
      <c r="A12" s="100" t="str">
        <f t="shared" si="0"/>
        <v>PrelimAmelia McdonaldSpringwater Chanel</v>
      </c>
      <c r="B12" s="130" t="s">
        <v>24</v>
      </c>
      <c r="C12" s="102" t="s">
        <v>531</v>
      </c>
      <c r="D12" s="103" t="s">
        <v>169</v>
      </c>
      <c r="E12" s="171"/>
      <c r="F12" s="105" t="s">
        <v>1033</v>
      </c>
      <c r="G12" s="527"/>
      <c r="H12" s="107">
        <v>66.070999999999998</v>
      </c>
      <c r="I12" s="108"/>
      <c r="J12" s="109"/>
      <c r="K12" s="110"/>
      <c r="L12" s="111">
        <v>1</v>
      </c>
      <c r="M12" s="112">
        <f t="shared" si="2"/>
        <v>7</v>
      </c>
      <c r="N12" s="113">
        <f t="shared" si="1"/>
        <v>9</v>
      </c>
    </row>
    <row r="13" spans="1:14" ht="14.4" x14ac:dyDescent="0.25">
      <c r="A13" s="100" t="str">
        <f t="shared" si="0"/>
        <v>PrelimAnnelise BryanLulu</v>
      </c>
      <c r="B13" s="130" t="s">
        <v>24</v>
      </c>
      <c r="C13" s="102" t="s">
        <v>1034</v>
      </c>
      <c r="D13" s="103" t="s">
        <v>711</v>
      </c>
      <c r="E13" s="171"/>
      <c r="F13" s="105" t="s">
        <v>1033</v>
      </c>
      <c r="G13" s="106"/>
      <c r="H13" s="528">
        <v>61.429000000000002</v>
      </c>
      <c r="I13" s="108"/>
      <c r="J13" s="109"/>
      <c r="K13" s="110"/>
      <c r="L13" s="111">
        <v>2</v>
      </c>
      <c r="M13" s="112">
        <f t="shared" si="2"/>
        <v>6</v>
      </c>
      <c r="N13" s="113">
        <f t="shared" si="1"/>
        <v>8</v>
      </c>
    </row>
    <row r="14" spans="1:14" ht="14.4" x14ac:dyDescent="0.25">
      <c r="A14" s="100" t="str">
        <f t="shared" si="0"/>
        <v>PrelimCaitlin PritchardBaylaurel Whiskey</v>
      </c>
      <c r="B14" s="130" t="s">
        <v>24</v>
      </c>
      <c r="C14" s="131" t="s">
        <v>1035</v>
      </c>
      <c r="D14" s="132" t="s">
        <v>1042</v>
      </c>
      <c r="E14" s="171"/>
      <c r="F14" s="105" t="s">
        <v>1033</v>
      </c>
      <c r="G14" s="106"/>
      <c r="H14" s="528">
        <v>62.856999999999999</v>
      </c>
      <c r="I14" s="108"/>
      <c r="J14" s="109"/>
      <c r="K14" s="110"/>
      <c r="L14" s="111">
        <v>2</v>
      </c>
      <c r="M14" s="112">
        <f t="shared" si="2"/>
        <v>6</v>
      </c>
      <c r="N14" s="113">
        <f t="shared" si="1"/>
        <v>8</v>
      </c>
    </row>
    <row r="15" spans="1:14" ht="14.4" x14ac:dyDescent="0.25">
      <c r="A15" s="100" t="str">
        <f t="shared" si="0"/>
        <v>PrelimJoanne LangeClare Downs Sultans Of Swing</v>
      </c>
      <c r="B15" s="130" t="s">
        <v>24</v>
      </c>
      <c r="C15" s="102" t="s">
        <v>413</v>
      </c>
      <c r="D15" s="132" t="s">
        <v>494</v>
      </c>
      <c r="E15" s="171"/>
      <c r="F15" s="105" t="s">
        <v>1036</v>
      </c>
      <c r="G15" s="106"/>
      <c r="H15" s="528">
        <v>64.106999999999999</v>
      </c>
      <c r="I15" s="108"/>
      <c r="J15" s="109"/>
      <c r="K15" s="110"/>
      <c r="L15" s="111">
        <v>1</v>
      </c>
      <c r="M15" s="112">
        <f t="shared" si="2"/>
        <v>7</v>
      </c>
      <c r="N15" s="113">
        <f t="shared" si="1"/>
        <v>9</v>
      </c>
    </row>
    <row r="16" spans="1:14" ht="14.4" x14ac:dyDescent="0.25">
      <c r="A16" s="100" t="str">
        <f t="shared" si="0"/>
        <v>NovFelicity EricssonKiwi</v>
      </c>
      <c r="B16" s="130" t="s">
        <v>70</v>
      </c>
      <c r="C16" s="131" t="s">
        <v>1037</v>
      </c>
      <c r="D16" s="103" t="s">
        <v>1038</v>
      </c>
      <c r="E16" s="171"/>
      <c r="F16" s="105" t="s">
        <v>1033</v>
      </c>
      <c r="G16" s="106"/>
      <c r="H16" s="528"/>
      <c r="I16" s="108">
        <v>68.269000000000005</v>
      </c>
      <c r="J16" s="109"/>
      <c r="K16" s="110"/>
      <c r="L16" s="111">
        <v>1</v>
      </c>
      <c r="M16" s="112">
        <f t="shared" si="2"/>
        <v>7</v>
      </c>
      <c r="N16" s="113">
        <f t="shared" si="1"/>
        <v>9</v>
      </c>
    </row>
    <row r="17" spans="1:14" ht="14.4" x14ac:dyDescent="0.25">
      <c r="A17" s="100" t="str">
        <f t="shared" si="0"/>
        <v>NovRosie McconigleyKellerain'S Vancher</v>
      </c>
      <c r="B17" s="130" t="s">
        <v>70</v>
      </c>
      <c r="C17" s="131" t="s">
        <v>1043</v>
      </c>
      <c r="D17" s="103" t="s">
        <v>1044</v>
      </c>
      <c r="E17" s="171"/>
      <c r="F17" s="105" t="s">
        <v>1033</v>
      </c>
      <c r="G17" s="106"/>
      <c r="H17" s="528"/>
      <c r="I17" s="108">
        <v>63.264000000000003</v>
      </c>
      <c r="J17" s="109"/>
      <c r="K17" s="110"/>
      <c r="L17" s="111">
        <v>3</v>
      </c>
      <c r="M17" s="112">
        <f t="shared" si="2"/>
        <v>5</v>
      </c>
      <c r="N17" s="113">
        <f t="shared" si="1"/>
        <v>7</v>
      </c>
    </row>
    <row r="18" spans="1:14" ht="14.4" x14ac:dyDescent="0.25">
      <c r="A18" s="100" t="str">
        <f t="shared" si="0"/>
        <v>NovSavannah BeveridgeCunnamore Blackwood</v>
      </c>
      <c r="B18" s="130" t="s">
        <v>70</v>
      </c>
      <c r="C18" s="131" t="s">
        <v>354</v>
      </c>
      <c r="D18" s="103" t="s">
        <v>463</v>
      </c>
      <c r="E18" s="171"/>
      <c r="F18" s="105" t="s">
        <v>1036</v>
      </c>
      <c r="G18" s="106"/>
      <c r="H18" s="528"/>
      <c r="I18" s="108">
        <v>64.691999999999993</v>
      </c>
      <c r="J18" s="109"/>
      <c r="K18" s="110"/>
      <c r="L18" s="111">
        <v>2</v>
      </c>
      <c r="M18" s="112">
        <f t="shared" si="2"/>
        <v>6</v>
      </c>
      <c r="N18" s="113">
        <f t="shared" si="1"/>
        <v>8</v>
      </c>
    </row>
    <row r="19" spans="1:14" ht="14.4" x14ac:dyDescent="0.25">
      <c r="A19" s="100" t="str">
        <f t="shared" si="0"/>
        <v>NovAmelia McdonaldSpringwater Chanel</v>
      </c>
      <c r="B19" s="130" t="s">
        <v>70</v>
      </c>
      <c r="C19" s="131" t="s">
        <v>531</v>
      </c>
      <c r="D19" s="132" t="s">
        <v>169</v>
      </c>
      <c r="E19" s="171"/>
      <c r="F19" s="105" t="s">
        <v>1033</v>
      </c>
      <c r="G19" s="106"/>
      <c r="H19" s="528"/>
      <c r="I19" s="108">
        <v>66.537999999999997</v>
      </c>
      <c r="J19" s="109"/>
      <c r="K19" s="110"/>
      <c r="L19" s="111">
        <v>1</v>
      </c>
      <c r="M19" s="112">
        <f t="shared" si="2"/>
        <v>7</v>
      </c>
      <c r="N19" s="113">
        <f t="shared" si="1"/>
        <v>9</v>
      </c>
    </row>
    <row r="20" spans="1:14" ht="14.4" x14ac:dyDescent="0.25">
      <c r="A20" s="100" t="str">
        <f t="shared" si="0"/>
        <v>NovFelicity EricssonKiwi SR</v>
      </c>
      <c r="B20" s="130" t="s">
        <v>70</v>
      </c>
      <c r="C20" s="131" t="s">
        <v>1037</v>
      </c>
      <c r="D20" s="132" t="s">
        <v>1048</v>
      </c>
      <c r="E20" s="171"/>
      <c r="F20" s="105" t="s">
        <v>1033</v>
      </c>
      <c r="G20" s="106"/>
      <c r="H20" s="528"/>
      <c r="I20" s="108">
        <v>65.313000000000002</v>
      </c>
      <c r="J20" s="109"/>
      <c r="K20" s="110"/>
      <c r="L20" s="111">
        <v>1</v>
      </c>
      <c r="M20" s="112">
        <f t="shared" si="2"/>
        <v>7</v>
      </c>
      <c r="N20" s="113">
        <f t="shared" si="1"/>
        <v>9</v>
      </c>
    </row>
    <row r="21" spans="1:14" ht="14.4" x14ac:dyDescent="0.25">
      <c r="A21" s="100" t="str">
        <f t="shared" si="0"/>
        <v>NovAshleigh PritchardBaylaurel Panache</v>
      </c>
      <c r="B21" s="130" t="s">
        <v>70</v>
      </c>
      <c r="C21" s="102" t="s">
        <v>1039</v>
      </c>
      <c r="D21" s="132" t="s">
        <v>1040</v>
      </c>
      <c r="E21" s="171"/>
      <c r="F21" s="105" t="s">
        <v>1033</v>
      </c>
      <c r="G21" s="106"/>
      <c r="H21" s="528"/>
      <c r="I21" s="108">
        <v>59.088000000000001</v>
      </c>
      <c r="J21" s="109"/>
      <c r="K21" s="110"/>
      <c r="L21" s="111">
        <v>3</v>
      </c>
      <c r="M21" s="112">
        <f t="shared" si="2"/>
        <v>5</v>
      </c>
      <c r="N21" s="113">
        <f t="shared" si="1"/>
        <v>7</v>
      </c>
    </row>
    <row r="22" spans="1:14" ht="14.4" x14ac:dyDescent="0.25">
      <c r="A22" s="100" t="str">
        <f t="shared" si="0"/>
        <v>NovRosie McconigleyKellerain'S Vancher SR</v>
      </c>
      <c r="B22" s="130" t="s">
        <v>70</v>
      </c>
      <c r="C22" s="102" t="s">
        <v>1043</v>
      </c>
      <c r="D22" s="132" t="s">
        <v>1047</v>
      </c>
      <c r="E22" s="171"/>
      <c r="F22" s="105" t="s">
        <v>1033</v>
      </c>
      <c r="G22" s="106"/>
      <c r="H22" s="528"/>
      <c r="I22" s="108">
        <v>63.280999999999999</v>
      </c>
      <c r="J22" s="109"/>
      <c r="K22" s="110"/>
      <c r="L22" s="111">
        <v>2</v>
      </c>
      <c r="M22" s="112">
        <f t="shared" si="2"/>
        <v>6</v>
      </c>
      <c r="N22" s="113">
        <f t="shared" si="1"/>
        <v>8</v>
      </c>
    </row>
    <row r="23" spans="1:14" ht="14.4" x14ac:dyDescent="0.25">
      <c r="A23" s="100" t="str">
        <f t="shared" si="0"/>
        <v>ElemSavannah BeveridgeCunnamore Blackwood</v>
      </c>
      <c r="B23" s="130" t="s">
        <v>16</v>
      </c>
      <c r="C23" s="102" t="s">
        <v>354</v>
      </c>
      <c r="D23" s="103" t="s">
        <v>463</v>
      </c>
      <c r="E23" s="171"/>
      <c r="F23" s="105" t="s">
        <v>1036</v>
      </c>
      <c r="G23" s="106"/>
      <c r="H23" s="528"/>
      <c r="I23" s="108"/>
      <c r="J23" s="109">
        <v>61.286000000000001</v>
      </c>
      <c r="K23" s="110"/>
      <c r="L23" s="111">
        <v>2</v>
      </c>
      <c r="M23" s="112">
        <f t="shared" si="2"/>
        <v>6</v>
      </c>
      <c r="N23" s="113">
        <f t="shared" si="1"/>
        <v>8</v>
      </c>
    </row>
    <row r="24" spans="1:14" ht="14.4" x14ac:dyDescent="0.25">
      <c r="A24" s="100" t="str">
        <f t="shared" si="0"/>
        <v>ElemAshleigh PritchardBaylaurel Panache</v>
      </c>
      <c r="B24" s="130" t="s">
        <v>16</v>
      </c>
      <c r="C24" s="102" t="s">
        <v>1039</v>
      </c>
      <c r="D24" s="132" t="s">
        <v>1040</v>
      </c>
      <c r="E24" s="171"/>
      <c r="F24" s="105" t="s">
        <v>1033</v>
      </c>
      <c r="G24" s="106"/>
      <c r="H24" s="528"/>
      <c r="I24" s="108"/>
      <c r="J24" s="109">
        <v>58.143000000000001</v>
      </c>
      <c r="K24" s="110"/>
      <c r="L24" s="111">
        <v>3</v>
      </c>
      <c r="M24" s="112">
        <f t="shared" si="2"/>
        <v>5</v>
      </c>
      <c r="N24" s="113">
        <f t="shared" si="1"/>
        <v>7</v>
      </c>
    </row>
    <row r="25" spans="1:14" ht="14.4" x14ac:dyDescent="0.25">
      <c r="A25" s="100" t="str">
        <f t="shared" si="0"/>
        <v>ElemSavannah BeveridgeMidas Parisian Affair</v>
      </c>
      <c r="B25" s="130" t="s">
        <v>16</v>
      </c>
      <c r="C25" s="102" t="s">
        <v>354</v>
      </c>
      <c r="D25" s="132" t="s">
        <v>477</v>
      </c>
      <c r="E25" s="171"/>
      <c r="F25" s="105" t="s">
        <v>1036</v>
      </c>
      <c r="G25" s="106"/>
      <c r="H25" s="528"/>
      <c r="I25" s="108"/>
      <c r="J25" s="109">
        <v>66.286000000000001</v>
      </c>
      <c r="K25" s="110"/>
      <c r="L25" s="111">
        <v>1</v>
      </c>
      <c r="M25" s="112">
        <f t="shared" si="2"/>
        <v>7</v>
      </c>
      <c r="N25" s="113">
        <f t="shared" si="1"/>
        <v>9</v>
      </c>
    </row>
    <row r="26" spans="1:14" ht="14.4" x14ac:dyDescent="0.25">
      <c r="A26" s="100" t="str">
        <f t="shared" si="0"/>
        <v>ElemSavannah BeveridgeMidas Parisian Affair SR</v>
      </c>
      <c r="B26" s="130" t="s">
        <v>16</v>
      </c>
      <c r="C26" s="102" t="s">
        <v>354</v>
      </c>
      <c r="D26" s="132" t="s">
        <v>1046</v>
      </c>
      <c r="E26" s="171"/>
      <c r="F26" s="105" t="s">
        <v>1036</v>
      </c>
      <c r="G26" s="106"/>
      <c r="H26" s="528"/>
      <c r="I26" s="108"/>
      <c r="J26" s="109">
        <v>62.155000000000001</v>
      </c>
      <c r="K26" s="110"/>
      <c r="L26" s="111">
        <v>1</v>
      </c>
      <c r="M26" s="112">
        <f t="shared" si="2"/>
        <v>7</v>
      </c>
      <c r="N26" s="113">
        <f t="shared" si="1"/>
        <v>9</v>
      </c>
    </row>
    <row r="27" spans="1:14" ht="14.4" x14ac:dyDescent="0.25">
      <c r="A27" s="100" t="str">
        <f t="shared" si="0"/>
        <v>MedCaitlin PritchardMontcalm Baylaurel Joe</v>
      </c>
      <c r="B27" s="130" t="s">
        <v>14</v>
      </c>
      <c r="C27" s="102" t="s">
        <v>1035</v>
      </c>
      <c r="D27" s="103" t="s">
        <v>1041</v>
      </c>
      <c r="E27" s="171"/>
      <c r="F27" s="105" t="s">
        <v>1033</v>
      </c>
      <c r="G27" s="106"/>
      <c r="H27" s="528"/>
      <c r="I27" s="108"/>
      <c r="J27" s="109"/>
      <c r="K27" s="110">
        <v>63.421999999999997</v>
      </c>
      <c r="L27" s="111">
        <v>1</v>
      </c>
      <c r="M27" s="112">
        <f t="shared" si="2"/>
        <v>7</v>
      </c>
      <c r="N27" s="113">
        <f t="shared" si="1"/>
        <v>9</v>
      </c>
    </row>
    <row r="28" spans="1:14" ht="14.4" x14ac:dyDescent="0.25">
      <c r="A28" s="100" t="str">
        <f t="shared" si="0"/>
        <v>MedCaitlin PritchardMontcalm Baylaurel Joe SR</v>
      </c>
      <c r="B28" s="130" t="s">
        <v>14</v>
      </c>
      <c r="C28" s="102" t="s">
        <v>1035</v>
      </c>
      <c r="D28" s="132" t="s">
        <v>1045</v>
      </c>
      <c r="E28" s="171"/>
      <c r="F28" s="105" t="s">
        <v>1033</v>
      </c>
      <c r="G28" s="106"/>
      <c r="H28" s="528"/>
      <c r="I28" s="108"/>
      <c r="J28" s="109"/>
      <c r="K28" s="110">
        <v>59.73</v>
      </c>
      <c r="L28" s="111">
        <v>1</v>
      </c>
      <c r="M28" s="112">
        <f t="shared" si="2"/>
        <v>7</v>
      </c>
      <c r="N28" s="113">
        <f t="shared" si="1"/>
        <v>9</v>
      </c>
    </row>
    <row r="29" spans="1:14" ht="14.4" x14ac:dyDescent="0.25">
      <c r="A29" s="100" t="str">
        <f t="shared" si="0"/>
        <v/>
      </c>
      <c r="B29" s="101"/>
      <c r="C29" s="102"/>
      <c r="D29" s="103" t="s">
        <v>37</v>
      </c>
      <c r="E29" s="171"/>
      <c r="F29" s="105"/>
      <c r="G29" s="106"/>
      <c r="H29" s="528"/>
      <c r="I29" s="108"/>
      <c r="J29" s="109"/>
      <c r="K29" s="110"/>
      <c r="L29" s="111"/>
      <c r="M29" s="112">
        <f t="shared" si="2"/>
        <v>0</v>
      </c>
      <c r="N29" s="113">
        <f t="shared" si="1"/>
        <v>2</v>
      </c>
    </row>
    <row r="30" spans="1:14" ht="14.4" x14ac:dyDescent="0.25">
      <c r="A30" s="100" t="str">
        <f t="shared" si="0"/>
        <v/>
      </c>
      <c r="B30" s="101"/>
      <c r="C30" s="102"/>
      <c r="D30" s="103"/>
      <c r="E30" s="171"/>
      <c r="F30" s="105"/>
      <c r="G30" s="106"/>
      <c r="H30" s="528"/>
      <c r="I30" s="108"/>
      <c r="J30" s="109"/>
      <c r="K30" s="110"/>
      <c r="L30" s="111"/>
      <c r="M30" s="112">
        <f t="shared" si="2"/>
        <v>0</v>
      </c>
      <c r="N30" s="113">
        <f t="shared" si="1"/>
        <v>2</v>
      </c>
    </row>
    <row r="31" spans="1:14" ht="14.4" x14ac:dyDescent="0.25">
      <c r="A31" s="100" t="str">
        <f t="shared" si="0"/>
        <v/>
      </c>
      <c r="B31" s="101"/>
      <c r="C31" s="102"/>
      <c r="D31" s="132"/>
      <c r="E31" s="171"/>
      <c r="F31" s="105"/>
      <c r="G31" s="106"/>
      <c r="H31" s="528"/>
      <c r="I31" s="108"/>
      <c r="J31" s="109"/>
      <c r="K31" s="110"/>
      <c r="L31" s="111"/>
      <c r="M31" s="112">
        <f t="shared" si="2"/>
        <v>0</v>
      </c>
      <c r="N31" s="113">
        <f t="shared" si="1"/>
        <v>2</v>
      </c>
    </row>
    <row r="32" spans="1:14" ht="14.4" x14ac:dyDescent="0.25">
      <c r="A32" s="100" t="str">
        <f t="shared" si="0"/>
        <v/>
      </c>
      <c r="B32" s="101"/>
      <c r="C32" s="102"/>
      <c r="D32" s="132"/>
      <c r="E32" s="171"/>
      <c r="F32" s="105"/>
      <c r="G32" s="106"/>
      <c r="H32" s="528"/>
      <c r="I32" s="108"/>
      <c r="J32" s="109"/>
      <c r="K32" s="110"/>
      <c r="L32" s="111"/>
      <c r="M32" s="112">
        <f t="shared" si="2"/>
        <v>0</v>
      </c>
      <c r="N32" s="113">
        <f t="shared" si="1"/>
        <v>2</v>
      </c>
    </row>
    <row r="33" spans="1:14" ht="14.4" x14ac:dyDescent="0.25">
      <c r="A33" s="100" t="str">
        <f t="shared" si="0"/>
        <v/>
      </c>
      <c r="B33" s="101"/>
      <c r="C33" s="102"/>
      <c r="D33" s="103"/>
      <c r="E33" s="171"/>
      <c r="F33" s="105"/>
      <c r="G33" s="106"/>
      <c r="H33" s="528"/>
      <c r="I33" s="108"/>
      <c r="J33" s="109"/>
      <c r="K33" s="110"/>
      <c r="L33" s="111"/>
      <c r="M33" s="112">
        <f t="shared" si="2"/>
        <v>0</v>
      </c>
      <c r="N33" s="113">
        <f t="shared" si="1"/>
        <v>2</v>
      </c>
    </row>
    <row r="34" spans="1:14" ht="14.4" x14ac:dyDescent="0.25">
      <c r="A34" s="100" t="str">
        <f t="shared" si="0"/>
        <v/>
      </c>
      <c r="B34" s="101"/>
      <c r="C34" s="102"/>
      <c r="D34" s="132"/>
      <c r="E34" s="171"/>
      <c r="F34" s="105"/>
      <c r="G34" s="106"/>
      <c r="H34" s="528"/>
      <c r="I34" s="108"/>
      <c r="J34" s="109"/>
      <c r="K34" s="110"/>
      <c r="L34" s="111"/>
      <c r="M34" s="112">
        <f t="shared" si="2"/>
        <v>0</v>
      </c>
      <c r="N34" s="113">
        <f t="shared" si="1"/>
        <v>2</v>
      </c>
    </row>
    <row r="35" spans="1:14" ht="14.4" x14ac:dyDescent="0.25">
      <c r="A35" s="100" t="str">
        <f t="shared" si="0"/>
        <v/>
      </c>
      <c r="B35" s="101"/>
      <c r="C35" s="102"/>
      <c r="D35" s="132"/>
      <c r="E35" s="171"/>
      <c r="F35" s="105"/>
      <c r="G35" s="106"/>
      <c r="H35" s="528"/>
      <c r="I35" s="108"/>
      <c r="J35" s="109"/>
      <c r="K35" s="110"/>
      <c r="L35" s="111"/>
      <c r="M35" s="112">
        <f t="shared" si="2"/>
        <v>0</v>
      </c>
      <c r="N35" s="113">
        <f t="shared" si="1"/>
        <v>2</v>
      </c>
    </row>
    <row r="36" spans="1:14" ht="14.4" x14ac:dyDescent="0.25">
      <c r="A36" s="100" t="str">
        <f t="shared" si="0"/>
        <v/>
      </c>
      <c r="B36" s="101"/>
      <c r="C36" s="131"/>
      <c r="D36" s="132"/>
      <c r="E36" s="171"/>
      <c r="F36" s="105"/>
      <c r="G36" s="106"/>
      <c r="H36" s="528"/>
      <c r="I36" s="108"/>
      <c r="J36" s="109"/>
      <c r="K36" s="110"/>
      <c r="L36" s="111"/>
      <c r="M36" s="112">
        <f t="shared" si="2"/>
        <v>0</v>
      </c>
      <c r="N36" s="113">
        <f t="shared" si="1"/>
        <v>2</v>
      </c>
    </row>
    <row r="37" spans="1:14" ht="14.4" x14ac:dyDescent="0.25">
      <c r="A37" s="100" t="str">
        <f t="shared" si="0"/>
        <v/>
      </c>
      <c r="B37" s="101"/>
      <c r="C37" s="102"/>
      <c r="D37" s="103"/>
      <c r="E37" s="171"/>
      <c r="F37" s="105"/>
      <c r="G37" s="106"/>
      <c r="H37" s="528"/>
      <c r="I37" s="108"/>
      <c r="J37" s="109"/>
      <c r="K37" s="110"/>
      <c r="L37" s="111"/>
      <c r="M37" s="112">
        <f t="shared" si="2"/>
        <v>0</v>
      </c>
      <c r="N37" s="113">
        <f t="shared" si="1"/>
        <v>2</v>
      </c>
    </row>
    <row r="38" spans="1:14" ht="14.4" x14ac:dyDescent="0.25">
      <c r="A38" s="100" t="str">
        <f t="shared" ref="A38:A54" si="3">CONCATENATE(B38,C38,D38)</f>
        <v/>
      </c>
      <c r="B38" s="130"/>
      <c r="C38" s="102"/>
      <c r="D38" s="103"/>
      <c r="E38" s="171"/>
      <c r="F38" s="105"/>
      <c r="G38" s="106"/>
      <c r="H38" s="107"/>
      <c r="I38" s="529"/>
      <c r="J38" s="109"/>
      <c r="K38" s="110"/>
      <c r="L38" s="111"/>
      <c r="M38" s="112">
        <f t="shared" si="2"/>
        <v>0</v>
      </c>
      <c r="N38" s="113">
        <f t="shared" si="1"/>
        <v>2</v>
      </c>
    </row>
    <row r="39" spans="1:14" ht="14.4" x14ac:dyDescent="0.25">
      <c r="A39" s="100" t="str">
        <f t="shared" si="3"/>
        <v/>
      </c>
      <c r="B39" s="130"/>
      <c r="C39" s="102"/>
      <c r="D39" s="132"/>
      <c r="E39" s="171"/>
      <c r="F39" s="105"/>
      <c r="G39" s="106"/>
      <c r="H39" s="107"/>
      <c r="I39" s="529"/>
      <c r="J39" s="109"/>
      <c r="K39" s="110"/>
      <c r="L39" s="111"/>
      <c r="M39" s="112">
        <f t="shared" si="2"/>
        <v>0</v>
      </c>
      <c r="N39" s="113">
        <f t="shared" si="1"/>
        <v>2</v>
      </c>
    </row>
    <row r="40" spans="1:14" ht="14.4" x14ac:dyDescent="0.25">
      <c r="A40" s="100" t="str">
        <f t="shared" si="3"/>
        <v/>
      </c>
      <c r="B40" s="130"/>
      <c r="C40" s="102"/>
      <c r="D40" s="532"/>
      <c r="E40" s="171"/>
      <c r="F40" s="105"/>
      <c r="G40" s="106"/>
      <c r="H40" s="107"/>
      <c r="I40" s="529"/>
      <c r="J40" s="109"/>
      <c r="K40" s="110"/>
      <c r="L40" s="111"/>
      <c r="M40" s="112">
        <f t="shared" si="2"/>
        <v>0</v>
      </c>
      <c r="N40" s="113">
        <f t="shared" si="1"/>
        <v>2</v>
      </c>
    </row>
    <row r="41" spans="1:14" ht="14.4" x14ac:dyDescent="0.25">
      <c r="A41" s="100" t="str">
        <f t="shared" si="3"/>
        <v/>
      </c>
      <c r="B41" s="130"/>
      <c r="C41" s="102"/>
      <c r="D41" s="539"/>
      <c r="E41" s="171"/>
      <c r="F41" s="105"/>
      <c r="G41" s="106"/>
      <c r="H41" s="107"/>
      <c r="I41" s="529"/>
      <c r="J41" s="109"/>
      <c r="K41" s="110"/>
      <c r="L41" s="111"/>
      <c r="M41" s="112">
        <f t="shared" si="2"/>
        <v>0</v>
      </c>
      <c r="N41" s="113">
        <f t="shared" si="1"/>
        <v>2</v>
      </c>
    </row>
    <row r="42" spans="1:14" ht="14.4" x14ac:dyDescent="0.25">
      <c r="A42" s="100" t="str">
        <f t="shared" si="3"/>
        <v/>
      </c>
      <c r="B42" s="130"/>
      <c r="C42" s="102"/>
      <c r="D42" s="539"/>
      <c r="E42" s="171"/>
      <c r="F42" s="105"/>
      <c r="G42" s="106"/>
      <c r="H42" s="107"/>
      <c r="I42" s="529"/>
      <c r="J42" s="109"/>
      <c r="K42" s="110"/>
      <c r="L42" s="111"/>
      <c r="M42" s="112">
        <f t="shared" si="2"/>
        <v>0</v>
      </c>
      <c r="N42" s="113">
        <f t="shared" si="1"/>
        <v>2</v>
      </c>
    </row>
    <row r="43" spans="1:14" ht="14.4" x14ac:dyDescent="0.25">
      <c r="A43" s="100" t="str">
        <f t="shared" si="3"/>
        <v/>
      </c>
      <c r="B43" s="130"/>
      <c r="C43" s="102"/>
      <c r="D43" s="532"/>
      <c r="E43" s="171"/>
      <c r="F43" s="105"/>
      <c r="G43" s="106"/>
      <c r="H43" s="107"/>
      <c r="I43" s="529"/>
      <c r="J43" s="109"/>
      <c r="K43" s="110"/>
      <c r="L43" s="111"/>
      <c r="M43" s="112">
        <f t="shared" si="2"/>
        <v>0</v>
      </c>
      <c r="N43" s="113">
        <f t="shared" si="1"/>
        <v>2</v>
      </c>
    </row>
    <row r="44" spans="1:14" ht="14.4" x14ac:dyDescent="0.25">
      <c r="A44" s="100" t="str">
        <f t="shared" si="3"/>
        <v/>
      </c>
      <c r="B44" s="130"/>
      <c r="C44" s="102"/>
      <c r="D44" s="539"/>
      <c r="E44" s="171"/>
      <c r="F44" s="105"/>
      <c r="G44" s="106"/>
      <c r="H44" s="107"/>
      <c r="I44" s="529"/>
      <c r="J44" s="109"/>
      <c r="K44" s="110"/>
      <c r="L44" s="111"/>
      <c r="M44" s="112">
        <f t="shared" si="2"/>
        <v>0</v>
      </c>
      <c r="N44" s="113">
        <f t="shared" si="1"/>
        <v>2</v>
      </c>
    </row>
    <row r="45" spans="1:14" ht="14.4" x14ac:dyDescent="0.25">
      <c r="A45" s="100" t="str">
        <f t="shared" si="3"/>
        <v/>
      </c>
      <c r="B45" s="130"/>
      <c r="C45" s="102"/>
      <c r="D45" s="532"/>
      <c r="E45" s="171"/>
      <c r="F45" s="105"/>
      <c r="G45" s="106"/>
      <c r="H45" s="107"/>
      <c r="I45" s="529"/>
      <c r="J45" s="109"/>
      <c r="K45" s="110"/>
      <c r="L45" s="111"/>
      <c r="M45" s="112">
        <f t="shared" si="2"/>
        <v>0</v>
      </c>
      <c r="N45" s="113">
        <f t="shared" si="1"/>
        <v>2</v>
      </c>
    </row>
    <row r="46" spans="1:14" ht="14.4" x14ac:dyDescent="0.25">
      <c r="A46" s="100" t="str">
        <f t="shared" si="3"/>
        <v/>
      </c>
      <c r="B46" s="130"/>
      <c r="C46" s="102"/>
      <c r="D46" s="532"/>
      <c r="E46" s="171"/>
      <c r="F46" s="105"/>
      <c r="G46" s="106"/>
      <c r="H46" s="107"/>
      <c r="I46" s="529"/>
      <c r="J46" s="109"/>
      <c r="K46" s="110"/>
      <c r="L46" s="111"/>
      <c r="M46" s="112">
        <f t="shared" si="2"/>
        <v>0</v>
      </c>
      <c r="N46" s="113">
        <f t="shared" si="1"/>
        <v>2</v>
      </c>
    </row>
    <row r="47" spans="1:14" ht="14.4" x14ac:dyDescent="0.25">
      <c r="A47" s="100" t="str">
        <f t="shared" si="3"/>
        <v/>
      </c>
      <c r="B47" s="130"/>
      <c r="C47" s="102"/>
      <c r="D47" s="532"/>
      <c r="E47" s="171"/>
      <c r="F47" s="105"/>
      <c r="G47" s="106"/>
      <c r="H47" s="107"/>
      <c r="I47" s="529"/>
      <c r="J47" s="109"/>
      <c r="K47" s="110"/>
      <c r="L47" s="111"/>
      <c r="M47" s="112">
        <f t="shared" si="2"/>
        <v>0</v>
      </c>
      <c r="N47" s="113">
        <f t="shared" si="1"/>
        <v>2</v>
      </c>
    </row>
    <row r="48" spans="1:14" ht="14.4" x14ac:dyDescent="0.25">
      <c r="A48" s="100" t="str">
        <f t="shared" si="3"/>
        <v/>
      </c>
      <c r="B48" s="130"/>
      <c r="C48" s="102"/>
      <c r="D48" s="532"/>
      <c r="E48" s="171"/>
      <c r="F48" s="105"/>
      <c r="G48" s="106"/>
      <c r="H48" s="107"/>
      <c r="I48" s="529"/>
      <c r="J48" s="109"/>
      <c r="K48" s="110"/>
      <c r="L48" s="111"/>
      <c r="M48" s="112">
        <f t="shared" si="2"/>
        <v>0</v>
      </c>
      <c r="N48" s="113">
        <f t="shared" si="1"/>
        <v>2</v>
      </c>
    </row>
    <row r="49" spans="1:14" ht="14.4" x14ac:dyDescent="0.25">
      <c r="A49" s="100" t="str">
        <f t="shared" si="3"/>
        <v/>
      </c>
      <c r="B49" s="101"/>
      <c r="C49" s="102"/>
      <c r="D49" s="532"/>
      <c r="E49" s="171"/>
      <c r="F49" s="105"/>
      <c r="G49" s="106"/>
      <c r="H49" s="107"/>
      <c r="I49" s="108"/>
      <c r="J49" s="534"/>
      <c r="K49" s="110"/>
      <c r="L49" s="111"/>
      <c r="M49" s="112">
        <f t="shared" si="2"/>
        <v>0</v>
      </c>
      <c r="N49" s="113">
        <f t="shared" si="1"/>
        <v>2</v>
      </c>
    </row>
    <row r="50" spans="1:14" ht="14.4" x14ac:dyDescent="0.25">
      <c r="A50" s="100" t="str">
        <f t="shared" si="3"/>
        <v/>
      </c>
      <c r="B50" s="101"/>
      <c r="C50" s="102"/>
      <c r="D50" s="532"/>
      <c r="E50" s="171"/>
      <c r="F50" s="105"/>
      <c r="G50" s="106"/>
      <c r="H50" s="107"/>
      <c r="I50" s="108"/>
      <c r="J50" s="534"/>
      <c r="K50" s="110"/>
      <c r="L50" s="111"/>
      <c r="M50" s="112">
        <f t="shared" si="2"/>
        <v>0</v>
      </c>
      <c r="N50" s="113">
        <f t="shared" si="1"/>
        <v>2</v>
      </c>
    </row>
    <row r="51" spans="1:14" ht="14.4" x14ac:dyDescent="0.25">
      <c r="A51" s="100" t="str">
        <f t="shared" si="3"/>
        <v/>
      </c>
      <c r="B51" s="101"/>
      <c r="C51" s="102"/>
      <c r="D51" s="532"/>
      <c r="E51" s="171"/>
      <c r="F51" s="105"/>
      <c r="G51" s="106"/>
      <c r="H51" s="107"/>
      <c r="I51" s="108"/>
      <c r="J51" s="534"/>
      <c r="K51" s="110"/>
      <c r="L51" s="111"/>
      <c r="M51" s="112">
        <f t="shared" si="2"/>
        <v>0</v>
      </c>
      <c r="N51" s="113">
        <f t="shared" si="1"/>
        <v>2</v>
      </c>
    </row>
    <row r="52" spans="1:14" ht="14.4" x14ac:dyDescent="0.25">
      <c r="A52" s="100" t="str">
        <f t="shared" si="3"/>
        <v/>
      </c>
      <c r="B52" s="101"/>
      <c r="C52" s="102"/>
      <c r="D52" s="539"/>
      <c r="E52" s="171"/>
      <c r="F52" s="105"/>
      <c r="G52" s="106"/>
      <c r="H52" s="107"/>
      <c r="I52" s="108"/>
      <c r="J52" s="109"/>
      <c r="K52" s="530"/>
      <c r="L52" s="111"/>
      <c r="M52" s="112">
        <f t="shared" si="2"/>
        <v>0</v>
      </c>
      <c r="N52" s="113">
        <f t="shared" si="1"/>
        <v>2</v>
      </c>
    </row>
    <row r="53" spans="1:14" ht="14.4" x14ac:dyDescent="0.25">
      <c r="A53" s="100" t="str">
        <f t="shared" si="3"/>
        <v/>
      </c>
      <c r="B53" s="101"/>
      <c r="C53" s="102"/>
      <c r="D53" s="532"/>
      <c r="E53" s="171"/>
      <c r="F53" s="105"/>
      <c r="G53" s="106"/>
      <c r="H53" s="107"/>
      <c r="I53" s="108"/>
      <c r="J53" s="109"/>
      <c r="K53" s="530"/>
      <c r="L53" s="111"/>
      <c r="M53" s="112">
        <f t="shared" si="2"/>
        <v>0</v>
      </c>
      <c r="N53" s="113">
        <f t="shared" si="1"/>
        <v>2</v>
      </c>
    </row>
    <row r="54" spans="1:14" ht="14.4" x14ac:dyDescent="0.25">
      <c r="A54" s="100" t="str">
        <f t="shared" si="3"/>
        <v/>
      </c>
      <c r="B54" s="101"/>
      <c r="C54" s="102"/>
      <c r="D54" s="532"/>
      <c r="E54" s="171"/>
      <c r="F54" s="105"/>
      <c r="G54" s="106"/>
      <c r="H54" s="107"/>
      <c r="I54" s="108"/>
      <c r="J54" s="109"/>
      <c r="K54" s="530"/>
      <c r="L54" s="111"/>
      <c r="M54" s="112">
        <f t="shared" si="2"/>
        <v>0</v>
      </c>
      <c r="N54" s="113">
        <f t="shared" si="1"/>
        <v>2</v>
      </c>
    </row>
    <row r="55" spans="1:14" ht="14.4" x14ac:dyDescent="0.25">
      <c r="A55" s="100"/>
      <c r="B55" s="101"/>
      <c r="C55" s="102"/>
      <c r="D55" s="532"/>
      <c r="E55" s="114"/>
      <c r="F55" s="105"/>
      <c r="G55" s="106"/>
      <c r="H55" s="107"/>
      <c r="I55" s="108"/>
      <c r="J55" s="109"/>
      <c r="K55" s="110"/>
      <c r="L55" s="111"/>
      <c r="M55" s="112"/>
      <c r="N55" s="113"/>
    </row>
    <row r="56" spans="1:14" ht="14.4" x14ac:dyDescent="0.25">
      <c r="A56" s="100"/>
      <c r="B56" s="101"/>
      <c r="C56" s="102"/>
      <c r="D56" s="532"/>
      <c r="E56" s="114"/>
      <c r="F56" s="105"/>
      <c r="G56" s="106"/>
      <c r="H56" s="107"/>
      <c r="I56" s="108"/>
      <c r="J56" s="109"/>
      <c r="K56" s="110"/>
      <c r="L56" s="111"/>
      <c r="M56" s="112"/>
      <c r="N56" s="113"/>
    </row>
    <row r="57" spans="1:14" ht="14.4" x14ac:dyDescent="0.25">
      <c r="A57" s="100"/>
      <c r="B57" s="101"/>
      <c r="C57" s="102"/>
      <c r="D57" s="532"/>
      <c r="E57" s="114"/>
      <c r="F57" s="105"/>
      <c r="G57" s="106"/>
      <c r="H57" s="107"/>
      <c r="I57" s="108"/>
      <c r="J57" s="109"/>
      <c r="K57" s="110"/>
      <c r="L57" s="111"/>
      <c r="M57" s="112"/>
      <c r="N57" s="113"/>
    </row>
    <row r="58" spans="1:14" ht="14.4" x14ac:dyDescent="0.25">
      <c r="A58" s="100"/>
      <c r="B58" s="101"/>
      <c r="C58" s="102"/>
      <c r="D58" s="532"/>
      <c r="E58" s="114"/>
      <c r="F58" s="105"/>
      <c r="G58" s="106"/>
      <c r="H58" s="107"/>
      <c r="I58" s="108"/>
      <c r="J58" s="109"/>
      <c r="K58" s="110"/>
      <c r="L58" s="111"/>
      <c r="M58" s="112"/>
      <c r="N58" s="113"/>
    </row>
    <row r="59" spans="1:14" ht="14.4" x14ac:dyDescent="0.25">
      <c r="A59" s="100"/>
      <c r="B59" s="101"/>
      <c r="C59" s="102"/>
      <c r="D59" s="532"/>
      <c r="E59" s="114"/>
      <c r="F59" s="105"/>
      <c r="G59" s="106"/>
      <c r="H59" s="107"/>
      <c r="I59" s="108"/>
      <c r="J59" s="109"/>
      <c r="K59" s="110"/>
      <c r="L59" s="111"/>
      <c r="M59" s="112"/>
      <c r="N59" s="113"/>
    </row>
    <row r="60" spans="1:14" ht="14.4" x14ac:dyDescent="0.25">
      <c r="A60" s="100"/>
      <c r="B60" s="101"/>
      <c r="C60" s="102"/>
      <c r="D60" s="532"/>
      <c r="E60" s="114"/>
      <c r="F60" s="105"/>
      <c r="G60" s="106"/>
      <c r="H60" s="107"/>
      <c r="I60" s="108"/>
      <c r="J60" s="109"/>
      <c r="K60" s="110"/>
      <c r="L60" s="111"/>
      <c r="M60" s="112"/>
      <c r="N60" s="113"/>
    </row>
    <row r="61" spans="1:14" ht="15" thickBot="1" x14ac:dyDescent="0.3">
      <c r="A61" s="100"/>
      <c r="B61" s="115"/>
      <c r="C61" s="116"/>
      <c r="D61" s="532"/>
      <c r="E61" s="118"/>
      <c r="F61" s="119"/>
      <c r="G61" s="120"/>
      <c r="H61" s="121"/>
      <c r="I61" s="122"/>
      <c r="J61" s="123"/>
      <c r="K61" s="124"/>
      <c r="L61" s="125"/>
      <c r="M61" s="126"/>
      <c r="N61" s="127"/>
    </row>
  </sheetData>
  <mergeCells count="19">
    <mergeCell ref="A3:A5"/>
    <mergeCell ref="B3:B5"/>
    <mergeCell ref="C3:C5"/>
    <mergeCell ref="D3:D5"/>
    <mergeCell ref="E3:E4"/>
    <mergeCell ref="E5:F5"/>
    <mergeCell ref="K4:K5"/>
    <mergeCell ref="B1:C1"/>
    <mergeCell ref="E1:J1"/>
    <mergeCell ref="L1:M1"/>
    <mergeCell ref="B2:M2"/>
    <mergeCell ref="F3:F4"/>
    <mergeCell ref="G3:K3"/>
    <mergeCell ref="L3:L5"/>
    <mergeCell ref="M3:M5"/>
    <mergeCell ref="G4:G5"/>
    <mergeCell ref="H4:H5"/>
    <mergeCell ref="I4:I5"/>
    <mergeCell ref="J4:J5"/>
  </mergeCells>
  <phoneticPr fontId="67" type="noConversion"/>
  <conditionalFormatting sqref="C6:D7">
    <cfRule type="duplicateValues" dxfId="105" priority="1045"/>
  </conditionalFormatting>
  <conditionalFormatting sqref="C29:D37">
    <cfRule type="duplicateValues" dxfId="104" priority="1047"/>
  </conditionalFormatting>
  <conditionalFormatting sqref="C37:D40">
    <cfRule type="duplicateValues" dxfId="103" priority="1049"/>
  </conditionalFormatting>
  <conditionalFormatting sqref="D29:D36 C1:D5 C41:D1048576 C8:D8 C29:C35">
    <cfRule type="duplicateValues" dxfId="102" priority="1021"/>
  </conditionalFormatting>
  <conditionalFormatting sqref="D29:D1048576 C1:D5 C37:C1048576 C8:D8 C29:C35">
    <cfRule type="duplicateValues" dxfId="101" priority="1014"/>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BF48-58C9-4FFA-937D-78214C8AF0EA}">
  <sheetPr>
    <tabColor rgb="FFFF3399"/>
  </sheetPr>
  <dimension ref="A1:N61"/>
  <sheetViews>
    <sheetView topLeftCell="A5" zoomScale="70" zoomScaleNormal="70" workbookViewId="0">
      <selection activeCell="C33" sqref="C33"/>
    </sheetView>
  </sheetViews>
  <sheetFormatPr defaultColWidth="9.109375" defaultRowHeight="13.2" x14ac:dyDescent="0.25"/>
  <cols>
    <col min="1" max="1" width="48.5546875" style="93" bestFit="1" customWidth="1"/>
    <col min="2" max="2" width="7.5546875" style="12" bestFit="1" customWidth="1"/>
    <col min="3" max="3" width="17.88671875" style="93" bestFit="1" customWidth="1"/>
    <col min="4" max="4" width="29.33203125" style="128" bestFit="1" customWidth="1"/>
    <col min="5" max="5" width="9" style="12" bestFit="1" customWidth="1"/>
    <col min="6" max="6" width="13.109375" style="93" bestFit="1" customWidth="1"/>
    <col min="7" max="7" width="7.109375" style="129" bestFit="1" customWidth="1"/>
    <col min="8" max="8" width="7.44140625" style="129" bestFit="1" customWidth="1"/>
    <col min="9" max="9" width="8.109375" style="129" bestFit="1" customWidth="1"/>
    <col min="10" max="10" width="12.33203125" style="129" bestFit="1" customWidth="1"/>
    <col min="11" max="11" width="12.88671875" style="129" bestFit="1" customWidth="1"/>
    <col min="12" max="12" width="6.5546875" style="12" bestFit="1" customWidth="1"/>
    <col min="13" max="13" width="12.5546875" style="12" bestFit="1" customWidth="1"/>
    <col min="14" max="14" width="29.44140625" style="12" bestFit="1" customWidth="1"/>
    <col min="15" max="16384" width="9.109375" style="93"/>
  </cols>
  <sheetData>
    <row r="1" spans="1:14" ht="22.5" customHeight="1" thickBot="1" x14ac:dyDescent="0.3">
      <c r="A1" s="89">
        <f>SUM(A2-1)</f>
        <v>20</v>
      </c>
      <c r="B1" s="942" t="s">
        <v>54</v>
      </c>
      <c r="C1" s="943"/>
      <c r="D1" s="90" t="s">
        <v>27</v>
      </c>
      <c r="E1" s="944" t="s">
        <v>1167</v>
      </c>
      <c r="F1" s="945"/>
      <c r="G1" s="945"/>
      <c r="H1" s="945"/>
      <c r="I1" s="945"/>
      <c r="J1" s="945"/>
      <c r="K1" s="91" t="s">
        <v>28</v>
      </c>
      <c r="L1" s="946">
        <v>44968</v>
      </c>
      <c r="M1" s="947"/>
      <c r="N1" s="92" t="s">
        <v>55</v>
      </c>
    </row>
    <row r="2" spans="1:14" ht="22.5" customHeight="1" thickBot="1" x14ac:dyDescent="0.3">
      <c r="A2" s="94">
        <f>COUNTA(_xlfn.UNIQUE(D6:D36))</f>
        <v>21</v>
      </c>
      <c r="B2" s="948" t="s">
        <v>56</v>
      </c>
      <c r="C2" s="948"/>
      <c r="D2" s="948"/>
      <c r="E2" s="948"/>
      <c r="F2" s="948"/>
      <c r="G2" s="948"/>
      <c r="H2" s="948"/>
      <c r="I2" s="948"/>
      <c r="J2" s="948"/>
      <c r="K2" s="948"/>
      <c r="L2" s="948"/>
      <c r="M2" s="948"/>
      <c r="N2" s="95" t="s">
        <v>57</v>
      </c>
    </row>
    <row r="3" spans="1:14" ht="14.4" thickBot="1" x14ac:dyDescent="0.3">
      <c r="A3" s="926" t="s">
        <v>58</v>
      </c>
      <c r="B3" s="928" t="s">
        <v>29</v>
      </c>
      <c r="C3" s="931" t="s">
        <v>30</v>
      </c>
      <c r="D3" s="934" t="s">
        <v>31</v>
      </c>
      <c r="E3" s="936" t="s">
        <v>59</v>
      </c>
      <c r="F3" s="934" t="s">
        <v>36</v>
      </c>
      <c r="G3" s="950" t="s">
        <v>60</v>
      </c>
      <c r="H3" s="951"/>
      <c r="I3" s="951"/>
      <c r="J3" s="951"/>
      <c r="K3" s="952"/>
      <c r="L3" s="953" t="s">
        <v>25</v>
      </c>
      <c r="M3" s="955" t="s">
        <v>34</v>
      </c>
      <c r="N3" s="96" t="s">
        <v>61</v>
      </c>
    </row>
    <row r="4" spans="1:14" ht="14.4" thickBot="1" x14ac:dyDescent="0.3">
      <c r="A4" s="927"/>
      <c r="B4" s="929"/>
      <c r="C4" s="932"/>
      <c r="D4" s="935"/>
      <c r="E4" s="937"/>
      <c r="F4" s="949"/>
      <c r="G4" s="957" t="s">
        <v>26</v>
      </c>
      <c r="H4" s="959" t="s">
        <v>24</v>
      </c>
      <c r="I4" s="959" t="s">
        <v>38</v>
      </c>
      <c r="J4" s="959" t="s">
        <v>32</v>
      </c>
      <c r="K4" s="940" t="s">
        <v>33</v>
      </c>
      <c r="L4" s="954"/>
      <c r="M4" s="956"/>
      <c r="N4" s="179">
        <v>1</v>
      </c>
    </row>
    <row r="5" spans="1:14" ht="14.4" thickBot="1" x14ac:dyDescent="0.3">
      <c r="A5" s="961"/>
      <c r="B5" s="962"/>
      <c r="C5" s="963"/>
      <c r="D5" s="935"/>
      <c r="E5" s="965" t="s">
        <v>35</v>
      </c>
      <c r="F5" s="966"/>
      <c r="G5" s="976"/>
      <c r="H5" s="977"/>
      <c r="I5" s="977"/>
      <c r="J5" s="977"/>
      <c r="K5" s="975"/>
      <c r="L5" s="969"/>
      <c r="M5" s="970"/>
      <c r="N5" s="99">
        <v>0</v>
      </c>
    </row>
    <row r="6" spans="1:14" ht="14.4" x14ac:dyDescent="0.25">
      <c r="A6" s="266" t="str">
        <f t="shared" ref="A6:A37" si="0">CONCATENATE(B6,C6,D6)</f>
        <v>PrepCaedy AtwellKismet Park Beez Neez</v>
      </c>
      <c r="B6" s="267" t="s">
        <v>26</v>
      </c>
      <c r="C6" s="268" t="s">
        <v>746</v>
      </c>
      <c r="D6" s="533" t="s">
        <v>922</v>
      </c>
      <c r="E6" s="267">
        <v>6029430</v>
      </c>
      <c r="F6" s="271"/>
      <c r="G6" s="270">
        <v>54.332999999999998</v>
      </c>
      <c r="H6" s="267"/>
      <c r="I6" s="272"/>
      <c r="J6" s="273"/>
      <c r="K6" s="274"/>
      <c r="L6" s="275">
        <v>1</v>
      </c>
      <c r="M6" s="276">
        <f>IF(L6=1,7,IF(L6=2,6,IF(L6=3,5,IF(L6=4,4,IF(L6=5,3,IF(L6=6,2,IF(L6&gt;=6,1,0)))))))</f>
        <v>7</v>
      </c>
      <c r="N6" s="277">
        <f>SUM(M6+$N$5)</f>
        <v>7</v>
      </c>
    </row>
    <row r="7" spans="1:14" ht="14.4" x14ac:dyDescent="0.25">
      <c r="A7" s="100" t="str">
        <f t="shared" si="0"/>
        <v>PrepPortia AllanKiara Sunfyre</v>
      </c>
      <c r="B7" s="267" t="s">
        <v>26</v>
      </c>
      <c r="C7" s="279" t="s">
        <v>415</v>
      </c>
      <c r="D7" s="533" t="s">
        <v>439</v>
      </c>
      <c r="E7" s="278">
        <v>6008223</v>
      </c>
      <c r="F7" s="282" t="s">
        <v>844</v>
      </c>
      <c r="G7" s="281">
        <v>68</v>
      </c>
      <c r="H7" s="278"/>
      <c r="I7" s="283"/>
      <c r="J7" s="284"/>
      <c r="K7" s="285"/>
      <c r="L7" s="286">
        <v>1</v>
      </c>
      <c r="M7" s="287">
        <f>IF(L7=1,7,IF(L7=2,6,IF(L7=3,5,IF(L7=4,4,IF(L7=5,3,IF(L7=6,2,IF(L7&gt;=6,1,0)))))))</f>
        <v>7</v>
      </c>
      <c r="N7" s="288">
        <f>SUM(M7+$N$5)</f>
        <v>7</v>
      </c>
    </row>
    <row r="8" spans="1:14" ht="14.4" x14ac:dyDescent="0.25">
      <c r="A8" s="100" t="str">
        <f t="shared" si="0"/>
        <v>PrepChloe MaughanDemi</v>
      </c>
      <c r="B8" s="267" t="s">
        <v>26</v>
      </c>
      <c r="C8" s="131" t="s">
        <v>614</v>
      </c>
      <c r="D8" s="132" t="s">
        <v>647</v>
      </c>
      <c r="E8" s="171">
        <v>9107410</v>
      </c>
      <c r="F8" s="105" t="s">
        <v>379</v>
      </c>
      <c r="G8" s="527">
        <v>67.667000000000002</v>
      </c>
      <c r="H8" s="107"/>
      <c r="I8" s="108"/>
      <c r="J8" s="109"/>
      <c r="K8" s="110"/>
      <c r="L8" s="111">
        <v>2</v>
      </c>
      <c r="M8" s="112">
        <f>IF(L8=1,7,IF(L8=2,6,IF(L8=3,5,IF(L8=4,4,IF(L8=5,3,IF(L8=6,2,IF(L8&gt;=6,1,0)))))))</f>
        <v>6</v>
      </c>
      <c r="N8" s="113">
        <f>SUM(M8+$N$5)</f>
        <v>6</v>
      </c>
    </row>
    <row r="9" spans="1:14" ht="14.4" x14ac:dyDescent="0.25">
      <c r="A9" s="100" t="str">
        <f t="shared" si="0"/>
        <v>PrepMya DoveLake Muir Bella</v>
      </c>
      <c r="B9" s="267" t="s">
        <v>26</v>
      </c>
      <c r="C9" s="131" t="s">
        <v>923</v>
      </c>
      <c r="D9" s="132" t="s">
        <v>924</v>
      </c>
      <c r="E9" s="171">
        <v>195196</v>
      </c>
      <c r="F9" s="105" t="s">
        <v>925</v>
      </c>
      <c r="G9" s="527">
        <v>63.332999999999998</v>
      </c>
      <c r="H9" s="107"/>
      <c r="I9" s="108"/>
      <c r="J9" s="109"/>
      <c r="K9" s="110"/>
      <c r="L9" s="111">
        <v>3</v>
      </c>
      <c r="M9" s="112">
        <f>IF(L9=1,7,IF(L9=2,6,IF(L9=3,5,IF(L9=4,4,IF(L9=5,3,IF(L9=6,2,IF(L9&gt;=6,1,0)))))))</f>
        <v>5</v>
      </c>
      <c r="N9" s="113">
        <f t="shared" ref="N9:N54" si="1">SUM(M9+$N$5)</f>
        <v>5</v>
      </c>
    </row>
    <row r="10" spans="1:14" ht="14.4" x14ac:dyDescent="0.25">
      <c r="A10" s="100" t="str">
        <f t="shared" si="0"/>
        <v>PrepJessica HiggsSanlirra Just Sing</v>
      </c>
      <c r="B10" s="267" t="s">
        <v>26</v>
      </c>
      <c r="C10" s="102" t="s">
        <v>926</v>
      </c>
      <c r="D10" s="132" t="s">
        <v>927</v>
      </c>
      <c r="E10" s="171">
        <v>6027200</v>
      </c>
      <c r="F10" s="105" t="s">
        <v>925</v>
      </c>
      <c r="G10" s="527">
        <v>62.332999999999998</v>
      </c>
      <c r="H10" s="107"/>
      <c r="I10" s="108"/>
      <c r="J10" s="109"/>
      <c r="K10" s="110"/>
      <c r="L10" s="111">
        <v>4</v>
      </c>
      <c r="M10" s="112">
        <f t="shared" ref="M10:M54" si="2">IF(L10=1,7,IF(L10=2,6,IF(L10=3,5,IF(L10=4,4,IF(L10=5,3,IF(L10=6,2,IF(L10&gt;=6,1,0)))))))</f>
        <v>4</v>
      </c>
      <c r="N10" s="113">
        <f t="shared" si="1"/>
        <v>4</v>
      </c>
    </row>
    <row r="11" spans="1:14" ht="14.4" x14ac:dyDescent="0.25">
      <c r="A11" s="100" t="str">
        <f t="shared" si="0"/>
        <v>PrepSummer Taylor-CharnleyKd Galabriel</v>
      </c>
      <c r="B11" s="267" t="s">
        <v>26</v>
      </c>
      <c r="C11" s="102" t="s">
        <v>928</v>
      </c>
      <c r="D11" s="103" t="s">
        <v>941</v>
      </c>
      <c r="E11" s="171">
        <v>6028402</v>
      </c>
      <c r="F11" s="105" t="s">
        <v>925</v>
      </c>
      <c r="G11" s="527">
        <v>61</v>
      </c>
      <c r="H11" s="107"/>
      <c r="I11" s="108"/>
      <c r="J11" s="109"/>
      <c r="K11" s="110"/>
      <c r="L11" s="111">
        <v>5</v>
      </c>
      <c r="M11" s="112">
        <f t="shared" si="2"/>
        <v>3</v>
      </c>
      <c r="N11" s="113">
        <f t="shared" si="1"/>
        <v>3</v>
      </c>
    </row>
    <row r="12" spans="1:14" ht="14.4" x14ac:dyDescent="0.25">
      <c r="A12" s="100" t="str">
        <f t="shared" si="0"/>
        <v>PrepBrianna SheriffAce Of Hearts</v>
      </c>
      <c r="B12" s="267" t="s">
        <v>26</v>
      </c>
      <c r="C12" s="102" t="s">
        <v>553</v>
      </c>
      <c r="D12" s="103" t="s">
        <v>547</v>
      </c>
      <c r="E12" s="171">
        <v>6027089</v>
      </c>
      <c r="F12" s="105" t="s">
        <v>929</v>
      </c>
      <c r="G12" s="527">
        <v>60</v>
      </c>
      <c r="H12" s="107"/>
      <c r="I12" s="108"/>
      <c r="J12" s="109"/>
      <c r="K12" s="110"/>
      <c r="L12" s="111">
        <v>6</v>
      </c>
      <c r="M12" s="112">
        <f t="shared" si="2"/>
        <v>2</v>
      </c>
      <c r="N12" s="113">
        <f t="shared" si="1"/>
        <v>2</v>
      </c>
    </row>
    <row r="13" spans="1:14" ht="14.4" x14ac:dyDescent="0.25">
      <c r="A13" s="100" t="str">
        <f t="shared" si="0"/>
        <v>PrelimRuby GilberdKirralea Cabaret</v>
      </c>
      <c r="B13" s="101" t="s">
        <v>24</v>
      </c>
      <c r="C13" s="102" t="s">
        <v>930</v>
      </c>
      <c r="D13" s="103" t="s">
        <v>931</v>
      </c>
      <c r="E13" s="171">
        <v>2533155</v>
      </c>
      <c r="F13" s="105" t="s">
        <v>257</v>
      </c>
      <c r="G13" s="106"/>
      <c r="H13" s="528">
        <v>63.2</v>
      </c>
      <c r="I13" s="108"/>
      <c r="J13" s="109"/>
      <c r="K13" s="110"/>
      <c r="L13" s="111">
        <v>1</v>
      </c>
      <c r="M13" s="112">
        <f t="shared" si="2"/>
        <v>7</v>
      </c>
      <c r="N13" s="113">
        <f t="shared" si="1"/>
        <v>7</v>
      </c>
    </row>
    <row r="14" spans="1:14" ht="14.4" x14ac:dyDescent="0.25">
      <c r="A14" s="100" t="str">
        <f t="shared" si="0"/>
        <v>PrelimGrace CoxMilo</v>
      </c>
      <c r="B14" s="101" t="s">
        <v>24</v>
      </c>
      <c r="C14" s="131" t="s">
        <v>599</v>
      </c>
      <c r="D14" s="103" t="s">
        <v>628</v>
      </c>
      <c r="E14" s="171">
        <v>6028485</v>
      </c>
      <c r="F14" s="105" t="s">
        <v>379</v>
      </c>
      <c r="G14" s="106"/>
      <c r="H14" s="528">
        <v>57.6</v>
      </c>
      <c r="I14" s="108"/>
      <c r="J14" s="109"/>
      <c r="K14" s="110"/>
      <c r="L14" s="111">
        <v>2</v>
      </c>
      <c r="M14" s="112">
        <f t="shared" si="2"/>
        <v>6</v>
      </c>
      <c r="N14" s="113">
        <f t="shared" si="1"/>
        <v>6</v>
      </c>
    </row>
    <row r="15" spans="1:14" ht="14.4" x14ac:dyDescent="0.25">
      <c r="A15" s="100" t="str">
        <f t="shared" si="0"/>
        <v>PrelimEmma TomlinsonLil Buzz</v>
      </c>
      <c r="B15" s="101" t="s">
        <v>24</v>
      </c>
      <c r="C15" s="102" t="s">
        <v>276</v>
      </c>
      <c r="D15" s="132" t="s">
        <v>634</v>
      </c>
      <c r="E15" s="171">
        <v>6022522</v>
      </c>
      <c r="F15" s="105" t="s">
        <v>379</v>
      </c>
      <c r="G15" s="106"/>
      <c r="H15" s="528">
        <v>61.8</v>
      </c>
      <c r="I15" s="108"/>
      <c r="J15" s="109"/>
      <c r="K15" s="110"/>
      <c r="L15" s="111">
        <v>1</v>
      </c>
      <c r="M15" s="112">
        <f t="shared" si="2"/>
        <v>7</v>
      </c>
      <c r="N15" s="113">
        <f t="shared" si="1"/>
        <v>7</v>
      </c>
    </row>
    <row r="16" spans="1:14" ht="14.4" x14ac:dyDescent="0.25">
      <c r="A16" s="100" t="str">
        <f t="shared" si="0"/>
        <v>PrelimElla AtwellKarma Park Tops Delight</v>
      </c>
      <c r="B16" s="101" t="s">
        <v>24</v>
      </c>
      <c r="C16" s="131" t="s">
        <v>233</v>
      </c>
      <c r="D16" s="103" t="s">
        <v>239</v>
      </c>
      <c r="E16" s="171">
        <v>6023409</v>
      </c>
      <c r="F16" s="105" t="s">
        <v>734</v>
      </c>
      <c r="G16" s="106"/>
      <c r="H16" s="528">
        <v>58.6</v>
      </c>
      <c r="I16" s="108"/>
      <c r="J16" s="109"/>
      <c r="K16" s="110"/>
      <c r="L16" s="111">
        <v>2</v>
      </c>
      <c r="M16" s="112">
        <f t="shared" si="2"/>
        <v>6</v>
      </c>
      <c r="N16" s="113">
        <f t="shared" si="1"/>
        <v>6</v>
      </c>
    </row>
    <row r="17" spans="1:14" ht="14.4" x14ac:dyDescent="0.25">
      <c r="A17" s="100" t="str">
        <f t="shared" si="0"/>
        <v>PrelimBrianna SheriffAce Of Hearts</v>
      </c>
      <c r="B17" s="101" t="s">
        <v>24</v>
      </c>
      <c r="C17" s="131" t="s">
        <v>553</v>
      </c>
      <c r="D17" s="103" t="s">
        <v>547</v>
      </c>
      <c r="E17" s="171">
        <v>6027089</v>
      </c>
      <c r="F17" s="105" t="s">
        <v>925</v>
      </c>
      <c r="G17" s="106"/>
      <c r="H17" s="528">
        <v>56.2</v>
      </c>
      <c r="I17" s="108"/>
      <c r="J17" s="109"/>
      <c r="K17" s="110"/>
      <c r="L17" s="111">
        <v>3</v>
      </c>
      <c r="M17" s="112">
        <f t="shared" si="2"/>
        <v>5</v>
      </c>
      <c r="N17" s="113">
        <f t="shared" si="1"/>
        <v>5</v>
      </c>
    </row>
    <row r="18" spans="1:14" ht="14.4" x14ac:dyDescent="0.25">
      <c r="A18" s="100" t="str">
        <f t="shared" si="0"/>
        <v>PrelimImogen MurrayCivil Rights</v>
      </c>
      <c r="B18" s="101" t="s">
        <v>24</v>
      </c>
      <c r="C18" s="131" t="s">
        <v>608</v>
      </c>
      <c r="D18" s="103" t="s">
        <v>641</v>
      </c>
      <c r="E18" s="171">
        <v>6029007</v>
      </c>
      <c r="F18" s="105" t="s">
        <v>379</v>
      </c>
      <c r="G18" s="106"/>
      <c r="H18" s="528">
        <v>65.400000000000006</v>
      </c>
      <c r="I18" s="108"/>
      <c r="J18" s="109"/>
      <c r="K18" s="110"/>
      <c r="L18" s="111">
        <v>1</v>
      </c>
      <c r="M18" s="112">
        <f t="shared" si="2"/>
        <v>7</v>
      </c>
      <c r="N18" s="113">
        <f t="shared" si="1"/>
        <v>7</v>
      </c>
    </row>
    <row r="19" spans="1:14" ht="14.4" x14ac:dyDescent="0.25">
      <c r="A19" s="100" t="str">
        <f t="shared" si="0"/>
        <v>PrelimMya DoveLake Muir Bella</v>
      </c>
      <c r="B19" s="101" t="s">
        <v>24</v>
      </c>
      <c r="C19" s="131" t="s">
        <v>923</v>
      </c>
      <c r="D19" s="132" t="s">
        <v>924</v>
      </c>
      <c r="E19" s="171">
        <v>195196</v>
      </c>
      <c r="F19" s="105" t="s">
        <v>925</v>
      </c>
      <c r="G19" s="106"/>
      <c r="H19" s="528">
        <v>59</v>
      </c>
      <c r="I19" s="108"/>
      <c r="J19" s="109"/>
      <c r="K19" s="110"/>
      <c r="L19" s="111">
        <v>2</v>
      </c>
      <c r="M19" s="112">
        <f t="shared" si="2"/>
        <v>6</v>
      </c>
      <c r="N19" s="113">
        <f t="shared" si="1"/>
        <v>6</v>
      </c>
    </row>
    <row r="20" spans="1:14" ht="14.4" x14ac:dyDescent="0.25">
      <c r="A20" s="100" t="str">
        <f t="shared" si="0"/>
        <v>PrelimSummer Taylor-CharnleyKd Galabriel</v>
      </c>
      <c r="B20" s="101" t="s">
        <v>24</v>
      </c>
      <c r="C20" s="131" t="s">
        <v>928</v>
      </c>
      <c r="D20" s="132" t="s">
        <v>941</v>
      </c>
      <c r="E20" s="171">
        <v>6028402</v>
      </c>
      <c r="F20" s="105" t="s">
        <v>925</v>
      </c>
      <c r="G20" s="106"/>
      <c r="H20" s="528">
        <v>58.8</v>
      </c>
      <c r="I20" s="108"/>
      <c r="J20" s="109"/>
      <c r="K20" s="110"/>
      <c r="L20" s="111">
        <v>3</v>
      </c>
      <c r="M20" s="112">
        <f t="shared" si="2"/>
        <v>5</v>
      </c>
      <c r="N20" s="113">
        <f t="shared" si="1"/>
        <v>5</v>
      </c>
    </row>
    <row r="21" spans="1:14" ht="14.4" x14ac:dyDescent="0.25">
      <c r="A21" s="100" t="str">
        <f t="shared" si="0"/>
        <v>PrelimAnnabell GibbonsJoshua Brook Merlin</v>
      </c>
      <c r="B21" s="101" t="s">
        <v>24</v>
      </c>
      <c r="C21" s="102" t="s">
        <v>932</v>
      </c>
      <c r="D21" s="132" t="s">
        <v>933</v>
      </c>
      <c r="E21" s="171">
        <v>6028168</v>
      </c>
      <c r="F21" s="105" t="s">
        <v>925</v>
      </c>
      <c r="G21" s="106"/>
      <c r="H21" s="528">
        <v>58.6</v>
      </c>
      <c r="I21" s="108"/>
      <c r="J21" s="109"/>
      <c r="K21" s="110"/>
      <c r="L21" s="111">
        <v>4</v>
      </c>
      <c r="M21" s="112">
        <f t="shared" si="2"/>
        <v>4</v>
      </c>
      <c r="N21" s="113">
        <f t="shared" si="1"/>
        <v>4</v>
      </c>
    </row>
    <row r="22" spans="1:14" ht="14.4" x14ac:dyDescent="0.25">
      <c r="A22" s="100" t="str">
        <f t="shared" si="0"/>
        <v>PrelimEden VandenburgColdplay</v>
      </c>
      <c r="B22" s="101" t="s">
        <v>24</v>
      </c>
      <c r="C22" s="102" t="s">
        <v>934</v>
      </c>
      <c r="D22" s="103" t="s">
        <v>410</v>
      </c>
      <c r="E22" s="171">
        <v>6023542</v>
      </c>
      <c r="F22" s="105" t="s">
        <v>925</v>
      </c>
      <c r="G22" s="106"/>
      <c r="H22" s="528">
        <v>57.4</v>
      </c>
      <c r="I22" s="108"/>
      <c r="J22" s="109"/>
      <c r="K22" s="110"/>
      <c r="L22" s="111">
        <v>5</v>
      </c>
      <c r="M22" s="112">
        <f t="shared" si="2"/>
        <v>3</v>
      </c>
      <c r="N22" s="113">
        <f t="shared" si="1"/>
        <v>3</v>
      </c>
    </row>
    <row r="23" spans="1:14" ht="14.4" x14ac:dyDescent="0.25">
      <c r="A23" s="100" t="str">
        <f t="shared" si="0"/>
        <v>PrelimBridgit BarwickClayton Courageous Kelly</v>
      </c>
      <c r="B23" s="101" t="s">
        <v>24</v>
      </c>
      <c r="C23" s="102" t="s">
        <v>935</v>
      </c>
      <c r="D23" s="103" t="s">
        <v>787</v>
      </c>
      <c r="E23" s="171">
        <v>6023542</v>
      </c>
      <c r="F23" s="105" t="s">
        <v>687</v>
      </c>
      <c r="G23" s="106"/>
      <c r="H23" s="528">
        <v>63.2</v>
      </c>
      <c r="I23" s="108"/>
      <c r="J23" s="109"/>
      <c r="K23" s="110"/>
      <c r="L23" s="111">
        <v>1</v>
      </c>
      <c r="M23" s="112">
        <f t="shared" si="2"/>
        <v>7</v>
      </c>
      <c r="N23" s="113">
        <f t="shared" si="1"/>
        <v>7</v>
      </c>
    </row>
    <row r="24" spans="1:14" ht="14.4" x14ac:dyDescent="0.25">
      <c r="A24" s="100" t="str">
        <f t="shared" si="0"/>
        <v>PrelimCharvelle MillerKendall Park Odin</v>
      </c>
      <c r="B24" s="101" t="s">
        <v>24</v>
      </c>
      <c r="C24" s="102" t="s">
        <v>611</v>
      </c>
      <c r="D24" s="132" t="s">
        <v>644</v>
      </c>
      <c r="E24" s="171">
        <v>6021422</v>
      </c>
      <c r="F24" s="105" t="s">
        <v>925</v>
      </c>
      <c r="G24" s="106"/>
      <c r="H24" s="528">
        <v>62</v>
      </c>
      <c r="I24" s="108"/>
      <c r="J24" s="109"/>
      <c r="K24" s="110"/>
      <c r="L24" s="111">
        <v>2</v>
      </c>
      <c r="M24" s="112">
        <f t="shared" si="2"/>
        <v>6</v>
      </c>
      <c r="N24" s="113">
        <f t="shared" si="1"/>
        <v>6</v>
      </c>
    </row>
    <row r="25" spans="1:14" ht="14.4" x14ac:dyDescent="0.25">
      <c r="A25" s="100" t="str">
        <f t="shared" si="0"/>
        <v>PrelimIvu-Joy RalphCethana O'Croft Chance</v>
      </c>
      <c r="B25" s="101" t="s">
        <v>24</v>
      </c>
      <c r="C25" s="102" t="s">
        <v>936</v>
      </c>
      <c r="D25" s="132" t="s">
        <v>942</v>
      </c>
      <c r="E25" s="171">
        <v>6020917</v>
      </c>
      <c r="F25" s="105" t="s">
        <v>925</v>
      </c>
      <c r="G25" s="106"/>
      <c r="H25" s="528">
        <v>61.4</v>
      </c>
      <c r="I25" s="108"/>
      <c r="J25" s="109"/>
      <c r="K25" s="110"/>
      <c r="L25" s="111">
        <v>3</v>
      </c>
      <c r="M25" s="112">
        <f t="shared" si="2"/>
        <v>5</v>
      </c>
      <c r="N25" s="113">
        <f t="shared" si="1"/>
        <v>5</v>
      </c>
    </row>
    <row r="26" spans="1:14" ht="14.4" x14ac:dyDescent="0.25">
      <c r="A26" s="100" t="str">
        <f t="shared" si="0"/>
        <v>PrelimPortia AllanKiara Sunfyre</v>
      </c>
      <c r="B26" s="101" t="s">
        <v>24</v>
      </c>
      <c r="C26" s="102" t="s">
        <v>415</v>
      </c>
      <c r="D26" s="132" t="s">
        <v>439</v>
      </c>
      <c r="E26" s="171">
        <v>6008223</v>
      </c>
      <c r="F26" s="105" t="s">
        <v>844</v>
      </c>
      <c r="G26" s="106"/>
      <c r="H26" s="528">
        <v>59.4</v>
      </c>
      <c r="I26" s="108"/>
      <c r="J26" s="109"/>
      <c r="K26" s="110"/>
      <c r="L26" s="111">
        <v>4</v>
      </c>
      <c r="M26" s="112">
        <f t="shared" si="2"/>
        <v>4</v>
      </c>
      <c r="N26" s="113">
        <f t="shared" si="1"/>
        <v>4</v>
      </c>
    </row>
    <row r="27" spans="1:14" ht="14.4" x14ac:dyDescent="0.25">
      <c r="A27" s="100" t="str">
        <f t="shared" si="0"/>
        <v>PrelimChloe MaughanDemi</v>
      </c>
      <c r="B27" s="101" t="s">
        <v>24</v>
      </c>
      <c r="C27" s="102" t="s">
        <v>614</v>
      </c>
      <c r="D27" s="103" t="s">
        <v>647</v>
      </c>
      <c r="E27" s="171">
        <v>9107410</v>
      </c>
      <c r="F27" s="105" t="s">
        <v>379</v>
      </c>
      <c r="G27" s="106"/>
      <c r="H27" s="528">
        <v>57</v>
      </c>
      <c r="I27" s="108"/>
      <c r="J27" s="109"/>
      <c r="K27" s="110"/>
      <c r="L27" s="111">
        <v>5</v>
      </c>
      <c r="M27" s="112">
        <f t="shared" si="2"/>
        <v>3</v>
      </c>
      <c r="N27" s="113">
        <f t="shared" si="1"/>
        <v>3</v>
      </c>
    </row>
    <row r="28" spans="1:14" ht="14.4" x14ac:dyDescent="0.25">
      <c r="A28" s="100" t="str">
        <f t="shared" si="0"/>
        <v>PrelimRebecca SimpsonKasac Park Global Warrior</v>
      </c>
      <c r="B28" s="101" t="s">
        <v>24</v>
      </c>
      <c r="C28" s="102" t="s">
        <v>486</v>
      </c>
      <c r="D28" s="103" t="s">
        <v>490</v>
      </c>
      <c r="E28" s="171"/>
      <c r="F28" s="105"/>
      <c r="G28" s="106"/>
      <c r="H28" s="528">
        <v>49</v>
      </c>
      <c r="I28" s="108"/>
      <c r="J28" s="109"/>
      <c r="K28" s="110"/>
      <c r="L28" s="111">
        <v>6</v>
      </c>
      <c r="M28" s="112">
        <f t="shared" si="2"/>
        <v>2</v>
      </c>
      <c r="N28" s="113">
        <f t="shared" si="1"/>
        <v>2</v>
      </c>
    </row>
    <row r="29" spans="1:14" ht="14.4" x14ac:dyDescent="0.25">
      <c r="A29" s="100" t="str">
        <f t="shared" si="0"/>
        <v>NovGrace CoxMilo</v>
      </c>
      <c r="B29" s="101" t="s">
        <v>70</v>
      </c>
      <c r="C29" s="102" t="s">
        <v>599</v>
      </c>
      <c r="D29" s="103" t="s">
        <v>628</v>
      </c>
      <c r="E29" s="171">
        <v>6028485</v>
      </c>
      <c r="F29" s="105" t="s">
        <v>379</v>
      </c>
      <c r="G29" s="106"/>
      <c r="H29" s="528"/>
      <c r="I29" s="108">
        <v>65.385000000000005</v>
      </c>
      <c r="J29" s="109"/>
      <c r="K29" s="110"/>
      <c r="L29" s="111">
        <v>1</v>
      </c>
      <c r="M29" s="112">
        <f t="shared" si="2"/>
        <v>7</v>
      </c>
      <c r="N29" s="113">
        <f t="shared" si="1"/>
        <v>7</v>
      </c>
    </row>
    <row r="30" spans="1:14" ht="14.4" x14ac:dyDescent="0.25">
      <c r="A30" s="100" t="str">
        <f t="shared" si="0"/>
        <v>NovTaylah SmithKyamba Summer</v>
      </c>
      <c r="B30" s="101" t="s">
        <v>70</v>
      </c>
      <c r="C30" s="102" t="s">
        <v>616</v>
      </c>
      <c r="D30" s="103" t="s">
        <v>649</v>
      </c>
      <c r="E30" s="171"/>
      <c r="F30" s="105" t="s">
        <v>379</v>
      </c>
      <c r="G30" s="106"/>
      <c r="H30" s="528"/>
      <c r="I30" s="108">
        <v>62.308</v>
      </c>
      <c r="J30" s="109"/>
      <c r="K30" s="110"/>
      <c r="L30" s="111">
        <v>2</v>
      </c>
      <c r="M30" s="112">
        <f t="shared" si="2"/>
        <v>6</v>
      </c>
      <c r="N30" s="113">
        <f t="shared" si="1"/>
        <v>6</v>
      </c>
    </row>
    <row r="31" spans="1:14" ht="14.4" x14ac:dyDescent="0.25">
      <c r="A31" s="100" t="str">
        <f t="shared" si="0"/>
        <v>NovEmma TomlinsonLil Buzz</v>
      </c>
      <c r="B31" s="101" t="s">
        <v>70</v>
      </c>
      <c r="C31" s="102" t="s">
        <v>276</v>
      </c>
      <c r="D31" s="132" t="s">
        <v>634</v>
      </c>
      <c r="E31" s="171">
        <v>6022522</v>
      </c>
      <c r="F31" s="105" t="s">
        <v>379</v>
      </c>
      <c r="G31" s="106"/>
      <c r="H31" s="528"/>
      <c r="I31" s="108">
        <v>56.731000000000002</v>
      </c>
      <c r="J31" s="109"/>
      <c r="K31" s="110"/>
      <c r="L31" s="111">
        <v>3</v>
      </c>
      <c r="M31" s="112">
        <f t="shared" si="2"/>
        <v>5</v>
      </c>
      <c r="N31" s="113">
        <f t="shared" si="1"/>
        <v>5</v>
      </c>
    </row>
    <row r="32" spans="1:14" ht="14.4" x14ac:dyDescent="0.25">
      <c r="A32" s="100" t="str">
        <f t="shared" si="0"/>
        <v>NovImogen MurrayCivil Rights</v>
      </c>
      <c r="B32" s="101" t="s">
        <v>70</v>
      </c>
      <c r="C32" s="102" t="s">
        <v>608</v>
      </c>
      <c r="D32" s="132" t="s">
        <v>641</v>
      </c>
      <c r="E32" s="171">
        <v>6029007</v>
      </c>
      <c r="F32" s="105" t="s">
        <v>379</v>
      </c>
      <c r="G32" s="106"/>
      <c r="H32" s="528"/>
      <c r="I32" s="108">
        <v>70.385000000000005</v>
      </c>
      <c r="J32" s="109"/>
      <c r="K32" s="110"/>
      <c r="L32" s="111">
        <v>1</v>
      </c>
      <c r="M32" s="112">
        <f t="shared" si="2"/>
        <v>7</v>
      </c>
      <c r="N32" s="113">
        <f t="shared" si="1"/>
        <v>7</v>
      </c>
    </row>
    <row r="33" spans="1:14" ht="14.4" x14ac:dyDescent="0.25">
      <c r="A33" s="100" t="str">
        <f t="shared" si="0"/>
        <v>NovEllie GilberdNoblewood Casablanca</v>
      </c>
      <c r="B33" s="101" t="s">
        <v>70</v>
      </c>
      <c r="C33" s="131" t="s">
        <v>455</v>
      </c>
      <c r="D33" s="132" t="s">
        <v>509</v>
      </c>
      <c r="E33" s="171">
        <v>2533155</v>
      </c>
      <c r="F33" s="105" t="s">
        <v>257</v>
      </c>
      <c r="G33" s="106"/>
      <c r="H33" s="528"/>
      <c r="I33" s="108">
        <v>69.808000000000007</v>
      </c>
      <c r="J33" s="109"/>
      <c r="K33" s="110"/>
      <c r="L33" s="111">
        <v>2</v>
      </c>
      <c r="M33" s="112">
        <f t="shared" si="2"/>
        <v>6</v>
      </c>
      <c r="N33" s="113">
        <f t="shared" si="1"/>
        <v>6</v>
      </c>
    </row>
    <row r="34" spans="1:14" ht="14.4" x14ac:dyDescent="0.25">
      <c r="A34" s="100" t="str">
        <f t="shared" si="0"/>
        <v>NovEden VandenburgColdplay</v>
      </c>
      <c r="B34" s="101" t="s">
        <v>70</v>
      </c>
      <c r="C34" s="102" t="s">
        <v>934</v>
      </c>
      <c r="D34" s="132" t="s">
        <v>410</v>
      </c>
      <c r="E34" s="171">
        <v>6023542</v>
      </c>
      <c r="F34" s="105" t="s">
        <v>925</v>
      </c>
      <c r="G34" s="106"/>
      <c r="H34" s="528"/>
      <c r="I34" s="108">
        <v>62.884999999999998</v>
      </c>
      <c r="J34" s="109"/>
      <c r="K34" s="110"/>
      <c r="L34" s="111">
        <v>3</v>
      </c>
      <c r="M34" s="112">
        <f t="shared" si="2"/>
        <v>5</v>
      </c>
      <c r="N34" s="113">
        <f t="shared" si="1"/>
        <v>5</v>
      </c>
    </row>
    <row r="35" spans="1:14" ht="14.4" x14ac:dyDescent="0.25">
      <c r="A35" s="100" t="str">
        <f t="shared" si="0"/>
        <v>NovAvarna McdonaldToro Express</v>
      </c>
      <c r="B35" s="101" t="s">
        <v>70</v>
      </c>
      <c r="C35" s="102" t="s">
        <v>944</v>
      </c>
      <c r="D35" s="132" t="s">
        <v>937</v>
      </c>
      <c r="E35" s="171">
        <v>6026334</v>
      </c>
      <c r="F35" s="105" t="s">
        <v>925</v>
      </c>
      <c r="G35" s="106"/>
      <c r="H35" s="528"/>
      <c r="I35" s="108">
        <v>54.615000000000002</v>
      </c>
      <c r="J35" s="109"/>
      <c r="K35" s="110"/>
      <c r="L35" s="111">
        <v>4</v>
      </c>
      <c r="M35" s="112">
        <f t="shared" si="2"/>
        <v>4</v>
      </c>
      <c r="N35" s="113">
        <f t="shared" si="1"/>
        <v>4</v>
      </c>
    </row>
    <row r="36" spans="1:14" ht="14.4" x14ac:dyDescent="0.25">
      <c r="A36" s="100" t="str">
        <f t="shared" si="0"/>
        <v>NovCharvelle MillerKendall Park Odin</v>
      </c>
      <c r="B36" s="101" t="s">
        <v>70</v>
      </c>
      <c r="C36" s="131" t="s">
        <v>611</v>
      </c>
      <c r="D36" s="132" t="s">
        <v>644</v>
      </c>
      <c r="E36" s="171">
        <v>6021422</v>
      </c>
      <c r="F36" s="105" t="s">
        <v>925</v>
      </c>
      <c r="G36" s="106"/>
      <c r="H36" s="528"/>
      <c r="I36" s="108">
        <v>74.230999999999995</v>
      </c>
      <c r="J36" s="109"/>
      <c r="K36" s="110"/>
      <c r="L36" s="111">
        <v>1</v>
      </c>
      <c r="M36" s="112">
        <f t="shared" si="2"/>
        <v>7</v>
      </c>
      <c r="N36" s="113">
        <f t="shared" si="1"/>
        <v>7</v>
      </c>
    </row>
    <row r="37" spans="1:14" ht="14.4" x14ac:dyDescent="0.25">
      <c r="A37" s="100" t="str">
        <f t="shared" si="0"/>
        <v>NovIvy-Joy RalphCethana O'Croft Chance</v>
      </c>
      <c r="B37" s="101" t="s">
        <v>70</v>
      </c>
      <c r="C37" s="102" t="s">
        <v>938</v>
      </c>
      <c r="D37" s="103" t="s">
        <v>942</v>
      </c>
      <c r="E37" s="171">
        <v>6020917</v>
      </c>
      <c r="F37" s="105" t="s">
        <v>925</v>
      </c>
      <c r="G37" s="106"/>
      <c r="H37" s="528"/>
      <c r="I37" s="108">
        <v>61.731000000000002</v>
      </c>
      <c r="J37" s="109"/>
      <c r="K37" s="110"/>
      <c r="L37" s="111">
        <v>2</v>
      </c>
      <c r="M37" s="112">
        <f t="shared" si="2"/>
        <v>6</v>
      </c>
      <c r="N37" s="113">
        <f t="shared" si="1"/>
        <v>6</v>
      </c>
    </row>
    <row r="38" spans="1:14" ht="14.4" x14ac:dyDescent="0.25">
      <c r="A38" s="100" t="str">
        <f t="shared" ref="A38:A54" si="3">CONCATENATE(B38,C38,D38)</f>
        <v>NovSarah HatchEsb Golden Kip</v>
      </c>
      <c r="B38" s="101" t="s">
        <v>70</v>
      </c>
      <c r="C38" s="102" t="s">
        <v>939</v>
      </c>
      <c r="D38" s="103" t="s">
        <v>943</v>
      </c>
      <c r="E38" s="171">
        <v>6008247</v>
      </c>
      <c r="F38" s="105" t="s">
        <v>925</v>
      </c>
      <c r="G38" s="106"/>
      <c r="H38" s="107"/>
      <c r="I38" s="529">
        <v>56.345999999999997</v>
      </c>
      <c r="J38" s="109"/>
      <c r="K38" s="110"/>
      <c r="L38" s="111">
        <v>3</v>
      </c>
      <c r="M38" s="112">
        <f t="shared" si="2"/>
        <v>5</v>
      </c>
      <c r="N38" s="113">
        <f t="shared" si="1"/>
        <v>5</v>
      </c>
    </row>
    <row r="39" spans="1:14" ht="14.4" x14ac:dyDescent="0.25">
      <c r="A39" s="100" t="str">
        <f t="shared" si="3"/>
        <v>NovRebecca SimpsonKasac Park Global Warrior</v>
      </c>
      <c r="B39" s="101" t="s">
        <v>70</v>
      </c>
      <c r="C39" s="102" t="s">
        <v>486</v>
      </c>
      <c r="D39" s="132" t="s">
        <v>490</v>
      </c>
      <c r="E39" s="171"/>
      <c r="F39" s="105"/>
      <c r="G39" s="106"/>
      <c r="H39" s="107"/>
      <c r="I39" s="529">
        <v>51.345999999999997</v>
      </c>
      <c r="J39" s="109"/>
      <c r="K39" s="110"/>
      <c r="L39" s="111">
        <v>4</v>
      </c>
      <c r="M39" s="112">
        <f t="shared" si="2"/>
        <v>4</v>
      </c>
      <c r="N39" s="113">
        <f t="shared" si="1"/>
        <v>4</v>
      </c>
    </row>
    <row r="40" spans="1:14" ht="14.4" x14ac:dyDescent="0.25">
      <c r="A40" s="100" t="str">
        <f t="shared" si="3"/>
        <v>ElemEllie GilberdNoblewood Casablanca</v>
      </c>
      <c r="B40" s="130" t="s">
        <v>16</v>
      </c>
      <c r="C40" s="102" t="s">
        <v>455</v>
      </c>
      <c r="D40" s="532" t="s">
        <v>509</v>
      </c>
      <c r="E40" s="171">
        <v>2533155</v>
      </c>
      <c r="F40" s="105" t="s">
        <v>257</v>
      </c>
      <c r="G40" s="106"/>
      <c r="H40" s="107"/>
      <c r="I40" s="529"/>
      <c r="J40" s="109">
        <v>71.286000000000001</v>
      </c>
      <c r="K40" s="110"/>
      <c r="L40" s="111">
        <v>1</v>
      </c>
      <c r="M40" s="112">
        <f t="shared" si="2"/>
        <v>7</v>
      </c>
      <c r="N40" s="113">
        <f t="shared" si="1"/>
        <v>7</v>
      </c>
    </row>
    <row r="41" spans="1:14" ht="14.4" x14ac:dyDescent="0.25">
      <c r="A41" s="100" t="str">
        <f t="shared" si="3"/>
        <v>ElemTaylah SmithKyamba Summer</v>
      </c>
      <c r="B41" s="130" t="s">
        <v>16</v>
      </c>
      <c r="C41" s="102" t="s">
        <v>616</v>
      </c>
      <c r="D41" s="539" t="s">
        <v>649</v>
      </c>
      <c r="E41" s="171"/>
      <c r="F41" s="105" t="s">
        <v>379</v>
      </c>
      <c r="G41" s="106"/>
      <c r="H41" s="107"/>
      <c r="I41" s="529"/>
      <c r="J41" s="109">
        <v>56.429000000000002</v>
      </c>
      <c r="K41" s="110"/>
      <c r="L41" s="111">
        <v>2</v>
      </c>
      <c r="M41" s="112">
        <f t="shared" si="2"/>
        <v>6</v>
      </c>
      <c r="N41" s="113">
        <f t="shared" si="1"/>
        <v>6</v>
      </c>
    </row>
    <row r="42" spans="1:14" ht="14.4" x14ac:dyDescent="0.25">
      <c r="A42" s="100" t="str">
        <f t="shared" si="3"/>
        <v>ElemSarah HatchCethana Kingston Court</v>
      </c>
      <c r="B42" s="130" t="s">
        <v>16</v>
      </c>
      <c r="C42" s="102" t="s">
        <v>939</v>
      </c>
      <c r="D42" s="539" t="s">
        <v>940</v>
      </c>
      <c r="E42" s="171">
        <v>6008247</v>
      </c>
      <c r="F42" s="105" t="s">
        <v>925</v>
      </c>
      <c r="G42" s="106"/>
      <c r="H42" s="107"/>
      <c r="I42" s="529"/>
      <c r="J42" s="109">
        <v>61.286000000000001</v>
      </c>
      <c r="K42" s="110"/>
      <c r="L42" s="111">
        <v>1</v>
      </c>
      <c r="M42" s="112">
        <f t="shared" si="2"/>
        <v>7</v>
      </c>
      <c r="N42" s="113">
        <f t="shared" si="1"/>
        <v>7</v>
      </c>
    </row>
    <row r="43" spans="1:14" ht="14.4" x14ac:dyDescent="0.25">
      <c r="A43" s="100" t="str">
        <f t="shared" si="3"/>
        <v/>
      </c>
      <c r="B43" s="130"/>
      <c r="C43" s="102"/>
      <c r="D43" s="532" t="s">
        <v>37</v>
      </c>
      <c r="E43" s="171"/>
      <c r="F43" s="105"/>
      <c r="G43" s="106"/>
      <c r="H43" s="107"/>
      <c r="I43" s="529"/>
      <c r="J43" s="109"/>
      <c r="K43" s="110"/>
      <c r="L43" s="111"/>
      <c r="M43" s="112">
        <f t="shared" si="2"/>
        <v>0</v>
      </c>
      <c r="N43" s="113">
        <f t="shared" si="1"/>
        <v>0</v>
      </c>
    </row>
    <row r="44" spans="1:14" ht="14.4" x14ac:dyDescent="0.25">
      <c r="A44" s="100" t="str">
        <f t="shared" si="3"/>
        <v/>
      </c>
      <c r="B44" s="130"/>
      <c r="C44" s="102"/>
      <c r="D44" s="539"/>
      <c r="E44" s="171"/>
      <c r="F44" s="105"/>
      <c r="G44" s="106"/>
      <c r="H44" s="107"/>
      <c r="I44" s="529"/>
      <c r="J44" s="109"/>
      <c r="K44" s="110"/>
      <c r="L44" s="111"/>
      <c r="M44" s="112">
        <f t="shared" si="2"/>
        <v>0</v>
      </c>
      <c r="N44" s="113">
        <f t="shared" si="1"/>
        <v>0</v>
      </c>
    </row>
    <row r="45" spans="1:14" ht="14.4" x14ac:dyDescent="0.25">
      <c r="A45" s="100" t="str">
        <f t="shared" si="3"/>
        <v/>
      </c>
      <c r="B45" s="130"/>
      <c r="C45" s="102"/>
      <c r="D45" s="532"/>
      <c r="E45" s="171"/>
      <c r="F45" s="105"/>
      <c r="G45" s="106"/>
      <c r="H45" s="107"/>
      <c r="I45" s="529"/>
      <c r="J45" s="109"/>
      <c r="K45" s="110"/>
      <c r="L45" s="111"/>
      <c r="M45" s="112">
        <f t="shared" si="2"/>
        <v>0</v>
      </c>
      <c r="N45" s="113">
        <f t="shared" si="1"/>
        <v>0</v>
      </c>
    </row>
    <row r="46" spans="1:14" ht="14.4" x14ac:dyDescent="0.25">
      <c r="A46" s="100" t="str">
        <f t="shared" si="3"/>
        <v/>
      </c>
      <c r="B46" s="130"/>
      <c r="C46" s="102"/>
      <c r="D46" s="532"/>
      <c r="E46" s="171"/>
      <c r="F46" s="105"/>
      <c r="G46" s="106"/>
      <c r="H46" s="107"/>
      <c r="I46" s="529"/>
      <c r="J46" s="109"/>
      <c r="K46" s="110"/>
      <c r="L46" s="111"/>
      <c r="M46" s="112">
        <f t="shared" si="2"/>
        <v>0</v>
      </c>
      <c r="N46" s="113">
        <f t="shared" si="1"/>
        <v>0</v>
      </c>
    </row>
    <row r="47" spans="1:14" ht="14.4" x14ac:dyDescent="0.25">
      <c r="A47" s="100" t="str">
        <f t="shared" si="3"/>
        <v/>
      </c>
      <c r="B47" s="130"/>
      <c r="C47" s="102"/>
      <c r="D47" s="532"/>
      <c r="E47" s="171"/>
      <c r="F47" s="105"/>
      <c r="G47" s="106"/>
      <c r="H47" s="107"/>
      <c r="I47" s="529"/>
      <c r="J47" s="109"/>
      <c r="K47" s="110"/>
      <c r="L47" s="111"/>
      <c r="M47" s="112">
        <f t="shared" si="2"/>
        <v>0</v>
      </c>
      <c r="N47" s="113">
        <f t="shared" si="1"/>
        <v>0</v>
      </c>
    </row>
    <row r="48" spans="1:14" ht="14.4" x14ac:dyDescent="0.25">
      <c r="A48" s="100" t="str">
        <f t="shared" si="3"/>
        <v/>
      </c>
      <c r="B48" s="130"/>
      <c r="C48" s="102"/>
      <c r="D48" s="532"/>
      <c r="E48" s="171"/>
      <c r="F48" s="105"/>
      <c r="G48" s="106"/>
      <c r="H48" s="107"/>
      <c r="I48" s="529"/>
      <c r="J48" s="109"/>
      <c r="K48" s="110"/>
      <c r="L48" s="111"/>
      <c r="M48" s="112">
        <f t="shared" si="2"/>
        <v>0</v>
      </c>
      <c r="N48" s="113">
        <f t="shared" si="1"/>
        <v>0</v>
      </c>
    </row>
    <row r="49" spans="1:14" ht="14.4" x14ac:dyDescent="0.25">
      <c r="A49" s="100" t="str">
        <f t="shared" si="3"/>
        <v/>
      </c>
      <c r="B49" s="101"/>
      <c r="C49" s="102"/>
      <c r="D49" s="532"/>
      <c r="E49" s="171"/>
      <c r="F49" s="105"/>
      <c r="G49" s="106"/>
      <c r="H49" s="107"/>
      <c r="I49" s="108"/>
      <c r="J49" s="534"/>
      <c r="K49" s="110"/>
      <c r="L49" s="111"/>
      <c r="M49" s="112">
        <f t="shared" si="2"/>
        <v>0</v>
      </c>
      <c r="N49" s="113">
        <f t="shared" si="1"/>
        <v>0</v>
      </c>
    </row>
    <row r="50" spans="1:14" ht="14.4" x14ac:dyDescent="0.25">
      <c r="A50" s="100" t="str">
        <f t="shared" si="3"/>
        <v/>
      </c>
      <c r="B50" s="101"/>
      <c r="C50" s="102"/>
      <c r="D50" s="532"/>
      <c r="E50" s="171"/>
      <c r="F50" s="105"/>
      <c r="G50" s="106"/>
      <c r="H50" s="107"/>
      <c r="I50" s="108"/>
      <c r="J50" s="534"/>
      <c r="K50" s="110"/>
      <c r="L50" s="111"/>
      <c r="M50" s="112">
        <f t="shared" si="2"/>
        <v>0</v>
      </c>
      <c r="N50" s="113">
        <f t="shared" si="1"/>
        <v>0</v>
      </c>
    </row>
    <row r="51" spans="1:14" ht="14.4" x14ac:dyDescent="0.25">
      <c r="A51" s="100" t="str">
        <f t="shared" si="3"/>
        <v/>
      </c>
      <c r="B51" s="101"/>
      <c r="C51" s="102"/>
      <c r="D51" s="532"/>
      <c r="E51" s="171"/>
      <c r="F51" s="105"/>
      <c r="G51" s="106"/>
      <c r="H51" s="107"/>
      <c r="I51" s="108"/>
      <c r="J51" s="534"/>
      <c r="K51" s="110"/>
      <c r="L51" s="111"/>
      <c r="M51" s="112">
        <f t="shared" si="2"/>
        <v>0</v>
      </c>
      <c r="N51" s="113">
        <f t="shared" si="1"/>
        <v>0</v>
      </c>
    </row>
    <row r="52" spans="1:14" ht="14.4" x14ac:dyDescent="0.25">
      <c r="A52" s="100" t="str">
        <f t="shared" si="3"/>
        <v/>
      </c>
      <c r="B52" s="101"/>
      <c r="C52" s="102"/>
      <c r="D52" s="539"/>
      <c r="E52" s="171"/>
      <c r="F52" s="105"/>
      <c r="G52" s="106"/>
      <c r="H52" s="107"/>
      <c r="I52" s="108"/>
      <c r="J52" s="109"/>
      <c r="K52" s="530"/>
      <c r="L52" s="111"/>
      <c r="M52" s="112">
        <f t="shared" si="2"/>
        <v>0</v>
      </c>
      <c r="N52" s="113">
        <f t="shared" si="1"/>
        <v>0</v>
      </c>
    </row>
    <row r="53" spans="1:14" ht="14.4" x14ac:dyDescent="0.25">
      <c r="A53" s="100" t="str">
        <f t="shared" si="3"/>
        <v/>
      </c>
      <c r="B53" s="101"/>
      <c r="C53" s="102"/>
      <c r="D53" s="532"/>
      <c r="E53" s="171"/>
      <c r="F53" s="105"/>
      <c r="G53" s="106"/>
      <c r="H53" s="107"/>
      <c r="I53" s="108"/>
      <c r="J53" s="109"/>
      <c r="K53" s="530"/>
      <c r="L53" s="111"/>
      <c r="M53" s="112">
        <f t="shared" si="2"/>
        <v>0</v>
      </c>
      <c r="N53" s="113">
        <f t="shared" si="1"/>
        <v>0</v>
      </c>
    </row>
    <row r="54" spans="1:14" ht="14.4" x14ac:dyDescent="0.25">
      <c r="A54" s="100" t="str">
        <f t="shared" si="3"/>
        <v/>
      </c>
      <c r="B54" s="101"/>
      <c r="C54" s="102"/>
      <c r="D54" s="532"/>
      <c r="E54" s="171"/>
      <c r="F54" s="105"/>
      <c r="G54" s="106"/>
      <c r="H54" s="107"/>
      <c r="I54" s="108"/>
      <c r="J54" s="109"/>
      <c r="K54" s="530"/>
      <c r="L54" s="111"/>
      <c r="M54" s="112">
        <f t="shared" si="2"/>
        <v>0</v>
      </c>
      <c r="N54" s="113">
        <f t="shared" si="1"/>
        <v>0</v>
      </c>
    </row>
    <row r="55" spans="1:14" ht="14.4" x14ac:dyDescent="0.25">
      <c r="A55" s="100"/>
      <c r="B55" s="101"/>
      <c r="C55" s="102"/>
      <c r="D55" s="532"/>
      <c r="E55" s="114"/>
      <c r="F55" s="105"/>
      <c r="G55" s="106"/>
      <c r="H55" s="107"/>
      <c r="I55" s="108"/>
      <c r="J55" s="109"/>
      <c r="K55" s="110"/>
      <c r="L55" s="111"/>
      <c r="M55" s="112"/>
      <c r="N55" s="113"/>
    </row>
    <row r="56" spans="1:14" ht="14.4" x14ac:dyDescent="0.25">
      <c r="A56" s="100"/>
      <c r="B56" s="101"/>
      <c r="C56" s="102"/>
      <c r="D56" s="532"/>
      <c r="E56" s="114"/>
      <c r="F56" s="105"/>
      <c r="G56" s="106"/>
      <c r="H56" s="107"/>
      <c r="I56" s="108"/>
      <c r="J56" s="109"/>
      <c r="K56" s="110"/>
      <c r="L56" s="111"/>
      <c r="M56" s="112"/>
      <c r="N56" s="113"/>
    </row>
    <row r="57" spans="1:14" ht="14.4" x14ac:dyDescent="0.25">
      <c r="A57" s="100"/>
      <c r="B57" s="101"/>
      <c r="C57" s="102"/>
      <c r="D57" s="532"/>
      <c r="E57" s="114"/>
      <c r="F57" s="105"/>
      <c r="G57" s="106"/>
      <c r="H57" s="107"/>
      <c r="I57" s="108"/>
      <c r="J57" s="109"/>
      <c r="K57" s="110"/>
      <c r="L57" s="111"/>
      <c r="M57" s="112"/>
      <c r="N57" s="113"/>
    </row>
    <row r="58" spans="1:14" ht="14.4" x14ac:dyDescent="0.25">
      <c r="A58" s="100"/>
      <c r="B58" s="101"/>
      <c r="C58" s="102"/>
      <c r="D58" s="532"/>
      <c r="E58" s="114"/>
      <c r="F58" s="105"/>
      <c r="G58" s="106"/>
      <c r="H58" s="107"/>
      <c r="I58" s="108"/>
      <c r="J58" s="109"/>
      <c r="K58" s="110"/>
      <c r="L58" s="111"/>
      <c r="M58" s="112"/>
      <c r="N58" s="113"/>
    </row>
    <row r="59" spans="1:14" ht="14.4" x14ac:dyDescent="0.25">
      <c r="A59" s="100"/>
      <c r="B59" s="101"/>
      <c r="C59" s="102"/>
      <c r="D59" s="532"/>
      <c r="E59" s="114"/>
      <c r="F59" s="105"/>
      <c r="G59" s="106"/>
      <c r="H59" s="107"/>
      <c r="I59" s="108"/>
      <c r="J59" s="109"/>
      <c r="K59" s="110"/>
      <c r="L59" s="111"/>
      <c r="M59" s="112"/>
      <c r="N59" s="113"/>
    </row>
    <row r="60" spans="1:14" ht="14.4" x14ac:dyDescent="0.25">
      <c r="A60" s="100"/>
      <c r="B60" s="101"/>
      <c r="C60" s="102"/>
      <c r="D60" s="532"/>
      <c r="E60" s="114"/>
      <c r="F60" s="105"/>
      <c r="G60" s="106"/>
      <c r="H60" s="107"/>
      <c r="I60" s="108"/>
      <c r="J60" s="109"/>
      <c r="K60" s="110"/>
      <c r="L60" s="111"/>
      <c r="M60" s="112"/>
      <c r="N60" s="113"/>
    </row>
    <row r="61" spans="1:14" ht="15" thickBot="1" x14ac:dyDescent="0.3">
      <c r="A61" s="100"/>
      <c r="B61" s="115"/>
      <c r="C61" s="116"/>
      <c r="D61" s="532"/>
      <c r="E61" s="118"/>
      <c r="F61" s="119"/>
      <c r="G61" s="120"/>
      <c r="H61" s="121"/>
      <c r="I61" s="122"/>
      <c r="J61" s="123"/>
      <c r="K61" s="124"/>
      <c r="L61" s="125"/>
      <c r="M61" s="126"/>
      <c r="N61" s="127"/>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73" type="noConversion"/>
  <conditionalFormatting sqref="C6:D7">
    <cfRule type="duplicateValues" dxfId="100" priority="938"/>
  </conditionalFormatting>
  <conditionalFormatting sqref="C13:D37">
    <cfRule type="duplicateValues" dxfId="99" priority="1"/>
  </conditionalFormatting>
  <conditionalFormatting sqref="C37:D40">
    <cfRule type="duplicateValues" dxfId="98" priority="2"/>
  </conditionalFormatting>
  <conditionalFormatting sqref="D8:D36 C1:D5 C8:C35 C41:D1048576">
    <cfRule type="duplicateValues" dxfId="97" priority="933"/>
  </conditionalFormatting>
  <conditionalFormatting sqref="D8:D1048576 C1:D5 C8:C35 C37:C1048576">
    <cfRule type="duplicateValues" dxfId="96" priority="928"/>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A3984-0EFB-45A5-B13E-082BB13B2ED5}">
  <sheetPr codeName="Sheet14">
    <tabColor rgb="FFFF3399"/>
  </sheetPr>
  <dimension ref="A1:Q159"/>
  <sheetViews>
    <sheetView topLeftCell="A24" zoomScale="80" zoomScaleNormal="80" workbookViewId="0">
      <selection activeCell="A27" sqref="A27"/>
    </sheetView>
  </sheetViews>
  <sheetFormatPr defaultColWidth="9.109375" defaultRowHeight="13.2" x14ac:dyDescent="0.25"/>
  <cols>
    <col min="1" max="1" width="52.44140625" bestFit="1" customWidth="1"/>
    <col min="2" max="2" width="6.6640625" bestFit="1" customWidth="1"/>
    <col min="3" max="3" width="16.109375" bestFit="1" customWidth="1"/>
    <col min="4" max="4" width="25" bestFit="1" customWidth="1"/>
    <col min="5" max="5" width="9.44140625" bestFit="1" customWidth="1"/>
    <col min="6" max="6" width="13.109375" bestFit="1" customWidth="1"/>
    <col min="7" max="8" width="9.33203125" bestFit="1" customWidth="1"/>
    <col min="9" max="9" width="8.109375" bestFit="1" customWidth="1"/>
    <col min="10" max="10" width="12.33203125" bestFit="1" customWidth="1"/>
    <col min="11" max="11" width="12.88671875" bestFit="1" customWidth="1"/>
    <col min="12" max="12" width="6.5546875" bestFit="1" customWidth="1"/>
    <col min="13" max="13" width="12.5546875" bestFit="1" customWidth="1"/>
    <col min="14" max="14" width="29.44140625" bestFit="1" customWidth="1"/>
  </cols>
  <sheetData>
    <row r="1" spans="1:17" s="93" customFormat="1" ht="22.5" customHeight="1" thickBot="1" x14ac:dyDescent="0.3">
      <c r="A1" s="89">
        <f>SUM(A2-1)</f>
        <v>56</v>
      </c>
      <c r="B1" s="942" t="s">
        <v>54</v>
      </c>
      <c r="C1" s="943"/>
      <c r="D1" s="90" t="s">
        <v>27</v>
      </c>
      <c r="E1" s="944" t="s">
        <v>187</v>
      </c>
      <c r="F1" s="945"/>
      <c r="G1" s="945"/>
      <c r="H1" s="945"/>
      <c r="I1" s="945"/>
      <c r="J1" s="945"/>
      <c r="K1" s="91" t="s">
        <v>28</v>
      </c>
      <c r="L1" s="946">
        <v>44982</v>
      </c>
      <c r="M1" s="947"/>
      <c r="N1" s="92" t="s">
        <v>55</v>
      </c>
    </row>
    <row r="2" spans="1:17" s="93" customFormat="1" ht="22.5" customHeight="1" thickBot="1" x14ac:dyDescent="0.3">
      <c r="A2" s="94">
        <f>COUNTA(_xlfn.UNIQUE(D6:D159))</f>
        <v>57</v>
      </c>
      <c r="B2" s="948" t="s">
        <v>56</v>
      </c>
      <c r="C2" s="948"/>
      <c r="D2" s="948"/>
      <c r="E2" s="948"/>
      <c r="F2" s="948"/>
      <c r="G2" s="948"/>
      <c r="H2" s="948"/>
      <c r="I2" s="948"/>
      <c r="J2" s="948"/>
      <c r="K2" s="948"/>
      <c r="L2" s="948"/>
      <c r="M2" s="948"/>
      <c r="N2" s="95" t="s">
        <v>57</v>
      </c>
    </row>
    <row r="3" spans="1:17" s="93" customFormat="1" ht="14.4" thickBot="1" x14ac:dyDescent="0.3">
      <c r="A3" s="926" t="s">
        <v>58</v>
      </c>
      <c r="B3" s="928" t="s">
        <v>29</v>
      </c>
      <c r="C3" s="931" t="s">
        <v>30</v>
      </c>
      <c r="D3" s="934" t="s">
        <v>31</v>
      </c>
      <c r="E3" s="936" t="s">
        <v>59</v>
      </c>
      <c r="F3" s="934" t="s">
        <v>36</v>
      </c>
      <c r="G3" s="950" t="s">
        <v>60</v>
      </c>
      <c r="H3" s="951"/>
      <c r="I3" s="951"/>
      <c r="J3" s="951"/>
      <c r="K3" s="952"/>
      <c r="L3" s="953" t="s">
        <v>25</v>
      </c>
      <c r="M3" s="955" t="s">
        <v>34</v>
      </c>
      <c r="N3" s="96" t="s">
        <v>61</v>
      </c>
    </row>
    <row r="4" spans="1:17" s="93" customFormat="1" ht="14.4" thickBot="1" x14ac:dyDescent="0.3">
      <c r="A4" s="927"/>
      <c r="B4" s="929"/>
      <c r="C4" s="932"/>
      <c r="D4" s="935"/>
      <c r="E4" s="937"/>
      <c r="F4" s="949"/>
      <c r="G4" s="957" t="s">
        <v>26</v>
      </c>
      <c r="H4" s="959" t="s">
        <v>24</v>
      </c>
      <c r="I4" s="959" t="s">
        <v>38</v>
      </c>
      <c r="J4" s="959" t="s">
        <v>32</v>
      </c>
      <c r="K4" s="940" t="s">
        <v>33</v>
      </c>
      <c r="L4" s="954"/>
      <c r="M4" s="956"/>
      <c r="N4" s="98">
        <v>2</v>
      </c>
    </row>
    <row r="5" spans="1:17" s="93" customFormat="1" ht="13.8" x14ac:dyDescent="0.25">
      <c r="A5" s="927"/>
      <c r="B5" s="930"/>
      <c r="C5" s="933"/>
      <c r="D5" s="935"/>
      <c r="E5" s="938" t="s">
        <v>35</v>
      </c>
      <c r="F5" s="939"/>
      <c r="G5" s="958"/>
      <c r="H5" s="960"/>
      <c r="I5" s="960"/>
      <c r="J5" s="960"/>
      <c r="K5" s="941"/>
      <c r="L5" s="954"/>
      <c r="M5" s="956"/>
      <c r="N5" s="97">
        <f>IF(N4=1,0,IF(N4=2,1,IF(N4=3,2,0)))</f>
        <v>1</v>
      </c>
    </row>
    <row r="6" spans="1:17" s="93" customFormat="1" ht="14.4" x14ac:dyDescent="0.25">
      <c r="A6" s="266" t="str">
        <f t="shared" ref="A6:A37" si="0">CONCATENATE(B6,C6,D6)</f>
        <v xml:space="preserve">PrepExample Rider AExample Horse </v>
      </c>
      <c r="B6" s="267" t="s">
        <v>26</v>
      </c>
      <c r="C6" s="268" t="s">
        <v>129</v>
      </c>
      <c r="D6" s="269" t="s">
        <v>130</v>
      </c>
      <c r="E6" s="270">
        <v>6000000</v>
      </c>
      <c r="F6" s="271" t="s">
        <v>131</v>
      </c>
      <c r="G6" s="270">
        <v>60</v>
      </c>
      <c r="H6" s="267"/>
      <c r="I6" s="272"/>
      <c r="J6" s="273"/>
      <c r="K6" s="274"/>
      <c r="L6" s="275">
        <v>1</v>
      </c>
      <c r="M6" s="276">
        <f>IF(L6=1,7,IF(L6=2,6,IF(L6=3,5,IF(L6=4,4,IF(L6=5,3,IF(L6=6,2,IF(L6&gt;=6,1,0)))))))</f>
        <v>7</v>
      </c>
      <c r="N6" s="277">
        <v>1</v>
      </c>
    </row>
    <row r="7" spans="1:17" s="93" customFormat="1" ht="14.4" x14ac:dyDescent="0.25">
      <c r="A7" s="100" t="str">
        <f t="shared" si="0"/>
        <v xml:space="preserve">PrelimExample RiderExample Horse </v>
      </c>
      <c r="B7" s="278" t="s">
        <v>24</v>
      </c>
      <c r="C7" s="279" t="s">
        <v>132</v>
      </c>
      <c r="D7" s="280" t="s">
        <v>130</v>
      </c>
      <c r="E7" s="281">
        <v>6000001</v>
      </c>
      <c r="F7" s="531" t="s">
        <v>131</v>
      </c>
      <c r="G7" s="283"/>
      <c r="H7" s="278">
        <v>45</v>
      </c>
      <c r="I7" s="283"/>
      <c r="J7" s="284"/>
      <c r="K7" s="285"/>
      <c r="L7" s="286">
        <v>3</v>
      </c>
      <c r="M7" s="287">
        <f>IF(L7=1,7,IF(L7=2,6,IF(L7=3,5,IF(L7=4,4,IF(L7=5,3,IF(L7=6,2,IF(L7&gt;=6,1,0)))))))</f>
        <v>5</v>
      </c>
      <c r="N7" s="288">
        <f>SUM(M7+$N$5)</f>
        <v>6</v>
      </c>
    </row>
    <row r="8" spans="1:17" ht="14.4" x14ac:dyDescent="0.3">
      <c r="A8" s="207" t="str">
        <f t="shared" si="0"/>
        <v>PrepPippa O'NeillGlen Avon Statesman</v>
      </c>
      <c r="B8" s="193" t="s">
        <v>26</v>
      </c>
      <c r="C8" s="208" t="s">
        <v>247</v>
      </c>
      <c r="D8" s="208" t="s">
        <v>265</v>
      </c>
      <c r="E8" s="152"/>
      <c r="F8" s="152"/>
      <c r="G8" s="194">
        <v>0.77</v>
      </c>
      <c r="H8" s="208"/>
      <c r="I8" s="194"/>
      <c r="J8" s="194"/>
      <c r="K8" s="152"/>
      <c r="L8" s="153">
        <v>1</v>
      </c>
      <c r="M8" s="195">
        <f t="shared" ref="M8:M71" si="1">IF(L8=1,7,IF(L8=2,6,IF(L8=3,5,IF(L8=4,4,IF(L8=5,3,IF(L8=6,2,IF(L8&gt;=6,1,0)))))))</f>
        <v>7</v>
      </c>
      <c r="N8" s="113">
        <f t="shared" ref="N8:N71" si="2">SUM(M8+$N$5)</f>
        <v>8</v>
      </c>
      <c r="O8" s="149"/>
      <c r="P8" s="149"/>
      <c r="Q8" s="149"/>
    </row>
    <row r="9" spans="1:17" ht="14.4" x14ac:dyDescent="0.3">
      <c r="A9" s="207" t="str">
        <f t="shared" si="0"/>
        <v>PrepSylvee LavenderMorefair Reflection</v>
      </c>
      <c r="B9" s="193" t="s">
        <v>26</v>
      </c>
      <c r="C9" s="208" t="s">
        <v>594</v>
      </c>
      <c r="D9" s="208" t="s">
        <v>622</v>
      </c>
      <c r="E9" s="152"/>
      <c r="F9" s="152"/>
      <c r="G9" s="601">
        <v>74.67</v>
      </c>
      <c r="H9" s="602"/>
      <c r="I9" s="194"/>
      <c r="J9" s="152"/>
      <c r="K9" s="152"/>
      <c r="L9" s="153">
        <v>2</v>
      </c>
      <c r="M9" s="195">
        <f t="shared" si="1"/>
        <v>6</v>
      </c>
      <c r="N9" s="113">
        <f t="shared" si="2"/>
        <v>7</v>
      </c>
      <c r="O9" s="149"/>
      <c r="P9" s="149"/>
      <c r="Q9" s="149"/>
    </row>
    <row r="10" spans="1:17" ht="14.4" x14ac:dyDescent="0.3">
      <c r="A10" s="207" t="str">
        <f t="shared" si="0"/>
        <v>PrepEliza HickmanMyfanwy Goldilocks</v>
      </c>
      <c r="B10" s="193" t="s">
        <v>26</v>
      </c>
      <c r="C10" s="208" t="s">
        <v>595</v>
      </c>
      <c r="D10" s="208" t="s">
        <v>623</v>
      </c>
      <c r="E10" s="152"/>
      <c r="F10" s="152"/>
      <c r="G10" s="601">
        <v>74.33</v>
      </c>
      <c r="H10" s="602"/>
      <c r="I10" s="194"/>
      <c r="J10" s="152"/>
      <c r="K10" s="152"/>
      <c r="L10" s="153">
        <v>3</v>
      </c>
      <c r="M10" s="195">
        <f t="shared" si="1"/>
        <v>5</v>
      </c>
      <c r="N10" s="113">
        <f t="shared" si="2"/>
        <v>6</v>
      </c>
      <c r="O10" s="149"/>
      <c r="P10" s="149"/>
      <c r="Q10" s="149"/>
    </row>
    <row r="11" spans="1:17" ht="14.4" x14ac:dyDescent="0.3">
      <c r="A11" s="207" t="str">
        <f t="shared" si="0"/>
        <v>PrepElaria AtheisBamborough Lady Caroline</v>
      </c>
      <c r="B11" s="193" t="s">
        <v>26</v>
      </c>
      <c r="C11" s="208" t="s">
        <v>213</v>
      </c>
      <c r="D11" s="208" t="s">
        <v>226</v>
      </c>
      <c r="E11" s="152"/>
      <c r="F11" s="152"/>
      <c r="G11" s="601">
        <v>71</v>
      </c>
      <c r="H11" s="602"/>
      <c r="I11" s="152"/>
      <c r="J11" s="152"/>
      <c r="K11" s="152"/>
      <c r="L11" s="153">
        <v>4</v>
      </c>
      <c r="M11" s="195">
        <f t="shared" si="1"/>
        <v>4</v>
      </c>
      <c r="N11" s="113">
        <f t="shared" si="2"/>
        <v>5</v>
      </c>
      <c r="O11" s="149"/>
      <c r="P11" s="149"/>
      <c r="Q11" s="149"/>
    </row>
    <row r="12" spans="1:17" ht="14.4" x14ac:dyDescent="0.3">
      <c r="A12" s="207" t="str">
        <f t="shared" si="0"/>
        <v>PrepLexi O'NeillTiaja Park Foxy</v>
      </c>
      <c r="B12" s="310" t="s">
        <v>26</v>
      </c>
      <c r="C12" s="208" t="s">
        <v>246</v>
      </c>
      <c r="D12" s="208" t="s">
        <v>264</v>
      </c>
      <c r="E12" s="152"/>
      <c r="F12" s="152"/>
      <c r="G12" s="601">
        <v>70.33</v>
      </c>
      <c r="H12" s="601"/>
      <c r="I12" s="208"/>
      <c r="J12" s="194"/>
      <c r="K12" s="194"/>
      <c r="L12" s="153">
        <v>5</v>
      </c>
      <c r="M12" s="195">
        <f t="shared" si="1"/>
        <v>3</v>
      </c>
      <c r="N12" s="113">
        <f t="shared" si="2"/>
        <v>4</v>
      </c>
      <c r="O12" s="149"/>
      <c r="P12" s="149"/>
      <c r="Q12" s="149"/>
    </row>
    <row r="13" spans="1:17" ht="14.4" x14ac:dyDescent="0.3">
      <c r="A13" s="207" t="str">
        <f t="shared" si="0"/>
        <v>PrepJenna PerkinsMisty</v>
      </c>
      <c r="B13" s="310" t="s">
        <v>26</v>
      </c>
      <c r="C13" s="208" t="s">
        <v>565</v>
      </c>
      <c r="D13" s="208" t="s">
        <v>227</v>
      </c>
      <c r="E13" s="152"/>
      <c r="F13" s="152"/>
      <c r="G13" s="601">
        <v>70</v>
      </c>
      <c r="H13" s="601"/>
      <c r="I13" s="208"/>
      <c r="J13" s="194"/>
      <c r="K13" s="194"/>
      <c r="L13" s="153">
        <v>6</v>
      </c>
      <c r="M13" s="195">
        <f t="shared" si="1"/>
        <v>2</v>
      </c>
      <c r="N13" s="113">
        <f t="shared" si="2"/>
        <v>3</v>
      </c>
      <c r="O13" s="149"/>
      <c r="P13" s="149"/>
      <c r="Q13" s="149"/>
    </row>
    <row r="14" spans="1:17" ht="14.4" x14ac:dyDescent="0.3">
      <c r="A14" s="207" t="str">
        <f t="shared" si="0"/>
        <v>PrepMia McdonaldThorne Park Hightime</v>
      </c>
      <c r="B14" s="310" t="s">
        <v>26</v>
      </c>
      <c r="C14" s="208" t="s">
        <v>563</v>
      </c>
      <c r="D14" s="208" t="s">
        <v>624</v>
      </c>
      <c r="E14" s="152"/>
      <c r="F14" s="152"/>
      <c r="G14" s="601">
        <v>69</v>
      </c>
      <c r="H14" s="601"/>
      <c r="I14" s="208"/>
      <c r="J14" s="194"/>
      <c r="K14" s="152"/>
      <c r="L14" s="153">
        <v>7</v>
      </c>
      <c r="M14" s="195">
        <f t="shared" si="1"/>
        <v>1</v>
      </c>
      <c r="N14" s="113">
        <f t="shared" si="2"/>
        <v>2</v>
      </c>
      <c r="O14" s="149"/>
      <c r="P14" s="149"/>
      <c r="Q14" s="149"/>
    </row>
    <row r="15" spans="1:17" ht="14.4" x14ac:dyDescent="0.3">
      <c r="A15" s="207" t="str">
        <f t="shared" si="0"/>
        <v>PrepAllegra PozziSpring Water Eli</v>
      </c>
      <c r="B15" s="310" t="s">
        <v>26</v>
      </c>
      <c r="C15" s="208" t="s">
        <v>596</v>
      </c>
      <c r="D15" s="208" t="s">
        <v>625</v>
      </c>
      <c r="E15" s="152"/>
      <c r="F15" s="152"/>
      <c r="G15" s="601">
        <v>69</v>
      </c>
      <c r="H15" s="601"/>
      <c r="I15" s="208"/>
      <c r="J15" s="194"/>
      <c r="K15" s="152"/>
      <c r="L15" s="153">
        <v>7</v>
      </c>
      <c r="M15" s="195">
        <f t="shared" si="1"/>
        <v>1</v>
      </c>
      <c r="N15" s="113">
        <f t="shared" si="2"/>
        <v>2</v>
      </c>
      <c r="O15" s="149"/>
      <c r="P15" s="149"/>
      <c r="Q15" s="149"/>
    </row>
    <row r="16" spans="1:17" ht="14.4" x14ac:dyDescent="0.3">
      <c r="A16" s="207" t="str">
        <f t="shared" si="0"/>
        <v>PrepMae LavenderMerrydell Elegent Diva</v>
      </c>
      <c r="B16" s="310" t="s">
        <v>26</v>
      </c>
      <c r="C16" s="208" t="s">
        <v>597</v>
      </c>
      <c r="D16" s="208" t="s">
        <v>626</v>
      </c>
      <c r="E16" s="152"/>
      <c r="F16" s="152"/>
      <c r="G16" s="601">
        <v>68</v>
      </c>
      <c r="H16" s="601"/>
      <c r="I16" s="208"/>
      <c r="J16" s="152"/>
      <c r="K16" s="152"/>
      <c r="L16" s="153">
        <v>9</v>
      </c>
      <c r="M16" s="195">
        <f t="shared" si="1"/>
        <v>1</v>
      </c>
      <c r="N16" s="113">
        <f t="shared" si="2"/>
        <v>2</v>
      </c>
      <c r="O16" s="149"/>
      <c r="P16" s="149"/>
      <c r="Q16" s="149"/>
    </row>
    <row r="17" spans="1:17" ht="14.4" x14ac:dyDescent="0.3">
      <c r="A17" s="207" t="str">
        <f t="shared" si="0"/>
        <v>PrelimEliza HickmanMyfanwy Goldilocks</v>
      </c>
      <c r="B17" s="310" t="s">
        <v>24</v>
      </c>
      <c r="C17" s="208" t="s">
        <v>595</v>
      </c>
      <c r="D17" s="208" t="s">
        <v>623</v>
      </c>
      <c r="E17" s="152"/>
      <c r="F17" s="152"/>
      <c r="G17" s="601"/>
      <c r="H17" s="601">
        <v>66.2</v>
      </c>
      <c r="I17" s="208"/>
      <c r="J17" s="152"/>
      <c r="K17" s="152"/>
      <c r="L17" s="153">
        <v>1</v>
      </c>
      <c r="M17" s="195">
        <f t="shared" si="1"/>
        <v>7</v>
      </c>
      <c r="N17" s="113">
        <f t="shared" si="2"/>
        <v>8</v>
      </c>
      <c r="O17" s="149"/>
      <c r="P17" s="149"/>
      <c r="Q17" s="149"/>
    </row>
    <row r="18" spans="1:17" ht="14.4" x14ac:dyDescent="0.3">
      <c r="A18" s="207" t="str">
        <f t="shared" si="0"/>
        <v>PrelimAlice ColebrookCelestine Winston</v>
      </c>
      <c r="B18" s="310" t="s">
        <v>24</v>
      </c>
      <c r="C18" s="208" t="s">
        <v>598</v>
      </c>
      <c r="D18" s="208" t="s">
        <v>627</v>
      </c>
      <c r="E18" s="152"/>
      <c r="F18" s="152"/>
      <c r="G18" s="601"/>
      <c r="H18" s="601">
        <v>65.599999999999994</v>
      </c>
      <c r="I18" s="194"/>
      <c r="J18" s="208"/>
      <c r="K18" s="194"/>
      <c r="L18" s="153">
        <v>2</v>
      </c>
      <c r="M18" s="195">
        <f t="shared" si="1"/>
        <v>6</v>
      </c>
      <c r="N18" s="113">
        <f t="shared" si="2"/>
        <v>7</v>
      </c>
      <c r="Q18" s="149"/>
    </row>
    <row r="19" spans="1:17" ht="14.4" x14ac:dyDescent="0.3">
      <c r="A19" s="207" t="str">
        <f t="shared" si="0"/>
        <v>PrelimPippa O'NeillGlen Avon Statesman</v>
      </c>
      <c r="B19" s="310" t="s">
        <v>24</v>
      </c>
      <c r="C19" s="208" t="s">
        <v>247</v>
      </c>
      <c r="D19" s="208" t="s">
        <v>265</v>
      </c>
      <c r="E19" s="152"/>
      <c r="F19" s="152"/>
      <c r="G19" s="601"/>
      <c r="H19" s="601">
        <v>62.6</v>
      </c>
      <c r="I19" s="194"/>
      <c r="J19" s="208"/>
      <c r="K19" s="152"/>
      <c r="L19" s="153">
        <v>3</v>
      </c>
      <c r="M19" s="195">
        <f t="shared" si="1"/>
        <v>5</v>
      </c>
      <c r="N19" s="113">
        <f t="shared" si="2"/>
        <v>6</v>
      </c>
      <c r="Q19" s="149"/>
    </row>
    <row r="20" spans="1:17" ht="14.4" x14ac:dyDescent="0.25">
      <c r="A20" s="207" t="str">
        <f t="shared" si="0"/>
        <v>PrelimElaria AtheisBamborough Lady Caroline</v>
      </c>
      <c r="B20" s="310" t="s">
        <v>24</v>
      </c>
      <c r="C20" s="152" t="s">
        <v>213</v>
      </c>
      <c r="D20" s="152" t="s">
        <v>226</v>
      </c>
      <c r="E20" s="152"/>
      <c r="F20" s="152"/>
      <c r="G20" s="152"/>
      <c r="H20" s="152">
        <v>62.2</v>
      </c>
      <c r="I20" s="152"/>
      <c r="J20" s="152"/>
      <c r="K20" s="152"/>
      <c r="L20" s="152">
        <v>4</v>
      </c>
      <c r="M20" s="195">
        <f t="shared" si="1"/>
        <v>4</v>
      </c>
      <c r="N20" s="113">
        <f t="shared" si="2"/>
        <v>5</v>
      </c>
    </row>
    <row r="21" spans="1:17" ht="14.4" x14ac:dyDescent="0.25">
      <c r="A21" s="207" t="str">
        <f t="shared" si="0"/>
        <v>PrelimGrace CoxMilo</v>
      </c>
      <c r="B21" s="310" t="s">
        <v>24</v>
      </c>
      <c r="C21" s="152" t="s">
        <v>599</v>
      </c>
      <c r="D21" s="152" t="s">
        <v>628</v>
      </c>
      <c r="E21" s="152"/>
      <c r="F21" s="152"/>
      <c r="G21" s="152"/>
      <c r="H21" s="152">
        <v>62.2</v>
      </c>
      <c r="I21" s="152"/>
      <c r="J21" s="152"/>
      <c r="K21" s="152"/>
      <c r="L21" s="152">
        <v>4</v>
      </c>
      <c r="M21" s="195">
        <f t="shared" si="1"/>
        <v>4</v>
      </c>
      <c r="N21" s="113">
        <f t="shared" si="2"/>
        <v>5</v>
      </c>
    </row>
    <row r="22" spans="1:17" ht="14.4" x14ac:dyDescent="0.25">
      <c r="A22" s="207" t="str">
        <f t="shared" si="0"/>
        <v>PrelimKate WatkinsApplewood Classic Deluxe</v>
      </c>
      <c r="B22" s="310" t="s">
        <v>24</v>
      </c>
      <c r="C22" s="152" t="s">
        <v>600</v>
      </c>
      <c r="D22" s="152" t="s">
        <v>629</v>
      </c>
      <c r="E22" s="152"/>
      <c r="F22" s="152"/>
      <c r="G22" s="152"/>
      <c r="H22" s="152">
        <v>57.8</v>
      </c>
      <c r="I22" s="152"/>
      <c r="J22" s="152"/>
      <c r="K22" s="152"/>
      <c r="L22" s="152">
        <v>6</v>
      </c>
      <c r="M22" s="195">
        <f t="shared" si="1"/>
        <v>2</v>
      </c>
      <c r="N22" s="113">
        <f t="shared" si="2"/>
        <v>3</v>
      </c>
    </row>
    <row r="23" spans="1:17" ht="14.4" x14ac:dyDescent="0.25">
      <c r="A23" s="207" t="str">
        <f t="shared" si="0"/>
        <v>PrelimSylvee LavenderMorefair Reflection</v>
      </c>
      <c r="B23" s="310" t="s">
        <v>24</v>
      </c>
      <c r="C23" s="152" t="s">
        <v>594</v>
      </c>
      <c r="D23" s="152" t="s">
        <v>622</v>
      </c>
      <c r="E23" s="152"/>
      <c r="F23" s="152"/>
      <c r="G23" s="152"/>
      <c r="H23" s="152">
        <v>57.6</v>
      </c>
      <c r="I23" s="152"/>
      <c r="J23" s="152"/>
      <c r="K23" s="152"/>
      <c r="L23" s="152">
        <v>7</v>
      </c>
      <c r="M23" s="195">
        <f t="shared" si="1"/>
        <v>1</v>
      </c>
      <c r="N23" s="113">
        <f t="shared" si="2"/>
        <v>2</v>
      </c>
    </row>
    <row r="24" spans="1:17" ht="14.4" x14ac:dyDescent="0.25">
      <c r="A24" s="207" t="str">
        <f t="shared" si="0"/>
        <v>PrelimLexi O'NeillTiaja Park Foxy</v>
      </c>
      <c r="B24" s="310" t="s">
        <v>24</v>
      </c>
      <c r="C24" s="152" t="s">
        <v>246</v>
      </c>
      <c r="D24" s="152" t="s">
        <v>264</v>
      </c>
      <c r="E24" s="152"/>
      <c r="F24" s="152"/>
      <c r="G24" s="152"/>
      <c r="H24" s="152">
        <v>57.4</v>
      </c>
      <c r="I24" s="152"/>
      <c r="J24" s="152"/>
      <c r="K24" s="152"/>
      <c r="L24" s="152">
        <v>8</v>
      </c>
      <c r="M24" s="195">
        <f t="shared" si="1"/>
        <v>1</v>
      </c>
      <c r="N24" s="113">
        <f t="shared" si="2"/>
        <v>2</v>
      </c>
    </row>
    <row r="25" spans="1:17" ht="14.4" x14ac:dyDescent="0.25">
      <c r="A25" s="207" t="str">
        <f t="shared" si="0"/>
        <v>PrelimMarni BerceneParkiarrup Edward</v>
      </c>
      <c r="B25" s="152" t="s">
        <v>24</v>
      </c>
      <c r="C25" s="152" t="s">
        <v>571</v>
      </c>
      <c r="D25" s="152" t="s">
        <v>572</v>
      </c>
      <c r="E25" s="152"/>
      <c r="F25" s="152"/>
      <c r="G25" s="152"/>
      <c r="H25" s="152">
        <v>68</v>
      </c>
      <c r="I25" s="152"/>
      <c r="J25" s="152"/>
      <c r="K25" s="152"/>
      <c r="L25" s="152">
        <v>1</v>
      </c>
      <c r="M25" s="195">
        <f t="shared" si="1"/>
        <v>7</v>
      </c>
      <c r="N25" s="113">
        <f t="shared" si="2"/>
        <v>8</v>
      </c>
    </row>
    <row r="26" spans="1:17" ht="14.4" x14ac:dyDescent="0.25">
      <c r="A26" s="207" t="str">
        <f t="shared" si="0"/>
        <v>PrelimAmelia ChesterMayfield Lollie</v>
      </c>
      <c r="B26" s="152" t="s">
        <v>24</v>
      </c>
      <c r="C26" s="152" t="s">
        <v>601</v>
      </c>
      <c r="D26" s="152" t="s">
        <v>630</v>
      </c>
      <c r="E26" s="152"/>
      <c r="F26" s="152"/>
      <c r="G26" s="152"/>
      <c r="H26" s="152">
        <v>65.8</v>
      </c>
      <c r="I26" s="603"/>
      <c r="J26" s="603"/>
      <c r="K26" s="152"/>
      <c r="L26" s="152">
        <v>2</v>
      </c>
      <c r="M26" s="195">
        <f t="shared" si="1"/>
        <v>6</v>
      </c>
      <c r="N26" s="113">
        <f t="shared" si="2"/>
        <v>7</v>
      </c>
    </row>
    <row r="27" spans="1:17" ht="14.4" x14ac:dyDescent="0.25">
      <c r="A27" s="207" t="str">
        <f t="shared" si="0"/>
        <v>PrelimHayley WassinkShangrala Just Sensational</v>
      </c>
      <c r="B27" s="152" t="s">
        <v>24</v>
      </c>
      <c r="C27" s="454" t="s">
        <v>285</v>
      </c>
      <c r="D27" s="454" t="s">
        <v>546</v>
      </c>
      <c r="E27" s="152"/>
      <c r="F27" s="152"/>
      <c r="G27" s="152"/>
      <c r="H27" s="152">
        <v>65.599999999999994</v>
      </c>
      <c r="I27" s="603"/>
      <c r="J27" s="603"/>
      <c r="K27" s="152"/>
      <c r="L27" s="152">
        <v>3</v>
      </c>
      <c r="M27" s="195">
        <f t="shared" si="1"/>
        <v>5</v>
      </c>
      <c r="N27" s="113">
        <f t="shared" si="2"/>
        <v>6</v>
      </c>
    </row>
    <row r="28" spans="1:17" ht="14.4" x14ac:dyDescent="0.25">
      <c r="A28" s="207" t="str">
        <f t="shared" si="0"/>
        <v>PrelimCharlotte FinisterEbl Illuminate</v>
      </c>
      <c r="B28" s="152" t="s">
        <v>24</v>
      </c>
      <c r="C28" s="152" t="s">
        <v>290</v>
      </c>
      <c r="D28" s="152" t="s">
        <v>548</v>
      </c>
      <c r="E28" s="152"/>
      <c r="F28" s="152"/>
      <c r="G28" s="152"/>
      <c r="H28" s="152">
        <v>65.400000000000006</v>
      </c>
      <c r="I28" s="603"/>
      <c r="J28" s="603"/>
      <c r="K28" s="152"/>
      <c r="L28" s="152">
        <v>4</v>
      </c>
      <c r="M28" s="195">
        <f t="shared" si="1"/>
        <v>4</v>
      </c>
      <c r="N28" s="113">
        <f t="shared" si="2"/>
        <v>5</v>
      </c>
    </row>
    <row r="29" spans="1:17" ht="14.4" x14ac:dyDescent="0.25">
      <c r="A29" s="207" t="str">
        <f t="shared" si="0"/>
        <v>PrelimZahara WintersGynudup Plains Arabella</v>
      </c>
      <c r="B29" s="152" t="s">
        <v>24</v>
      </c>
      <c r="C29" s="152" t="s">
        <v>602</v>
      </c>
      <c r="D29" s="152" t="s">
        <v>632</v>
      </c>
      <c r="E29" s="152"/>
      <c r="F29" s="152"/>
      <c r="G29" s="152"/>
      <c r="H29" s="152">
        <v>65</v>
      </c>
      <c r="I29" s="603"/>
      <c r="J29" s="603"/>
      <c r="K29" s="152"/>
      <c r="L29" s="152">
        <v>5</v>
      </c>
      <c r="M29" s="195">
        <f t="shared" si="1"/>
        <v>3</v>
      </c>
      <c r="N29" s="113">
        <f t="shared" si="2"/>
        <v>4</v>
      </c>
    </row>
    <row r="30" spans="1:17" ht="14.4" x14ac:dyDescent="0.25">
      <c r="A30" s="207" t="str">
        <f t="shared" si="0"/>
        <v>PrelimLani HeroldGrand Grigio</v>
      </c>
      <c r="B30" s="152" t="s">
        <v>24</v>
      </c>
      <c r="C30" s="152" t="s">
        <v>280</v>
      </c>
      <c r="D30" s="152" t="s">
        <v>320</v>
      </c>
      <c r="E30" s="152"/>
      <c r="F30" s="152"/>
      <c r="G30" s="152"/>
      <c r="H30" s="152">
        <v>64.8</v>
      </c>
      <c r="I30" s="603"/>
      <c r="J30" s="603"/>
      <c r="K30" s="152"/>
      <c r="L30" s="152">
        <v>6</v>
      </c>
      <c r="M30" s="195">
        <f t="shared" si="1"/>
        <v>2</v>
      </c>
      <c r="N30" s="113">
        <f t="shared" si="2"/>
        <v>3</v>
      </c>
    </row>
    <row r="31" spans="1:17" ht="14.4" x14ac:dyDescent="0.25">
      <c r="A31" s="207" t="str">
        <f t="shared" si="0"/>
        <v>PrelimRuby McdonaldScarlett</v>
      </c>
      <c r="B31" s="152" t="s">
        <v>24</v>
      </c>
      <c r="C31" s="152" t="s">
        <v>533</v>
      </c>
      <c r="D31" s="152" t="s">
        <v>633</v>
      </c>
      <c r="E31" s="152"/>
      <c r="F31" s="152"/>
      <c r="G31" s="152"/>
      <c r="H31" s="152">
        <v>64</v>
      </c>
      <c r="I31" s="603"/>
      <c r="J31" s="603"/>
      <c r="K31" s="152"/>
      <c r="L31" s="152">
        <v>7</v>
      </c>
      <c r="M31" s="195">
        <f t="shared" si="1"/>
        <v>1</v>
      </c>
      <c r="N31" s="113">
        <f t="shared" si="2"/>
        <v>2</v>
      </c>
    </row>
    <row r="32" spans="1:17" ht="14.4" x14ac:dyDescent="0.25">
      <c r="A32" s="207" t="str">
        <f t="shared" si="0"/>
        <v>PrelimEmma TomlinsonLil Buzz</v>
      </c>
      <c r="B32" s="152" t="s">
        <v>24</v>
      </c>
      <c r="C32" s="152" t="s">
        <v>276</v>
      </c>
      <c r="D32" s="152" t="s">
        <v>634</v>
      </c>
      <c r="E32" s="152"/>
      <c r="F32" s="152"/>
      <c r="G32" s="152"/>
      <c r="H32" s="152">
        <v>62.8</v>
      </c>
      <c r="I32" s="603"/>
      <c r="J32" s="603"/>
      <c r="K32" s="152"/>
      <c r="L32" s="152">
        <v>8</v>
      </c>
      <c r="M32" s="195">
        <f t="shared" si="1"/>
        <v>1</v>
      </c>
      <c r="N32" s="113">
        <f t="shared" si="2"/>
        <v>2</v>
      </c>
    </row>
    <row r="33" spans="1:14" ht="14.4" x14ac:dyDescent="0.25">
      <c r="A33" s="207" t="str">
        <f t="shared" si="0"/>
        <v>PrelimJasmine HodkinsonCharissma Accolade</v>
      </c>
      <c r="B33" s="152" t="s">
        <v>24</v>
      </c>
      <c r="C33" s="152" t="s">
        <v>603</v>
      </c>
      <c r="D33" s="152" t="s">
        <v>635</v>
      </c>
      <c r="E33" s="152"/>
      <c r="F33" s="152"/>
      <c r="G33" s="152"/>
      <c r="H33" s="152">
        <v>62.4</v>
      </c>
      <c r="I33" s="603"/>
      <c r="J33" s="603"/>
      <c r="K33" s="152"/>
      <c r="L33" s="152">
        <v>9</v>
      </c>
      <c r="M33" s="195">
        <f t="shared" si="1"/>
        <v>1</v>
      </c>
      <c r="N33" s="113">
        <f t="shared" si="2"/>
        <v>2</v>
      </c>
    </row>
    <row r="34" spans="1:14" ht="14.4" x14ac:dyDescent="0.25">
      <c r="A34" s="207" t="str">
        <f t="shared" si="0"/>
        <v>PrelimLara SilingerSullivan Swift</v>
      </c>
      <c r="B34" s="152" t="s">
        <v>24</v>
      </c>
      <c r="C34" s="152" t="s">
        <v>604</v>
      </c>
      <c r="D34" s="152" t="s">
        <v>636</v>
      </c>
      <c r="E34" s="152"/>
      <c r="F34" s="152"/>
      <c r="G34" s="152"/>
      <c r="H34" s="152">
        <v>59.8</v>
      </c>
      <c r="I34" s="152"/>
      <c r="J34" s="152"/>
      <c r="K34" s="152"/>
      <c r="L34" s="152">
        <v>10</v>
      </c>
      <c r="M34" s="195">
        <f t="shared" si="1"/>
        <v>1</v>
      </c>
      <c r="N34" s="113">
        <f t="shared" si="2"/>
        <v>2</v>
      </c>
    </row>
    <row r="35" spans="1:14" ht="14.4" x14ac:dyDescent="0.25">
      <c r="A35" s="207" t="str">
        <f t="shared" si="0"/>
        <v>PrelimKailani MuirJack Frost</v>
      </c>
      <c r="B35" s="152" t="s">
        <v>24</v>
      </c>
      <c r="C35" s="152" t="s">
        <v>605</v>
      </c>
      <c r="D35" s="152" t="s">
        <v>637</v>
      </c>
      <c r="E35" s="152"/>
      <c r="F35" s="152"/>
      <c r="G35" s="152"/>
      <c r="H35" s="152">
        <v>75</v>
      </c>
      <c r="I35" s="152"/>
      <c r="J35" s="152"/>
      <c r="K35" s="152"/>
      <c r="L35" s="152">
        <v>1</v>
      </c>
      <c r="M35" s="195">
        <f t="shared" si="1"/>
        <v>7</v>
      </c>
      <c r="N35" s="113">
        <f t="shared" si="2"/>
        <v>8</v>
      </c>
    </row>
    <row r="36" spans="1:14" ht="14.4" x14ac:dyDescent="0.25">
      <c r="A36" s="207" t="str">
        <f t="shared" si="0"/>
        <v>PrelimCaitlin WhitemanPennyroyal Tea</v>
      </c>
      <c r="B36" s="152" t="s">
        <v>24</v>
      </c>
      <c r="C36" s="152" t="s">
        <v>347</v>
      </c>
      <c r="D36" s="152" t="s">
        <v>391</v>
      </c>
      <c r="E36" s="152"/>
      <c r="F36" s="152"/>
      <c r="G36" s="152"/>
      <c r="H36" s="152">
        <v>69</v>
      </c>
      <c r="I36" s="152"/>
      <c r="J36" s="152"/>
      <c r="K36" s="152"/>
      <c r="L36" s="152">
        <v>2</v>
      </c>
      <c r="M36" s="195">
        <f t="shared" si="1"/>
        <v>6</v>
      </c>
      <c r="N36" s="113">
        <f t="shared" si="2"/>
        <v>7</v>
      </c>
    </row>
    <row r="37" spans="1:14" ht="14.4" x14ac:dyDescent="0.25">
      <c r="A37" s="207" t="str">
        <f t="shared" si="0"/>
        <v>PrelimCharlee Morton-SharpSv Oceans Fifteen</v>
      </c>
      <c r="B37" s="152" t="s">
        <v>24</v>
      </c>
      <c r="C37" s="152" t="s">
        <v>620</v>
      </c>
      <c r="D37" s="152" t="s">
        <v>638</v>
      </c>
      <c r="E37" s="152"/>
      <c r="F37" s="152"/>
      <c r="G37" s="152"/>
      <c r="H37" s="152">
        <v>68.400000000000006</v>
      </c>
      <c r="I37" s="152"/>
      <c r="J37" s="152"/>
      <c r="K37" s="152"/>
      <c r="L37" s="152">
        <v>3</v>
      </c>
      <c r="M37" s="195">
        <f t="shared" si="1"/>
        <v>5</v>
      </c>
      <c r="N37" s="113">
        <f t="shared" si="2"/>
        <v>6</v>
      </c>
    </row>
    <row r="38" spans="1:14" ht="14.4" x14ac:dyDescent="0.25">
      <c r="A38" s="207" t="str">
        <f t="shared" ref="A38:A69" si="3">CONCATENATE(B38,C38,D38)</f>
        <v>PrelimIthica HarrisDrills</v>
      </c>
      <c r="B38" s="152" t="s">
        <v>24</v>
      </c>
      <c r="C38" s="152" t="s">
        <v>606</v>
      </c>
      <c r="D38" s="152" t="s">
        <v>639</v>
      </c>
      <c r="E38" s="152"/>
      <c r="F38" s="152"/>
      <c r="G38" s="152"/>
      <c r="H38" s="152">
        <v>67.400000000000006</v>
      </c>
      <c r="I38" s="152"/>
      <c r="J38" s="152"/>
      <c r="K38" s="152"/>
      <c r="L38" s="152">
        <v>4</v>
      </c>
      <c r="M38" s="195">
        <f t="shared" si="1"/>
        <v>4</v>
      </c>
      <c r="N38" s="113">
        <f t="shared" si="2"/>
        <v>5</v>
      </c>
    </row>
    <row r="39" spans="1:14" ht="14.4" x14ac:dyDescent="0.25">
      <c r="A39" s="207" t="str">
        <f t="shared" si="3"/>
        <v>PrelimWillow HawkinsRagnar Lothbrok</v>
      </c>
      <c r="B39" s="152" t="s">
        <v>24</v>
      </c>
      <c r="C39" s="152" t="s">
        <v>342</v>
      </c>
      <c r="D39" s="152" t="s">
        <v>542</v>
      </c>
      <c r="E39" s="152"/>
      <c r="F39" s="152"/>
      <c r="G39" s="152"/>
      <c r="H39" s="152">
        <v>66.400000000000006</v>
      </c>
      <c r="I39" s="152"/>
      <c r="J39" s="152"/>
      <c r="K39" s="152"/>
      <c r="L39" s="152">
        <v>5</v>
      </c>
      <c r="M39" s="195">
        <f t="shared" si="1"/>
        <v>3</v>
      </c>
      <c r="N39" s="113">
        <f t="shared" si="2"/>
        <v>4</v>
      </c>
    </row>
    <row r="40" spans="1:14" ht="14.4" x14ac:dyDescent="0.25">
      <c r="A40" s="207" t="str">
        <f t="shared" si="3"/>
        <v>PrelimHarriet ForrestBlue Sandgroper</v>
      </c>
      <c r="B40" s="152" t="s">
        <v>24</v>
      </c>
      <c r="C40" s="152" t="s">
        <v>607</v>
      </c>
      <c r="D40" s="152" t="s">
        <v>640</v>
      </c>
      <c r="E40" s="152"/>
      <c r="F40" s="152"/>
      <c r="G40" s="152"/>
      <c r="H40" s="152">
        <v>64.2</v>
      </c>
      <c r="I40" s="152"/>
      <c r="J40" s="152"/>
      <c r="K40" s="152"/>
      <c r="L40" s="152">
        <v>6</v>
      </c>
      <c r="M40" s="195">
        <f t="shared" si="1"/>
        <v>2</v>
      </c>
      <c r="N40" s="113">
        <f t="shared" si="2"/>
        <v>3</v>
      </c>
    </row>
    <row r="41" spans="1:14" ht="14.4" x14ac:dyDescent="0.25">
      <c r="A41" s="207" t="str">
        <f t="shared" si="3"/>
        <v>PrelimImogen MurrayCivil Rights</v>
      </c>
      <c r="B41" s="152" t="s">
        <v>24</v>
      </c>
      <c r="C41" s="152" t="s">
        <v>608</v>
      </c>
      <c r="D41" s="152" t="s">
        <v>641</v>
      </c>
      <c r="E41" s="152"/>
      <c r="F41" s="152"/>
      <c r="G41" s="152"/>
      <c r="H41" s="152">
        <v>64</v>
      </c>
      <c r="I41" s="152"/>
      <c r="J41" s="152"/>
      <c r="K41" s="152"/>
      <c r="L41" s="152">
        <v>7</v>
      </c>
      <c r="M41" s="195">
        <f t="shared" si="1"/>
        <v>1</v>
      </c>
      <c r="N41" s="113">
        <f t="shared" si="2"/>
        <v>2</v>
      </c>
    </row>
    <row r="42" spans="1:14" ht="14.4" x14ac:dyDescent="0.25">
      <c r="A42" s="207" t="str">
        <f t="shared" si="3"/>
        <v>PrelimAlexis WyllieWinston</v>
      </c>
      <c r="B42" s="152" t="s">
        <v>24</v>
      </c>
      <c r="C42" s="152" t="s">
        <v>22</v>
      </c>
      <c r="D42" s="152" t="s">
        <v>394</v>
      </c>
      <c r="E42" s="152"/>
      <c r="F42" s="152"/>
      <c r="G42" s="152"/>
      <c r="H42" s="152">
        <v>62</v>
      </c>
      <c r="I42" s="152"/>
      <c r="J42" s="152"/>
      <c r="K42" s="152"/>
      <c r="L42" s="152">
        <v>8</v>
      </c>
      <c r="M42" s="195">
        <f t="shared" si="1"/>
        <v>1</v>
      </c>
      <c r="N42" s="113">
        <f t="shared" si="2"/>
        <v>2</v>
      </c>
    </row>
    <row r="43" spans="1:14" ht="14.4" x14ac:dyDescent="0.25">
      <c r="A43" s="207" t="str">
        <f t="shared" si="3"/>
        <v>PrelimEmily BrimblecombeSenlac Crowley</v>
      </c>
      <c r="B43" s="152" t="s">
        <v>24</v>
      </c>
      <c r="C43" s="152" t="s">
        <v>609</v>
      </c>
      <c r="D43" s="152" t="s">
        <v>642</v>
      </c>
      <c r="E43" s="152"/>
      <c r="F43" s="152"/>
      <c r="G43" s="152"/>
      <c r="H43" s="152">
        <v>59.8</v>
      </c>
      <c r="I43" s="152"/>
      <c r="J43" s="152"/>
      <c r="K43" s="152"/>
      <c r="L43" s="152">
        <v>9</v>
      </c>
      <c r="M43" s="195">
        <f t="shared" si="1"/>
        <v>1</v>
      </c>
      <c r="N43" s="113">
        <f t="shared" si="2"/>
        <v>2</v>
      </c>
    </row>
    <row r="44" spans="1:14" ht="14.4" x14ac:dyDescent="0.25">
      <c r="A44" s="207" t="str">
        <f t="shared" si="3"/>
        <v>PrelimJasmine HollandFinal Chill</v>
      </c>
      <c r="B44" s="152" t="s">
        <v>24</v>
      </c>
      <c r="C44" s="152" t="s">
        <v>610</v>
      </c>
      <c r="D44" s="152" t="s">
        <v>643</v>
      </c>
      <c r="E44" s="152"/>
      <c r="F44" s="152"/>
      <c r="G44" s="152"/>
      <c r="H44" s="152">
        <v>58.4</v>
      </c>
      <c r="I44" s="152"/>
      <c r="J44" s="152"/>
      <c r="K44" s="152"/>
      <c r="L44" s="152">
        <v>10</v>
      </c>
      <c r="M44" s="195">
        <f t="shared" si="1"/>
        <v>1</v>
      </c>
      <c r="N44" s="113">
        <f t="shared" si="2"/>
        <v>2</v>
      </c>
    </row>
    <row r="45" spans="1:14" ht="14.4" x14ac:dyDescent="0.25">
      <c r="A45" s="207" t="str">
        <f t="shared" si="3"/>
        <v>PrelimCharvelle MillerKendall Park Odin</v>
      </c>
      <c r="B45" s="152" t="s">
        <v>24</v>
      </c>
      <c r="C45" s="152" t="s">
        <v>611</v>
      </c>
      <c r="D45" s="152" t="s">
        <v>644</v>
      </c>
      <c r="E45" s="152"/>
      <c r="F45" s="152"/>
      <c r="G45" s="152"/>
      <c r="H45" s="152">
        <v>76.2</v>
      </c>
      <c r="I45" s="152"/>
      <c r="J45" s="152"/>
      <c r="K45" s="152"/>
      <c r="L45" s="152">
        <v>1</v>
      </c>
      <c r="M45" s="195">
        <f t="shared" si="1"/>
        <v>7</v>
      </c>
      <c r="N45" s="113">
        <f t="shared" si="2"/>
        <v>8</v>
      </c>
    </row>
    <row r="46" spans="1:14" ht="14.4" x14ac:dyDescent="0.25">
      <c r="A46" s="207" t="str">
        <f t="shared" si="3"/>
        <v>PrelimOlivia SmithLight Up The Day</v>
      </c>
      <c r="B46" s="152" t="s">
        <v>24</v>
      </c>
      <c r="C46" s="152" t="s">
        <v>449</v>
      </c>
      <c r="D46" s="152" t="s">
        <v>450</v>
      </c>
      <c r="E46" s="152"/>
      <c r="F46" s="152"/>
      <c r="G46" s="152"/>
      <c r="H46" s="152">
        <v>72.400000000000006</v>
      </c>
      <c r="I46" s="152"/>
      <c r="J46" s="152"/>
      <c r="K46" s="152"/>
      <c r="L46" s="152">
        <v>2</v>
      </c>
      <c r="M46" s="195">
        <f t="shared" si="1"/>
        <v>6</v>
      </c>
      <c r="N46" s="113">
        <f t="shared" si="2"/>
        <v>7</v>
      </c>
    </row>
    <row r="47" spans="1:14" ht="14.4" x14ac:dyDescent="0.25">
      <c r="A47" s="207" t="str">
        <f t="shared" si="3"/>
        <v>PrelimIsabella DayCatmando</v>
      </c>
      <c r="B47" s="152" t="s">
        <v>24</v>
      </c>
      <c r="C47" s="152" t="s">
        <v>612</v>
      </c>
      <c r="D47" s="152" t="s">
        <v>645</v>
      </c>
      <c r="E47" s="152"/>
      <c r="F47" s="152"/>
      <c r="G47" s="152"/>
      <c r="H47" s="152">
        <v>71.400000000000006</v>
      </c>
      <c r="I47" s="152"/>
      <c r="J47" s="152"/>
      <c r="K47" s="152"/>
      <c r="L47" s="152">
        <v>3</v>
      </c>
      <c r="M47" s="195">
        <f t="shared" si="1"/>
        <v>5</v>
      </c>
      <c r="N47" s="113">
        <f t="shared" si="2"/>
        <v>6</v>
      </c>
    </row>
    <row r="48" spans="1:14" ht="14.4" x14ac:dyDescent="0.25">
      <c r="A48" s="207" t="str">
        <f t="shared" si="3"/>
        <v>PrelimLauren RoweLladielle Nobleman</v>
      </c>
      <c r="B48" s="152" t="s">
        <v>24</v>
      </c>
      <c r="C48" s="152" t="s">
        <v>576</v>
      </c>
      <c r="D48" s="152" t="s">
        <v>577</v>
      </c>
      <c r="E48" s="152"/>
      <c r="F48" s="152"/>
      <c r="G48" s="152"/>
      <c r="H48" s="152">
        <v>68.8</v>
      </c>
      <c r="I48" s="152"/>
      <c r="J48" s="152"/>
      <c r="K48" s="152"/>
      <c r="L48" s="152">
        <v>4</v>
      </c>
      <c r="M48" s="195">
        <f t="shared" si="1"/>
        <v>4</v>
      </c>
      <c r="N48" s="113">
        <f t="shared" si="2"/>
        <v>5</v>
      </c>
    </row>
    <row r="49" spans="1:14" ht="14.4" x14ac:dyDescent="0.25">
      <c r="A49" s="207" t="str">
        <f t="shared" si="3"/>
        <v>PrelimKaitlyn BrownMellandra Touch Of Class</v>
      </c>
      <c r="B49" s="152" t="s">
        <v>24</v>
      </c>
      <c r="C49" s="152" t="s">
        <v>448</v>
      </c>
      <c r="D49" s="152" t="s">
        <v>496</v>
      </c>
      <c r="E49" s="152"/>
      <c r="F49" s="152"/>
      <c r="G49" s="152"/>
      <c r="H49" s="152">
        <v>63.2</v>
      </c>
      <c r="I49" s="152"/>
      <c r="J49" s="152"/>
      <c r="K49" s="152"/>
      <c r="L49" s="152">
        <v>5</v>
      </c>
      <c r="M49" s="195">
        <f t="shared" si="1"/>
        <v>3</v>
      </c>
      <c r="N49" s="113">
        <f t="shared" si="2"/>
        <v>4</v>
      </c>
    </row>
    <row r="50" spans="1:14" ht="14.4" x14ac:dyDescent="0.25">
      <c r="A50" s="207" t="str">
        <f t="shared" si="3"/>
        <v>PrelimMia StainesSilver Wraith</v>
      </c>
      <c r="B50" s="152" t="s">
        <v>24</v>
      </c>
      <c r="C50" s="152" t="s">
        <v>613</v>
      </c>
      <c r="D50" s="152" t="s">
        <v>646</v>
      </c>
      <c r="E50" s="152"/>
      <c r="F50" s="152"/>
      <c r="G50" s="152"/>
      <c r="H50" s="152">
        <v>61.2</v>
      </c>
      <c r="I50" s="152"/>
      <c r="J50" s="152"/>
      <c r="K50" s="152"/>
      <c r="L50" s="152">
        <v>6</v>
      </c>
      <c r="M50" s="195">
        <f t="shared" si="1"/>
        <v>2</v>
      </c>
      <c r="N50" s="113">
        <f t="shared" si="2"/>
        <v>3</v>
      </c>
    </row>
    <row r="51" spans="1:14" ht="14.4" x14ac:dyDescent="0.25">
      <c r="A51" s="207" t="str">
        <f t="shared" si="3"/>
        <v>PrelimChloe MaughanDemi</v>
      </c>
      <c r="B51" s="152" t="s">
        <v>24</v>
      </c>
      <c r="C51" s="152" t="s">
        <v>614</v>
      </c>
      <c r="D51" s="152" t="s">
        <v>647</v>
      </c>
      <c r="E51" s="152"/>
      <c r="F51" s="152"/>
      <c r="G51" s="152"/>
      <c r="H51" s="152">
        <v>60.2</v>
      </c>
      <c r="I51" s="152"/>
      <c r="J51" s="152"/>
      <c r="K51" s="152"/>
      <c r="L51" s="152">
        <v>7</v>
      </c>
      <c r="M51" s="195">
        <f t="shared" si="1"/>
        <v>1</v>
      </c>
      <c r="N51" s="113">
        <f t="shared" si="2"/>
        <v>2</v>
      </c>
    </row>
    <row r="52" spans="1:14" ht="14.4" x14ac:dyDescent="0.25">
      <c r="A52" s="207" t="str">
        <f t="shared" si="3"/>
        <v>PrelimMhontana DuttonOld Man Ken</v>
      </c>
      <c r="B52" s="152" t="s">
        <v>24</v>
      </c>
      <c r="C52" s="152" t="s">
        <v>615</v>
      </c>
      <c r="D52" s="152" t="s">
        <v>648</v>
      </c>
      <c r="E52" s="152"/>
      <c r="F52" s="152"/>
      <c r="G52" s="152"/>
      <c r="H52" s="152">
        <v>56.6</v>
      </c>
      <c r="I52" s="152"/>
      <c r="J52" s="152"/>
      <c r="K52" s="152"/>
      <c r="L52" s="152">
        <v>8</v>
      </c>
      <c r="M52" s="195">
        <f t="shared" si="1"/>
        <v>1</v>
      </c>
      <c r="N52" s="113">
        <f t="shared" si="2"/>
        <v>2</v>
      </c>
    </row>
    <row r="53" spans="1:14" ht="14.4" x14ac:dyDescent="0.25">
      <c r="A53" s="207" t="str">
        <f t="shared" si="3"/>
        <v>NovMarni BerceneParkiarrup Edward</v>
      </c>
      <c r="B53" s="152" t="s">
        <v>70</v>
      </c>
      <c r="C53" s="152" t="s">
        <v>571</v>
      </c>
      <c r="D53" s="152" t="s">
        <v>572</v>
      </c>
      <c r="E53" s="152"/>
      <c r="F53" s="152"/>
      <c r="G53" s="152"/>
      <c r="H53" s="152"/>
      <c r="I53" s="693">
        <v>65.959999999999994</v>
      </c>
      <c r="J53" s="152"/>
      <c r="K53" s="152"/>
      <c r="L53" s="152">
        <v>1</v>
      </c>
      <c r="M53" s="195">
        <f t="shared" si="1"/>
        <v>7</v>
      </c>
      <c r="N53" s="113">
        <f t="shared" si="2"/>
        <v>8</v>
      </c>
    </row>
    <row r="54" spans="1:14" ht="14.4" x14ac:dyDescent="0.25">
      <c r="A54" s="207" t="str">
        <f t="shared" si="3"/>
        <v>NovTaylah SmithKyamba Summer</v>
      </c>
      <c r="B54" s="152" t="s">
        <v>70</v>
      </c>
      <c r="C54" s="152" t="s">
        <v>616</v>
      </c>
      <c r="D54" s="152" t="s">
        <v>649</v>
      </c>
      <c r="E54" s="152"/>
      <c r="F54" s="152"/>
      <c r="G54" s="152"/>
      <c r="H54" s="152"/>
      <c r="I54" s="693">
        <v>64.03</v>
      </c>
      <c r="J54" s="152"/>
      <c r="K54" s="152"/>
      <c r="L54" s="152">
        <v>2</v>
      </c>
      <c r="M54" s="195">
        <f t="shared" si="1"/>
        <v>6</v>
      </c>
      <c r="N54" s="113">
        <f t="shared" si="2"/>
        <v>7</v>
      </c>
    </row>
    <row r="55" spans="1:14" ht="14.4" x14ac:dyDescent="0.3">
      <c r="A55" s="207" t="str">
        <f t="shared" si="3"/>
        <v>NovAmelia ChesterMayfield Lollie</v>
      </c>
      <c r="B55" s="454" t="s">
        <v>70</v>
      </c>
      <c r="C55" s="29" t="s">
        <v>601</v>
      </c>
      <c r="D55" s="30" t="s">
        <v>630</v>
      </c>
      <c r="E55" s="152"/>
      <c r="F55" s="152"/>
      <c r="G55" s="152"/>
      <c r="H55" s="152"/>
      <c r="I55" s="693">
        <v>63.84</v>
      </c>
      <c r="J55" s="152"/>
      <c r="K55" s="152"/>
      <c r="L55" s="152">
        <v>3</v>
      </c>
      <c r="M55" s="195">
        <f t="shared" si="1"/>
        <v>5</v>
      </c>
      <c r="N55" s="113">
        <f t="shared" si="2"/>
        <v>6</v>
      </c>
    </row>
    <row r="56" spans="1:14" ht="14.4" x14ac:dyDescent="0.25">
      <c r="A56" s="207" t="str">
        <f t="shared" si="3"/>
        <v>NovJasmine HodkinsonGrantulla Bedwyr</v>
      </c>
      <c r="B56" s="454" t="s">
        <v>70</v>
      </c>
      <c r="C56" s="152" t="s">
        <v>603</v>
      </c>
      <c r="D56" s="152" t="s">
        <v>650</v>
      </c>
      <c r="E56" s="152"/>
      <c r="F56" s="152"/>
      <c r="G56" s="152"/>
      <c r="H56" s="152"/>
      <c r="I56" s="693">
        <v>63.07</v>
      </c>
      <c r="J56" s="152"/>
      <c r="K56" s="152"/>
      <c r="L56" s="152">
        <v>4</v>
      </c>
      <c r="M56" s="195">
        <f t="shared" si="1"/>
        <v>4</v>
      </c>
      <c r="N56" s="113">
        <f t="shared" si="2"/>
        <v>5</v>
      </c>
    </row>
    <row r="57" spans="1:14" ht="14.4" x14ac:dyDescent="0.25">
      <c r="A57" s="207" t="str">
        <f t="shared" si="3"/>
        <v>NovGrace CoxMilo</v>
      </c>
      <c r="B57" s="152" t="s">
        <v>70</v>
      </c>
      <c r="C57" s="152" t="s">
        <v>599</v>
      </c>
      <c r="D57" s="152" t="s">
        <v>628</v>
      </c>
      <c r="E57" s="152"/>
      <c r="F57" s="152"/>
      <c r="G57" s="152"/>
      <c r="H57" s="152"/>
      <c r="I57" s="693">
        <v>62.88</v>
      </c>
      <c r="J57" s="152"/>
      <c r="K57" s="152"/>
      <c r="L57" s="152">
        <v>5</v>
      </c>
      <c r="M57" s="195">
        <f t="shared" si="1"/>
        <v>3</v>
      </c>
      <c r="N57" s="113">
        <f t="shared" si="2"/>
        <v>4</v>
      </c>
    </row>
    <row r="58" spans="1:14" ht="14.4" x14ac:dyDescent="0.25">
      <c r="A58" s="207" t="str">
        <f t="shared" si="3"/>
        <v>NovRuby Bruce-McginnLevel Up</v>
      </c>
      <c r="B58" s="152" t="s">
        <v>70</v>
      </c>
      <c r="C58" s="152" t="s">
        <v>497</v>
      </c>
      <c r="D58" s="152" t="s">
        <v>409</v>
      </c>
      <c r="E58" s="152"/>
      <c r="F58" s="152"/>
      <c r="G58" s="152"/>
      <c r="H58" s="152"/>
      <c r="I58" s="693">
        <v>68.069999999999993</v>
      </c>
      <c r="J58" s="152"/>
      <c r="K58" s="152"/>
      <c r="L58" s="152">
        <v>1</v>
      </c>
      <c r="M58" s="195">
        <f t="shared" si="1"/>
        <v>7</v>
      </c>
      <c r="N58" s="113">
        <f t="shared" si="2"/>
        <v>8</v>
      </c>
    </row>
    <row r="59" spans="1:14" ht="14.4" x14ac:dyDescent="0.25">
      <c r="A59" s="207" t="str">
        <f t="shared" si="3"/>
        <v>NovCarla NewmanTias Tiger Moth</v>
      </c>
      <c r="B59" s="152" t="s">
        <v>70</v>
      </c>
      <c r="C59" s="152" t="s">
        <v>501</v>
      </c>
      <c r="D59" s="152" t="s">
        <v>651</v>
      </c>
      <c r="E59" s="152"/>
      <c r="F59" s="152"/>
      <c r="G59" s="152"/>
      <c r="H59" s="152"/>
      <c r="I59" s="693">
        <v>66.73</v>
      </c>
      <c r="J59" s="152"/>
      <c r="K59" s="152"/>
      <c r="L59" s="152">
        <v>2</v>
      </c>
      <c r="M59" s="195">
        <f t="shared" si="1"/>
        <v>6</v>
      </c>
      <c r="N59" s="113">
        <f t="shared" si="2"/>
        <v>7</v>
      </c>
    </row>
    <row r="60" spans="1:14" ht="14.4" x14ac:dyDescent="0.25">
      <c r="A60" s="207" t="str">
        <f t="shared" si="3"/>
        <v>NovAmelia AddisonLuvash Heartthrob</v>
      </c>
      <c r="B60" s="152" t="s">
        <v>70</v>
      </c>
      <c r="C60" s="152" t="s">
        <v>617</v>
      </c>
      <c r="D60" s="152" t="s">
        <v>652</v>
      </c>
      <c r="E60" s="152"/>
      <c r="F60" s="152"/>
      <c r="G60" s="152"/>
      <c r="H60" s="152"/>
      <c r="I60" s="693">
        <v>64.61</v>
      </c>
      <c r="J60" s="152"/>
      <c r="K60" s="152"/>
      <c r="L60" s="152">
        <v>3</v>
      </c>
      <c r="M60" s="195">
        <f t="shared" si="1"/>
        <v>5</v>
      </c>
      <c r="N60" s="113">
        <f t="shared" si="2"/>
        <v>6</v>
      </c>
    </row>
    <row r="61" spans="1:14" ht="14.4" x14ac:dyDescent="0.25">
      <c r="A61" s="207" t="str">
        <f t="shared" si="3"/>
        <v>NovCharlee Morton-SharpThe Organisation</v>
      </c>
      <c r="B61" s="152" t="s">
        <v>70</v>
      </c>
      <c r="C61" s="152" t="s">
        <v>620</v>
      </c>
      <c r="D61" s="152" t="s">
        <v>653</v>
      </c>
      <c r="E61" s="152"/>
      <c r="F61" s="152"/>
      <c r="G61" s="152"/>
      <c r="H61" s="152"/>
      <c r="I61" s="693">
        <v>64.61</v>
      </c>
      <c r="J61" s="152"/>
      <c r="K61" s="152"/>
      <c r="L61" s="152">
        <v>3</v>
      </c>
      <c r="M61" s="195">
        <f t="shared" si="1"/>
        <v>5</v>
      </c>
      <c r="N61" s="113">
        <f t="shared" si="2"/>
        <v>6</v>
      </c>
    </row>
    <row r="62" spans="1:14" ht="14.4" x14ac:dyDescent="0.25">
      <c r="A62" s="207" t="str">
        <f t="shared" si="3"/>
        <v>NovBaylee JenkinsParkiarrup Carnival</v>
      </c>
      <c r="B62" s="152" t="s">
        <v>70</v>
      </c>
      <c r="C62" s="152" t="s">
        <v>618</v>
      </c>
      <c r="D62" s="152" t="s">
        <v>654</v>
      </c>
      <c r="E62" s="152"/>
      <c r="F62" s="152"/>
      <c r="G62" s="152"/>
      <c r="H62" s="152"/>
      <c r="I62" s="693">
        <v>63.84</v>
      </c>
      <c r="J62" s="152"/>
      <c r="K62" s="152"/>
      <c r="L62" s="152">
        <v>5</v>
      </c>
      <c r="M62" s="195">
        <f t="shared" si="1"/>
        <v>3</v>
      </c>
      <c r="N62" s="113">
        <f t="shared" si="2"/>
        <v>4</v>
      </c>
    </row>
    <row r="63" spans="1:14" ht="14.4" x14ac:dyDescent="0.25">
      <c r="A63" s="207" t="str">
        <f t="shared" si="3"/>
        <v>NovBaylee JenkinsDouble Gee</v>
      </c>
      <c r="B63" s="152" t="s">
        <v>70</v>
      </c>
      <c r="C63" s="152" t="s">
        <v>618</v>
      </c>
      <c r="D63" s="152" t="s">
        <v>655</v>
      </c>
      <c r="E63" s="152"/>
      <c r="F63" s="152"/>
      <c r="G63" s="152"/>
      <c r="H63" s="152"/>
      <c r="I63" s="693">
        <v>62.88</v>
      </c>
      <c r="J63" s="152"/>
      <c r="K63" s="152"/>
      <c r="L63" s="152">
        <v>6</v>
      </c>
      <c r="M63" s="195">
        <f t="shared" si="1"/>
        <v>2</v>
      </c>
      <c r="N63" s="113">
        <f t="shared" si="2"/>
        <v>3</v>
      </c>
    </row>
    <row r="64" spans="1:14" ht="14.4" x14ac:dyDescent="0.25">
      <c r="A64" s="207" t="str">
        <f t="shared" si="3"/>
        <v>NovKrystina (Nina) BerceneMy Ophelia</v>
      </c>
      <c r="B64" s="152" t="s">
        <v>70</v>
      </c>
      <c r="C64" s="152" t="s">
        <v>621</v>
      </c>
      <c r="D64" s="152" t="s">
        <v>656</v>
      </c>
      <c r="E64" s="152"/>
      <c r="F64" s="152"/>
      <c r="G64" s="152"/>
      <c r="H64" s="152"/>
      <c r="I64" s="693">
        <v>62.5</v>
      </c>
      <c r="J64" s="152"/>
      <c r="K64" s="152"/>
      <c r="L64" s="152">
        <v>7</v>
      </c>
      <c r="M64" s="195">
        <f t="shared" si="1"/>
        <v>1</v>
      </c>
      <c r="N64" s="113">
        <f t="shared" si="2"/>
        <v>2</v>
      </c>
    </row>
    <row r="65" spans="1:14" ht="14.4" x14ac:dyDescent="0.25">
      <c r="A65" s="207" t="str">
        <f t="shared" si="3"/>
        <v>NovImogen MurrayCivil Rights</v>
      </c>
      <c r="B65" s="152" t="s">
        <v>70</v>
      </c>
      <c r="C65" s="152" t="s">
        <v>608</v>
      </c>
      <c r="D65" s="152" t="s">
        <v>641</v>
      </c>
      <c r="E65" s="152"/>
      <c r="F65" s="152"/>
      <c r="G65" s="152"/>
      <c r="H65" s="152"/>
      <c r="I65" s="693">
        <v>60.57</v>
      </c>
      <c r="J65" s="152"/>
      <c r="K65" s="152"/>
      <c r="L65" s="152">
        <v>8</v>
      </c>
      <c r="M65" s="195">
        <f t="shared" si="1"/>
        <v>1</v>
      </c>
      <c r="N65" s="113">
        <f t="shared" si="2"/>
        <v>2</v>
      </c>
    </row>
    <row r="66" spans="1:14" ht="14.4" x14ac:dyDescent="0.25">
      <c r="A66" s="207" t="str">
        <f t="shared" si="3"/>
        <v>NovEmily BrimblecombeSenlac Crowley</v>
      </c>
      <c r="B66" s="152" t="s">
        <v>70</v>
      </c>
      <c r="C66" s="152" t="s">
        <v>609</v>
      </c>
      <c r="D66" s="152" t="s">
        <v>642</v>
      </c>
      <c r="E66" s="152"/>
      <c r="F66" s="152"/>
      <c r="G66" s="152"/>
      <c r="H66" s="152"/>
      <c r="I66" s="693">
        <v>57.11</v>
      </c>
      <c r="J66" s="152"/>
      <c r="K66" s="152"/>
      <c r="L66" s="152">
        <v>9</v>
      </c>
      <c r="M66" s="195">
        <f t="shared" si="1"/>
        <v>1</v>
      </c>
      <c r="N66" s="113">
        <f t="shared" si="2"/>
        <v>2</v>
      </c>
    </row>
    <row r="67" spans="1:14" ht="14.4" x14ac:dyDescent="0.25">
      <c r="A67" s="207" t="str">
        <f t="shared" si="3"/>
        <v>NovTegan HughesJudaroo Love Me Do</v>
      </c>
      <c r="B67" s="152" t="s">
        <v>70</v>
      </c>
      <c r="C67" s="152" t="s">
        <v>355</v>
      </c>
      <c r="D67" s="152" t="s">
        <v>385</v>
      </c>
      <c r="E67" s="152"/>
      <c r="F67" s="152"/>
      <c r="G67" s="152"/>
      <c r="H67" s="152"/>
      <c r="I67" s="693">
        <v>55.96</v>
      </c>
      <c r="J67" s="152"/>
      <c r="K67" s="152"/>
      <c r="L67" s="152">
        <v>10</v>
      </c>
      <c r="M67" s="195">
        <f t="shared" si="1"/>
        <v>1</v>
      </c>
      <c r="N67" s="113">
        <f t="shared" si="2"/>
        <v>2</v>
      </c>
    </row>
    <row r="68" spans="1:14" ht="14.4" x14ac:dyDescent="0.25">
      <c r="A68" s="207" t="str">
        <f t="shared" si="3"/>
        <v>NovAlexis WyllieBuffalo Soldier</v>
      </c>
      <c r="B68" s="152" t="s">
        <v>70</v>
      </c>
      <c r="C68" s="152" t="s">
        <v>22</v>
      </c>
      <c r="D68" s="152" t="s">
        <v>168</v>
      </c>
      <c r="E68" s="152"/>
      <c r="F68" s="152"/>
      <c r="G68" s="152"/>
      <c r="H68" s="152"/>
      <c r="I68" s="693">
        <v>55.76</v>
      </c>
      <c r="J68" s="152"/>
      <c r="K68" s="152"/>
      <c r="L68" s="152">
        <v>11</v>
      </c>
      <c r="M68" s="195">
        <f t="shared" si="1"/>
        <v>1</v>
      </c>
      <c r="N68" s="113">
        <f t="shared" si="2"/>
        <v>2</v>
      </c>
    </row>
    <row r="69" spans="1:14" ht="14.4" x14ac:dyDescent="0.25">
      <c r="A69" s="207" t="str">
        <f t="shared" si="3"/>
        <v>NovCharvelle MillerKendall Park Odin</v>
      </c>
      <c r="B69" s="152" t="s">
        <v>70</v>
      </c>
      <c r="C69" s="152" t="s">
        <v>611</v>
      </c>
      <c r="D69" s="152" t="s">
        <v>644</v>
      </c>
      <c r="E69" s="152"/>
      <c r="F69" s="152"/>
      <c r="G69" s="152"/>
      <c r="H69" s="152"/>
      <c r="I69" s="693">
        <v>82.5</v>
      </c>
      <c r="J69" s="152"/>
      <c r="K69" s="152"/>
      <c r="L69" s="152">
        <v>1</v>
      </c>
      <c r="M69" s="195">
        <f t="shared" si="1"/>
        <v>7</v>
      </c>
      <c r="N69" s="113">
        <f t="shared" si="2"/>
        <v>8</v>
      </c>
    </row>
    <row r="70" spans="1:14" ht="14.4" x14ac:dyDescent="0.25">
      <c r="A70" s="207" t="str">
        <f t="shared" ref="A70:A101" si="4">CONCATENATE(B70,C70,D70)</f>
        <v>NovMia StainesSilver Wraith</v>
      </c>
      <c r="B70" s="152" t="s">
        <v>70</v>
      </c>
      <c r="C70" s="152" t="s">
        <v>613</v>
      </c>
      <c r="D70" s="152" t="s">
        <v>646</v>
      </c>
      <c r="E70" s="152"/>
      <c r="F70" s="152"/>
      <c r="G70" s="152"/>
      <c r="H70" s="152"/>
      <c r="I70" s="693">
        <v>66.53</v>
      </c>
      <c r="J70" s="152"/>
      <c r="K70" s="152"/>
      <c r="L70" s="152">
        <v>2</v>
      </c>
      <c r="M70" s="195">
        <f t="shared" si="1"/>
        <v>6</v>
      </c>
      <c r="N70" s="113">
        <f t="shared" si="2"/>
        <v>7</v>
      </c>
    </row>
    <row r="71" spans="1:14" ht="14.4" x14ac:dyDescent="0.25">
      <c r="A71" s="207" t="str">
        <f t="shared" si="4"/>
        <v>NovAmberlee BrownMaccacino</v>
      </c>
      <c r="B71" s="152" t="s">
        <v>70</v>
      </c>
      <c r="C71" s="152" t="s">
        <v>619</v>
      </c>
      <c r="D71" s="152" t="s">
        <v>657</v>
      </c>
      <c r="E71" s="152"/>
      <c r="F71" s="152"/>
      <c r="G71" s="152"/>
      <c r="H71" s="152"/>
      <c r="I71" s="693">
        <v>65</v>
      </c>
      <c r="J71" s="152"/>
      <c r="K71" s="152"/>
      <c r="L71" s="152">
        <v>3</v>
      </c>
      <c r="M71" s="195">
        <f t="shared" si="1"/>
        <v>5</v>
      </c>
      <c r="N71" s="113">
        <f t="shared" si="2"/>
        <v>6</v>
      </c>
    </row>
    <row r="72" spans="1:14" ht="14.4" x14ac:dyDescent="0.25">
      <c r="A72" s="207" t="str">
        <f t="shared" si="4"/>
        <v>NovLauren RoweLladielle Nobleman</v>
      </c>
      <c r="B72" s="152" t="s">
        <v>70</v>
      </c>
      <c r="C72" s="152" t="s">
        <v>576</v>
      </c>
      <c r="D72" s="152" t="s">
        <v>577</v>
      </c>
      <c r="E72" s="152"/>
      <c r="F72" s="152"/>
      <c r="G72" s="152"/>
      <c r="H72" s="152"/>
      <c r="I72" s="693">
        <v>63.84</v>
      </c>
      <c r="J72" s="152"/>
      <c r="K72" s="152"/>
      <c r="L72" s="152">
        <v>4</v>
      </c>
      <c r="M72" s="195">
        <f t="shared" ref="M72:M135" si="5">IF(L72=1,7,IF(L72=2,6,IF(L72=3,5,IF(L72=4,4,IF(L72=5,3,IF(L72=6,2,IF(L72&gt;=6,1,0)))))))</f>
        <v>4</v>
      </c>
      <c r="N72" s="113">
        <f t="shared" ref="N72:N78" si="6">SUM(M72+$N$5)</f>
        <v>5</v>
      </c>
    </row>
    <row r="73" spans="1:14" ht="14.4" x14ac:dyDescent="0.25">
      <c r="A73" s="207" t="str">
        <f t="shared" si="4"/>
        <v>NovKaitlyn BrownMellandra Touch Of Class</v>
      </c>
      <c r="B73" s="152" t="s">
        <v>70</v>
      </c>
      <c r="C73" s="152" t="s">
        <v>448</v>
      </c>
      <c r="D73" s="152" t="s">
        <v>496</v>
      </c>
      <c r="E73" s="152"/>
      <c r="F73" s="152"/>
      <c r="G73" s="152"/>
      <c r="H73" s="152"/>
      <c r="I73" s="693">
        <v>63.65</v>
      </c>
      <c r="J73" s="152"/>
      <c r="K73" s="152"/>
      <c r="L73" s="152">
        <v>5</v>
      </c>
      <c r="M73" s="195">
        <f t="shared" si="5"/>
        <v>3</v>
      </c>
      <c r="N73" s="113">
        <f t="shared" si="6"/>
        <v>4</v>
      </c>
    </row>
    <row r="74" spans="1:14" ht="14.4" x14ac:dyDescent="0.25">
      <c r="A74" s="207" t="str">
        <f t="shared" si="4"/>
        <v>NovOlivia SmithLight Up The Day</v>
      </c>
      <c r="B74" s="152" t="s">
        <v>70</v>
      </c>
      <c r="C74" s="152" t="s">
        <v>449</v>
      </c>
      <c r="D74" s="152" t="s">
        <v>450</v>
      </c>
      <c r="E74" s="152"/>
      <c r="F74" s="152"/>
      <c r="G74" s="152"/>
      <c r="H74" s="152"/>
      <c r="I74" s="693">
        <v>62.3</v>
      </c>
      <c r="J74" s="152"/>
      <c r="K74" s="152"/>
      <c r="L74" s="152">
        <v>6</v>
      </c>
      <c r="M74" s="195">
        <f t="shared" si="5"/>
        <v>2</v>
      </c>
      <c r="N74" s="113">
        <f t="shared" si="6"/>
        <v>3</v>
      </c>
    </row>
    <row r="75" spans="1:14" ht="14.4" x14ac:dyDescent="0.25">
      <c r="A75" s="207" t="str">
        <f t="shared" si="4"/>
        <v>NovIsabella DayBml Blackjack</v>
      </c>
      <c r="B75" s="152" t="s">
        <v>70</v>
      </c>
      <c r="C75" s="152" t="s">
        <v>612</v>
      </c>
      <c r="D75" s="152" t="s">
        <v>658</v>
      </c>
      <c r="E75" s="152"/>
      <c r="F75" s="152"/>
      <c r="G75" s="152"/>
      <c r="H75" s="152"/>
      <c r="I75" s="693">
        <v>56.92</v>
      </c>
      <c r="J75" s="152"/>
      <c r="K75" s="152"/>
      <c r="L75" s="152">
        <v>7</v>
      </c>
      <c r="M75" s="195">
        <f t="shared" si="5"/>
        <v>1</v>
      </c>
      <c r="N75" s="113">
        <f t="shared" si="6"/>
        <v>2</v>
      </c>
    </row>
    <row r="76" spans="1:14" ht="14.4" x14ac:dyDescent="0.25">
      <c r="A76" s="207" t="str">
        <f t="shared" si="4"/>
        <v>ElemHarriet ForrestOakover Too Much Chatter</v>
      </c>
      <c r="B76" s="454" t="s">
        <v>16</v>
      </c>
      <c r="C76" s="454" t="s">
        <v>607</v>
      </c>
      <c r="D76" s="454" t="s">
        <v>659</v>
      </c>
      <c r="E76" s="152"/>
      <c r="F76" s="152"/>
      <c r="G76" s="152"/>
      <c r="H76" s="152"/>
      <c r="I76" s="152"/>
      <c r="J76" s="693">
        <v>67.28</v>
      </c>
      <c r="K76" s="152"/>
      <c r="L76" s="152">
        <v>1</v>
      </c>
      <c r="M76" s="195">
        <f t="shared" si="5"/>
        <v>7</v>
      </c>
      <c r="N76" s="113">
        <f t="shared" si="6"/>
        <v>8</v>
      </c>
    </row>
    <row r="77" spans="1:14" ht="14.4" x14ac:dyDescent="0.25">
      <c r="A77" s="207" t="str">
        <f t="shared" si="4"/>
        <v>ElemKrystina (Nina) BerceneMy Ophelia</v>
      </c>
      <c r="B77" s="454" t="s">
        <v>16</v>
      </c>
      <c r="C77" s="152" t="s">
        <v>621</v>
      </c>
      <c r="D77" s="152" t="s">
        <v>656</v>
      </c>
      <c r="E77" s="152"/>
      <c r="F77" s="152"/>
      <c r="G77" s="152"/>
      <c r="H77" s="152"/>
      <c r="I77" s="152"/>
      <c r="J77" s="693">
        <v>62.57</v>
      </c>
      <c r="K77" s="152"/>
      <c r="L77" s="152">
        <v>2</v>
      </c>
      <c r="M77" s="195">
        <f t="shared" si="5"/>
        <v>6</v>
      </c>
      <c r="N77" s="113">
        <f t="shared" si="6"/>
        <v>7</v>
      </c>
    </row>
    <row r="78" spans="1:14" ht="14.4" x14ac:dyDescent="0.25">
      <c r="A78" s="207" t="str">
        <f t="shared" si="4"/>
        <v>ElemTaylah SmithKyamba Summer</v>
      </c>
      <c r="B78" s="454" t="s">
        <v>16</v>
      </c>
      <c r="C78" s="152" t="s">
        <v>616</v>
      </c>
      <c r="D78" s="152" t="s">
        <v>649</v>
      </c>
      <c r="E78" s="152"/>
      <c r="F78" s="152"/>
      <c r="G78" s="152"/>
      <c r="H78" s="152"/>
      <c r="I78" s="152"/>
      <c r="J78" s="693">
        <v>59.14</v>
      </c>
      <c r="K78" s="152"/>
      <c r="L78" s="152">
        <v>3</v>
      </c>
      <c r="M78" s="195">
        <f t="shared" si="5"/>
        <v>5</v>
      </c>
      <c r="N78" s="113">
        <f t="shared" si="6"/>
        <v>6</v>
      </c>
    </row>
    <row r="79" spans="1:14" ht="14.4" x14ac:dyDescent="0.25">
      <c r="A79" s="207" t="str">
        <f t="shared" si="4"/>
        <v/>
      </c>
      <c r="B79" s="152"/>
      <c r="C79" s="152" t="s">
        <v>37</v>
      </c>
      <c r="D79" s="152" t="s">
        <v>37</v>
      </c>
      <c r="E79" s="152"/>
      <c r="F79" s="152"/>
      <c r="G79" s="152"/>
      <c r="H79" s="152"/>
      <c r="I79" s="152"/>
      <c r="J79" s="152"/>
      <c r="K79" s="152"/>
      <c r="L79" s="152"/>
      <c r="M79" s="195">
        <f t="shared" si="5"/>
        <v>0</v>
      </c>
      <c r="N79" s="152"/>
    </row>
    <row r="80" spans="1:14" ht="14.4" x14ac:dyDescent="0.25">
      <c r="A80" s="207" t="str">
        <f t="shared" si="4"/>
        <v/>
      </c>
      <c r="B80" s="152"/>
      <c r="C80" s="152" t="s">
        <v>37</v>
      </c>
      <c r="D80" s="152"/>
      <c r="E80" s="152"/>
      <c r="F80" s="152"/>
      <c r="G80" s="152"/>
      <c r="H80" s="152"/>
      <c r="I80" s="152"/>
      <c r="J80" s="152"/>
      <c r="K80" s="152"/>
      <c r="L80" s="152"/>
      <c r="M80" s="195">
        <f t="shared" si="5"/>
        <v>0</v>
      </c>
      <c r="N80" s="152"/>
    </row>
    <row r="81" spans="1:14" ht="14.4" x14ac:dyDescent="0.25">
      <c r="A81" s="207" t="str">
        <f t="shared" si="4"/>
        <v/>
      </c>
      <c r="B81" s="152"/>
      <c r="C81" s="152" t="s">
        <v>37</v>
      </c>
      <c r="D81" s="152"/>
      <c r="E81" s="152"/>
      <c r="F81" s="152"/>
      <c r="G81" s="152"/>
      <c r="H81" s="152"/>
      <c r="I81" s="152"/>
      <c r="J81" s="152"/>
      <c r="K81" s="152"/>
      <c r="L81" s="152"/>
      <c r="M81" s="195">
        <f t="shared" si="5"/>
        <v>0</v>
      </c>
      <c r="N81" s="152"/>
    </row>
    <row r="82" spans="1:14" ht="14.4" x14ac:dyDescent="0.25">
      <c r="A82" s="207" t="str">
        <f t="shared" si="4"/>
        <v/>
      </c>
      <c r="B82" s="152"/>
      <c r="C82" s="152" t="s">
        <v>37</v>
      </c>
      <c r="D82" s="152"/>
      <c r="E82" s="152"/>
      <c r="F82" s="152"/>
      <c r="G82" s="152"/>
      <c r="H82" s="152"/>
      <c r="I82" s="152"/>
      <c r="J82" s="152"/>
      <c r="K82" s="152"/>
      <c r="L82" s="152"/>
      <c r="M82" s="195">
        <f t="shared" si="5"/>
        <v>0</v>
      </c>
      <c r="N82" s="152"/>
    </row>
    <row r="83" spans="1:14" ht="14.4" x14ac:dyDescent="0.25">
      <c r="A83" s="207" t="str">
        <f t="shared" si="4"/>
        <v/>
      </c>
      <c r="B83" s="152"/>
      <c r="C83" s="152" t="s">
        <v>37</v>
      </c>
      <c r="D83" s="152"/>
      <c r="E83" s="152"/>
      <c r="F83" s="152"/>
      <c r="G83" s="152"/>
      <c r="H83" s="152"/>
      <c r="I83" s="152"/>
      <c r="J83" s="152"/>
      <c r="K83" s="152"/>
      <c r="L83" s="152"/>
      <c r="M83" s="195">
        <f t="shared" si="5"/>
        <v>0</v>
      </c>
      <c r="N83" s="152"/>
    </row>
    <row r="84" spans="1:14" ht="14.4" x14ac:dyDescent="0.25">
      <c r="A84" s="207" t="str">
        <f t="shared" si="4"/>
        <v/>
      </c>
      <c r="B84" s="152"/>
      <c r="C84" s="152" t="s">
        <v>37</v>
      </c>
      <c r="D84" s="152"/>
      <c r="E84" s="152"/>
      <c r="F84" s="152"/>
      <c r="G84" s="152"/>
      <c r="H84" s="152"/>
      <c r="I84" s="152"/>
      <c r="J84" s="152"/>
      <c r="K84" s="152"/>
      <c r="L84" s="152"/>
      <c r="M84" s="195">
        <f t="shared" si="5"/>
        <v>0</v>
      </c>
      <c r="N84" s="152"/>
    </row>
    <row r="85" spans="1:14" ht="14.4" x14ac:dyDescent="0.25">
      <c r="A85" s="207" t="str">
        <f t="shared" si="4"/>
        <v/>
      </c>
      <c r="B85" s="152"/>
      <c r="C85" s="152" t="s">
        <v>37</v>
      </c>
      <c r="D85" s="152"/>
      <c r="E85" s="152"/>
      <c r="F85" s="152"/>
      <c r="G85" s="152"/>
      <c r="H85" s="152"/>
      <c r="I85" s="152"/>
      <c r="J85" s="152"/>
      <c r="K85" s="152"/>
      <c r="L85" s="152"/>
      <c r="M85" s="195">
        <f t="shared" si="5"/>
        <v>0</v>
      </c>
      <c r="N85" s="152"/>
    </row>
    <row r="86" spans="1:14" ht="14.4" x14ac:dyDescent="0.25">
      <c r="A86" s="207" t="str">
        <f t="shared" si="4"/>
        <v/>
      </c>
      <c r="B86" s="152"/>
      <c r="C86" s="152" t="s">
        <v>37</v>
      </c>
      <c r="D86" s="152"/>
      <c r="E86" s="152"/>
      <c r="F86" s="152"/>
      <c r="G86" s="152"/>
      <c r="H86" s="152"/>
      <c r="I86" s="152"/>
      <c r="J86" s="152"/>
      <c r="K86" s="152"/>
      <c r="L86" s="152"/>
      <c r="M86" s="195">
        <f t="shared" si="5"/>
        <v>0</v>
      </c>
      <c r="N86" s="152"/>
    </row>
    <row r="87" spans="1:14" ht="14.4" x14ac:dyDescent="0.25">
      <c r="A87" s="207" t="str">
        <f t="shared" si="4"/>
        <v/>
      </c>
      <c r="B87" s="152"/>
      <c r="C87" s="152" t="s">
        <v>37</v>
      </c>
      <c r="D87" s="152"/>
      <c r="E87" s="152"/>
      <c r="F87" s="152"/>
      <c r="G87" s="152"/>
      <c r="H87" s="152"/>
      <c r="I87" s="152"/>
      <c r="J87" s="152"/>
      <c r="K87" s="152"/>
      <c r="L87" s="152"/>
      <c r="M87" s="195">
        <f t="shared" si="5"/>
        <v>0</v>
      </c>
      <c r="N87" s="152"/>
    </row>
    <row r="88" spans="1:14" ht="14.4" x14ac:dyDescent="0.25">
      <c r="A88" s="207" t="str">
        <f t="shared" si="4"/>
        <v/>
      </c>
      <c r="B88" s="152"/>
      <c r="C88" s="152" t="s">
        <v>37</v>
      </c>
      <c r="D88" s="152"/>
      <c r="E88" s="152"/>
      <c r="F88" s="152"/>
      <c r="G88" s="152"/>
      <c r="H88" s="152"/>
      <c r="I88" s="152"/>
      <c r="J88" s="152"/>
      <c r="K88" s="152"/>
      <c r="L88" s="152"/>
      <c r="M88" s="195">
        <f t="shared" si="5"/>
        <v>0</v>
      </c>
      <c r="N88" s="152"/>
    </row>
    <row r="89" spans="1:14" ht="14.4" x14ac:dyDescent="0.25">
      <c r="A89" s="207" t="str">
        <f t="shared" si="4"/>
        <v/>
      </c>
      <c r="B89" s="152"/>
      <c r="C89" s="152" t="s">
        <v>37</v>
      </c>
      <c r="D89" s="152"/>
      <c r="E89" s="152"/>
      <c r="F89" s="152"/>
      <c r="G89" s="152"/>
      <c r="H89" s="152"/>
      <c r="I89" s="152"/>
      <c r="J89" s="152"/>
      <c r="K89" s="152"/>
      <c r="L89" s="152"/>
      <c r="M89" s="195">
        <f t="shared" si="5"/>
        <v>0</v>
      </c>
      <c r="N89" s="152"/>
    </row>
    <row r="90" spans="1:14" ht="14.4" x14ac:dyDescent="0.25">
      <c r="A90" s="207" t="str">
        <f t="shared" si="4"/>
        <v/>
      </c>
      <c r="B90" s="152"/>
      <c r="C90" s="152" t="s">
        <v>37</v>
      </c>
      <c r="D90" s="152"/>
      <c r="E90" s="152"/>
      <c r="F90" s="152"/>
      <c r="G90" s="152"/>
      <c r="H90" s="152"/>
      <c r="I90" s="152"/>
      <c r="J90" s="152"/>
      <c r="K90" s="152"/>
      <c r="L90" s="152"/>
      <c r="M90" s="195">
        <f t="shared" si="5"/>
        <v>0</v>
      </c>
      <c r="N90" s="152"/>
    </row>
    <row r="91" spans="1:14" ht="14.4" x14ac:dyDescent="0.25">
      <c r="A91" s="207" t="str">
        <f t="shared" si="4"/>
        <v/>
      </c>
      <c r="B91" s="152"/>
      <c r="C91" s="152" t="s">
        <v>37</v>
      </c>
      <c r="D91" s="152"/>
      <c r="E91" s="152"/>
      <c r="F91" s="152"/>
      <c r="G91" s="152"/>
      <c r="H91" s="152"/>
      <c r="I91" s="152"/>
      <c r="J91" s="152"/>
      <c r="K91" s="152"/>
      <c r="L91" s="152"/>
      <c r="M91" s="195">
        <f t="shared" si="5"/>
        <v>0</v>
      </c>
      <c r="N91" s="152"/>
    </row>
    <row r="92" spans="1:14" ht="14.4" x14ac:dyDescent="0.25">
      <c r="A92" s="207" t="str">
        <f t="shared" si="4"/>
        <v/>
      </c>
      <c r="B92" s="152"/>
      <c r="C92" s="152" t="s">
        <v>37</v>
      </c>
      <c r="D92" s="152"/>
      <c r="E92" s="152"/>
      <c r="F92" s="152"/>
      <c r="G92" s="152"/>
      <c r="H92" s="152"/>
      <c r="I92" s="152"/>
      <c r="J92" s="152"/>
      <c r="K92" s="152"/>
      <c r="L92" s="152"/>
      <c r="M92" s="195">
        <f t="shared" si="5"/>
        <v>0</v>
      </c>
      <c r="N92" s="152"/>
    </row>
    <row r="93" spans="1:14" ht="14.4" x14ac:dyDescent="0.25">
      <c r="A93" s="207" t="str">
        <f t="shared" si="4"/>
        <v/>
      </c>
      <c r="B93" s="152"/>
      <c r="C93" s="152" t="s">
        <v>37</v>
      </c>
      <c r="D93" s="152"/>
      <c r="E93" s="152"/>
      <c r="F93" s="152"/>
      <c r="G93" s="152"/>
      <c r="H93" s="152"/>
      <c r="I93" s="152"/>
      <c r="J93" s="152"/>
      <c r="K93" s="152"/>
      <c r="L93" s="152"/>
      <c r="M93" s="195">
        <f t="shared" si="5"/>
        <v>0</v>
      </c>
      <c r="N93" s="152"/>
    </row>
    <row r="94" spans="1:14" ht="14.4" x14ac:dyDescent="0.25">
      <c r="A94" s="207" t="str">
        <f t="shared" si="4"/>
        <v/>
      </c>
      <c r="B94" s="152"/>
      <c r="C94" s="152" t="s">
        <v>37</v>
      </c>
      <c r="D94" s="152"/>
      <c r="E94" s="152"/>
      <c r="F94" s="152"/>
      <c r="G94" s="152"/>
      <c r="H94" s="152"/>
      <c r="I94" s="152"/>
      <c r="J94" s="152"/>
      <c r="K94" s="152"/>
      <c r="L94" s="152"/>
      <c r="M94" s="195">
        <f t="shared" si="5"/>
        <v>0</v>
      </c>
      <c r="N94" s="152"/>
    </row>
    <row r="95" spans="1:14" ht="14.4" x14ac:dyDescent="0.25">
      <c r="A95" s="207" t="str">
        <f t="shared" si="4"/>
        <v/>
      </c>
      <c r="B95" s="152"/>
      <c r="C95" s="152" t="s">
        <v>37</v>
      </c>
      <c r="D95" s="152"/>
      <c r="E95" s="152"/>
      <c r="F95" s="152"/>
      <c r="G95" s="152"/>
      <c r="H95" s="152"/>
      <c r="I95" s="152"/>
      <c r="J95" s="152"/>
      <c r="K95" s="152"/>
      <c r="L95" s="152"/>
      <c r="M95" s="195">
        <f t="shared" si="5"/>
        <v>0</v>
      </c>
      <c r="N95" s="152"/>
    </row>
    <row r="96" spans="1:14" ht="14.4" x14ac:dyDescent="0.25">
      <c r="A96" s="207" t="str">
        <f t="shared" si="4"/>
        <v/>
      </c>
      <c r="B96" s="152"/>
      <c r="C96" s="152" t="s">
        <v>37</v>
      </c>
      <c r="D96" s="152"/>
      <c r="E96" s="152"/>
      <c r="F96" s="152"/>
      <c r="G96" s="152"/>
      <c r="H96" s="152"/>
      <c r="I96" s="152"/>
      <c r="J96" s="152"/>
      <c r="K96" s="152"/>
      <c r="L96" s="152"/>
      <c r="M96" s="195">
        <f t="shared" si="5"/>
        <v>0</v>
      </c>
      <c r="N96" s="152"/>
    </row>
    <row r="97" spans="1:14" ht="14.4" x14ac:dyDescent="0.25">
      <c r="A97" s="207" t="str">
        <f t="shared" si="4"/>
        <v/>
      </c>
      <c r="B97" s="152"/>
      <c r="C97" s="152" t="s">
        <v>37</v>
      </c>
      <c r="D97" s="152"/>
      <c r="E97" s="152"/>
      <c r="F97" s="152"/>
      <c r="G97" s="152"/>
      <c r="H97" s="152"/>
      <c r="I97" s="152"/>
      <c r="J97" s="152"/>
      <c r="K97" s="152"/>
      <c r="L97" s="152"/>
      <c r="M97" s="195">
        <f t="shared" si="5"/>
        <v>0</v>
      </c>
      <c r="N97" s="152"/>
    </row>
    <row r="98" spans="1:14" ht="14.4" x14ac:dyDescent="0.25">
      <c r="A98" s="207" t="str">
        <f t="shared" si="4"/>
        <v/>
      </c>
      <c r="B98" s="152"/>
      <c r="C98" s="152" t="s">
        <v>37</v>
      </c>
      <c r="D98" s="152"/>
      <c r="E98" s="152"/>
      <c r="F98" s="152"/>
      <c r="G98" s="152"/>
      <c r="H98" s="152"/>
      <c r="I98" s="152"/>
      <c r="J98" s="152"/>
      <c r="K98" s="152"/>
      <c r="L98" s="152"/>
      <c r="M98" s="195">
        <f t="shared" si="5"/>
        <v>0</v>
      </c>
      <c r="N98" s="152"/>
    </row>
    <row r="99" spans="1:14" ht="14.4" x14ac:dyDescent="0.25">
      <c r="A99" s="207" t="str">
        <f t="shared" si="4"/>
        <v/>
      </c>
      <c r="B99" s="152"/>
      <c r="C99" s="152" t="s">
        <v>37</v>
      </c>
      <c r="D99" s="152"/>
      <c r="E99" s="152"/>
      <c r="F99" s="152"/>
      <c r="G99" s="152"/>
      <c r="H99" s="152"/>
      <c r="I99" s="152"/>
      <c r="J99" s="152"/>
      <c r="K99" s="152"/>
      <c r="L99" s="152"/>
      <c r="M99" s="195">
        <f t="shared" si="5"/>
        <v>0</v>
      </c>
      <c r="N99" s="152"/>
    </row>
    <row r="100" spans="1:14" ht="14.4" x14ac:dyDescent="0.25">
      <c r="A100" s="207" t="str">
        <f t="shared" si="4"/>
        <v/>
      </c>
      <c r="B100" s="152"/>
      <c r="C100" s="152" t="s">
        <v>37</v>
      </c>
      <c r="D100" s="152"/>
      <c r="E100" s="152"/>
      <c r="F100" s="152"/>
      <c r="G100" s="152"/>
      <c r="H100" s="152"/>
      <c r="I100" s="152"/>
      <c r="J100" s="152"/>
      <c r="K100" s="152"/>
      <c r="L100" s="152"/>
      <c r="M100" s="195">
        <f t="shared" si="5"/>
        <v>0</v>
      </c>
      <c r="N100" s="152"/>
    </row>
    <row r="101" spans="1:14" ht="14.4" x14ac:dyDescent="0.25">
      <c r="A101" s="207" t="str">
        <f t="shared" si="4"/>
        <v/>
      </c>
      <c r="B101" s="152"/>
      <c r="C101" s="152" t="s">
        <v>37</v>
      </c>
      <c r="D101" s="152"/>
      <c r="E101" s="152"/>
      <c r="F101" s="152"/>
      <c r="G101" s="152"/>
      <c r="H101" s="152"/>
      <c r="I101" s="152"/>
      <c r="J101" s="152"/>
      <c r="K101" s="152"/>
      <c r="L101" s="152"/>
      <c r="M101" s="195">
        <f t="shared" si="5"/>
        <v>0</v>
      </c>
      <c r="N101" s="152"/>
    </row>
    <row r="102" spans="1:14" ht="14.4" x14ac:dyDescent="0.25">
      <c r="A102" s="207" t="str">
        <f t="shared" ref="A102:A133" si="7">CONCATENATE(B102,C102,D102)</f>
        <v/>
      </c>
      <c r="B102" s="152"/>
      <c r="C102" s="152" t="s">
        <v>37</v>
      </c>
      <c r="D102" s="152"/>
      <c r="E102" s="152"/>
      <c r="F102" s="152"/>
      <c r="G102" s="152"/>
      <c r="H102" s="152"/>
      <c r="I102" s="152"/>
      <c r="J102" s="152"/>
      <c r="K102" s="152"/>
      <c r="L102" s="152"/>
      <c r="M102" s="195">
        <f t="shared" si="5"/>
        <v>0</v>
      </c>
      <c r="N102" s="152"/>
    </row>
    <row r="103" spans="1:14" ht="14.4" x14ac:dyDescent="0.25">
      <c r="A103" s="207" t="str">
        <f t="shared" si="7"/>
        <v/>
      </c>
      <c r="B103" s="152"/>
      <c r="C103" s="152" t="s">
        <v>37</v>
      </c>
      <c r="D103" s="152"/>
      <c r="E103" s="152"/>
      <c r="F103" s="152"/>
      <c r="G103" s="152"/>
      <c r="H103" s="152"/>
      <c r="I103" s="152"/>
      <c r="J103" s="152"/>
      <c r="K103" s="152"/>
      <c r="L103" s="152"/>
      <c r="M103" s="195">
        <f t="shared" si="5"/>
        <v>0</v>
      </c>
      <c r="N103" s="152"/>
    </row>
    <row r="104" spans="1:14" ht="14.4" x14ac:dyDescent="0.25">
      <c r="A104" s="207" t="str">
        <f t="shared" si="7"/>
        <v/>
      </c>
      <c r="B104" s="152"/>
      <c r="C104" s="152" t="s">
        <v>37</v>
      </c>
      <c r="D104" s="152"/>
      <c r="E104" s="152"/>
      <c r="F104" s="152"/>
      <c r="G104" s="152"/>
      <c r="H104" s="152"/>
      <c r="I104" s="152"/>
      <c r="J104" s="152"/>
      <c r="K104" s="152"/>
      <c r="L104" s="152"/>
      <c r="M104" s="195">
        <f t="shared" si="5"/>
        <v>0</v>
      </c>
      <c r="N104" s="152"/>
    </row>
    <row r="105" spans="1:14" ht="14.4" x14ac:dyDescent="0.25">
      <c r="A105" s="207" t="str">
        <f t="shared" si="7"/>
        <v/>
      </c>
      <c r="B105" s="152"/>
      <c r="C105" s="152" t="s">
        <v>37</v>
      </c>
      <c r="D105" s="152"/>
      <c r="E105" s="152"/>
      <c r="F105" s="152"/>
      <c r="G105" s="152"/>
      <c r="H105" s="152"/>
      <c r="I105" s="152"/>
      <c r="J105" s="152"/>
      <c r="K105" s="152"/>
      <c r="L105" s="152"/>
      <c r="M105" s="195">
        <f t="shared" si="5"/>
        <v>0</v>
      </c>
      <c r="N105" s="152"/>
    </row>
    <row r="106" spans="1:14" ht="14.4" x14ac:dyDescent="0.25">
      <c r="A106" s="207" t="str">
        <f t="shared" si="7"/>
        <v/>
      </c>
      <c r="B106" s="152"/>
      <c r="C106" s="152"/>
      <c r="D106" s="152"/>
      <c r="E106" s="152"/>
      <c r="F106" s="152"/>
      <c r="G106" s="152"/>
      <c r="H106" s="152"/>
      <c r="I106" s="152"/>
      <c r="J106" s="152"/>
      <c r="K106" s="152"/>
      <c r="L106" s="152"/>
      <c r="M106" s="195">
        <f t="shared" si="5"/>
        <v>0</v>
      </c>
      <c r="N106" s="152"/>
    </row>
    <row r="107" spans="1:14" ht="14.4" x14ac:dyDescent="0.25">
      <c r="A107" s="207" t="str">
        <f t="shared" si="7"/>
        <v/>
      </c>
      <c r="B107" s="152"/>
      <c r="C107" s="152"/>
      <c r="D107" s="152"/>
      <c r="E107" s="152"/>
      <c r="F107" s="152"/>
      <c r="G107" s="152"/>
      <c r="H107" s="152"/>
      <c r="I107" s="152"/>
      <c r="J107" s="152"/>
      <c r="K107" s="152"/>
      <c r="L107" s="152"/>
      <c r="M107" s="195">
        <f t="shared" si="5"/>
        <v>0</v>
      </c>
      <c r="N107" s="152"/>
    </row>
    <row r="108" spans="1:14" ht="14.4" x14ac:dyDescent="0.25">
      <c r="A108" s="207" t="str">
        <f t="shared" si="7"/>
        <v/>
      </c>
      <c r="B108" s="152"/>
      <c r="C108" s="152"/>
      <c r="D108" s="152"/>
      <c r="E108" s="152"/>
      <c r="F108" s="152"/>
      <c r="G108" s="152"/>
      <c r="H108" s="152"/>
      <c r="I108" s="152"/>
      <c r="J108" s="152"/>
      <c r="K108" s="152"/>
      <c r="L108" s="152"/>
      <c r="M108" s="195">
        <f t="shared" si="5"/>
        <v>0</v>
      </c>
      <c r="N108" s="152"/>
    </row>
    <row r="109" spans="1:14" ht="14.4" x14ac:dyDescent="0.25">
      <c r="A109" s="207" t="str">
        <f t="shared" si="7"/>
        <v/>
      </c>
      <c r="B109" s="152"/>
      <c r="C109" s="152"/>
      <c r="D109" s="152"/>
      <c r="E109" s="152"/>
      <c r="F109" s="152"/>
      <c r="G109" s="152"/>
      <c r="H109" s="152"/>
      <c r="I109" s="152"/>
      <c r="J109" s="152"/>
      <c r="K109" s="152"/>
      <c r="L109" s="152"/>
      <c r="M109" s="195">
        <f t="shared" si="5"/>
        <v>0</v>
      </c>
      <c r="N109" s="152"/>
    </row>
    <row r="110" spans="1:14" ht="14.4" x14ac:dyDescent="0.25">
      <c r="A110" s="207" t="str">
        <f t="shared" si="7"/>
        <v/>
      </c>
      <c r="B110" s="152"/>
      <c r="C110" s="152"/>
      <c r="D110" s="152"/>
      <c r="E110" s="152"/>
      <c r="F110" s="152"/>
      <c r="G110" s="152"/>
      <c r="H110" s="152"/>
      <c r="I110" s="152"/>
      <c r="J110" s="152"/>
      <c r="K110" s="152"/>
      <c r="L110" s="152"/>
      <c r="M110" s="195">
        <f t="shared" si="5"/>
        <v>0</v>
      </c>
      <c r="N110" s="152"/>
    </row>
    <row r="111" spans="1:14" ht="14.4" x14ac:dyDescent="0.25">
      <c r="A111" s="207" t="str">
        <f t="shared" si="7"/>
        <v/>
      </c>
      <c r="B111" s="152"/>
      <c r="C111" s="152"/>
      <c r="D111" s="152"/>
      <c r="E111" s="152"/>
      <c r="F111" s="152"/>
      <c r="G111" s="152"/>
      <c r="H111" s="152"/>
      <c r="I111" s="152"/>
      <c r="J111" s="152"/>
      <c r="K111" s="152"/>
      <c r="L111" s="152"/>
      <c r="M111" s="195">
        <f t="shared" si="5"/>
        <v>0</v>
      </c>
      <c r="N111" s="152"/>
    </row>
    <row r="112" spans="1:14" ht="14.4" x14ac:dyDescent="0.25">
      <c r="A112" s="207" t="str">
        <f t="shared" si="7"/>
        <v/>
      </c>
      <c r="B112" s="152"/>
      <c r="C112" s="152"/>
      <c r="D112" s="152"/>
      <c r="E112" s="152"/>
      <c r="F112" s="152"/>
      <c r="G112" s="152"/>
      <c r="H112" s="152"/>
      <c r="I112" s="152"/>
      <c r="J112" s="152"/>
      <c r="K112" s="152"/>
      <c r="L112" s="152"/>
      <c r="M112" s="195">
        <f t="shared" si="5"/>
        <v>0</v>
      </c>
      <c r="N112" s="152"/>
    </row>
    <row r="113" spans="1:14" ht="14.4" x14ac:dyDescent="0.25">
      <c r="A113" s="207" t="str">
        <f t="shared" si="7"/>
        <v/>
      </c>
      <c r="B113" s="152"/>
      <c r="C113" s="152"/>
      <c r="D113" s="152"/>
      <c r="E113" s="152"/>
      <c r="F113" s="152"/>
      <c r="G113" s="152"/>
      <c r="H113" s="152"/>
      <c r="I113" s="152"/>
      <c r="J113" s="152"/>
      <c r="K113" s="152"/>
      <c r="L113" s="152"/>
      <c r="M113" s="195">
        <f t="shared" si="5"/>
        <v>0</v>
      </c>
      <c r="N113" s="152"/>
    </row>
    <row r="114" spans="1:14" ht="14.4" x14ac:dyDescent="0.25">
      <c r="A114" s="207" t="str">
        <f t="shared" si="7"/>
        <v/>
      </c>
      <c r="B114" s="152"/>
      <c r="C114" s="152"/>
      <c r="D114" s="152"/>
      <c r="E114" s="152"/>
      <c r="F114" s="152"/>
      <c r="G114" s="152"/>
      <c r="H114" s="152"/>
      <c r="I114" s="152"/>
      <c r="J114" s="152"/>
      <c r="K114" s="152"/>
      <c r="L114" s="152"/>
      <c r="M114" s="195">
        <f t="shared" si="5"/>
        <v>0</v>
      </c>
      <c r="N114" s="152"/>
    </row>
    <row r="115" spans="1:14" ht="14.4" x14ac:dyDescent="0.25">
      <c r="A115" s="207" t="str">
        <f t="shared" si="7"/>
        <v/>
      </c>
      <c r="B115" s="152"/>
      <c r="C115" s="152"/>
      <c r="D115" s="152"/>
      <c r="E115" s="152"/>
      <c r="F115" s="152"/>
      <c r="G115" s="152"/>
      <c r="H115" s="152"/>
      <c r="I115" s="152"/>
      <c r="J115" s="152"/>
      <c r="K115" s="152"/>
      <c r="L115" s="152"/>
      <c r="M115" s="195">
        <f t="shared" si="5"/>
        <v>0</v>
      </c>
      <c r="N115" s="152"/>
    </row>
    <row r="116" spans="1:14" ht="14.4" x14ac:dyDescent="0.25">
      <c r="A116" s="207" t="str">
        <f t="shared" si="7"/>
        <v/>
      </c>
      <c r="B116" s="152"/>
      <c r="C116" s="152"/>
      <c r="D116" s="152"/>
      <c r="E116" s="152"/>
      <c r="F116" s="152"/>
      <c r="G116" s="152"/>
      <c r="H116" s="152"/>
      <c r="I116" s="152"/>
      <c r="J116" s="152"/>
      <c r="K116" s="152"/>
      <c r="L116" s="152"/>
      <c r="M116" s="195">
        <f t="shared" si="5"/>
        <v>0</v>
      </c>
      <c r="N116" s="152"/>
    </row>
    <row r="117" spans="1:14" ht="14.4" x14ac:dyDescent="0.25">
      <c r="A117" s="207" t="str">
        <f t="shared" si="7"/>
        <v/>
      </c>
      <c r="B117" s="152"/>
      <c r="C117" s="152"/>
      <c r="D117" s="152"/>
      <c r="E117" s="152"/>
      <c r="F117" s="152"/>
      <c r="G117" s="152"/>
      <c r="H117" s="152"/>
      <c r="I117" s="152"/>
      <c r="J117" s="152"/>
      <c r="K117" s="152"/>
      <c r="L117" s="152"/>
      <c r="M117" s="195">
        <f t="shared" si="5"/>
        <v>0</v>
      </c>
      <c r="N117" s="152"/>
    </row>
    <row r="118" spans="1:14" ht="14.4" x14ac:dyDescent="0.25">
      <c r="A118" s="207" t="str">
        <f t="shared" si="7"/>
        <v/>
      </c>
      <c r="B118" s="152"/>
      <c r="C118" s="152"/>
      <c r="D118" s="152"/>
      <c r="E118" s="152"/>
      <c r="F118" s="152"/>
      <c r="G118" s="152"/>
      <c r="H118" s="152"/>
      <c r="I118" s="152"/>
      <c r="J118" s="152"/>
      <c r="K118" s="152"/>
      <c r="L118" s="152"/>
      <c r="M118" s="195">
        <f t="shared" si="5"/>
        <v>0</v>
      </c>
      <c r="N118" s="152"/>
    </row>
    <row r="119" spans="1:14" ht="14.4" x14ac:dyDescent="0.25">
      <c r="A119" s="207" t="str">
        <f t="shared" si="7"/>
        <v/>
      </c>
      <c r="B119" s="152"/>
      <c r="C119" s="152"/>
      <c r="D119" s="152"/>
      <c r="E119" s="152"/>
      <c r="F119" s="152"/>
      <c r="G119" s="152"/>
      <c r="H119" s="152"/>
      <c r="I119" s="152"/>
      <c r="J119" s="152"/>
      <c r="K119" s="152"/>
      <c r="L119" s="152"/>
      <c r="M119" s="195">
        <f t="shared" si="5"/>
        <v>0</v>
      </c>
      <c r="N119" s="152"/>
    </row>
    <row r="120" spans="1:14" ht="14.4" x14ac:dyDescent="0.25">
      <c r="A120" s="207" t="str">
        <f t="shared" si="7"/>
        <v/>
      </c>
      <c r="B120" s="152"/>
      <c r="C120" s="152"/>
      <c r="D120" s="152"/>
      <c r="E120" s="152"/>
      <c r="F120" s="152"/>
      <c r="G120" s="152"/>
      <c r="H120" s="152"/>
      <c r="I120" s="152"/>
      <c r="J120" s="152"/>
      <c r="K120" s="152"/>
      <c r="L120" s="152"/>
      <c r="M120" s="195">
        <f t="shared" si="5"/>
        <v>0</v>
      </c>
      <c r="N120" s="152"/>
    </row>
    <row r="121" spans="1:14" ht="14.4" x14ac:dyDescent="0.25">
      <c r="A121" s="207" t="str">
        <f t="shared" si="7"/>
        <v/>
      </c>
      <c r="B121" s="152"/>
      <c r="C121" s="152"/>
      <c r="D121" s="152"/>
      <c r="E121" s="152"/>
      <c r="F121" s="152"/>
      <c r="G121" s="152"/>
      <c r="H121" s="152"/>
      <c r="I121" s="152"/>
      <c r="J121" s="152"/>
      <c r="K121" s="152"/>
      <c r="L121" s="152"/>
      <c r="M121" s="195">
        <f t="shared" si="5"/>
        <v>0</v>
      </c>
      <c r="N121" s="152"/>
    </row>
    <row r="122" spans="1:14" ht="14.4" x14ac:dyDescent="0.25">
      <c r="A122" s="207" t="str">
        <f t="shared" si="7"/>
        <v/>
      </c>
      <c r="B122" s="152"/>
      <c r="C122" s="152"/>
      <c r="D122" s="152"/>
      <c r="E122" s="152"/>
      <c r="F122" s="152"/>
      <c r="G122" s="152"/>
      <c r="H122" s="152"/>
      <c r="I122" s="152"/>
      <c r="J122" s="152"/>
      <c r="K122" s="152"/>
      <c r="L122" s="152"/>
      <c r="M122" s="195">
        <f t="shared" si="5"/>
        <v>0</v>
      </c>
      <c r="N122" s="152"/>
    </row>
    <row r="123" spans="1:14" ht="14.4" x14ac:dyDescent="0.25">
      <c r="A123" s="207" t="str">
        <f t="shared" si="7"/>
        <v/>
      </c>
      <c r="B123" s="152"/>
      <c r="C123" s="152"/>
      <c r="D123" s="152"/>
      <c r="E123" s="152"/>
      <c r="F123" s="152"/>
      <c r="G123" s="152"/>
      <c r="H123" s="152"/>
      <c r="I123" s="152"/>
      <c r="J123" s="152"/>
      <c r="K123" s="152"/>
      <c r="L123" s="152"/>
      <c r="M123" s="195">
        <f t="shared" si="5"/>
        <v>0</v>
      </c>
      <c r="N123" s="152"/>
    </row>
    <row r="124" spans="1:14" ht="14.4" x14ac:dyDescent="0.25">
      <c r="A124" s="207" t="str">
        <f t="shared" si="7"/>
        <v/>
      </c>
      <c r="B124" s="152"/>
      <c r="C124" s="152"/>
      <c r="D124" s="152"/>
      <c r="E124" s="152"/>
      <c r="F124" s="152"/>
      <c r="G124" s="152"/>
      <c r="H124" s="152"/>
      <c r="I124" s="152"/>
      <c r="J124" s="152"/>
      <c r="K124" s="152"/>
      <c r="L124" s="152"/>
      <c r="M124" s="195">
        <f t="shared" si="5"/>
        <v>0</v>
      </c>
      <c r="N124" s="152"/>
    </row>
    <row r="125" spans="1:14" ht="14.4" x14ac:dyDescent="0.25">
      <c r="A125" s="207" t="str">
        <f t="shared" si="7"/>
        <v/>
      </c>
      <c r="B125" s="152"/>
      <c r="C125" s="152"/>
      <c r="D125" s="152"/>
      <c r="E125" s="152"/>
      <c r="F125" s="152"/>
      <c r="G125" s="152"/>
      <c r="H125" s="152"/>
      <c r="I125" s="152"/>
      <c r="J125" s="152"/>
      <c r="K125" s="152"/>
      <c r="L125" s="152"/>
      <c r="M125" s="195">
        <f t="shared" si="5"/>
        <v>0</v>
      </c>
      <c r="N125" s="152"/>
    </row>
    <row r="126" spans="1:14" ht="14.4" x14ac:dyDescent="0.25">
      <c r="A126" s="207" t="str">
        <f t="shared" si="7"/>
        <v/>
      </c>
      <c r="B126" s="152"/>
      <c r="C126" s="152"/>
      <c r="D126" s="152"/>
      <c r="E126" s="152"/>
      <c r="F126" s="152"/>
      <c r="G126" s="152"/>
      <c r="H126" s="152"/>
      <c r="I126" s="152"/>
      <c r="J126" s="152"/>
      <c r="K126" s="152"/>
      <c r="L126" s="152"/>
      <c r="M126" s="195">
        <f t="shared" si="5"/>
        <v>0</v>
      </c>
      <c r="N126" s="152"/>
    </row>
    <row r="127" spans="1:14" ht="14.4" x14ac:dyDescent="0.25">
      <c r="A127" s="207" t="str">
        <f t="shared" si="7"/>
        <v/>
      </c>
      <c r="B127" s="152"/>
      <c r="C127" s="152"/>
      <c r="D127" s="152"/>
      <c r="E127" s="152"/>
      <c r="F127" s="152"/>
      <c r="G127" s="152"/>
      <c r="H127" s="152"/>
      <c r="I127" s="152"/>
      <c r="J127" s="152"/>
      <c r="K127" s="152"/>
      <c r="L127" s="152"/>
      <c r="M127" s="195">
        <f t="shared" si="5"/>
        <v>0</v>
      </c>
      <c r="N127" s="152"/>
    </row>
    <row r="128" spans="1:14" ht="14.4" x14ac:dyDescent="0.25">
      <c r="A128" s="207" t="str">
        <f t="shared" si="7"/>
        <v/>
      </c>
      <c r="B128" s="152"/>
      <c r="C128" s="152"/>
      <c r="D128" s="152"/>
      <c r="E128" s="152"/>
      <c r="F128" s="152"/>
      <c r="G128" s="152"/>
      <c r="H128" s="152"/>
      <c r="I128" s="152"/>
      <c r="J128" s="152"/>
      <c r="K128" s="152"/>
      <c r="L128" s="152"/>
      <c r="M128" s="195">
        <f t="shared" si="5"/>
        <v>0</v>
      </c>
      <c r="N128" s="152"/>
    </row>
    <row r="129" spans="1:14" ht="14.4" x14ac:dyDescent="0.25">
      <c r="A129" s="207" t="str">
        <f t="shared" si="7"/>
        <v/>
      </c>
      <c r="B129" s="152"/>
      <c r="C129" s="152"/>
      <c r="D129" s="152"/>
      <c r="E129" s="152"/>
      <c r="F129" s="152"/>
      <c r="G129" s="152"/>
      <c r="H129" s="152"/>
      <c r="I129" s="152"/>
      <c r="J129" s="152"/>
      <c r="K129" s="152"/>
      <c r="L129" s="152"/>
      <c r="M129" s="195">
        <f t="shared" si="5"/>
        <v>0</v>
      </c>
      <c r="N129" s="152"/>
    </row>
    <row r="130" spans="1:14" ht="14.4" x14ac:dyDescent="0.25">
      <c r="A130" s="207" t="str">
        <f t="shared" si="7"/>
        <v/>
      </c>
      <c r="B130" s="152"/>
      <c r="C130" s="152"/>
      <c r="D130" s="152"/>
      <c r="E130" s="152"/>
      <c r="F130" s="152"/>
      <c r="G130" s="152"/>
      <c r="H130" s="152"/>
      <c r="I130" s="152"/>
      <c r="J130" s="152"/>
      <c r="K130" s="152"/>
      <c r="L130" s="152"/>
      <c r="M130" s="195">
        <f t="shared" si="5"/>
        <v>0</v>
      </c>
      <c r="N130" s="152"/>
    </row>
    <row r="131" spans="1:14" ht="14.4" x14ac:dyDescent="0.25">
      <c r="A131" s="207" t="str">
        <f t="shared" si="7"/>
        <v/>
      </c>
      <c r="B131" s="152"/>
      <c r="C131" s="152"/>
      <c r="D131" s="152"/>
      <c r="E131" s="152"/>
      <c r="F131" s="152"/>
      <c r="G131" s="152"/>
      <c r="H131" s="152"/>
      <c r="I131" s="152"/>
      <c r="J131" s="152"/>
      <c r="K131" s="152"/>
      <c r="L131" s="152"/>
      <c r="M131" s="195">
        <f t="shared" si="5"/>
        <v>0</v>
      </c>
      <c r="N131" s="152"/>
    </row>
    <row r="132" spans="1:14" ht="14.4" x14ac:dyDescent="0.25">
      <c r="A132" s="207" t="str">
        <f t="shared" si="7"/>
        <v/>
      </c>
      <c r="B132" s="152"/>
      <c r="C132" s="152"/>
      <c r="D132" s="152"/>
      <c r="E132" s="152"/>
      <c r="F132" s="152"/>
      <c r="G132" s="152"/>
      <c r="H132" s="152"/>
      <c r="I132" s="152"/>
      <c r="J132" s="152"/>
      <c r="K132" s="152"/>
      <c r="L132" s="152"/>
      <c r="M132" s="195">
        <f t="shared" si="5"/>
        <v>0</v>
      </c>
      <c r="N132" s="152"/>
    </row>
    <row r="133" spans="1:14" ht="14.4" x14ac:dyDescent="0.25">
      <c r="A133" s="207" t="str">
        <f t="shared" si="7"/>
        <v/>
      </c>
      <c r="B133" s="152"/>
      <c r="C133" s="152"/>
      <c r="D133" s="152"/>
      <c r="E133" s="152"/>
      <c r="F133" s="152"/>
      <c r="G133" s="152"/>
      <c r="H133" s="152"/>
      <c r="I133" s="152"/>
      <c r="J133" s="152"/>
      <c r="K133" s="152"/>
      <c r="L133" s="152"/>
      <c r="M133" s="195">
        <f t="shared" si="5"/>
        <v>0</v>
      </c>
      <c r="N133" s="152"/>
    </row>
    <row r="134" spans="1:14" ht="14.4" x14ac:dyDescent="0.25">
      <c r="A134" s="207" t="str">
        <f t="shared" ref="A134:A155" si="8">CONCATENATE(B134,C134,D134)</f>
        <v/>
      </c>
      <c r="B134" s="152"/>
      <c r="C134" s="152"/>
      <c r="D134" s="152"/>
      <c r="E134" s="152"/>
      <c r="F134" s="152"/>
      <c r="G134" s="152"/>
      <c r="H134" s="152"/>
      <c r="I134" s="152"/>
      <c r="J134" s="152"/>
      <c r="K134" s="152"/>
      <c r="L134" s="152"/>
      <c r="M134" s="195">
        <f t="shared" si="5"/>
        <v>0</v>
      </c>
      <c r="N134" s="152"/>
    </row>
    <row r="135" spans="1:14" ht="14.4" x14ac:dyDescent="0.25">
      <c r="A135" s="207" t="str">
        <f t="shared" si="8"/>
        <v/>
      </c>
      <c r="B135" s="152"/>
      <c r="C135" s="152"/>
      <c r="D135" s="152"/>
      <c r="E135" s="152"/>
      <c r="F135" s="152"/>
      <c r="G135" s="152"/>
      <c r="H135" s="152"/>
      <c r="I135" s="152"/>
      <c r="J135" s="152"/>
      <c r="K135" s="152"/>
      <c r="L135" s="152"/>
      <c r="M135" s="195">
        <f t="shared" si="5"/>
        <v>0</v>
      </c>
      <c r="N135" s="152"/>
    </row>
    <row r="136" spans="1:14" ht="14.4" x14ac:dyDescent="0.25">
      <c r="A136" s="207" t="str">
        <f t="shared" si="8"/>
        <v/>
      </c>
      <c r="B136" s="152"/>
      <c r="C136" s="152"/>
      <c r="D136" s="152"/>
      <c r="E136" s="152"/>
      <c r="F136" s="152"/>
      <c r="G136" s="152"/>
      <c r="H136" s="152"/>
      <c r="I136" s="152"/>
      <c r="J136" s="152"/>
      <c r="K136" s="152"/>
      <c r="L136" s="152"/>
      <c r="M136" s="195">
        <f t="shared" ref="M136:M156" si="9">IF(L136=1,7,IF(L136=2,6,IF(L136=3,5,IF(L136=4,4,IF(L136=5,3,IF(L136=6,2,IF(L136&gt;=6,1,0)))))))</f>
        <v>0</v>
      </c>
      <c r="N136" s="152"/>
    </row>
    <row r="137" spans="1:14" ht="14.4" x14ac:dyDescent="0.25">
      <c r="A137" s="207" t="str">
        <f t="shared" si="8"/>
        <v/>
      </c>
      <c r="B137" s="152"/>
      <c r="C137" s="152"/>
      <c r="D137" s="152"/>
      <c r="E137" s="152"/>
      <c r="F137" s="152"/>
      <c r="G137" s="152"/>
      <c r="H137" s="152"/>
      <c r="I137" s="152"/>
      <c r="J137" s="152"/>
      <c r="K137" s="152"/>
      <c r="L137" s="152"/>
      <c r="M137" s="195">
        <f t="shared" si="9"/>
        <v>0</v>
      </c>
      <c r="N137" s="152"/>
    </row>
    <row r="138" spans="1:14" ht="14.4" x14ac:dyDescent="0.25">
      <c r="A138" s="207" t="str">
        <f t="shared" si="8"/>
        <v/>
      </c>
      <c r="B138" s="152"/>
      <c r="C138" s="152"/>
      <c r="D138" s="152"/>
      <c r="E138" s="152"/>
      <c r="F138" s="152"/>
      <c r="G138" s="152"/>
      <c r="H138" s="152"/>
      <c r="I138" s="152"/>
      <c r="J138" s="152"/>
      <c r="K138" s="152"/>
      <c r="L138" s="152"/>
      <c r="M138" s="195">
        <f t="shared" si="9"/>
        <v>0</v>
      </c>
      <c r="N138" s="152"/>
    </row>
    <row r="139" spans="1:14" ht="14.4" x14ac:dyDescent="0.25">
      <c r="A139" s="207" t="str">
        <f t="shared" si="8"/>
        <v/>
      </c>
      <c r="B139" s="152"/>
      <c r="C139" s="152"/>
      <c r="D139" s="152"/>
      <c r="E139" s="152"/>
      <c r="F139" s="152"/>
      <c r="G139" s="152"/>
      <c r="H139" s="152"/>
      <c r="I139" s="152"/>
      <c r="J139" s="152"/>
      <c r="K139" s="152"/>
      <c r="L139" s="152"/>
      <c r="M139" s="195">
        <f t="shared" si="9"/>
        <v>0</v>
      </c>
      <c r="N139" s="152"/>
    </row>
    <row r="140" spans="1:14" ht="14.4" x14ac:dyDescent="0.25">
      <c r="A140" s="207" t="str">
        <f t="shared" si="8"/>
        <v/>
      </c>
      <c r="B140" s="152"/>
      <c r="C140" s="152"/>
      <c r="D140" s="152"/>
      <c r="E140" s="152"/>
      <c r="F140" s="152"/>
      <c r="G140" s="152"/>
      <c r="H140" s="152"/>
      <c r="I140" s="152"/>
      <c r="J140" s="152"/>
      <c r="K140" s="152"/>
      <c r="L140" s="152"/>
      <c r="M140" s="195">
        <f t="shared" si="9"/>
        <v>0</v>
      </c>
      <c r="N140" s="152"/>
    </row>
    <row r="141" spans="1:14" ht="14.4" x14ac:dyDescent="0.25">
      <c r="A141" s="207" t="str">
        <f t="shared" si="8"/>
        <v/>
      </c>
      <c r="B141" s="152"/>
      <c r="C141" s="152"/>
      <c r="D141" s="152"/>
      <c r="E141" s="152"/>
      <c r="F141" s="152"/>
      <c r="G141" s="152"/>
      <c r="H141" s="152"/>
      <c r="I141" s="152"/>
      <c r="J141" s="152"/>
      <c r="K141" s="152"/>
      <c r="L141" s="152"/>
      <c r="M141" s="195">
        <f t="shared" si="9"/>
        <v>0</v>
      </c>
      <c r="N141" s="152"/>
    </row>
    <row r="142" spans="1:14" ht="14.4" x14ac:dyDescent="0.25">
      <c r="A142" s="207" t="str">
        <f t="shared" si="8"/>
        <v/>
      </c>
      <c r="B142" s="152"/>
      <c r="C142" s="152"/>
      <c r="D142" s="152"/>
      <c r="E142" s="152"/>
      <c r="F142" s="152"/>
      <c r="G142" s="152"/>
      <c r="H142" s="152"/>
      <c r="I142" s="152"/>
      <c r="J142" s="152"/>
      <c r="K142" s="152"/>
      <c r="L142" s="152"/>
      <c r="M142" s="195">
        <f t="shared" si="9"/>
        <v>0</v>
      </c>
      <c r="N142" s="152"/>
    </row>
    <row r="143" spans="1:14" ht="14.4" x14ac:dyDescent="0.25">
      <c r="A143" s="207" t="str">
        <f t="shared" si="8"/>
        <v/>
      </c>
      <c r="B143" s="152"/>
      <c r="C143" s="152"/>
      <c r="D143" s="152"/>
      <c r="E143" s="152"/>
      <c r="F143" s="152"/>
      <c r="G143" s="152"/>
      <c r="H143" s="152"/>
      <c r="I143" s="152"/>
      <c r="J143" s="152"/>
      <c r="K143" s="152"/>
      <c r="L143" s="152"/>
      <c r="M143" s="195">
        <f t="shared" si="9"/>
        <v>0</v>
      </c>
      <c r="N143" s="152"/>
    </row>
    <row r="144" spans="1:14" ht="14.4" x14ac:dyDescent="0.25">
      <c r="A144" s="207" t="str">
        <f t="shared" si="8"/>
        <v/>
      </c>
      <c r="B144" s="152"/>
      <c r="C144" s="152"/>
      <c r="D144" s="152"/>
      <c r="E144" s="152"/>
      <c r="F144" s="152"/>
      <c r="G144" s="152"/>
      <c r="H144" s="152"/>
      <c r="I144" s="152"/>
      <c r="J144" s="152"/>
      <c r="K144" s="152"/>
      <c r="L144" s="152"/>
      <c r="M144" s="195">
        <f t="shared" si="9"/>
        <v>0</v>
      </c>
      <c r="N144" s="152"/>
    </row>
    <row r="145" spans="1:14" ht="14.4" x14ac:dyDescent="0.25">
      <c r="A145" s="207" t="str">
        <f t="shared" si="8"/>
        <v/>
      </c>
      <c r="B145" s="152"/>
      <c r="C145" s="152"/>
      <c r="D145" s="152"/>
      <c r="E145" s="152"/>
      <c r="F145" s="152"/>
      <c r="G145" s="152"/>
      <c r="H145" s="152"/>
      <c r="I145" s="152"/>
      <c r="J145" s="152"/>
      <c r="K145" s="152"/>
      <c r="L145" s="152"/>
      <c r="M145" s="195">
        <f t="shared" si="9"/>
        <v>0</v>
      </c>
      <c r="N145" s="152"/>
    </row>
    <row r="146" spans="1:14" ht="14.4" x14ac:dyDescent="0.25">
      <c r="A146" s="207" t="str">
        <f t="shared" si="8"/>
        <v/>
      </c>
      <c r="B146" s="152"/>
      <c r="C146" s="152"/>
      <c r="D146" s="152"/>
      <c r="E146" s="152"/>
      <c r="F146" s="152"/>
      <c r="G146" s="152"/>
      <c r="H146" s="152"/>
      <c r="I146" s="152"/>
      <c r="J146" s="152"/>
      <c r="K146" s="152"/>
      <c r="L146" s="152"/>
      <c r="M146" s="195">
        <f t="shared" si="9"/>
        <v>0</v>
      </c>
      <c r="N146" s="152"/>
    </row>
    <row r="147" spans="1:14" ht="14.4" x14ac:dyDescent="0.25">
      <c r="A147" s="207" t="str">
        <f t="shared" si="8"/>
        <v/>
      </c>
      <c r="B147" s="152"/>
      <c r="C147" s="152"/>
      <c r="D147" s="152"/>
      <c r="E147" s="152"/>
      <c r="F147" s="152"/>
      <c r="G147" s="152"/>
      <c r="H147" s="152"/>
      <c r="I147" s="152"/>
      <c r="J147" s="152"/>
      <c r="K147" s="152"/>
      <c r="L147" s="152"/>
      <c r="M147" s="195">
        <f t="shared" si="9"/>
        <v>0</v>
      </c>
      <c r="N147" s="152"/>
    </row>
    <row r="148" spans="1:14" ht="14.4" x14ac:dyDescent="0.25">
      <c r="A148" s="207" t="str">
        <f t="shared" si="8"/>
        <v/>
      </c>
      <c r="B148" s="152"/>
      <c r="C148" s="152"/>
      <c r="D148" s="152"/>
      <c r="E148" s="152"/>
      <c r="F148" s="152"/>
      <c r="G148" s="152"/>
      <c r="H148" s="152"/>
      <c r="I148" s="152"/>
      <c r="J148" s="152"/>
      <c r="K148" s="152"/>
      <c r="L148" s="152"/>
      <c r="M148" s="195">
        <f t="shared" si="9"/>
        <v>0</v>
      </c>
      <c r="N148" s="152"/>
    </row>
    <row r="149" spans="1:14" ht="14.4" x14ac:dyDescent="0.25">
      <c r="A149" s="207" t="str">
        <f t="shared" si="8"/>
        <v/>
      </c>
      <c r="B149" s="152"/>
      <c r="C149" s="152"/>
      <c r="D149" s="152"/>
      <c r="E149" s="152"/>
      <c r="F149" s="152"/>
      <c r="G149" s="152"/>
      <c r="H149" s="152"/>
      <c r="I149" s="152"/>
      <c r="J149" s="152"/>
      <c r="K149" s="152"/>
      <c r="L149" s="152"/>
      <c r="M149" s="195">
        <f t="shared" si="9"/>
        <v>0</v>
      </c>
      <c r="N149" s="152"/>
    </row>
    <row r="150" spans="1:14" ht="14.4" x14ac:dyDescent="0.25">
      <c r="A150" s="207" t="str">
        <f t="shared" si="8"/>
        <v/>
      </c>
      <c r="B150" s="152"/>
      <c r="C150" s="152"/>
      <c r="D150" s="152"/>
      <c r="E150" s="152"/>
      <c r="F150" s="152"/>
      <c r="G150" s="152"/>
      <c r="H150" s="152"/>
      <c r="I150" s="152"/>
      <c r="J150" s="152"/>
      <c r="K150" s="152"/>
      <c r="L150" s="152"/>
      <c r="M150" s="195">
        <f t="shared" si="9"/>
        <v>0</v>
      </c>
      <c r="N150" s="152"/>
    </row>
    <row r="151" spans="1:14" ht="14.4" x14ac:dyDescent="0.25">
      <c r="A151" s="207" t="str">
        <f t="shared" si="8"/>
        <v/>
      </c>
      <c r="B151" s="152"/>
      <c r="C151" s="152"/>
      <c r="D151" s="152"/>
      <c r="E151" s="152"/>
      <c r="F151" s="152"/>
      <c r="G151" s="152"/>
      <c r="H151" s="152"/>
      <c r="I151" s="152"/>
      <c r="J151" s="152"/>
      <c r="K151" s="152"/>
      <c r="L151" s="152"/>
      <c r="M151" s="195">
        <f t="shared" si="9"/>
        <v>0</v>
      </c>
      <c r="N151" s="152"/>
    </row>
    <row r="152" spans="1:14" ht="14.4" x14ac:dyDescent="0.25">
      <c r="A152" s="207" t="str">
        <f t="shared" si="8"/>
        <v/>
      </c>
      <c r="B152" s="152"/>
      <c r="C152" s="152"/>
      <c r="D152" s="152"/>
      <c r="E152" s="152"/>
      <c r="F152" s="152"/>
      <c r="G152" s="152"/>
      <c r="H152" s="152"/>
      <c r="I152" s="152"/>
      <c r="J152" s="152"/>
      <c r="K152" s="152"/>
      <c r="L152" s="152"/>
      <c r="M152" s="195">
        <f t="shared" si="9"/>
        <v>0</v>
      </c>
      <c r="N152" s="152"/>
    </row>
    <row r="153" spans="1:14" ht="14.4" x14ac:dyDescent="0.25">
      <c r="A153" s="207" t="str">
        <f t="shared" si="8"/>
        <v/>
      </c>
      <c r="B153" s="152"/>
      <c r="C153" s="152"/>
      <c r="D153" s="152"/>
      <c r="E153" s="152"/>
      <c r="F153" s="152"/>
      <c r="G153" s="152"/>
      <c r="H153" s="152"/>
      <c r="I153" s="152"/>
      <c r="J153" s="152"/>
      <c r="K153" s="152"/>
      <c r="L153" s="152"/>
      <c r="M153" s="195">
        <f t="shared" si="9"/>
        <v>0</v>
      </c>
      <c r="N153" s="152"/>
    </row>
    <row r="154" spans="1:14" ht="14.4" x14ac:dyDescent="0.25">
      <c r="A154" s="207" t="str">
        <f t="shared" si="8"/>
        <v/>
      </c>
      <c r="B154" s="152"/>
      <c r="C154" s="152"/>
      <c r="D154" s="152"/>
      <c r="E154" s="152"/>
      <c r="F154" s="152"/>
      <c r="G154" s="152"/>
      <c r="H154" s="152"/>
      <c r="I154" s="152"/>
      <c r="J154" s="152"/>
      <c r="K154" s="152"/>
      <c r="L154" s="152"/>
      <c r="M154" s="195">
        <f t="shared" si="9"/>
        <v>0</v>
      </c>
      <c r="N154" s="152"/>
    </row>
    <row r="155" spans="1:14" ht="14.4" x14ac:dyDescent="0.25">
      <c r="A155" s="207" t="str">
        <f t="shared" si="8"/>
        <v/>
      </c>
      <c r="B155" s="152"/>
      <c r="C155" s="152"/>
      <c r="D155" s="152"/>
      <c r="E155" s="152"/>
      <c r="F155" s="152"/>
      <c r="G155" s="152"/>
      <c r="H155" s="152"/>
      <c r="I155" s="152"/>
      <c r="J155" s="152"/>
      <c r="K155" s="152"/>
      <c r="L155" s="152"/>
      <c r="M155" s="195">
        <f t="shared" si="9"/>
        <v>0</v>
      </c>
      <c r="N155" s="152"/>
    </row>
    <row r="156" spans="1:14" ht="14.4" x14ac:dyDescent="0.25">
      <c r="A156" s="152"/>
      <c r="B156" s="152"/>
      <c r="C156" s="152"/>
      <c r="D156" s="152"/>
      <c r="E156" s="152"/>
      <c r="F156" s="152"/>
      <c r="G156" s="152"/>
      <c r="H156" s="152"/>
      <c r="I156" s="152"/>
      <c r="J156" s="152"/>
      <c r="K156" s="152"/>
      <c r="L156" s="152"/>
      <c r="M156" s="195">
        <f t="shared" si="9"/>
        <v>0</v>
      </c>
      <c r="N156" s="152"/>
    </row>
    <row r="157" spans="1:14" x14ac:dyDescent="0.25">
      <c r="A157" s="152"/>
      <c r="B157" s="152"/>
      <c r="C157" s="152"/>
      <c r="D157" s="152"/>
      <c r="E157" s="152"/>
      <c r="F157" s="152"/>
      <c r="G157" s="152"/>
      <c r="H157" s="152"/>
      <c r="I157" s="152"/>
      <c r="J157" s="152"/>
      <c r="K157" s="152"/>
      <c r="L157" s="152"/>
      <c r="M157" s="152"/>
      <c r="N157" s="152"/>
    </row>
    <row r="158" spans="1:14" x14ac:dyDescent="0.25">
      <c r="A158" s="152"/>
      <c r="B158" s="152"/>
      <c r="C158" s="152"/>
      <c r="D158" s="152"/>
      <c r="E158" s="152"/>
      <c r="F158" s="152"/>
      <c r="G158" s="152"/>
      <c r="H158" s="152"/>
      <c r="I158" s="152"/>
      <c r="J158" s="152"/>
      <c r="K158" s="152"/>
      <c r="L158" s="152"/>
      <c r="M158" s="152"/>
      <c r="N158" s="152"/>
    </row>
    <row r="159" spans="1:14" x14ac:dyDescent="0.25">
      <c r="A159" s="152"/>
      <c r="B159" s="152"/>
      <c r="C159" s="152"/>
      <c r="D159" s="152"/>
      <c r="E159" s="152"/>
      <c r="F159" s="152"/>
      <c r="G159" s="152"/>
      <c r="H159" s="152"/>
      <c r="I159" s="152"/>
      <c r="J159" s="152"/>
      <c r="K159" s="152"/>
      <c r="L159" s="152"/>
      <c r="M159" s="152"/>
      <c r="N159" s="152"/>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19" type="noConversion"/>
  <conditionalFormatting sqref="C1:D5">
    <cfRule type="duplicateValues" dxfId="95" priority="838"/>
  </conditionalFormatting>
  <conditionalFormatting sqref="C6:D7">
    <cfRule type="duplicateValues" dxfId="94" priority="840"/>
  </conditionalFormatting>
  <conditionalFormatting sqref="D55">
    <cfRule type="duplicateValues" dxfId="93" priority="1"/>
    <cfRule type="duplicateValues" dxfId="92" priority="2"/>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21F81-6AEB-4EDA-B301-92BB68EBA1B7}">
  <sheetPr codeName="Sheet20">
    <tabColor rgb="FFFF3399"/>
  </sheetPr>
  <dimension ref="A1:N100"/>
  <sheetViews>
    <sheetView workbookViewId="0">
      <selection activeCell="D13" sqref="D13"/>
    </sheetView>
  </sheetViews>
  <sheetFormatPr defaultColWidth="9.109375" defaultRowHeight="13.2" x14ac:dyDescent="0.25"/>
  <cols>
    <col min="1" max="1" width="37" style="93" customWidth="1"/>
    <col min="2" max="2" width="9.109375" style="12" bestFit="1"/>
    <col min="3" max="3" width="17.88671875" style="93" bestFit="1" customWidth="1"/>
    <col min="4" max="4" width="27" style="128" bestFit="1" customWidth="1"/>
    <col min="5" max="5" width="12" style="12" bestFit="1" customWidth="1"/>
    <col min="6" max="6" width="16" style="93" bestFit="1" customWidth="1"/>
    <col min="7" max="7" width="7.109375" style="12" bestFit="1" customWidth="1"/>
    <col min="8" max="8" width="8.6640625" style="12" bestFit="1" customWidth="1"/>
    <col min="9" max="9" width="9.5546875" style="12" bestFit="1" customWidth="1"/>
    <col min="10" max="10" width="14.33203125" style="12" bestFit="1" customWidth="1"/>
    <col min="11" max="11" width="14.88671875" style="12" bestFit="1" customWidth="1"/>
    <col min="12" max="12" width="8.33203125" style="12" bestFit="1" customWidth="1"/>
    <col min="13" max="13" width="14.88671875" style="12" bestFit="1" customWidth="1"/>
    <col min="14" max="14" width="33.109375" style="12" bestFit="1" customWidth="1"/>
    <col min="15" max="16384" width="9.109375" style="93"/>
  </cols>
  <sheetData>
    <row r="1" spans="1:14" ht="22.5" customHeight="1" thickBot="1" x14ac:dyDescent="0.3">
      <c r="A1" s="89">
        <f>SUM(A2-1)</f>
        <v>28</v>
      </c>
      <c r="B1" s="942" t="s">
        <v>54</v>
      </c>
      <c r="C1" s="943"/>
      <c r="D1" s="90" t="s">
        <v>27</v>
      </c>
      <c r="E1" s="944" t="s">
        <v>188</v>
      </c>
      <c r="F1" s="945"/>
      <c r="G1" s="945"/>
      <c r="H1" s="945"/>
      <c r="I1" s="945"/>
      <c r="J1" s="945"/>
      <c r="K1" s="92" t="s">
        <v>28</v>
      </c>
      <c r="L1" s="967">
        <v>44982</v>
      </c>
      <c r="M1" s="947"/>
      <c r="N1" s="92" t="s">
        <v>55</v>
      </c>
    </row>
    <row r="2" spans="1:14" ht="22.5" customHeight="1" thickBot="1" x14ac:dyDescent="0.3">
      <c r="A2" s="94">
        <f>COUNTA(_xlfn.UNIQUE(D8:D200))</f>
        <v>29</v>
      </c>
      <c r="B2" s="948" t="s">
        <v>56</v>
      </c>
      <c r="C2" s="948"/>
      <c r="D2" s="948"/>
      <c r="E2" s="948"/>
      <c r="F2" s="948"/>
      <c r="G2" s="948"/>
      <c r="H2" s="948"/>
      <c r="I2" s="948"/>
      <c r="J2" s="948"/>
      <c r="K2" s="948"/>
      <c r="L2" s="948"/>
      <c r="M2" s="948"/>
      <c r="N2" s="95" t="s">
        <v>57</v>
      </c>
    </row>
    <row r="3" spans="1:14" ht="14.4" thickBot="1" x14ac:dyDescent="0.3">
      <c r="A3" s="926" t="s">
        <v>58</v>
      </c>
      <c r="B3" s="928" t="s">
        <v>29</v>
      </c>
      <c r="C3" s="931" t="s">
        <v>30</v>
      </c>
      <c r="D3" s="934" t="s">
        <v>31</v>
      </c>
      <c r="E3" s="936" t="s">
        <v>59</v>
      </c>
      <c r="F3" s="934" t="s">
        <v>36</v>
      </c>
      <c r="G3" s="944" t="s">
        <v>60</v>
      </c>
      <c r="H3" s="945"/>
      <c r="I3" s="945"/>
      <c r="J3" s="945"/>
      <c r="K3" s="968"/>
      <c r="L3" s="953" t="s">
        <v>25</v>
      </c>
      <c r="M3" s="955" t="s">
        <v>34</v>
      </c>
      <c r="N3" s="96" t="s">
        <v>61</v>
      </c>
    </row>
    <row r="4" spans="1:14" ht="14.4" thickBot="1" x14ac:dyDescent="0.3">
      <c r="A4" s="927"/>
      <c r="B4" s="929"/>
      <c r="C4" s="932"/>
      <c r="D4" s="935"/>
      <c r="E4" s="937"/>
      <c r="F4" s="949"/>
      <c r="G4" s="971" t="s">
        <v>26</v>
      </c>
      <c r="H4" s="973" t="s">
        <v>24</v>
      </c>
      <c r="I4" s="973" t="s">
        <v>38</v>
      </c>
      <c r="J4" s="973" t="s">
        <v>32</v>
      </c>
      <c r="K4" s="934" t="s">
        <v>33</v>
      </c>
      <c r="L4" s="954"/>
      <c r="M4" s="956"/>
      <c r="N4" s="98">
        <v>1</v>
      </c>
    </row>
    <row r="5" spans="1:14" ht="14.4" thickBot="1" x14ac:dyDescent="0.3">
      <c r="A5" s="961"/>
      <c r="B5" s="962"/>
      <c r="C5" s="963"/>
      <c r="D5" s="964"/>
      <c r="E5" s="965" t="s">
        <v>35</v>
      </c>
      <c r="F5" s="966"/>
      <c r="G5" s="972"/>
      <c r="H5" s="974"/>
      <c r="I5" s="974"/>
      <c r="J5" s="974"/>
      <c r="K5" s="964"/>
      <c r="L5" s="969"/>
      <c r="M5" s="970"/>
      <c r="N5" s="99">
        <f>IF(N4=1,0,IF(N4=2,1,IF(N4=3,2,0)))</f>
        <v>0</v>
      </c>
    </row>
    <row r="6" spans="1:14" ht="14.4" x14ac:dyDescent="0.25">
      <c r="A6" s="266" t="str">
        <f t="shared" ref="A6:A37" si="0">CONCATENATE(B6,C6,D6)</f>
        <v xml:space="preserve">PrepExample Rider AExample Horse </v>
      </c>
      <c r="B6" s="267" t="s">
        <v>26</v>
      </c>
      <c r="C6" s="268" t="s">
        <v>129</v>
      </c>
      <c r="D6" s="269" t="s">
        <v>130</v>
      </c>
      <c r="E6" s="270">
        <v>6000000</v>
      </c>
      <c r="F6" s="271" t="s">
        <v>131</v>
      </c>
      <c r="G6" s="270">
        <v>60</v>
      </c>
      <c r="H6" s="267"/>
      <c r="I6" s="272"/>
      <c r="J6" s="273"/>
      <c r="K6" s="274"/>
      <c r="L6" s="275">
        <v>1</v>
      </c>
      <c r="M6" s="276">
        <f>IF(L6=1,7,IF(L6=2,6,IF(L6=3,5,IF(L6=4,4,IF(L6=5,3,IF(L6=6,2,IF(L6&gt;=6,1,0)))))))</f>
        <v>7</v>
      </c>
      <c r="N6" s="277">
        <f>SUM(M6+$N$5)</f>
        <v>7</v>
      </c>
    </row>
    <row r="7" spans="1:14" ht="14.4" x14ac:dyDescent="0.25">
      <c r="A7" s="100" t="str">
        <f t="shared" si="0"/>
        <v xml:space="preserve">PrelimExample RiderExample Horse </v>
      </c>
      <c r="B7" s="278" t="s">
        <v>24</v>
      </c>
      <c r="C7" s="279" t="s">
        <v>132</v>
      </c>
      <c r="D7" s="280" t="s">
        <v>130</v>
      </c>
      <c r="E7" s="281">
        <v>6000001</v>
      </c>
      <c r="F7" s="282" t="s">
        <v>131</v>
      </c>
      <c r="G7" s="281"/>
      <c r="H7" s="278">
        <v>45</v>
      </c>
      <c r="I7" s="283"/>
      <c r="J7" s="284"/>
      <c r="K7" s="285"/>
      <c r="L7" s="286">
        <v>3</v>
      </c>
      <c r="M7" s="287">
        <f>IF(L7=1,7,IF(L7=2,6,IF(L7=3,5,IF(L7=4,4,IF(L7=5,3,IF(L7=6,2,IF(L7&gt;=6,1,0)))))))</f>
        <v>5</v>
      </c>
      <c r="N7" s="288">
        <f>SUM(M7+$N$5)</f>
        <v>5</v>
      </c>
    </row>
    <row r="8" spans="1:14" ht="14.4" x14ac:dyDescent="0.25">
      <c r="A8" s="100" t="str">
        <f t="shared" si="0"/>
        <v>PrelimLahnee PozzebonGlen Hardey Omega Cloud</v>
      </c>
      <c r="B8" s="278" t="s">
        <v>24</v>
      </c>
      <c r="C8" s="102" t="s">
        <v>241</v>
      </c>
      <c r="D8" s="103" t="s">
        <v>521</v>
      </c>
      <c r="E8" s="350" t="s">
        <v>1209</v>
      </c>
      <c r="F8" s="105"/>
      <c r="G8" s="114"/>
      <c r="H8" s="101">
        <v>74.8</v>
      </c>
      <c r="I8" s="153"/>
      <c r="J8" s="177"/>
      <c r="K8" s="178"/>
      <c r="L8" s="111">
        <v>1</v>
      </c>
      <c r="M8" s="112">
        <f t="shared" ref="M8:M71" si="1">IF(L8=1,7,IF(L8=2,6,IF(L8=3,5,IF(L8=4,4,IF(L8=5,3,IF(L8=6,2,IF(L8&gt;=6,1,0)))))))</f>
        <v>7</v>
      </c>
      <c r="N8" s="113">
        <f>SUM(M8+$N$5)</f>
        <v>7</v>
      </c>
    </row>
    <row r="9" spans="1:14" ht="14.4" x14ac:dyDescent="0.25">
      <c r="A9" s="100" t="str">
        <f t="shared" si="0"/>
        <v>PrelimNicola LachenichtEllington Evening</v>
      </c>
      <c r="B9" s="278" t="s">
        <v>24</v>
      </c>
      <c r="C9" s="102" t="s">
        <v>419</v>
      </c>
      <c r="D9" s="103" t="s">
        <v>444</v>
      </c>
      <c r="E9" s="350" t="s">
        <v>1208</v>
      </c>
      <c r="F9" s="105"/>
      <c r="G9" s="114"/>
      <c r="H9" s="101">
        <v>71</v>
      </c>
      <c r="I9" s="153"/>
      <c r="J9" s="177"/>
      <c r="K9" s="178"/>
      <c r="L9" s="111">
        <v>1</v>
      </c>
      <c r="M9" s="112">
        <f t="shared" si="1"/>
        <v>7</v>
      </c>
      <c r="N9" s="113">
        <f t="shared" ref="N9:N45" si="2">SUM(M9+$N$5)</f>
        <v>7</v>
      </c>
    </row>
    <row r="10" spans="1:14" ht="14.4" x14ac:dyDescent="0.25">
      <c r="A10" s="100" t="str">
        <f t="shared" si="0"/>
        <v>PrelimChloe GeeWish</v>
      </c>
      <c r="B10" s="278" t="s">
        <v>24</v>
      </c>
      <c r="C10" s="102" t="s">
        <v>1171</v>
      </c>
      <c r="D10" s="103" t="s">
        <v>1177</v>
      </c>
      <c r="E10" s="350" t="s">
        <v>1208</v>
      </c>
      <c r="F10" s="105"/>
      <c r="G10" s="114"/>
      <c r="H10" s="101">
        <v>70.2</v>
      </c>
      <c r="I10" s="153"/>
      <c r="J10" s="177"/>
      <c r="K10" s="178"/>
      <c r="L10" s="111">
        <v>2</v>
      </c>
      <c r="M10" s="112">
        <f t="shared" si="1"/>
        <v>6</v>
      </c>
      <c r="N10" s="113">
        <f t="shared" si="2"/>
        <v>6</v>
      </c>
    </row>
    <row r="11" spans="1:14" ht="14.4" x14ac:dyDescent="0.25">
      <c r="A11" s="100" t="str">
        <f t="shared" si="0"/>
        <v>PrelimLila SeberryHe's No Angel</v>
      </c>
      <c r="B11" s="278" t="s">
        <v>24</v>
      </c>
      <c r="C11" s="102" t="s">
        <v>271</v>
      </c>
      <c r="D11" s="132" t="s">
        <v>308</v>
      </c>
      <c r="E11" s="350" t="s">
        <v>1206</v>
      </c>
      <c r="F11" s="105"/>
      <c r="G11" s="114"/>
      <c r="H11" s="101">
        <v>69.2</v>
      </c>
      <c r="I11" s="153"/>
      <c r="J11" s="177"/>
      <c r="K11" s="178"/>
      <c r="L11" s="111">
        <v>1</v>
      </c>
      <c r="M11" s="112">
        <f t="shared" si="1"/>
        <v>7</v>
      </c>
      <c r="N11" s="113">
        <f t="shared" si="2"/>
        <v>7</v>
      </c>
    </row>
    <row r="12" spans="1:14" ht="14.4" x14ac:dyDescent="0.25">
      <c r="A12" s="100" t="str">
        <f t="shared" si="0"/>
        <v>PrelimMia DicandiloGordon Park Waltz</v>
      </c>
      <c r="B12" s="278" t="s">
        <v>24</v>
      </c>
      <c r="C12" s="102" t="s">
        <v>508</v>
      </c>
      <c r="D12" s="103" t="s">
        <v>398</v>
      </c>
      <c r="E12" s="350" t="s">
        <v>1207</v>
      </c>
      <c r="F12" s="105"/>
      <c r="G12" s="114"/>
      <c r="H12" s="101">
        <v>68.8</v>
      </c>
      <c r="I12" s="153"/>
      <c r="J12" s="177"/>
      <c r="K12" s="178"/>
      <c r="L12" s="111">
        <v>1</v>
      </c>
      <c r="M12" s="112">
        <f t="shared" si="1"/>
        <v>7</v>
      </c>
      <c r="N12" s="113">
        <f t="shared" si="2"/>
        <v>7</v>
      </c>
    </row>
    <row r="13" spans="1:14" ht="14.4" x14ac:dyDescent="0.25">
      <c r="A13" s="100" t="str">
        <f t="shared" si="0"/>
        <v>PrelimRuby DouglasSecret Valley Rockstar</v>
      </c>
      <c r="B13" s="278" t="s">
        <v>24</v>
      </c>
      <c r="C13" s="102" t="s">
        <v>245</v>
      </c>
      <c r="D13" s="103" t="s">
        <v>263</v>
      </c>
      <c r="E13" s="114" t="s">
        <v>1206</v>
      </c>
      <c r="F13" s="105"/>
      <c r="G13" s="114"/>
      <c r="H13" s="101">
        <v>67.599999999999994</v>
      </c>
      <c r="I13" s="153"/>
      <c r="J13" s="177"/>
      <c r="K13" s="178"/>
      <c r="L13" s="111">
        <v>2</v>
      </c>
      <c r="M13" s="112">
        <f t="shared" si="1"/>
        <v>6</v>
      </c>
      <c r="N13" s="113">
        <f t="shared" si="2"/>
        <v>6</v>
      </c>
    </row>
    <row r="14" spans="1:14" ht="14.4" x14ac:dyDescent="0.25">
      <c r="A14" s="100" t="str">
        <f t="shared" si="0"/>
        <v>PrelimSophie DagnallEbony Rose Spotlight</v>
      </c>
      <c r="B14" s="278" t="s">
        <v>24</v>
      </c>
      <c r="C14" s="102" t="s">
        <v>779</v>
      </c>
      <c r="D14" s="103" t="s">
        <v>1179</v>
      </c>
      <c r="E14" s="114" t="s">
        <v>1207</v>
      </c>
      <c r="F14" s="105"/>
      <c r="G14" s="114"/>
      <c r="H14" s="101">
        <v>67.400000000000006</v>
      </c>
      <c r="I14" s="153"/>
      <c r="J14" s="177"/>
      <c r="K14" s="178"/>
      <c r="L14" s="111">
        <v>2</v>
      </c>
      <c r="M14" s="112">
        <f t="shared" si="1"/>
        <v>6</v>
      </c>
      <c r="N14" s="113">
        <f t="shared" si="2"/>
        <v>6</v>
      </c>
    </row>
    <row r="15" spans="1:14" ht="14.4" x14ac:dyDescent="0.25">
      <c r="A15" s="100" t="str">
        <f t="shared" si="0"/>
        <v>PrelimSheridan ClarsonTiaja Park Halo</v>
      </c>
      <c r="B15" s="278" t="s">
        <v>24</v>
      </c>
      <c r="C15" s="102" t="s">
        <v>346</v>
      </c>
      <c r="D15" s="103" t="s">
        <v>390</v>
      </c>
      <c r="E15" s="114" t="s">
        <v>1206</v>
      </c>
      <c r="F15" s="105"/>
      <c r="G15" s="114"/>
      <c r="H15" s="101">
        <v>67.400000000000006</v>
      </c>
      <c r="I15" s="153"/>
      <c r="J15" s="177"/>
      <c r="K15" s="178"/>
      <c r="L15" s="111">
        <v>3</v>
      </c>
      <c r="M15" s="112">
        <f t="shared" si="1"/>
        <v>5</v>
      </c>
      <c r="N15" s="113">
        <f t="shared" si="2"/>
        <v>5</v>
      </c>
    </row>
    <row r="16" spans="1:14" ht="14.4" x14ac:dyDescent="0.25">
      <c r="A16" s="100" t="str">
        <f t="shared" si="0"/>
        <v>PrelimAva BowlesKazwood Park Love Always</v>
      </c>
      <c r="B16" s="278" t="s">
        <v>24</v>
      </c>
      <c r="C16" s="102" t="s">
        <v>248</v>
      </c>
      <c r="D16" s="103" t="s">
        <v>266</v>
      </c>
      <c r="E16" s="114" t="s">
        <v>1209</v>
      </c>
      <c r="F16" s="105"/>
      <c r="G16" s="114"/>
      <c r="H16" s="101">
        <v>66.2</v>
      </c>
      <c r="I16" s="153"/>
      <c r="J16" s="177"/>
      <c r="K16" s="178"/>
      <c r="L16" s="111">
        <v>2</v>
      </c>
      <c r="M16" s="112">
        <f t="shared" si="1"/>
        <v>6</v>
      </c>
      <c r="N16" s="113">
        <f t="shared" si="2"/>
        <v>6</v>
      </c>
    </row>
    <row r="17" spans="1:14" ht="14.4" x14ac:dyDescent="0.25">
      <c r="A17" s="100" t="str">
        <f t="shared" si="0"/>
        <v>PrelimLillianna JonesQueenswood Tom Tom</v>
      </c>
      <c r="B17" s="278" t="s">
        <v>24</v>
      </c>
      <c r="C17" s="102" t="s">
        <v>416</v>
      </c>
      <c r="D17" s="103" t="s">
        <v>440</v>
      </c>
      <c r="E17" s="350" t="s">
        <v>1208</v>
      </c>
      <c r="F17" s="105"/>
      <c r="G17" s="114"/>
      <c r="H17" s="101">
        <v>64.400000000000006</v>
      </c>
      <c r="I17" s="153"/>
      <c r="J17" s="177"/>
      <c r="K17" s="178"/>
      <c r="L17" s="111">
        <v>3</v>
      </c>
      <c r="M17" s="112">
        <f t="shared" si="1"/>
        <v>5</v>
      </c>
      <c r="N17" s="113">
        <f t="shared" si="2"/>
        <v>5</v>
      </c>
    </row>
    <row r="18" spans="1:14" ht="14.4" x14ac:dyDescent="0.25">
      <c r="A18" s="100" t="str">
        <f t="shared" si="0"/>
        <v>PrelimAva TinsleyImage Of Pilatus</v>
      </c>
      <c r="B18" s="278" t="s">
        <v>24</v>
      </c>
      <c r="C18" s="102" t="s">
        <v>1172</v>
      </c>
      <c r="D18" s="103" t="s">
        <v>1180</v>
      </c>
      <c r="E18" s="114" t="s">
        <v>1206</v>
      </c>
      <c r="F18" s="105"/>
      <c r="G18" s="114"/>
      <c r="H18" s="101">
        <v>64</v>
      </c>
      <c r="I18" s="153"/>
      <c r="J18" s="177"/>
      <c r="K18" s="178"/>
      <c r="L18" s="111">
        <v>4</v>
      </c>
      <c r="M18" s="112">
        <f t="shared" si="1"/>
        <v>4</v>
      </c>
      <c r="N18" s="113">
        <f t="shared" si="2"/>
        <v>4</v>
      </c>
    </row>
    <row r="19" spans="1:14" ht="14.4" x14ac:dyDescent="0.25">
      <c r="A19" s="100" t="str">
        <f t="shared" si="0"/>
        <v>PrelimElla AtwellKarma Park Tops Delight</v>
      </c>
      <c r="B19" s="278" t="s">
        <v>24</v>
      </c>
      <c r="C19" s="102" t="s">
        <v>233</v>
      </c>
      <c r="D19" s="103" t="s">
        <v>239</v>
      </c>
      <c r="E19" s="114" t="s">
        <v>1209</v>
      </c>
      <c r="F19" s="105"/>
      <c r="G19" s="114"/>
      <c r="H19" s="101">
        <v>63.2</v>
      </c>
      <c r="I19" s="153"/>
      <c r="J19" s="177"/>
      <c r="K19" s="178"/>
      <c r="L19" s="111">
        <v>3</v>
      </c>
      <c r="M19" s="112">
        <f t="shared" si="1"/>
        <v>5</v>
      </c>
      <c r="N19" s="113">
        <f t="shared" si="2"/>
        <v>5</v>
      </c>
    </row>
    <row r="20" spans="1:14" ht="14.4" x14ac:dyDescent="0.25">
      <c r="A20" s="100" t="str">
        <f t="shared" si="0"/>
        <v>PrelimReagan HughanSylvania Curtain Call</v>
      </c>
      <c r="B20" s="278" t="s">
        <v>24</v>
      </c>
      <c r="C20" s="102" t="s">
        <v>343</v>
      </c>
      <c r="D20" s="132" t="s">
        <v>386</v>
      </c>
      <c r="E20" s="114" t="s">
        <v>1209</v>
      </c>
      <c r="F20" s="105"/>
      <c r="G20" s="114"/>
      <c r="H20" s="101">
        <v>60.8</v>
      </c>
      <c r="I20" s="153"/>
      <c r="J20" s="177"/>
      <c r="K20" s="178"/>
      <c r="L20" s="111">
        <v>4</v>
      </c>
      <c r="M20" s="112">
        <f t="shared" si="1"/>
        <v>4</v>
      </c>
      <c r="N20" s="113">
        <f t="shared" si="2"/>
        <v>4</v>
      </c>
    </row>
    <row r="21" spans="1:14" ht="14.4" x14ac:dyDescent="0.25">
      <c r="A21" s="100" t="str">
        <f t="shared" si="0"/>
        <v>PrelimMya DoveLake Muir Bella</v>
      </c>
      <c r="B21" s="278" t="s">
        <v>24</v>
      </c>
      <c r="C21" s="102" t="s">
        <v>923</v>
      </c>
      <c r="D21" s="103" t="s">
        <v>924</v>
      </c>
      <c r="E21" s="350" t="s">
        <v>1206</v>
      </c>
      <c r="F21" s="105"/>
      <c r="G21" s="114"/>
      <c r="H21" s="101">
        <v>59</v>
      </c>
      <c r="I21" s="153"/>
      <c r="J21" s="177"/>
      <c r="K21" s="178"/>
      <c r="L21" s="111">
        <v>5</v>
      </c>
      <c r="M21" s="112">
        <f t="shared" si="1"/>
        <v>3</v>
      </c>
      <c r="N21" s="113">
        <f t="shared" si="2"/>
        <v>3</v>
      </c>
    </row>
    <row r="22" spans="1:14" ht="14.4" x14ac:dyDescent="0.25">
      <c r="A22" s="100" t="str">
        <f t="shared" si="0"/>
        <v>PrelimOlivia ReadPrince Noble</v>
      </c>
      <c r="B22" s="278" t="s">
        <v>24</v>
      </c>
      <c r="C22" s="102" t="s">
        <v>277</v>
      </c>
      <c r="D22" s="103" t="s">
        <v>327</v>
      </c>
      <c r="E22" s="114" t="s">
        <v>1207</v>
      </c>
      <c r="F22" s="105"/>
      <c r="G22" s="114"/>
      <c r="H22" s="101">
        <v>58.4</v>
      </c>
      <c r="I22" s="153"/>
      <c r="J22" s="177"/>
      <c r="K22" s="178"/>
      <c r="L22" s="111">
        <v>3</v>
      </c>
      <c r="M22" s="112">
        <f t="shared" si="1"/>
        <v>5</v>
      </c>
      <c r="N22" s="113">
        <f t="shared" si="2"/>
        <v>5</v>
      </c>
    </row>
    <row r="23" spans="1:14" ht="14.4" x14ac:dyDescent="0.25">
      <c r="A23" s="100" t="str">
        <f t="shared" si="0"/>
        <v>PrelimAmelia GordonKarma Park Royal Scoundrel</v>
      </c>
      <c r="B23" s="278" t="s">
        <v>24</v>
      </c>
      <c r="C23" s="102" t="s">
        <v>283</v>
      </c>
      <c r="D23" s="103" t="s">
        <v>736</v>
      </c>
      <c r="E23" s="114" t="s">
        <v>1207</v>
      </c>
      <c r="F23" s="105"/>
      <c r="G23" s="114"/>
      <c r="H23" s="101">
        <v>58</v>
      </c>
      <c r="I23" s="153"/>
      <c r="J23" s="177"/>
      <c r="K23" s="178"/>
      <c r="L23" s="111">
        <v>4</v>
      </c>
      <c r="M23" s="112">
        <f t="shared" si="1"/>
        <v>4</v>
      </c>
      <c r="N23" s="113">
        <f t="shared" si="2"/>
        <v>4</v>
      </c>
    </row>
    <row r="24" spans="1:14" ht="14.4" x14ac:dyDescent="0.25">
      <c r="A24" s="100" t="str">
        <f t="shared" si="0"/>
        <v>PrelimOlivia ReadSensational Sinny</v>
      </c>
      <c r="B24" s="278" t="s">
        <v>24</v>
      </c>
      <c r="C24" s="102" t="s">
        <v>277</v>
      </c>
      <c r="D24" s="103" t="s">
        <v>315</v>
      </c>
      <c r="E24" s="114" t="s">
        <v>1207</v>
      </c>
      <c r="F24" s="105"/>
      <c r="G24" s="114"/>
      <c r="H24" s="101">
        <v>57.6</v>
      </c>
      <c r="I24" s="153"/>
      <c r="J24" s="177"/>
      <c r="K24" s="178"/>
      <c r="L24" s="111">
        <v>5</v>
      </c>
      <c r="M24" s="112">
        <f t="shared" si="1"/>
        <v>3</v>
      </c>
      <c r="N24" s="113">
        <f t="shared" si="2"/>
        <v>3</v>
      </c>
    </row>
    <row r="25" spans="1:14" ht="14.4" x14ac:dyDescent="0.25">
      <c r="A25" s="100" t="str">
        <f t="shared" si="0"/>
        <v>PrelimJames WebsterPenrhys Archdeacon</v>
      </c>
      <c r="B25" s="278" t="s">
        <v>24</v>
      </c>
      <c r="C25" s="102" t="s">
        <v>289</v>
      </c>
      <c r="D25" s="103" t="s">
        <v>528</v>
      </c>
      <c r="E25" s="114" t="s">
        <v>1207</v>
      </c>
      <c r="F25" s="105"/>
      <c r="G25" s="114"/>
      <c r="H25" s="101">
        <v>57.2</v>
      </c>
      <c r="I25" s="153"/>
      <c r="J25" s="177"/>
      <c r="K25" s="178"/>
      <c r="L25" s="111">
        <v>6</v>
      </c>
      <c r="M25" s="112">
        <f t="shared" si="1"/>
        <v>2</v>
      </c>
      <c r="N25" s="113">
        <f t="shared" si="2"/>
        <v>2</v>
      </c>
    </row>
    <row r="26" spans="1:14" ht="14.4" x14ac:dyDescent="0.25">
      <c r="A26" s="100" t="str">
        <f t="shared" si="0"/>
        <v>PrelimPaige ColesShanley Green Foxy</v>
      </c>
      <c r="B26" s="278" t="s">
        <v>24</v>
      </c>
      <c r="C26" s="102" t="s">
        <v>561</v>
      </c>
      <c r="D26" s="132" t="s">
        <v>556</v>
      </c>
      <c r="E26" s="350" t="s">
        <v>1209</v>
      </c>
      <c r="F26" s="105"/>
      <c r="G26" s="114"/>
      <c r="H26" s="101">
        <v>55.8</v>
      </c>
      <c r="I26" s="153"/>
      <c r="J26" s="177"/>
      <c r="K26" s="178"/>
      <c r="L26" s="111">
        <v>5</v>
      </c>
      <c r="M26" s="112">
        <f t="shared" si="1"/>
        <v>3</v>
      </c>
      <c r="N26" s="113">
        <f t="shared" si="2"/>
        <v>3</v>
      </c>
    </row>
    <row r="27" spans="1:14" ht="15" thickBot="1" x14ac:dyDescent="0.3">
      <c r="A27" s="100" t="str">
        <f t="shared" si="0"/>
        <v>PrelimBrianna SheriffAce Of Hearts</v>
      </c>
      <c r="B27" s="736" t="s">
        <v>24</v>
      </c>
      <c r="C27" s="116" t="s">
        <v>553</v>
      </c>
      <c r="D27" s="117" t="s">
        <v>547</v>
      </c>
      <c r="E27" s="355" t="s">
        <v>1209</v>
      </c>
      <c r="F27" s="119"/>
      <c r="G27" s="118"/>
      <c r="H27" s="115">
        <v>55.4</v>
      </c>
      <c r="I27" s="164"/>
      <c r="J27" s="289"/>
      <c r="K27" s="212"/>
      <c r="L27" s="125">
        <v>6</v>
      </c>
      <c r="M27" s="125">
        <f t="shared" si="1"/>
        <v>2</v>
      </c>
      <c r="N27" s="113">
        <f t="shared" si="2"/>
        <v>2</v>
      </c>
    </row>
    <row r="28" spans="1:14" ht="14.4" x14ac:dyDescent="0.25">
      <c r="A28" s="100" t="str">
        <f t="shared" si="0"/>
        <v>ElemSophie ApplebyPenley Marco Polo</v>
      </c>
      <c r="B28" s="728" t="s">
        <v>16</v>
      </c>
      <c r="C28" s="729" t="s">
        <v>1173</v>
      </c>
      <c r="D28" s="730" t="s">
        <v>1181</v>
      </c>
      <c r="E28" s="737" t="s">
        <v>1208</v>
      </c>
      <c r="F28" s="716"/>
      <c r="G28" s="731"/>
      <c r="H28" s="580"/>
      <c r="I28" s="414"/>
      <c r="J28" s="732">
        <v>65</v>
      </c>
      <c r="K28" s="733"/>
      <c r="L28" s="734">
        <v>1</v>
      </c>
      <c r="M28" s="735">
        <f t="shared" si="1"/>
        <v>7</v>
      </c>
      <c r="N28" s="113">
        <f t="shared" si="2"/>
        <v>7</v>
      </c>
    </row>
    <row r="29" spans="1:14" ht="14.4" x14ac:dyDescent="0.25">
      <c r="A29" s="100" t="str">
        <f t="shared" si="0"/>
        <v>MedMia AvilaRevelwood First Klass</v>
      </c>
      <c r="B29" s="130" t="s">
        <v>14</v>
      </c>
      <c r="C29" s="102" t="s">
        <v>480</v>
      </c>
      <c r="D29" s="103" t="s">
        <v>483</v>
      </c>
      <c r="E29" s="350" t="s">
        <v>1211</v>
      </c>
      <c r="F29" s="105"/>
      <c r="G29" s="114"/>
      <c r="H29" s="101"/>
      <c r="I29" s="153"/>
      <c r="J29" s="177">
        <v>64.444000000000003</v>
      </c>
      <c r="K29" s="178"/>
      <c r="L29" s="111">
        <v>1</v>
      </c>
      <c r="M29" s="112">
        <f t="shared" si="1"/>
        <v>7</v>
      </c>
      <c r="N29" s="113">
        <f t="shared" si="2"/>
        <v>7</v>
      </c>
    </row>
    <row r="30" spans="1:14" ht="14.4" x14ac:dyDescent="0.25">
      <c r="A30" s="100" t="str">
        <f t="shared" si="0"/>
        <v>MedSophie ApplebyPenley Marco Polo</v>
      </c>
      <c r="B30" s="130" t="s">
        <v>14</v>
      </c>
      <c r="C30" s="102" t="s">
        <v>1173</v>
      </c>
      <c r="D30" s="103" t="s">
        <v>1181</v>
      </c>
      <c r="E30" s="350" t="s">
        <v>1211</v>
      </c>
      <c r="F30" s="105"/>
      <c r="G30" s="114"/>
      <c r="H30" s="101"/>
      <c r="I30" s="153"/>
      <c r="J30" s="177">
        <v>59.860999999999997</v>
      </c>
      <c r="K30" s="178"/>
      <c r="L30" s="111">
        <v>2</v>
      </c>
      <c r="M30" s="112">
        <f t="shared" si="1"/>
        <v>6</v>
      </c>
      <c r="N30" s="113">
        <f t="shared" si="2"/>
        <v>6</v>
      </c>
    </row>
    <row r="31" spans="1:14" ht="14.4" x14ac:dyDescent="0.25">
      <c r="A31" s="100" t="str">
        <f t="shared" si="0"/>
        <v>ElemMia TollarzoDallu Stanley</v>
      </c>
      <c r="B31" s="130" t="s">
        <v>16</v>
      </c>
      <c r="C31" s="102" t="s">
        <v>482</v>
      </c>
      <c r="D31" s="132" t="s">
        <v>484</v>
      </c>
      <c r="E31" s="350" t="s">
        <v>1210</v>
      </c>
      <c r="F31" s="105"/>
      <c r="G31" s="114"/>
      <c r="H31" s="101"/>
      <c r="I31" s="153"/>
      <c r="J31" s="177">
        <v>70.429000000000002</v>
      </c>
      <c r="K31" s="178"/>
      <c r="L31" s="111">
        <v>1</v>
      </c>
      <c r="M31" s="112">
        <f t="shared" si="1"/>
        <v>7</v>
      </c>
      <c r="N31" s="113">
        <f t="shared" si="2"/>
        <v>7</v>
      </c>
    </row>
    <row r="32" spans="1:14" ht="14.4" x14ac:dyDescent="0.25">
      <c r="A32" s="100" t="str">
        <f t="shared" si="0"/>
        <v>ElemAllira BondNawarrah Park Dita Von Teese</v>
      </c>
      <c r="B32" s="130" t="s">
        <v>16</v>
      </c>
      <c r="C32" s="102" t="s">
        <v>1174</v>
      </c>
      <c r="D32" s="103" t="s">
        <v>1182</v>
      </c>
      <c r="E32" s="350" t="s">
        <v>1210</v>
      </c>
      <c r="F32" s="105"/>
      <c r="G32" s="114"/>
      <c r="H32" s="101"/>
      <c r="I32" s="153"/>
      <c r="J32" s="177">
        <v>67.570999999999998</v>
      </c>
      <c r="K32" s="178"/>
      <c r="L32" s="111">
        <v>2</v>
      </c>
      <c r="M32" s="112">
        <f t="shared" si="1"/>
        <v>6</v>
      </c>
      <c r="N32" s="113">
        <f t="shared" si="2"/>
        <v>6</v>
      </c>
    </row>
    <row r="33" spans="1:14" ht="14.4" x14ac:dyDescent="0.25">
      <c r="A33" s="100" t="str">
        <f t="shared" si="0"/>
        <v>NovAllira BondNawarrah Park Dita Von Teese</v>
      </c>
      <c r="B33" s="130" t="s">
        <v>70</v>
      </c>
      <c r="C33" s="102" t="s">
        <v>1174</v>
      </c>
      <c r="D33" s="103" t="s">
        <v>1182</v>
      </c>
      <c r="E33" s="114"/>
      <c r="F33" s="105"/>
      <c r="G33" s="114"/>
      <c r="H33" s="101"/>
      <c r="I33" s="153">
        <v>73.269000000000005</v>
      </c>
      <c r="J33" s="177"/>
      <c r="K33" s="178"/>
      <c r="L33" s="111">
        <v>1</v>
      </c>
      <c r="M33" s="112">
        <f t="shared" si="1"/>
        <v>7</v>
      </c>
      <c r="N33" s="113">
        <f t="shared" si="2"/>
        <v>7</v>
      </c>
    </row>
    <row r="34" spans="1:14" ht="14.4" x14ac:dyDescent="0.25">
      <c r="A34" s="100" t="str">
        <f t="shared" si="0"/>
        <v>NovMia DicandiloGordon Park Waltz</v>
      </c>
      <c r="B34" s="130" t="s">
        <v>70</v>
      </c>
      <c r="C34" s="102" t="s">
        <v>508</v>
      </c>
      <c r="D34" s="103" t="s">
        <v>398</v>
      </c>
      <c r="E34" s="114"/>
      <c r="F34" s="105"/>
      <c r="G34" s="114"/>
      <c r="H34" s="101"/>
      <c r="I34" s="153">
        <v>69.808000000000007</v>
      </c>
      <c r="J34" s="177"/>
      <c r="K34" s="178"/>
      <c r="L34" s="111">
        <v>2</v>
      </c>
      <c r="M34" s="112">
        <f t="shared" si="1"/>
        <v>6</v>
      </c>
      <c r="N34" s="113">
        <f t="shared" si="2"/>
        <v>6</v>
      </c>
    </row>
    <row r="35" spans="1:14" ht="14.4" x14ac:dyDescent="0.25">
      <c r="A35" s="100" t="str">
        <f t="shared" si="0"/>
        <v>NovMia TollarzoDelta Of Ebony Park</v>
      </c>
      <c r="B35" s="130" t="s">
        <v>70</v>
      </c>
      <c r="C35" s="102" t="s">
        <v>482</v>
      </c>
      <c r="D35" s="103" t="s">
        <v>520</v>
      </c>
      <c r="E35" s="114"/>
      <c r="F35" s="105"/>
      <c r="G35" s="114"/>
      <c r="H35" s="101"/>
      <c r="I35" s="153">
        <v>69.037999999999997</v>
      </c>
      <c r="J35" s="177"/>
      <c r="K35" s="178"/>
      <c r="L35" s="111">
        <v>3</v>
      </c>
      <c r="M35" s="112">
        <f t="shared" si="1"/>
        <v>5</v>
      </c>
      <c r="N35" s="113">
        <f t="shared" si="2"/>
        <v>5</v>
      </c>
    </row>
    <row r="36" spans="1:14" ht="14.4" x14ac:dyDescent="0.25">
      <c r="A36" s="100" t="str">
        <f t="shared" si="0"/>
        <v>NovSophie DagnallEbony Rose Spotlight</v>
      </c>
      <c r="B36" s="130" t="s">
        <v>70</v>
      </c>
      <c r="C36" s="102" t="s">
        <v>779</v>
      </c>
      <c r="D36" s="103" t="s">
        <v>1179</v>
      </c>
      <c r="E36" s="114"/>
      <c r="F36" s="105"/>
      <c r="G36" s="114"/>
      <c r="H36" s="101"/>
      <c r="I36" s="153">
        <v>68.462000000000003</v>
      </c>
      <c r="J36" s="177"/>
      <c r="K36" s="178"/>
      <c r="L36" s="111">
        <v>4</v>
      </c>
      <c r="M36" s="112">
        <f t="shared" si="1"/>
        <v>4</v>
      </c>
      <c r="N36" s="113">
        <f t="shared" si="2"/>
        <v>4</v>
      </c>
    </row>
    <row r="37" spans="1:14" ht="14.4" x14ac:dyDescent="0.25">
      <c r="A37" s="100" t="str">
        <f t="shared" si="0"/>
        <v>NovNicola LachenichtEllington Evening</v>
      </c>
      <c r="B37" s="130" t="s">
        <v>70</v>
      </c>
      <c r="C37" s="102" t="s">
        <v>419</v>
      </c>
      <c r="D37" s="103" t="s">
        <v>444</v>
      </c>
      <c r="E37" s="114"/>
      <c r="F37" s="105"/>
      <c r="G37" s="114"/>
      <c r="H37" s="101"/>
      <c r="I37" s="153">
        <v>65.769000000000005</v>
      </c>
      <c r="J37" s="177"/>
      <c r="K37" s="178"/>
      <c r="L37" s="111">
        <v>5</v>
      </c>
      <c r="M37" s="112">
        <f t="shared" si="1"/>
        <v>3</v>
      </c>
      <c r="N37" s="113">
        <f t="shared" si="2"/>
        <v>3</v>
      </c>
    </row>
    <row r="38" spans="1:14" ht="14.4" x14ac:dyDescent="0.25">
      <c r="A38" s="100" t="str">
        <f t="shared" ref="A38:A69" si="3">CONCATENATE(B38,C38,D38)</f>
        <v>NovLahnee PozzebonGlen Hardey Omega Cloud</v>
      </c>
      <c r="B38" s="130" t="s">
        <v>70</v>
      </c>
      <c r="C38" s="102" t="s">
        <v>241</v>
      </c>
      <c r="D38" s="103" t="s">
        <v>521</v>
      </c>
      <c r="E38" s="114"/>
      <c r="F38" s="105"/>
      <c r="G38" s="114"/>
      <c r="H38" s="101"/>
      <c r="I38" s="153">
        <v>63.845999999999997</v>
      </c>
      <c r="J38" s="177"/>
      <c r="K38" s="178"/>
      <c r="L38" s="111">
        <v>6</v>
      </c>
      <c r="M38" s="112">
        <f t="shared" si="1"/>
        <v>2</v>
      </c>
      <c r="N38" s="113">
        <f t="shared" si="2"/>
        <v>2</v>
      </c>
    </row>
    <row r="39" spans="1:14" ht="14.4" x14ac:dyDescent="0.25">
      <c r="A39" s="100" t="str">
        <f t="shared" si="3"/>
        <v>NovAmelia GordonKarma Park Royal Scoundrel</v>
      </c>
      <c r="B39" s="130" t="s">
        <v>70</v>
      </c>
      <c r="C39" s="102" t="s">
        <v>283</v>
      </c>
      <c r="D39" s="103" t="s">
        <v>736</v>
      </c>
      <c r="E39" s="114"/>
      <c r="F39" s="105"/>
      <c r="G39" s="114"/>
      <c r="H39" s="101"/>
      <c r="I39" s="153">
        <v>55.384999999999998</v>
      </c>
      <c r="J39" s="177"/>
      <c r="K39" s="178"/>
      <c r="L39" s="111">
        <v>7</v>
      </c>
      <c r="M39" s="112">
        <f t="shared" si="1"/>
        <v>1</v>
      </c>
      <c r="N39" s="113">
        <f t="shared" si="2"/>
        <v>1</v>
      </c>
    </row>
    <row r="40" spans="1:14" ht="14.4" x14ac:dyDescent="0.25">
      <c r="A40" s="100" t="str">
        <f t="shared" si="3"/>
        <v>NovSheridan ClarsonTiaja Park Halo</v>
      </c>
      <c r="B40" s="130" t="s">
        <v>70</v>
      </c>
      <c r="C40" s="102" t="s">
        <v>346</v>
      </c>
      <c r="D40" s="103" t="s">
        <v>390</v>
      </c>
      <c r="E40" s="114"/>
      <c r="F40" s="105"/>
      <c r="G40" s="114"/>
      <c r="H40" s="101"/>
      <c r="I40" s="153">
        <v>50.192</v>
      </c>
      <c r="J40" s="177"/>
      <c r="K40" s="178"/>
      <c r="L40" s="111">
        <v>8</v>
      </c>
      <c r="M40" s="112">
        <f t="shared" si="1"/>
        <v>1</v>
      </c>
      <c r="N40" s="113">
        <f t="shared" si="2"/>
        <v>1</v>
      </c>
    </row>
    <row r="41" spans="1:14" ht="14.4" x14ac:dyDescent="0.25">
      <c r="A41" s="100" t="str">
        <f t="shared" si="3"/>
        <v>PrepBrianna SheriffAce Of Hearts</v>
      </c>
      <c r="B41" s="130" t="s">
        <v>26</v>
      </c>
      <c r="C41" s="102" t="s">
        <v>553</v>
      </c>
      <c r="D41" s="103" t="s">
        <v>547</v>
      </c>
      <c r="E41" s="114"/>
      <c r="F41" s="105"/>
      <c r="G41" s="114">
        <v>58.332999999999998</v>
      </c>
      <c r="H41" s="101"/>
      <c r="I41" s="153"/>
      <c r="J41" s="177"/>
      <c r="K41" s="178"/>
      <c r="L41" s="111">
        <v>1</v>
      </c>
      <c r="M41" s="112">
        <f t="shared" si="1"/>
        <v>7</v>
      </c>
      <c r="N41" s="113">
        <f t="shared" si="2"/>
        <v>7</v>
      </c>
    </row>
    <row r="42" spans="1:14" ht="14.4" x14ac:dyDescent="0.25">
      <c r="A42" s="100" t="str">
        <f t="shared" si="3"/>
        <v>PrepPaige ColesShanley Green Foxy</v>
      </c>
      <c r="B42" s="130" t="s">
        <v>26</v>
      </c>
      <c r="C42" s="102" t="s">
        <v>561</v>
      </c>
      <c r="D42" s="103" t="s">
        <v>556</v>
      </c>
      <c r="E42" s="114"/>
      <c r="F42" s="105"/>
      <c r="G42" s="114">
        <v>57.667000000000002</v>
      </c>
      <c r="H42" s="101"/>
      <c r="I42" s="153"/>
      <c r="J42" s="177"/>
      <c r="K42" s="178"/>
      <c r="L42" s="111">
        <v>2</v>
      </c>
      <c r="M42" s="112">
        <f t="shared" si="1"/>
        <v>6</v>
      </c>
      <c r="N42" s="113">
        <f t="shared" si="2"/>
        <v>6</v>
      </c>
    </row>
    <row r="43" spans="1:14" ht="14.4" x14ac:dyDescent="0.25">
      <c r="A43" s="100" t="str">
        <f t="shared" si="3"/>
        <v>PrepMelody SmithMorefair Saxon</v>
      </c>
      <c r="B43" s="130" t="s">
        <v>26</v>
      </c>
      <c r="C43" s="102" t="s">
        <v>1175</v>
      </c>
      <c r="D43" s="103" t="s">
        <v>1183</v>
      </c>
      <c r="E43" s="114"/>
      <c r="F43" s="105"/>
      <c r="G43" s="114">
        <v>56.332999999999998</v>
      </c>
      <c r="H43" s="101"/>
      <c r="I43" s="153"/>
      <c r="J43" s="177"/>
      <c r="K43" s="178"/>
      <c r="L43" s="111">
        <v>3</v>
      </c>
      <c r="M43" s="112">
        <f t="shared" si="1"/>
        <v>5</v>
      </c>
      <c r="N43" s="113">
        <f t="shared" si="2"/>
        <v>5</v>
      </c>
    </row>
    <row r="44" spans="1:14" ht="14.4" x14ac:dyDescent="0.25">
      <c r="A44" s="100" t="str">
        <f t="shared" si="3"/>
        <v>PrepBrooklyn DarlingtonMissy</v>
      </c>
      <c r="B44" s="130" t="s">
        <v>26</v>
      </c>
      <c r="C44" s="102" t="s">
        <v>1176</v>
      </c>
      <c r="D44" s="103" t="s">
        <v>1184</v>
      </c>
      <c r="E44" s="114"/>
      <c r="F44" s="105"/>
      <c r="G44" s="114">
        <v>48.332999999999998</v>
      </c>
      <c r="H44" s="101"/>
      <c r="I44" s="153"/>
      <c r="J44" s="177"/>
      <c r="K44" s="178"/>
      <c r="L44" s="111">
        <v>4</v>
      </c>
      <c r="M44" s="112">
        <f t="shared" si="1"/>
        <v>4</v>
      </c>
      <c r="N44" s="113">
        <f t="shared" si="2"/>
        <v>4</v>
      </c>
    </row>
    <row r="45" spans="1:14" ht="14.4" x14ac:dyDescent="0.25">
      <c r="A45" s="100" t="str">
        <f t="shared" si="3"/>
        <v/>
      </c>
      <c r="B45" s="130"/>
      <c r="C45" s="102" t="s">
        <v>37</v>
      </c>
      <c r="D45" s="103" t="s">
        <v>37</v>
      </c>
      <c r="E45" s="114"/>
      <c r="F45" s="105"/>
      <c r="G45" s="114"/>
      <c r="H45" s="101"/>
      <c r="I45" s="153"/>
      <c r="J45" s="177"/>
      <c r="K45" s="178"/>
      <c r="L45" s="111"/>
      <c r="M45" s="112">
        <f t="shared" si="1"/>
        <v>0</v>
      </c>
      <c r="N45" s="113">
        <f t="shared" si="2"/>
        <v>0</v>
      </c>
    </row>
    <row r="46" spans="1:14" ht="14.4" x14ac:dyDescent="0.25">
      <c r="A46" s="100" t="str">
        <f t="shared" si="3"/>
        <v/>
      </c>
      <c r="B46" s="101"/>
      <c r="C46" s="102"/>
      <c r="D46" s="103" t="s">
        <v>37</v>
      </c>
      <c r="E46" s="114"/>
      <c r="F46" s="105"/>
      <c r="G46" s="114"/>
      <c r="H46" s="101"/>
      <c r="I46" s="153"/>
      <c r="J46" s="177"/>
      <c r="K46" s="178"/>
      <c r="L46" s="111"/>
      <c r="M46" s="112">
        <f t="shared" si="1"/>
        <v>0</v>
      </c>
      <c r="N46" s="113"/>
    </row>
    <row r="47" spans="1:14" ht="14.4" x14ac:dyDescent="0.25">
      <c r="A47" s="100" t="str">
        <f t="shared" si="3"/>
        <v/>
      </c>
      <c r="B47" s="101"/>
      <c r="C47" s="102"/>
      <c r="D47" s="103" t="s">
        <v>37</v>
      </c>
      <c r="E47" s="114"/>
      <c r="F47" s="105"/>
      <c r="G47" s="114"/>
      <c r="H47" s="101"/>
      <c r="I47" s="153"/>
      <c r="J47" s="177"/>
      <c r="K47" s="178"/>
      <c r="L47" s="111"/>
      <c r="M47" s="112">
        <f t="shared" si="1"/>
        <v>0</v>
      </c>
      <c r="N47" s="113"/>
    </row>
    <row r="48" spans="1:14" ht="14.4" x14ac:dyDescent="0.25">
      <c r="A48" s="100" t="str">
        <f t="shared" si="3"/>
        <v/>
      </c>
      <c r="B48" s="101"/>
      <c r="C48" s="102"/>
      <c r="D48" s="103" t="s">
        <v>37</v>
      </c>
      <c r="E48" s="114"/>
      <c r="F48" s="105"/>
      <c r="G48" s="114"/>
      <c r="H48" s="101"/>
      <c r="I48" s="153"/>
      <c r="J48" s="177"/>
      <c r="K48" s="178"/>
      <c r="L48" s="111"/>
      <c r="M48" s="112">
        <f t="shared" si="1"/>
        <v>0</v>
      </c>
      <c r="N48" s="113"/>
    </row>
    <row r="49" spans="1:14" ht="14.4" x14ac:dyDescent="0.25">
      <c r="A49" s="100" t="str">
        <f t="shared" si="3"/>
        <v/>
      </c>
      <c r="B49" s="101"/>
      <c r="C49" s="102"/>
      <c r="D49" s="103" t="s">
        <v>37</v>
      </c>
      <c r="E49" s="114"/>
      <c r="F49" s="105"/>
      <c r="G49" s="114"/>
      <c r="H49" s="101"/>
      <c r="I49" s="153"/>
      <c r="J49" s="177"/>
      <c r="K49" s="178"/>
      <c r="L49" s="111"/>
      <c r="M49" s="112">
        <f t="shared" si="1"/>
        <v>0</v>
      </c>
      <c r="N49" s="113"/>
    </row>
    <row r="50" spans="1:14" ht="14.4" x14ac:dyDescent="0.25">
      <c r="A50" s="100" t="str">
        <f t="shared" si="3"/>
        <v/>
      </c>
      <c r="B50" s="101"/>
      <c r="C50" s="102"/>
      <c r="D50" s="103" t="s">
        <v>37</v>
      </c>
      <c r="E50" s="114"/>
      <c r="F50" s="105"/>
      <c r="G50" s="114"/>
      <c r="H50" s="101"/>
      <c r="I50" s="153"/>
      <c r="J50" s="177"/>
      <c r="K50" s="178"/>
      <c r="L50" s="111"/>
      <c r="M50" s="112">
        <f t="shared" si="1"/>
        <v>0</v>
      </c>
      <c r="N50" s="113"/>
    </row>
    <row r="51" spans="1:14" ht="14.4" x14ac:dyDescent="0.25">
      <c r="A51" s="100" t="str">
        <f t="shared" si="3"/>
        <v/>
      </c>
      <c r="B51" s="101"/>
      <c r="C51" s="102"/>
      <c r="D51" s="103" t="s">
        <v>37</v>
      </c>
      <c r="E51" s="114"/>
      <c r="F51" s="105"/>
      <c r="G51" s="114"/>
      <c r="H51" s="101"/>
      <c r="I51" s="153"/>
      <c r="J51" s="177"/>
      <c r="K51" s="178"/>
      <c r="L51" s="111"/>
      <c r="M51" s="112">
        <f t="shared" si="1"/>
        <v>0</v>
      </c>
      <c r="N51" s="113"/>
    </row>
    <row r="52" spans="1:14" ht="14.4" x14ac:dyDescent="0.25">
      <c r="A52" s="100" t="str">
        <f t="shared" si="3"/>
        <v/>
      </c>
      <c r="B52" s="101"/>
      <c r="C52" s="102"/>
      <c r="D52" s="103" t="s">
        <v>37</v>
      </c>
      <c r="E52" s="114"/>
      <c r="F52" s="105"/>
      <c r="G52" s="114"/>
      <c r="H52" s="101"/>
      <c r="I52" s="153"/>
      <c r="J52" s="177"/>
      <c r="K52" s="178"/>
      <c r="L52" s="111"/>
      <c r="M52" s="112">
        <f t="shared" si="1"/>
        <v>0</v>
      </c>
      <c r="N52" s="113"/>
    </row>
    <row r="53" spans="1:14" ht="14.4" x14ac:dyDescent="0.25">
      <c r="A53" s="100" t="str">
        <f t="shared" si="3"/>
        <v/>
      </c>
      <c r="B53" s="101"/>
      <c r="C53" s="102"/>
      <c r="D53" s="103"/>
      <c r="E53" s="114"/>
      <c r="F53" s="105"/>
      <c r="G53" s="114"/>
      <c r="H53" s="101"/>
      <c r="I53" s="153"/>
      <c r="J53" s="177"/>
      <c r="K53" s="178"/>
      <c r="L53" s="111"/>
      <c r="M53" s="112">
        <f t="shared" si="1"/>
        <v>0</v>
      </c>
      <c r="N53" s="113"/>
    </row>
    <row r="54" spans="1:14" ht="14.4" x14ac:dyDescent="0.25">
      <c r="A54" s="100" t="str">
        <f t="shared" si="3"/>
        <v/>
      </c>
      <c r="B54" s="101"/>
      <c r="C54" s="102"/>
      <c r="D54" s="103"/>
      <c r="E54" s="114"/>
      <c r="F54" s="105"/>
      <c r="G54" s="114"/>
      <c r="H54" s="101"/>
      <c r="I54" s="153"/>
      <c r="J54" s="177"/>
      <c r="K54" s="178"/>
      <c r="L54" s="111"/>
      <c r="M54" s="112">
        <f t="shared" si="1"/>
        <v>0</v>
      </c>
      <c r="N54" s="113"/>
    </row>
    <row r="55" spans="1:14" ht="14.4" x14ac:dyDescent="0.25">
      <c r="A55" s="100" t="str">
        <f t="shared" si="3"/>
        <v/>
      </c>
      <c r="B55" s="101"/>
      <c r="C55" s="102"/>
      <c r="D55" s="103"/>
      <c r="E55" s="114"/>
      <c r="F55" s="105"/>
      <c r="G55" s="114"/>
      <c r="H55" s="101"/>
      <c r="I55" s="153"/>
      <c r="J55" s="177"/>
      <c r="K55" s="178"/>
      <c r="L55" s="111"/>
      <c r="M55" s="112">
        <f t="shared" si="1"/>
        <v>0</v>
      </c>
      <c r="N55" s="113"/>
    </row>
    <row r="56" spans="1:14" ht="14.4" x14ac:dyDescent="0.25">
      <c r="A56" s="100" t="str">
        <f t="shared" si="3"/>
        <v/>
      </c>
      <c r="B56" s="101"/>
      <c r="C56" s="102"/>
      <c r="D56" s="103"/>
      <c r="E56" s="114"/>
      <c r="F56" s="105"/>
      <c r="G56" s="114"/>
      <c r="H56" s="101"/>
      <c r="I56" s="153"/>
      <c r="J56" s="177"/>
      <c r="K56" s="178"/>
      <c r="L56" s="111"/>
      <c r="M56" s="112">
        <f t="shared" si="1"/>
        <v>0</v>
      </c>
      <c r="N56" s="113"/>
    </row>
    <row r="57" spans="1:14" ht="14.4" x14ac:dyDescent="0.25">
      <c r="A57" s="100" t="str">
        <f t="shared" si="3"/>
        <v/>
      </c>
      <c r="B57" s="101"/>
      <c r="C57" s="102"/>
      <c r="D57" s="103"/>
      <c r="E57" s="114"/>
      <c r="F57" s="105"/>
      <c r="G57" s="114"/>
      <c r="H57" s="101"/>
      <c r="I57" s="153"/>
      <c r="J57" s="177"/>
      <c r="K57" s="178"/>
      <c r="L57" s="111"/>
      <c r="M57" s="112">
        <f t="shared" si="1"/>
        <v>0</v>
      </c>
      <c r="N57" s="113"/>
    </row>
    <row r="58" spans="1:14" ht="14.4" x14ac:dyDescent="0.25">
      <c r="A58" s="100" t="str">
        <f t="shared" si="3"/>
        <v/>
      </c>
      <c r="B58" s="101"/>
      <c r="C58" s="102"/>
      <c r="D58" s="103"/>
      <c r="E58" s="114"/>
      <c r="F58" s="105"/>
      <c r="G58" s="114"/>
      <c r="H58" s="101"/>
      <c r="I58" s="153"/>
      <c r="J58" s="177"/>
      <c r="K58" s="178"/>
      <c r="L58" s="111"/>
      <c r="M58" s="112">
        <f t="shared" si="1"/>
        <v>0</v>
      </c>
      <c r="N58" s="113"/>
    </row>
    <row r="59" spans="1:14" ht="14.4" x14ac:dyDescent="0.25">
      <c r="A59" s="100" t="str">
        <f t="shared" si="3"/>
        <v/>
      </c>
      <c r="B59" s="101"/>
      <c r="C59" s="102"/>
      <c r="D59" s="103"/>
      <c r="E59" s="114"/>
      <c r="F59" s="105"/>
      <c r="G59" s="114"/>
      <c r="H59" s="101"/>
      <c r="I59" s="153"/>
      <c r="J59" s="177"/>
      <c r="K59" s="178"/>
      <c r="L59" s="111"/>
      <c r="M59" s="112">
        <f t="shared" si="1"/>
        <v>0</v>
      </c>
      <c r="N59" s="113"/>
    </row>
    <row r="60" spans="1:14" ht="14.4" x14ac:dyDescent="0.25">
      <c r="A60" s="100" t="str">
        <f t="shared" si="3"/>
        <v/>
      </c>
      <c r="B60" s="101"/>
      <c r="C60" s="102"/>
      <c r="D60" s="103"/>
      <c r="E60" s="114"/>
      <c r="F60" s="105"/>
      <c r="G60" s="114"/>
      <c r="H60" s="101"/>
      <c r="I60" s="153"/>
      <c r="J60" s="177"/>
      <c r="K60" s="178"/>
      <c r="L60" s="111"/>
      <c r="M60" s="112">
        <f t="shared" si="1"/>
        <v>0</v>
      </c>
      <c r="N60" s="113"/>
    </row>
    <row r="61" spans="1:14" ht="14.4" x14ac:dyDescent="0.25">
      <c r="A61" s="100" t="str">
        <f t="shared" si="3"/>
        <v/>
      </c>
      <c r="B61" s="101"/>
      <c r="C61" s="102"/>
      <c r="D61" s="103"/>
      <c r="E61" s="114"/>
      <c r="F61" s="105"/>
      <c r="G61" s="114"/>
      <c r="H61" s="101"/>
      <c r="I61" s="153"/>
      <c r="J61" s="177"/>
      <c r="K61" s="178"/>
      <c r="L61" s="111"/>
      <c r="M61" s="112">
        <f t="shared" si="1"/>
        <v>0</v>
      </c>
      <c r="N61" s="113"/>
    </row>
    <row r="62" spans="1:14" ht="14.4" x14ac:dyDescent="0.25">
      <c r="A62" s="100" t="str">
        <f t="shared" si="3"/>
        <v/>
      </c>
      <c r="B62" s="101"/>
      <c r="C62" s="102"/>
      <c r="D62" s="103"/>
      <c r="E62" s="114"/>
      <c r="F62" s="105"/>
      <c r="G62" s="114"/>
      <c r="H62" s="101"/>
      <c r="I62" s="153"/>
      <c r="J62" s="177"/>
      <c r="K62" s="178"/>
      <c r="L62" s="111"/>
      <c r="M62" s="112">
        <f t="shared" si="1"/>
        <v>0</v>
      </c>
      <c r="N62" s="113"/>
    </row>
    <row r="63" spans="1:14" ht="14.4" x14ac:dyDescent="0.25">
      <c r="A63" s="100" t="str">
        <f t="shared" si="3"/>
        <v/>
      </c>
      <c r="B63" s="101"/>
      <c r="C63" s="102"/>
      <c r="D63" s="103"/>
      <c r="E63" s="114"/>
      <c r="F63" s="105"/>
      <c r="G63" s="114"/>
      <c r="H63" s="101"/>
      <c r="I63" s="153"/>
      <c r="J63" s="177"/>
      <c r="K63" s="178"/>
      <c r="L63" s="111"/>
      <c r="M63" s="112">
        <f t="shared" si="1"/>
        <v>0</v>
      </c>
      <c r="N63" s="113"/>
    </row>
    <row r="64" spans="1:14" ht="14.4" x14ac:dyDescent="0.25">
      <c r="A64" s="100" t="str">
        <f t="shared" si="3"/>
        <v/>
      </c>
      <c r="B64" s="101"/>
      <c r="C64" s="102"/>
      <c r="D64" s="103"/>
      <c r="E64" s="114"/>
      <c r="F64" s="105"/>
      <c r="G64" s="114"/>
      <c r="H64" s="101"/>
      <c r="I64" s="153"/>
      <c r="J64" s="177"/>
      <c r="K64" s="178"/>
      <c r="L64" s="111"/>
      <c r="M64" s="112">
        <f t="shared" si="1"/>
        <v>0</v>
      </c>
      <c r="N64" s="113"/>
    </row>
    <row r="65" spans="1:14" ht="14.4" x14ac:dyDescent="0.25">
      <c r="A65" s="100" t="str">
        <f t="shared" si="3"/>
        <v/>
      </c>
      <c r="B65" s="101"/>
      <c r="C65" s="102"/>
      <c r="D65" s="103"/>
      <c r="E65" s="114"/>
      <c r="F65" s="105"/>
      <c r="G65" s="114"/>
      <c r="H65" s="101"/>
      <c r="I65" s="153"/>
      <c r="J65" s="177"/>
      <c r="K65" s="178"/>
      <c r="L65" s="111"/>
      <c r="M65" s="112">
        <f t="shared" si="1"/>
        <v>0</v>
      </c>
      <c r="N65" s="113"/>
    </row>
    <row r="66" spans="1:14" ht="14.4" x14ac:dyDescent="0.25">
      <c r="A66" s="100" t="str">
        <f t="shared" si="3"/>
        <v/>
      </c>
      <c r="B66" s="101"/>
      <c r="C66" s="102"/>
      <c r="D66" s="103"/>
      <c r="E66" s="114"/>
      <c r="F66" s="105"/>
      <c r="G66" s="114"/>
      <c r="H66" s="101"/>
      <c r="I66" s="153"/>
      <c r="J66" s="177"/>
      <c r="K66" s="178"/>
      <c r="L66" s="111"/>
      <c r="M66" s="112">
        <f t="shared" si="1"/>
        <v>0</v>
      </c>
      <c r="N66" s="113"/>
    </row>
    <row r="67" spans="1:14" ht="14.4" x14ac:dyDescent="0.25">
      <c r="A67" s="100" t="str">
        <f t="shared" si="3"/>
        <v/>
      </c>
      <c r="B67" s="101"/>
      <c r="C67" s="102"/>
      <c r="D67" s="103"/>
      <c r="E67" s="114"/>
      <c r="F67" s="105"/>
      <c r="G67" s="114"/>
      <c r="H67" s="101"/>
      <c r="I67" s="153"/>
      <c r="J67" s="177"/>
      <c r="K67" s="178"/>
      <c r="L67" s="111"/>
      <c r="M67" s="112">
        <f t="shared" si="1"/>
        <v>0</v>
      </c>
      <c r="N67" s="113"/>
    </row>
    <row r="68" spans="1:14" ht="14.4" x14ac:dyDescent="0.25">
      <c r="A68" s="100" t="str">
        <f t="shared" si="3"/>
        <v/>
      </c>
      <c r="B68" s="101"/>
      <c r="C68" s="102"/>
      <c r="D68" s="103"/>
      <c r="E68" s="114"/>
      <c r="F68" s="105"/>
      <c r="G68" s="114"/>
      <c r="H68" s="101"/>
      <c r="I68" s="153"/>
      <c r="J68" s="177"/>
      <c r="K68" s="178"/>
      <c r="L68" s="111"/>
      <c r="M68" s="112">
        <f t="shared" si="1"/>
        <v>0</v>
      </c>
      <c r="N68" s="113"/>
    </row>
    <row r="69" spans="1:14" ht="14.4" x14ac:dyDescent="0.25">
      <c r="A69" s="100" t="str">
        <f t="shared" si="3"/>
        <v/>
      </c>
      <c r="B69" s="101"/>
      <c r="C69" s="102"/>
      <c r="D69" s="103"/>
      <c r="E69" s="114"/>
      <c r="F69" s="105"/>
      <c r="G69" s="114"/>
      <c r="H69" s="101"/>
      <c r="I69" s="153"/>
      <c r="J69" s="177"/>
      <c r="K69" s="178"/>
      <c r="L69" s="111"/>
      <c r="M69" s="112">
        <f t="shared" si="1"/>
        <v>0</v>
      </c>
      <c r="N69" s="113"/>
    </row>
    <row r="70" spans="1:14" ht="14.4" x14ac:dyDescent="0.25">
      <c r="A70" s="100" t="str">
        <f t="shared" ref="A70:A100" si="4">CONCATENATE(B70,C70,D70)</f>
        <v/>
      </c>
      <c r="B70" s="101"/>
      <c r="C70" s="102"/>
      <c r="D70" s="103"/>
      <c r="E70" s="114"/>
      <c r="F70" s="105"/>
      <c r="G70" s="114"/>
      <c r="H70" s="101"/>
      <c r="I70" s="153"/>
      <c r="J70" s="177"/>
      <c r="K70" s="178"/>
      <c r="L70" s="111"/>
      <c r="M70" s="112">
        <f t="shared" si="1"/>
        <v>0</v>
      </c>
      <c r="N70" s="113"/>
    </row>
    <row r="71" spans="1:14" ht="14.4" x14ac:dyDescent="0.25">
      <c r="A71" s="100" t="str">
        <f t="shared" si="4"/>
        <v/>
      </c>
      <c r="B71" s="101"/>
      <c r="C71" s="102"/>
      <c r="D71" s="103"/>
      <c r="E71" s="114"/>
      <c r="F71" s="105"/>
      <c r="G71" s="114"/>
      <c r="H71" s="101"/>
      <c r="I71" s="153"/>
      <c r="J71" s="177"/>
      <c r="K71" s="178"/>
      <c r="L71" s="111"/>
      <c r="M71" s="112">
        <f t="shared" si="1"/>
        <v>0</v>
      </c>
      <c r="N71" s="113"/>
    </row>
    <row r="72" spans="1:14" ht="14.4" x14ac:dyDescent="0.25">
      <c r="A72" s="100" t="str">
        <f t="shared" si="4"/>
        <v/>
      </c>
      <c r="B72" s="101"/>
      <c r="C72" s="102"/>
      <c r="D72" s="103"/>
      <c r="E72" s="114"/>
      <c r="F72" s="105"/>
      <c r="G72" s="114"/>
      <c r="H72" s="101"/>
      <c r="I72" s="153"/>
      <c r="J72" s="177"/>
      <c r="K72" s="178"/>
      <c r="L72" s="111"/>
      <c r="M72" s="112">
        <f t="shared" ref="M72:M100" si="5">IF(L72=1,7,IF(L72=2,6,IF(L72=3,5,IF(L72=4,4,IF(L72=5,3,IF(L72=6,2,IF(L72&gt;=6,1,0)))))))</f>
        <v>0</v>
      </c>
      <c r="N72" s="113"/>
    </row>
    <row r="73" spans="1:14" ht="14.4" x14ac:dyDescent="0.25">
      <c r="A73" s="100" t="str">
        <f t="shared" si="4"/>
        <v/>
      </c>
      <c r="B73" s="101"/>
      <c r="C73" s="102"/>
      <c r="D73" s="103"/>
      <c r="E73" s="114"/>
      <c r="F73" s="105"/>
      <c r="G73" s="114"/>
      <c r="H73" s="101"/>
      <c r="I73" s="153"/>
      <c r="J73" s="177"/>
      <c r="K73" s="178"/>
      <c r="L73" s="111"/>
      <c r="M73" s="112">
        <f t="shared" si="5"/>
        <v>0</v>
      </c>
      <c r="N73" s="113"/>
    </row>
    <row r="74" spans="1:14" ht="14.4" x14ac:dyDescent="0.25">
      <c r="A74" s="100" t="str">
        <f t="shared" si="4"/>
        <v/>
      </c>
      <c r="B74" s="101"/>
      <c r="C74" s="102"/>
      <c r="D74" s="103"/>
      <c r="E74" s="114"/>
      <c r="F74" s="105"/>
      <c r="G74" s="114"/>
      <c r="H74" s="101"/>
      <c r="I74" s="153"/>
      <c r="J74" s="177"/>
      <c r="K74" s="178"/>
      <c r="L74" s="111"/>
      <c r="M74" s="112">
        <f t="shared" si="5"/>
        <v>0</v>
      </c>
      <c r="N74" s="113"/>
    </row>
    <row r="75" spans="1:14" ht="14.4" x14ac:dyDescent="0.25">
      <c r="A75" s="100" t="str">
        <f t="shared" si="4"/>
        <v/>
      </c>
      <c r="B75" s="101"/>
      <c r="C75" s="102"/>
      <c r="D75" s="103"/>
      <c r="E75" s="114"/>
      <c r="F75" s="105"/>
      <c r="G75" s="114"/>
      <c r="H75" s="101"/>
      <c r="I75" s="153"/>
      <c r="J75" s="177"/>
      <c r="K75" s="178"/>
      <c r="L75" s="111"/>
      <c r="M75" s="112">
        <f t="shared" si="5"/>
        <v>0</v>
      </c>
      <c r="N75" s="113"/>
    </row>
    <row r="76" spans="1:14" ht="14.4" x14ac:dyDescent="0.25">
      <c r="A76" s="100" t="str">
        <f t="shared" si="4"/>
        <v/>
      </c>
      <c r="B76" s="101"/>
      <c r="C76" s="102"/>
      <c r="D76" s="103"/>
      <c r="E76" s="114"/>
      <c r="F76" s="105"/>
      <c r="G76" s="114"/>
      <c r="H76" s="101"/>
      <c r="I76" s="153"/>
      <c r="J76" s="177"/>
      <c r="K76" s="178"/>
      <c r="L76" s="111"/>
      <c r="M76" s="112">
        <f t="shared" si="5"/>
        <v>0</v>
      </c>
      <c r="N76" s="113"/>
    </row>
    <row r="77" spans="1:14" ht="14.4" x14ac:dyDescent="0.25">
      <c r="A77" s="100" t="str">
        <f t="shared" si="4"/>
        <v/>
      </c>
      <c r="B77" s="101"/>
      <c r="C77" s="102"/>
      <c r="D77" s="103"/>
      <c r="E77" s="114"/>
      <c r="F77" s="105"/>
      <c r="G77" s="114"/>
      <c r="H77" s="101"/>
      <c r="I77" s="153"/>
      <c r="J77" s="177"/>
      <c r="K77" s="178"/>
      <c r="L77" s="111"/>
      <c r="M77" s="112">
        <f t="shared" si="5"/>
        <v>0</v>
      </c>
      <c r="N77" s="113"/>
    </row>
    <row r="78" spans="1:14" ht="14.4" x14ac:dyDescent="0.25">
      <c r="A78" s="100" t="str">
        <f t="shared" si="4"/>
        <v/>
      </c>
      <c r="B78" s="101"/>
      <c r="C78" s="102"/>
      <c r="D78" s="103"/>
      <c r="E78" s="114"/>
      <c r="F78" s="105"/>
      <c r="G78" s="114"/>
      <c r="H78" s="101"/>
      <c r="I78" s="153"/>
      <c r="J78" s="177"/>
      <c r="K78" s="178"/>
      <c r="L78" s="111"/>
      <c r="M78" s="112">
        <f t="shared" si="5"/>
        <v>0</v>
      </c>
      <c r="N78" s="113"/>
    </row>
    <row r="79" spans="1:14" ht="14.4" x14ac:dyDescent="0.25">
      <c r="A79" s="100" t="str">
        <f t="shared" si="4"/>
        <v/>
      </c>
      <c r="B79" s="101"/>
      <c r="C79" s="102"/>
      <c r="D79" s="103"/>
      <c r="E79" s="114"/>
      <c r="F79" s="105"/>
      <c r="G79" s="114"/>
      <c r="H79" s="101"/>
      <c r="I79" s="153"/>
      <c r="J79" s="177"/>
      <c r="K79" s="178"/>
      <c r="L79" s="111"/>
      <c r="M79" s="112">
        <f t="shared" si="5"/>
        <v>0</v>
      </c>
      <c r="N79" s="113"/>
    </row>
    <row r="80" spans="1:14" ht="14.4" x14ac:dyDescent="0.25">
      <c r="A80" s="100" t="str">
        <f t="shared" si="4"/>
        <v/>
      </c>
      <c r="B80" s="101"/>
      <c r="C80" s="102"/>
      <c r="D80" s="103"/>
      <c r="E80" s="114"/>
      <c r="F80" s="105"/>
      <c r="G80" s="114"/>
      <c r="H80" s="101"/>
      <c r="I80" s="153"/>
      <c r="J80" s="177"/>
      <c r="K80" s="178"/>
      <c r="L80" s="111"/>
      <c r="M80" s="112">
        <f t="shared" si="5"/>
        <v>0</v>
      </c>
      <c r="N80" s="113"/>
    </row>
    <row r="81" spans="1:14" ht="14.4" x14ac:dyDescent="0.25">
      <c r="A81" s="100" t="str">
        <f t="shared" si="4"/>
        <v/>
      </c>
      <c r="B81" s="101"/>
      <c r="C81" s="102"/>
      <c r="D81" s="103"/>
      <c r="E81" s="114"/>
      <c r="F81" s="105"/>
      <c r="G81" s="114"/>
      <c r="H81" s="101"/>
      <c r="I81" s="153"/>
      <c r="J81" s="177"/>
      <c r="K81" s="178"/>
      <c r="L81" s="111"/>
      <c r="M81" s="112">
        <f t="shared" si="5"/>
        <v>0</v>
      </c>
      <c r="N81" s="113"/>
    </row>
    <row r="82" spans="1:14" ht="14.4" x14ac:dyDescent="0.25">
      <c r="A82" s="100" t="str">
        <f t="shared" si="4"/>
        <v/>
      </c>
      <c r="B82" s="101"/>
      <c r="C82" s="102"/>
      <c r="D82" s="103"/>
      <c r="E82" s="114"/>
      <c r="F82" s="105"/>
      <c r="G82" s="114"/>
      <c r="H82" s="101"/>
      <c r="I82" s="153"/>
      <c r="J82" s="177"/>
      <c r="K82" s="178"/>
      <c r="L82" s="111"/>
      <c r="M82" s="112">
        <f t="shared" si="5"/>
        <v>0</v>
      </c>
      <c r="N82" s="113"/>
    </row>
    <row r="83" spans="1:14" ht="14.4" x14ac:dyDescent="0.25">
      <c r="A83" s="100" t="str">
        <f t="shared" si="4"/>
        <v/>
      </c>
      <c r="B83" s="101"/>
      <c r="C83" s="102"/>
      <c r="D83" s="103"/>
      <c r="E83" s="114"/>
      <c r="F83" s="105"/>
      <c r="G83" s="114"/>
      <c r="H83" s="101"/>
      <c r="I83" s="153"/>
      <c r="J83" s="177"/>
      <c r="K83" s="178"/>
      <c r="L83" s="111"/>
      <c r="M83" s="112">
        <f t="shared" si="5"/>
        <v>0</v>
      </c>
      <c r="N83" s="113"/>
    </row>
    <row r="84" spans="1:14" ht="14.4" x14ac:dyDescent="0.25">
      <c r="A84" s="100" t="str">
        <f t="shared" si="4"/>
        <v/>
      </c>
      <c r="B84" s="101"/>
      <c r="C84" s="102"/>
      <c r="D84" s="103"/>
      <c r="E84" s="114"/>
      <c r="F84" s="105"/>
      <c r="G84" s="114"/>
      <c r="H84" s="101"/>
      <c r="I84" s="153"/>
      <c r="J84" s="177"/>
      <c r="K84" s="178"/>
      <c r="L84" s="111"/>
      <c r="M84" s="112">
        <f t="shared" si="5"/>
        <v>0</v>
      </c>
      <c r="N84" s="113"/>
    </row>
    <row r="85" spans="1:14" ht="14.4" x14ac:dyDescent="0.25">
      <c r="A85" s="100" t="str">
        <f t="shared" si="4"/>
        <v/>
      </c>
      <c r="B85" s="101"/>
      <c r="C85" s="102"/>
      <c r="D85" s="103"/>
      <c r="E85" s="114"/>
      <c r="F85" s="105"/>
      <c r="G85" s="114"/>
      <c r="H85" s="101"/>
      <c r="I85" s="153"/>
      <c r="J85" s="177"/>
      <c r="K85" s="178"/>
      <c r="L85" s="111"/>
      <c r="M85" s="112">
        <f t="shared" si="5"/>
        <v>0</v>
      </c>
      <c r="N85" s="113"/>
    </row>
    <row r="86" spans="1:14" ht="14.4" x14ac:dyDescent="0.25">
      <c r="A86" s="100" t="str">
        <f t="shared" si="4"/>
        <v/>
      </c>
      <c r="B86" s="101"/>
      <c r="C86" s="102"/>
      <c r="D86" s="103"/>
      <c r="E86" s="114"/>
      <c r="F86" s="105"/>
      <c r="G86" s="114"/>
      <c r="H86" s="101"/>
      <c r="I86" s="153"/>
      <c r="J86" s="177"/>
      <c r="K86" s="178"/>
      <c r="L86" s="111"/>
      <c r="M86" s="112">
        <f t="shared" si="5"/>
        <v>0</v>
      </c>
      <c r="N86" s="113"/>
    </row>
    <row r="87" spans="1:14" ht="14.4" x14ac:dyDescent="0.25">
      <c r="A87" s="100" t="str">
        <f t="shared" si="4"/>
        <v/>
      </c>
      <c r="B87" s="101"/>
      <c r="C87" s="102"/>
      <c r="D87" s="103"/>
      <c r="E87" s="114"/>
      <c r="F87" s="105"/>
      <c r="G87" s="114"/>
      <c r="H87" s="101"/>
      <c r="I87" s="153"/>
      <c r="J87" s="177"/>
      <c r="K87" s="178"/>
      <c r="L87" s="111"/>
      <c r="M87" s="112">
        <f t="shared" si="5"/>
        <v>0</v>
      </c>
      <c r="N87" s="113"/>
    </row>
    <row r="88" spans="1:14" ht="14.4" x14ac:dyDescent="0.25">
      <c r="A88" s="100" t="str">
        <f t="shared" si="4"/>
        <v/>
      </c>
      <c r="B88" s="101"/>
      <c r="C88" s="102"/>
      <c r="D88" s="103"/>
      <c r="E88" s="114"/>
      <c r="F88" s="105"/>
      <c r="G88" s="114"/>
      <c r="H88" s="101"/>
      <c r="I88" s="153"/>
      <c r="J88" s="177"/>
      <c r="K88" s="178"/>
      <c r="L88" s="111"/>
      <c r="M88" s="112">
        <f t="shared" si="5"/>
        <v>0</v>
      </c>
      <c r="N88" s="113"/>
    </row>
    <row r="89" spans="1:14" ht="14.4" x14ac:dyDescent="0.25">
      <c r="A89" s="100" t="str">
        <f t="shared" si="4"/>
        <v/>
      </c>
      <c r="B89" s="101"/>
      <c r="C89" s="102"/>
      <c r="D89" s="103"/>
      <c r="E89" s="114"/>
      <c r="F89" s="105"/>
      <c r="G89" s="114"/>
      <c r="H89" s="101"/>
      <c r="I89" s="153"/>
      <c r="J89" s="177"/>
      <c r="K89" s="178"/>
      <c r="L89" s="111"/>
      <c r="M89" s="112">
        <f t="shared" si="5"/>
        <v>0</v>
      </c>
      <c r="N89" s="113"/>
    </row>
    <row r="90" spans="1:14" ht="14.4" x14ac:dyDescent="0.25">
      <c r="A90" s="100" t="str">
        <f t="shared" si="4"/>
        <v/>
      </c>
      <c r="B90" s="101"/>
      <c r="C90" s="102"/>
      <c r="D90" s="103"/>
      <c r="E90" s="114"/>
      <c r="F90" s="105"/>
      <c r="G90" s="114"/>
      <c r="H90" s="101"/>
      <c r="I90" s="153"/>
      <c r="J90" s="177"/>
      <c r="K90" s="178"/>
      <c r="L90" s="111"/>
      <c r="M90" s="112">
        <f t="shared" si="5"/>
        <v>0</v>
      </c>
      <c r="N90" s="113"/>
    </row>
    <row r="91" spans="1:14" ht="14.4" x14ac:dyDescent="0.25">
      <c r="A91" s="100" t="str">
        <f t="shared" si="4"/>
        <v/>
      </c>
      <c r="B91" s="101"/>
      <c r="C91" s="102"/>
      <c r="D91" s="103"/>
      <c r="E91" s="114"/>
      <c r="F91" s="105"/>
      <c r="G91" s="114"/>
      <c r="H91" s="101"/>
      <c r="I91" s="153"/>
      <c r="J91" s="177"/>
      <c r="K91" s="178"/>
      <c r="L91" s="111"/>
      <c r="M91" s="112">
        <f t="shared" si="5"/>
        <v>0</v>
      </c>
      <c r="N91" s="113"/>
    </row>
    <row r="92" spans="1:14" ht="14.4" x14ac:dyDescent="0.25">
      <c r="A92" s="100" t="str">
        <f t="shared" si="4"/>
        <v/>
      </c>
      <c r="B92" s="101"/>
      <c r="C92" s="102"/>
      <c r="D92" s="103"/>
      <c r="E92" s="114"/>
      <c r="F92" s="105"/>
      <c r="G92" s="114"/>
      <c r="H92" s="101"/>
      <c r="I92" s="153"/>
      <c r="J92" s="177"/>
      <c r="K92" s="178"/>
      <c r="L92" s="111"/>
      <c r="M92" s="112">
        <f t="shared" si="5"/>
        <v>0</v>
      </c>
      <c r="N92" s="113"/>
    </row>
    <row r="93" spans="1:14" ht="14.4" x14ac:dyDescent="0.25">
      <c r="A93" s="100" t="str">
        <f t="shared" si="4"/>
        <v/>
      </c>
      <c r="B93" s="101"/>
      <c r="C93" s="102"/>
      <c r="D93" s="103"/>
      <c r="E93" s="114"/>
      <c r="F93" s="105"/>
      <c r="G93" s="114"/>
      <c r="H93" s="101"/>
      <c r="I93" s="153"/>
      <c r="J93" s="177"/>
      <c r="K93" s="178"/>
      <c r="L93" s="111"/>
      <c r="M93" s="112">
        <f t="shared" si="5"/>
        <v>0</v>
      </c>
      <c r="N93" s="113"/>
    </row>
    <row r="94" spans="1:14" ht="14.4" x14ac:dyDescent="0.25">
      <c r="A94" s="100" t="str">
        <f t="shared" si="4"/>
        <v/>
      </c>
      <c r="B94" s="101"/>
      <c r="C94" s="102"/>
      <c r="D94" s="103"/>
      <c r="E94" s="114"/>
      <c r="F94" s="105"/>
      <c r="G94" s="114"/>
      <c r="H94" s="101"/>
      <c r="I94" s="153"/>
      <c r="J94" s="177"/>
      <c r="K94" s="178"/>
      <c r="L94" s="111"/>
      <c r="M94" s="112">
        <f t="shared" si="5"/>
        <v>0</v>
      </c>
      <c r="N94" s="113"/>
    </row>
    <row r="95" spans="1:14" ht="14.4" x14ac:dyDescent="0.25">
      <c r="A95" s="100" t="str">
        <f t="shared" si="4"/>
        <v/>
      </c>
      <c r="B95" s="101"/>
      <c r="C95" s="102"/>
      <c r="D95" s="103"/>
      <c r="E95" s="114"/>
      <c r="F95" s="105"/>
      <c r="G95" s="114"/>
      <c r="H95" s="101"/>
      <c r="I95" s="153"/>
      <c r="J95" s="177"/>
      <c r="K95" s="178"/>
      <c r="L95" s="111"/>
      <c r="M95" s="112">
        <f t="shared" si="5"/>
        <v>0</v>
      </c>
      <c r="N95" s="113"/>
    </row>
    <row r="96" spans="1:14" ht="14.4" x14ac:dyDescent="0.25">
      <c r="A96" s="100" t="str">
        <f t="shared" si="4"/>
        <v/>
      </c>
      <c r="B96" s="101"/>
      <c r="C96" s="102"/>
      <c r="D96" s="103"/>
      <c r="E96" s="114"/>
      <c r="F96" s="105"/>
      <c r="G96" s="114"/>
      <c r="H96" s="101"/>
      <c r="I96" s="153"/>
      <c r="J96" s="177"/>
      <c r="K96" s="178"/>
      <c r="L96" s="111"/>
      <c r="M96" s="112">
        <f t="shared" si="5"/>
        <v>0</v>
      </c>
      <c r="N96" s="113"/>
    </row>
    <row r="97" spans="1:14" ht="14.4" x14ac:dyDescent="0.25">
      <c r="A97" s="100" t="str">
        <f t="shared" si="4"/>
        <v/>
      </c>
      <c r="B97" s="101"/>
      <c r="C97" s="102"/>
      <c r="D97" s="103"/>
      <c r="E97" s="114"/>
      <c r="F97" s="105"/>
      <c r="G97" s="114"/>
      <c r="H97" s="101"/>
      <c r="I97" s="153"/>
      <c r="J97" s="177"/>
      <c r="K97" s="178"/>
      <c r="L97" s="111"/>
      <c r="M97" s="112">
        <f t="shared" si="5"/>
        <v>0</v>
      </c>
      <c r="N97" s="113"/>
    </row>
    <row r="98" spans="1:14" ht="14.4" x14ac:dyDescent="0.25">
      <c r="A98" s="100" t="str">
        <f t="shared" si="4"/>
        <v/>
      </c>
      <c r="B98" s="101"/>
      <c r="C98" s="102"/>
      <c r="D98" s="103"/>
      <c r="E98" s="114"/>
      <c r="F98" s="105"/>
      <c r="G98" s="114"/>
      <c r="H98" s="101"/>
      <c r="I98" s="153"/>
      <c r="J98" s="177"/>
      <c r="K98" s="178"/>
      <c r="L98" s="111"/>
      <c r="M98" s="112">
        <f t="shared" si="5"/>
        <v>0</v>
      </c>
      <c r="N98" s="113"/>
    </row>
    <row r="99" spans="1:14" ht="14.4" x14ac:dyDescent="0.25">
      <c r="A99" s="100" t="str">
        <f t="shared" si="4"/>
        <v/>
      </c>
      <c r="B99" s="101"/>
      <c r="C99" s="102"/>
      <c r="D99" s="103"/>
      <c r="E99" s="114"/>
      <c r="F99" s="105"/>
      <c r="G99" s="114"/>
      <c r="H99" s="101"/>
      <c r="I99" s="153"/>
      <c r="J99" s="177"/>
      <c r="K99" s="178"/>
      <c r="L99" s="111"/>
      <c r="M99" s="112">
        <f t="shared" si="5"/>
        <v>0</v>
      </c>
      <c r="N99" s="113"/>
    </row>
    <row r="100" spans="1:14" ht="15" thickBot="1" x14ac:dyDescent="0.3">
      <c r="A100" s="100" t="str">
        <f t="shared" si="4"/>
        <v/>
      </c>
      <c r="B100" s="115"/>
      <c r="C100" s="116"/>
      <c r="D100" s="117"/>
      <c r="E100" s="118"/>
      <c r="F100" s="119"/>
      <c r="G100" s="118"/>
      <c r="H100" s="115"/>
      <c r="I100" s="164"/>
      <c r="J100" s="289"/>
      <c r="K100" s="212"/>
      <c r="L100" s="125"/>
      <c r="M100" s="126">
        <f t="shared" si="5"/>
        <v>0</v>
      </c>
      <c r="N100" s="127"/>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19" type="noConversion"/>
  <conditionalFormatting sqref="C1:D5">
    <cfRule type="duplicateValues" dxfId="91" priority="1088"/>
    <cfRule type="duplicateValues" dxfId="90" priority="1089"/>
  </conditionalFormatting>
  <conditionalFormatting sqref="C6:D7">
    <cfRule type="duplicateValues" dxfId="89" priority="1090"/>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9C97F-80A5-4020-979D-04E62CEEF8F3}">
  <sheetPr codeName="Sheet19">
    <tabColor rgb="FFFF3399"/>
  </sheetPr>
  <dimension ref="A1:N54"/>
  <sheetViews>
    <sheetView zoomScale="90" zoomScaleNormal="90" workbookViewId="0">
      <selection activeCell="D22" sqref="D22"/>
    </sheetView>
  </sheetViews>
  <sheetFormatPr defaultColWidth="54.5546875" defaultRowHeight="13.2" x14ac:dyDescent="0.25"/>
  <cols>
    <col min="1" max="1" width="60.88671875" bestFit="1" customWidth="1"/>
    <col min="2" max="2" width="10.88671875" bestFit="1" customWidth="1"/>
    <col min="3" max="3" width="17.6640625" bestFit="1" customWidth="1"/>
    <col min="4" max="4" width="34.6640625" bestFit="1" customWidth="1"/>
    <col min="5" max="5" width="9.109375" bestFit="1" customWidth="1"/>
    <col min="6" max="6" width="36.5546875" bestFit="1" customWidth="1"/>
    <col min="7" max="7" width="10" style="593" bestFit="1" customWidth="1"/>
    <col min="8" max="8" width="9.88671875" style="593" bestFit="1" customWidth="1"/>
    <col min="9" max="9" width="11.109375" style="593" bestFit="1" customWidth="1"/>
    <col min="10" max="10" width="15.44140625" style="593" bestFit="1" customWidth="1"/>
    <col min="11" max="11" width="16.33203125" bestFit="1" customWidth="1"/>
    <col min="12" max="12" width="9" bestFit="1" customWidth="1"/>
    <col min="13" max="13" width="17" bestFit="1" customWidth="1"/>
    <col min="14" max="14" width="35.88671875" bestFit="1" customWidth="1"/>
  </cols>
  <sheetData>
    <row r="1" spans="1:14" ht="14.4" thickBot="1" x14ac:dyDescent="0.3">
      <c r="A1" s="89">
        <f>SUM(A2-1)</f>
        <v>32</v>
      </c>
      <c r="B1" s="942" t="s">
        <v>54</v>
      </c>
      <c r="C1" s="943"/>
      <c r="D1" s="90" t="s">
        <v>27</v>
      </c>
      <c r="E1" s="944" t="s">
        <v>190</v>
      </c>
      <c r="F1" s="945"/>
      <c r="G1" s="945"/>
      <c r="H1" s="945"/>
      <c r="I1" s="945"/>
      <c r="J1" s="945"/>
      <c r="K1" s="91" t="s">
        <v>28</v>
      </c>
      <c r="L1" s="946">
        <v>44997</v>
      </c>
      <c r="M1" s="947"/>
      <c r="N1" s="92" t="s">
        <v>55</v>
      </c>
    </row>
    <row r="2" spans="1:14" ht="13.8" thickBot="1" x14ac:dyDescent="0.3">
      <c r="A2" s="94">
        <f>COUNTA(_xlfn.UNIQUE(D6:D105))</f>
        <v>33</v>
      </c>
      <c r="B2" s="948" t="s">
        <v>56</v>
      </c>
      <c r="C2" s="948"/>
      <c r="D2" s="948"/>
      <c r="E2" s="948"/>
      <c r="F2" s="948"/>
      <c r="G2" s="948"/>
      <c r="H2" s="948"/>
      <c r="I2" s="948"/>
      <c r="J2" s="948"/>
      <c r="K2" s="948"/>
      <c r="L2" s="948"/>
      <c r="M2" s="948"/>
      <c r="N2" s="95" t="s">
        <v>57</v>
      </c>
    </row>
    <row r="3" spans="1:14" ht="14.4" thickBot="1" x14ac:dyDescent="0.3">
      <c r="A3" s="926" t="s">
        <v>58</v>
      </c>
      <c r="B3" s="928" t="s">
        <v>29</v>
      </c>
      <c r="C3" s="931" t="s">
        <v>30</v>
      </c>
      <c r="D3" s="934" t="s">
        <v>31</v>
      </c>
      <c r="E3" s="936" t="s">
        <v>59</v>
      </c>
      <c r="F3" s="934" t="s">
        <v>36</v>
      </c>
      <c r="G3" s="950" t="s">
        <v>60</v>
      </c>
      <c r="H3" s="951"/>
      <c r="I3" s="951"/>
      <c r="J3" s="951"/>
      <c r="K3" s="952"/>
      <c r="L3" s="953" t="s">
        <v>25</v>
      </c>
      <c r="M3" s="955" t="s">
        <v>34</v>
      </c>
      <c r="N3" s="96" t="s">
        <v>61</v>
      </c>
    </row>
    <row r="4" spans="1:14" ht="14.4" thickBot="1" x14ac:dyDescent="0.3">
      <c r="A4" s="927"/>
      <c r="B4" s="929"/>
      <c r="C4" s="932"/>
      <c r="D4" s="935"/>
      <c r="E4" s="937"/>
      <c r="F4" s="949"/>
      <c r="G4" s="978" t="s">
        <v>26</v>
      </c>
      <c r="H4" s="980" t="s">
        <v>24</v>
      </c>
      <c r="I4" s="980" t="s">
        <v>38</v>
      </c>
      <c r="J4" s="980" t="s">
        <v>32</v>
      </c>
      <c r="K4" s="940" t="s">
        <v>33</v>
      </c>
      <c r="L4" s="954"/>
      <c r="M4" s="956"/>
      <c r="N4" s="98">
        <v>2</v>
      </c>
    </row>
    <row r="5" spans="1:14" ht="14.4" thickBot="1" x14ac:dyDescent="0.3">
      <c r="A5" s="927"/>
      <c r="B5" s="930"/>
      <c r="C5" s="933"/>
      <c r="D5" s="935"/>
      <c r="E5" s="938" t="s">
        <v>35</v>
      </c>
      <c r="F5" s="939"/>
      <c r="G5" s="979"/>
      <c r="H5" s="981"/>
      <c r="I5" s="981"/>
      <c r="J5" s="981"/>
      <c r="K5" s="941"/>
      <c r="L5" s="954"/>
      <c r="M5" s="956"/>
      <c r="N5" s="97">
        <f>IF(N4=1,0,IF(N4=2,1,IF(N4=3,2,0)))</f>
        <v>1</v>
      </c>
    </row>
    <row r="6" spans="1:14" ht="14.4" x14ac:dyDescent="0.25">
      <c r="A6" s="161" t="str">
        <f t="shared" ref="A6:A37" si="0">CONCATENATE(B6,C6,D6)</f>
        <v>PrepPippa JakovichPocket Rocket</v>
      </c>
      <c r="B6" s="162" t="s">
        <v>26</v>
      </c>
      <c r="C6" s="166" t="s">
        <v>688</v>
      </c>
      <c r="D6" s="167" t="s">
        <v>689</v>
      </c>
      <c r="E6" s="168">
        <v>6029425</v>
      </c>
      <c r="F6" s="169" t="s">
        <v>570</v>
      </c>
      <c r="G6" s="589">
        <v>67.332999999999998</v>
      </c>
      <c r="H6" s="675"/>
      <c r="I6" s="591"/>
      <c r="J6" s="591"/>
      <c r="K6" s="159"/>
      <c r="L6" s="89">
        <v>1</v>
      </c>
      <c r="M6" s="165">
        <v>7</v>
      </c>
      <c r="N6" s="175">
        <f>SUM(M6+$N$5)</f>
        <v>8</v>
      </c>
    </row>
    <row r="7" spans="1:14" ht="14.4" x14ac:dyDescent="0.25">
      <c r="A7" s="100" t="str">
        <f t="shared" si="0"/>
        <v/>
      </c>
      <c r="B7" s="130"/>
      <c r="C7" s="170" t="s">
        <v>37</v>
      </c>
      <c r="D7" s="171" t="s">
        <v>37</v>
      </c>
      <c r="E7" s="172"/>
      <c r="F7" s="173"/>
      <c r="G7" s="332"/>
      <c r="H7" s="603"/>
      <c r="I7" s="334"/>
      <c r="J7" s="334"/>
      <c r="K7" s="151"/>
      <c r="L7" s="113"/>
      <c r="M7" s="112">
        <v>0</v>
      </c>
      <c r="N7" s="176"/>
    </row>
    <row r="8" spans="1:14" ht="14.4" x14ac:dyDescent="0.25">
      <c r="A8" s="100" t="str">
        <f t="shared" si="0"/>
        <v>PrelimBronte HorsfallRockview Solar Flair</v>
      </c>
      <c r="B8" s="101" t="s">
        <v>24</v>
      </c>
      <c r="C8" s="174" t="s">
        <v>156</v>
      </c>
      <c r="D8" s="171" t="s">
        <v>523</v>
      </c>
      <c r="E8" s="172">
        <v>6025533</v>
      </c>
      <c r="F8" s="173" t="s">
        <v>376</v>
      </c>
      <c r="G8" s="679"/>
      <c r="H8" s="334">
        <v>72.2</v>
      </c>
      <c r="I8" s="334"/>
      <c r="J8" s="334"/>
      <c r="K8" s="151"/>
      <c r="L8" s="113">
        <v>1</v>
      </c>
      <c r="M8" s="112">
        <v>7</v>
      </c>
      <c r="N8" s="176">
        <f t="shared" ref="N8:N49" si="1">SUM(M8+$N$5)</f>
        <v>8</v>
      </c>
    </row>
    <row r="9" spans="1:14" ht="14.4" x14ac:dyDescent="0.25">
      <c r="A9" s="100" t="str">
        <f t="shared" si="0"/>
        <v>PrelimJosie DayWeston Park Applewood</v>
      </c>
      <c r="B9" s="101" t="s">
        <v>24</v>
      </c>
      <c r="C9" s="174" t="s">
        <v>666</v>
      </c>
      <c r="D9" s="171" t="s">
        <v>667</v>
      </c>
      <c r="E9" s="172">
        <v>6027112</v>
      </c>
      <c r="F9" s="173" t="s">
        <v>376</v>
      </c>
      <c r="G9" s="679"/>
      <c r="H9" s="334">
        <v>70.599999999999994</v>
      </c>
      <c r="I9" s="334"/>
      <c r="J9" s="334"/>
      <c r="K9" s="151"/>
      <c r="L9" s="113">
        <v>2</v>
      </c>
      <c r="M9" s="112">
        <v>6</v>
      </c>
      <c r="N9" s="176">
        <f t="shared" si="1"/>
        <v>7</v>
      </c>
    </row>
    <row r="10" spans="1:14" ht="14.4" x14ac:dyDescent="0.25">
      <c r="A10" s="100" t="str">
        <f t="shared" si="0"/>
        <v>PrelimPippa JakovichPocket Rocket</v>
      </c>
      <c r="B10" s="130" t="s">
        <v>24</v>
      </c>
      <c r="C10" s="170" t="s">
        <v>688</v>
      </c>
      <c r="D10" s="171" t="s">
        <v>689</v>
      </c>
      <c r="E10" s="172">
        <v>6029425</v>
      </c>
      <c r="F10" s="173" t="s">
        <v>570</v>
      </c>
      <c r="G10" s="332"/>
      <c r="H10" s="334">
        <v>64</v>
      </c>
      <c r="I10" s="603"/>
      <c r="J10" s="334"/>
      <c r="K10" s="151"/>
      <c r="L10" s="113">
        <v>3</v>
      </c>
      <c r="M10" s="112">
        <v>5</v>
      </c>
      <c r="N10" s="176">
        <f t="shared" si="1"/>
        <v>6</v>
      </c>
    </row>
    <row r="11" spans="1:14" ht="14.4" x14ac:dyDescent="0.25">
      <c r="A11" s="100" t="str">
        <f t="shared" si="0"/>
        <v>PrelimPippa O'NeilGlen Avon Statesmann</v>
      </c>
      <c r="B11" s="101" t="s">
        <v>24</v>
      </c>
      <c r="C11" s="174" t="s">
        <v>690</v>
      </c>
      <c r="D11" s="171" t="s">
        <v>691</v>
      </c>
      <c r="E11" s="172">
        <v>9101695</v>
      </c>
      <c r="F11" s="173" t="s">
        <v>294</v>
      </c>
      <c r="G11" s="332"/>
      <c r="H11" s="334">
        <v>64</v>
      </c>
      <c r="I11" s="603"/>
      <c r="J11" s="334"/>
      <c r="K11" s="151"/>
      <c r="L11" s="113">
        <v>3</v>
      </c>
      <c r="M11" s="112">
        <v>5</v>
      </c>
      <c r="N11" s="176">
        <f t="shared" si="1"/>
        <v>6</v>
      </c>
    </row>
    <row r="12" spans="1:14" ht="14.4" x14ac:dyDescent="0.25">
      <c r="A12" s="100" t="str">
        <f t="shared" si="0"/>
        <v>PrelimLexi O'NeilTiaja Park Foxy</v>
      </c>
      <c r="B12" s="101" t="s">
        <v>24</v>
      </c>
      <c r="C12" s="174" t="s">
        <v>692</v>
      </c>
      <c r="D12" s="171" t="s">
        <v>264</v>
      </c>
      <c r="E12" s="172">
        <v>9101694</v>
      </c>
      <c r="F12" s="173" t="s">
        <v>294</v>
      </c>
      <c r="G12" s="332"/>
      <c r="H12" s="334">
        <v>63.6</v>
      </c>
      <c r="I12" s="334"/>
      <c r="J12" s="603"/>
      <c r="K12" s="151"/>
      <c r="L12" s="113">
        <v>5</v>
      </c>
      <c r="M12" s="112">
        <v>3</v>
      </c>
      <c r="N12" s="176">
        <f t="shared" si="1"/>
        <v>4</v>
      </c>
    </row>
    <row r="13" spans="1:14" ht="14.4" x14ac:dyDescent="0.25">
      <c r="A13" s="100" t="str">
        <f t="shared" si="0"/>
        <v>PrelimJade GibsoneRemrah Royal</v>
      </c>
      <c r="B13" s="101" t="s">
        <v>24</v>
      </c>
      <c r="C13" s="174" t="s">
        <v>693</v>
      </c>
      <c r="D13" s="171" t="s">
        <v>694</v>
      </c>
      <c r="E13" s="172">
        <v>6028956</v>
      </c>
      <c r="F13" s="173" t="s">
        <v>376</v>
      </c>
      <c r="G13" s="332"/>
      <c r="H13" s="334">
        <v>56.6</v>
      </c>
      <c r="I13" s="334"/>
      <c r="J13" s="603"/>
      <c r="K13" s="151"/>
      <c r="L13" s="113">
        <v>6</v>
      </c>
      <c r="M13" s="112">
        <v>2</v>
      </c>
      <c r="N13" s="176">
        <f>SUM(M13+$N$5)</f>
        <v>3</v>
      </c>
    </row>
    <row r="14" spans="1:14" ht="14.4" x14ac:dyDescent="0.25">
      <c r="A14" s="100" t="str">
        <f t="shared" si="0"/>
        <v/>
      </c>
      <c r="B14" s="101"/>
      <c r="C14" s="174" t="s">
        <v>37</v>
      </c>
      <c r="D14" s="171" t="s">
        <v>37</v>
      </c>
      <c r="E14" s="172"/>
      <c r="F14" s="173"/>
      <c r="G14" s="332"/>
      <c r="H14" s="334"/>
      <c r="I14" s="334"/>
      <c r="J14" s="603"/>
      <c r="K14" s="151"/>
      <c r="L14" s="113"/>
      <c r="M14" s="112">
        <v>0</v>
      </c>
      <c r="N14" s="176"/>
    </row>
    <row r="15" spans="1:14" ht="14.4" x14ac:dyDescent="0.25">
      <c r="A15" s="100" t="str">
        <f t="shared" si="0"/>
        <v>PrelimHolly GreeningLockharts Enterprise</v>
      </c>
      <c r="B15" s="101" t="s">
        <v>24</v>
      </c>
      <c r="C15" s="174" t="s">
        <v>39</v>
      </c>
      <c r="D15" s="171" t="s">
        <v>324</v>
      </c>
      <c r="E15" s="172">
        <v>6027084</v>
      </c>
      <c r="F15" s="173" t="s">
        <v>376</v>
      </c>
      <c r="G15" s="332"/>
      <c r="H15" s="334">
        <v>67.8</v>
      </c>
      <c r="I15" s="334"/>
      <c r="J15" s="603"/>
      <c r="K15" s="160"/>
      <c r="L15" s="113">
        <v>1</v>
      </c>
      <c r="M15" s="112">
        <v>7</v>
      </c>
      <c r="N15" s="176">
        <f t="shared" si="1"/>
        <v>8</v>
      </c>
    </row>
    <row r="16" spans="1:14" ht="14.4" x14ac:dyDescent="0.25">
      <c r="A16" s="100" t="str">
        <f t="shared" si="0"/>
        <v>PrelimEmmy FieldingBramley Sugarman</v>
      </c>
      <c r="B16" s="101" t="s">
        <v>24</v>
      </c>
      <c r="C16" s="174" t="s">
        <v>534</v>
      </c>
      <c r="D16" s="171" t="s">
        <v>525</v>
      </c>
      <c r="E16" s="172">
        <v>6028710</v>
      </c>
      <c r="F16" s="173" t="s">
        <v>376</v>
      </c>
      <c r="G16" s="332"/>
      <c r="H16" s="334">
        <v>66.599999999999994</v>
      </c>
      <c r="I16" s="334"/>
      <c r="J16" s="334"/>
      <c r="K16" s="160"/>
      <c r="L16" s="113">
        <v>2</v>
      </c>
      <c r="M16" s="112">
        <v>6</v>
      </c>
      <c r="N16" s="176">
        <f t="shared" si="1"/>
        <v>7</v>
      </c>
    </row>
    <row r="17" spans="1:14" ht="14.4" x14ac:dyDescent="0.25">
      <c r="A17" s="100" t="str">
        <f t="shared" si="0"/>
        <v>PrelimChaise FowlerGlobal Supreme</v>
      </c>
      <c r="B17" s="101" t="s">
        <v>24</v>
      </c>
      <c r="C17" s="174" t="s">
        <v>291</v>
      </c>
      <c r="D17" s="171" t="s">
        <v>549</v>
      </c>
      <c r="E17" s="172">
        <v>6024856</v>
      </c>
      <c r="F17" s="173" t="s">
        <v>376</v>
      </c>
      <c r="G17" s="332"/>
      <c r="H17" s="334">
        <v>64.8</v>
      </c>
      <c r="I17" s="334"/>
      <c r="J17" s="334"/>
      <c r="K17" s="160"/>
      <c r="L17" s="113">
        <v>3</v>
      </c>
      <c r="M17" s="112">
        <v>5</v>
      </c>
      <c r="N17" s="176">
        <f t="shared" si="1"/>
        <v>6</v>
      </c>
    </row>
    <row r="18" spans="1:14" ht="14.4" x14ac:dyDescent="0.25">
      <c r="A18" s="100" t="str">
        <f t="shared" si="0"/>
        <v>PrelimMisha GodfryJb Royal Illusion</v>
      </c>
      <c r="B18" s="101" t="s">
        <v>24</v>
      </c>
      <c r="C18" s="174" t="s">
        <v>695</v>
      </c>
      <c r="D18" s="171" t="s">
        <v>703</v>
      </c>
      <c r="E18" s="172">
        <v>9104623</v>
      </c>
      <c r="F18" s="173" t="s">
        <v>376</v>
      </c>
      <c r="G18" s="332"/>
      <c r="H18" s="334">
        <v>63.2</v>
      </c>
      <c r="I18" s="334"/>
      <c r="J18" s="334"/>
      <c r="K18" s="160"/>
      <c r="L18" s="113">
        <v>4</v>
      </c>
      <c r="M18" s="112">
        <v>4</v>
      </c>
      <c r="N18" s="176">
        <f t="shared" si="1"/>
        <v>5</v>
      </c>
    </row>
    <row r="19" spans="1:14" ht="14.4" x14ac:dyDescent="0.25">
      <c r="A19" s="100" t="str">
        <f t="shared" si="0"/>
        <v>PrelimHolly KerrOwnedale Firefox</v>
      </c>
      <c r="B19" s="101" t="s">
        <v>24</v>
      </c>
      <c r="C19" s="174" t="s">
        <v>535</v>
      </c>
      <c r="D19" s="171" t="s">
        <v>696</v>
      </c>
      <c r="E19" s="172">
        <v>9102542</v>
      </c>
      <c r="F19" s="173" t="s">
        <v>570</v>
      </c>
      <c r="G19" s="332"/>
      <c r="H19" s="334">
        <v>63</v>
      </c>
      <c r="I19" s="334"/>
      <c r="J19" s="334"/>
      <c r="K19" s="160"/>
      <c r="L19" s="113">
        <v>5</v>
      </c>
      <c r="M19" s="112">
        <v>3</v>
      </c>
      <c r="N19" s="176">
        <f t="shared" si="1"/>
        <v>4</v>
      </c>
    </row>
    <row r="20" spans="1:14" ht="14.4" x14ac:dyDescent="0.25">
      <c r="A20" s="100" t="str">
        <f t="shared" si="0"/>
        <v>PrelimZahara WintersGynudup Plains Arabella</v>
      </c>
      <c r="B20" s="101" t="s">
        <v>24</v>
      </c>
      <c r="C20" s="174" t="s">
        <v>602</v>
      </c>
      <c r="D20" s="171" t="s">
        <v>632</v>
      </c>
      <c r="E20" s="172">
        <v>6010957</v>
      </c>
      <c r="F20" s="173" t="s">
        <v>681</v>
      </c>
      <c r="G20" s="332"/>
      <c r="H20" s="334">
        <v>61.8</v>
      </c>
      <c r="I20" s="334"/>
      <c r="J20" s="334"/>
      <c r="K20" s="160"/>
      <c r="L20" s="113">
        <v>6</v>
      </c>
      <c r="M20" s="112">
        <v>2</v>
      </c>
      <c r="N20" s="176">
        <f t="shared" ref="N20:N34" si="2">SUM(M20+$N$5)</f>
        <v>3</v>
      </c>
    </row>
    <row r="21" spans="1:14" ht="14.4" x14ac:dyDescent="0.25">
      <c r="A21" s="100" t="str">
        <f t="shared" si="0"/>
        <v>PrelimKeirah DolanUltimate Park Statesman</v>
      </c>
      <c r="B21" s="101" t="s">
        <v>24</v>
      </c>
      <c r="C21" s="174" t="s">
        <v>673</v>
      </c>
      <c r="D21" s="171" t="s">
        <v>674</v>
      </c>
      <c r="E21" s="172">
        <v>6022766</v>
      </c>
      <c r="F21" s="173" t="s">
        <v>364</v>
      </c>
      <c r="G21" s="332"/>
      <c r="H21" s="334">
        <v>56.6</v>
      </c>
      <c r="I21" s="334"/>
      <c r="J21" s="334"/>
      <c r="K21" s="160"/>
      <c r="L21" s="113">
        <v>7</v>
      </c>
      <c r="M21" s="112">
        <v>1</v>
      </c>
      <c r="N21" s="176">
        <f t="shared" si="2"/>
        <v>2</v>
      </c>
    </row>
    <row r="22" spans="1:14" ht="14.4" x14ac:dyDescent="0.25">
      <c r="A22" s="100" t="str">
        <f t="shared" si="0"/>
        <v/>
      </c>
      <c r="B22" s="101"/>
      <c r="C22" s="174" t="s">
        <v>37</v>
      </c>
      <c r="D22" s="171" t="s">
        <v>37</v>
      </c>
      <c r="E22" s="172"/>
      <c r="F22" s="173"/>
      <c r="G22" s="332"/>
      <c r="H22" s="334"/>
      <c r="I22" s="334"/>
      <c r="J22" s="334"/>
      <c r="K22" s="160"/>
      <c r="L22" s="113"/>
      <c r="M22" s="112">
        <v>0</v>
      </c>
      <c r="N22" s="176"/>
    </row>
    <row r="23" spans="1:14" ht="14.4" x14ac:dyDescent="0.25">
      <c r="A23" s="100" t="str">
        <f t="shared" si="0"/>
        <v>PrelimReagan HughanSylvania Curtain Call</v>
      </c>
      <c r="B23" s="101" t="s">
        <v>24</v>
      </c>
      <c r="C23" s="174" t="s">
        <v>343</v>
      </c>
      <c r="D23" s="171" t="s">
        <v>386</v>
      </c>
      <c r="E23" s="172">
        <v>6008572</v>
      </c>
      <c r="F23" s="173" t="s">
        <v>376</v>
      </c>
      <c r="G23" s="332"/>
      <c r="H23" s="334">
        <v>71.400000000000006</v>
      </c>
      <c r="I23" s="334"/>
      <c r="J23" s="334"/>
      <c r="K23" s="160"/>
      <c r="L23" s="113">
        <v>1</v>
      </c>
      <c r="M23" s="112">
        <v>7</v>
      </c>
      <c r="N23" s="176">
        <f t="shared" si="2"/>
        <v>8</v>
      </c>
    </row>
    <row r="24" spans="1:14" ht="14.4" x14ac:dyDescent="0.25">
      <c r="A24" s="100" t="str">
        <f t="shared" si="0"/>
        <v>PrelimHannah KerrCharisma George Washington</v>
      </c>
      <c r="B24" s="101" t="s">
        <v>24</v>
      </c>
      <c r="C24" s="174" t="s">
        <v>507</v>
      </c>
      <c r="D24" s="171" t="s">
        <v>393</v>
      </c>
      <c r="E24" s="172">
        <v>9102541</v>
      </c>
      <c r="F24" s="173" t="s">
        <v>570</v>
      </c>
      <c r="G24" s="332"/>
      <c r="H24" s="334">
        <v>69</v>
      </c>
      <c r="I24" s="334"/>
      <c r="J24" s="334"/>
      <c r="K24" s="160"/>
      <c r="L24" s="113">
        <v>2</v>
      </c>
      <c r="M24" s="112">
        <v>6</v>
      </c>
      <c r="N24" s="176">
        <f t="shared" si="2"/>
        <v>7</v>
      </c>
    </row>
    <row r="25" spans="1:14" ht="14.4" x14ac:dyDescent="0.25">
      <c r="A25" s="100" t="str">
        <f t="shared" si="0"/>
        <v>PrelimJorja WarehamTiaja Park Image</v>
      </c>
      <c r="B25" s="101" t="s">
        <v>24</v>
      </c>
      <c r="C25" s="174" t="s">
        <v>340</v>
      </c>
      <c r="D25" s="171" t="s">
        <v>383</v>
      </c>
      <c r="E25" s="172">
        <v>6005901</v>
      </c>
      <c r="F25" s="173" t="s">
        <v>364</v>
      </c>
      <c r="G25" s="332"/>
      <c r="H25" s="334">
        <v>68.599999999999994</v>
      </c>
      <c r="I25" s="334"/>
      <c r="J25" s="334"/>
      <c r="K25" s="160"/>
      <c r="L25" s="113">
        <v>3</v>
      </c>
      <c r="M25" s="112">
        <v>5</v>
      </c>
      <c r="N25" s="176">
        <f t="shared" si="2"/>
        <v>6</v>
      </c>
    </row>
    <row r="26" spans="1:14" ht="14.4" x14ac:dyDescent="0.25">
      <c r="A26" s="100" t="str">
        <f t="shared" si="0"/>
        <v>PrelimAbbie KirkhamLuminos Star</v>
      </c>
      <c r="B26" s="101" t="s">
        <v>24</v>
      </c>
      <c r="C26" s="174" t="s">
        <v>504</v>
      </c>
      <c r="D26" s="171" t="s">
        <v>697</v>
      </c>
      <c r="E26" s="172">
        <v>6027917</v>
      </c>
      <c r="F26" s="173" t="s">
        <v>570</v>
      </c>
      <c r="G26" s="332"/>
      <c r="H26" s="334">
        <v>65</v>
      </c>
      <c r="I26" s="334"/>
      <c r="J26" s="334"/>
      <c r="K26" s="160"/>
      <c r="L26" s="113">
        <v>4</v>
      </c>
      <c r="M26" s="112">
        <v>4</v>
      </c>
      <c r="N26" s="176">
        <f t="shared" si="2"/>
        <v>5</v>
      </c>
    </row>
    <row r="27" spans="1:14" ht="14.4" x14ac:dyDescent="0.25">
      <c r="A27" s="100" t="str">
        <f t="shared" si="0"/>
        <v/>
      </c>
      <c r="B27" s="101"/>
      <c r="C27" s="174" t="s">
        <v>37</v>
      </c>
      <c r="D27" s="171" t="s">
        <v>37</v>
      </c>
      <c r="E27" s="172"/>
      <c r="F27" s="173"/>
      <c r="G27" s="332"/>
      <c r="H27" s="334"/>
      <c r="I27" s="334"/>
      <c r="J27" s="334"/>
      <c r="K27" s="160"/>
      <c r="L27" s="113"/>
      <c r="M27" s="112">
        <v>0</v>
      </c>
      <c r="N27" s="176"/>
    </row>
    <row r="28" spans="1:14" ht="14.4" x14ac:dyDescent="0.25">
      <c r="A28" s="100" t="str">
        <f t="shared" si="0"/>
        <v>PrelimLauren RoweLladielle Noblemann</v>
      </c>
      <c r="B28" s="101" t="s">
        <v>24</v>
      </c>
      <c r="C28" s="174" t="s">
        <v>576</v>
      </c>
      <c r="D28" s="171" t="s">
        <v>698</v>
      </c>
      <c r="E28" s="172">
        <v>6011082</v>
      </c>
      <c r="F28" s="173" t="s">
        <v>376</v>
      </c>
      <c r="G28" s="332"/>
      <c r="H28" s="334">
        <v>74.2</v>
      </c>
      <c r="I28" s="334"/>
      <c r="J28" s="334"/>
      <c r="K28" s="160"/>
      <c r="L28" s="113">
        <v>1</v>
      </c>
      <c r="M28" s="112">
        <v>7</v>
      </c>
      <c r="N28" s="176">
        <f t="shared" si="2"/>
        <v>8</v>
      </c>
    </row>
    <row r="29" spans="1:14" ht="14.4" x14ac:dyDescent="0.25">
      <c r="A29" s="100" t="str">
        <f t="shared" si="0"/>
        <v>PrelimEliza HuttonSerenity Park Calais</v>
      </c>
      <c r="B29" s="101" t="s">
        <v>24</v>
      </c>
      <c r="C29" s="174" t="s">
        <v>679</v>
      </c>
      <c r="D29" s="171" t="s">
        <v>680</v>
      </c>
      <c r="E29" s="172">
        <v>6022769</v>
      </c>
      <c r="F29" s="173" t="s">
        <v>681</v>
      </c>
      <c r="G29" s="332"/>
      <c r="H29" s="334">
        <v>68.900000000000006</v>
      </c>
      <c r="I29" s="334"/>
      <c r="J29" s="334"/>
      <c r="K29" s="160"/>
      <c r="L29" s="113">
        <v>2</v>
      </c>
      <c r="M29" s="112">
        <v>6</v>
      </c>
      <c r="N29" s="176">
        <f t="shared" si="2"/>
        <v>7</v>
      </c>
    </row>
    <row r="30" spans="1:14" ht="14.4" x14ac:dyDescent="0.25">
      <c r="A30" s="100" t="str">
        <f t="shared" si="0"/>
        <v>PrelimSophie MorrisonPowderbark Orlaith</v>
      </c>
      <c r="B30" s="101" t="s">
        <v>24</v>
      </c>
      <c r="C30" s="174" t="s">
        <v>423</v>
      </c>
      <c r="D30" s="171" t="s">
        <v>446</v>
      </c>
      <c r="E30" s="172">
        <v>6026197</v>
      </c>
      <c r="F30" s="173" t="s">
        <v>376</v>
      </c>
      <c r="G30" s="332"/>
      <c r="H30" s="334">
        <v>68.2</v>
      </c>
      <c r="I30" s="334"/>
      <c r="J30" s="334"/>
      <c r="K30" s="160"/>
      <c r="L30" s="113">
        <v>3</v>
      </c>
      <c r="M30" s="112">
        <v>5</v>
      </c>
      <c r="N30" s="176">
        <f t="shared" si="2"/>
        <v>6</v>
      </c>
    </row>
    <row r="31" spans="1:14" ht="14.4" x14ac:dyDescent="0.25">
      <c r="A31" s="100" t="str">
        <f t="shared" si="0"/>
        <v>PrelimRebecca SimpsonKasac Park Global Warrior</v>
      </c>
      <c r="B31" s="101" t="s">
        <v>24</v>
      </c>
      <c r="C31" s="174" t="s">
        <v>486</v>
      </c>
      <c r="D31" s="171" t="s">
        <v>490</v>
      </c>
      <c r="E31" s="172">
        <v>6021210</v>
      </c>
      <c r="F31" s="173" t="s">
        <v>699</v>
      </c>
      <c r="G31" s="332"/>
      <c r="H31" s="334">
        <v>53.1</v>
      </c>
      <c r="I31" s="334"/>
      <c r="J31" s="334"/>
      <c r="K31" s="160"/>
      <c r="L31" s="113">
        <v>4</v>
      </c>
      <c r="M31" s="112">
        <v>4</v>
      </c>
      <c r="N31" s="176">
        <f t="shared" si="2"/>
        <v>5</v>
      </c>
    </row>
    <row r="32" spans="1:14" ht="14.4" x14ac:dyDescent="0.25">
      <c r="A32" s="100" t="str">
        <f t="shared" si="0"/>
        <v/>
      </c>
      <c r="B32" s="101"/>
      <c r="C32" s="174" t="s">
        <v>37</v>
      </c>
      <c r="D32" s="171" t="s">
        <v>37</v>
      </c>
      <c r="E32" s="172"/>
      <c r="F32" s="173"/>
      <c r="G32" s="332"/>
      <c r="H32" s="334"/>
      <c r="I32" s="334"/>
      <c r="J32" s="334"/>
      <c r="K32" s="160"/>
      <c r="L32" s="113"/>
      <c r="M32" s="112">
        <v>0</v>
      </c>
      <c r="N32" s="176"/>
    </row>
    <row r="33" spans="1:14" ht="14.4" x14ac:dyDescent="0.25">
      <c r="A33" s="100" t="str">
        <f t="shared" si="0"/>
        <v>NovChloe WoodLimehill Kochiece</v>
      </c>
      <c r="B33" s="101" t="s">
        <v>70</v>
      </c>
      <c r="C33" s="174" t="s">
        <v>700</v>
      </c>
      <c r="D33" s="171" t="s">
        <v>701</v>
      </c>
      <c r="E33" s="172">
        <v>6028052</v>
      </c>
      <c r="F33" s="173" t="s">
        <v>376</v>
      </c>
      <c r="G33" s="332"/>
      <c r="H33" s="334"/>
      <c r="I33" s="334">
        <v>67.885000000000005</v>
      </c>
      <c r="J33" s="334"/>
      <c r="K33" s="160"/>
      <c r="L33" s="113">
        <v>1</v>
      </c>
      <c r="M33" s="112">
        <v>7</v>
      </c>
      <c r="N33" s="176">
        <f t="shared" si="2"/>
        <v>8</v>
      </c>
    </row>
    <row r="34" spans="1:14" ht="14.4" x14ac:dyDescent="0.25">
      <c r="A34" s="100" t="str">
        <f t="shared" si="0"/>
        <v>NovHolly GreeningLockharts Enterprise</v>
      </c>
      <c r="B34" s="101" t="s">
        <v>70</v>
      </c>
      <c r="C34" s="174" t="s">
        <v>39</v>
      </c>
      <c r="D34" s="171" t="s">
        <v>324</v>
      </c>
      <c r="E34" s="172">
        <v>6027084</v>
      </c>
      <c r="F34" s="173" t="s">
        <v>376</v>
      </c>
      <c r="G34" s="332"/>
      <c r="H34" s="334"/>
      <c r="I34" s="334">
        <v>63.654000000000003</v>
      </c>
      <c r="J34" s="334"/>
      <c r="K34" s="160"/>
      <c r="L34" s="113">
        <v>2</v>
      </c>
      <c r="M34" s="112">
        <v>6</v>
      </c>
      <c r="N34" s="176">
        <f t="shared" si="2"/>
        <v>7</v>
      </c>
    </row>
    <row r="35" spans="1:14" ht="14.4" x14ac:dyDescent="0.25">
      <c r="A35" s="100" t="str">
        <f t="shared" si="0"/>
        <v>NovHolly KerrOwendale Firefox</v>
      </c>
      <c r="B35" s="101" t="s">
        <v>70</v>
      </c>
      <c r="C35" s="170" t="s">
        <v>535</v>
      </c>
      <c r="D35" s="171" t="s">
        <v>526</v>
      </c>
      <c r="E35" s="172">
        <v>9102542</v>
      </c>
      <c r="F35" s="173" t="s">
        <v>570</v>
      </c>
      <c r="G35" s="332"/>
      <c r="H35" s="334"/>
      <c r="I35" s="334">
        <v>630.077</v>
      </c>
      <c r="J35" s="334"/>
      <c r="K35" s="160"/>
      <c r="L35" s="113">
        <v>3</v>
      </c>
      <c r="M35" s="112">
        <v>5</v>
      </c>
      <c r="N35" s="176">
        <f t="shared" si="1"/>
        <v>6</v>
      </c>
    </row>
    <row r="36" spans="1:14" ht="14.4" x14ac:dyDescent="0.25">
      <c r="A36" s="100" t="str">
        <f t="shared" si="0"/>
        <v/>
      </c>
      <c r="B36" s="130"/>
      <c r="C36" s="170" t="s">
        <v>37</v>
      </c>
      <c r="D36" s="171" t="s">
        <v>37</v>
      </c>
      <c r="E36" s="172"/>
      <c r="F36" s="173"/>
      <c r="G36" s="332"/>
      <c r="H36" s="334"/>
      <c r="I36" s="334"/>
      <c r="J36" s="334"/>
      <c r="K36" s="160"/>
      <c r="L36" s="113"/>
      <c r="M36" s="112">
        <v>0</v>
      </c>
      <c r="N36" s="176"/>
    </row>
    <row r="37" spans="1:14" ht="14.4" x14ac:dyDescent="0.25">
      <c r="A37" s="100" t="str">
        <f t="shared" si="0"/>
        <v>NovJorja WarehamTiaja Park Image</v>
      </c>
      <c r="B37" s="130" t="s">
        <v>70</v>
      </c>
      <c r="C37" s="170" t="s">
        <v>340</v>
      </c>
      <c r="D37" s="171" t="s">
        <v>383</v>
      </c>
      <c r="E37" s="172">
        <v>6005901</v>
      </c>
      <c r="F37" s="173" t="s">
        <v>702</v>
      </c>
      <c r="G37" s="332"/>
      <c r="H37" s="334"/>
      <c r="I37" s="334">
        <v>70</v>
      </c>
      <c r="J37" s="334"/>
      <c r="K37" s="160"/>
      <c r="L37" s="113">
        <v>1</v>
      </c>
      <c r="M37" s="112">
        <v>7</v>
      </c>
      <c r="N37" s="176">
        <f t="shared" si="1"/>
        <v>8</v>
      </c>
    </row>
    <row r="38" spans="1:14" ht="14.4" x14ac:dyDescent="0.25">
      <c r="A38" s="100" t="str">
        <f t="shared" ref="A38:A54" si="3">CONCATENATE(B38,C38,D38)</f>
        <v>NovHarriet ForrestOakover Too Much Chatter</v>
      </c>
      <c r="B38" s="130" t="s">
        <v>70</v>
      </c>
      <c r="C38" s="174" t="s">
        <v>607</v>
      </c>
      <c r="D38" s="171" t="s">
        <v>659</v>
      </c>
      <c r="E38" s="172">
        <v>6005412</v>
      </c>
      <c r="F38" s="173" t="s">
        <v>376</v>
      </c>
      <c r="G38" s="332"/>
      <c r="H38" s="334"/>
      <c r="I38" s="334">
        <v>67.691999999999993</v>
      </c>
      <c r="J38" s="334"/>
      <c r="K38" s="160"/>
      <c r="L38" s="113">
        <v>2</v>
      </c>
      <c r="M38" s="112">
        <v>6</v>
      </c>
      <c r="N38" s="176">
        <f t="shared" si="1"/>
        <v>7</v>
      </c>
    </row>
    <row r="39" spans="1:14" ht="14.4" x14ac:dyDescent="0.25">
      <c r="A39" s="100" t="str">
        <f t="shared" si="3"/>
        <v>NovJorja WarehamTiaja Park Fearless</v>
      </c>
      <c r="B39" s="130" t="s">
        <v>70</v>
      </c>
      <c r="C39" s="174" t="s">
        <v>340</v>
      </c>
      <c r="D39" s="171" t="s">
        <v>462</v>
      </c>
      <c r="E39" s="172">
        <v>6005901</v>
      </c>
      <c r="F39" s="173" t="s">
        <v>364</v>
      </c>
      <c r="G39" s="332"/>
      <c r="H39" s="334"/>
      <c r="I39" s="334">
        <v>67.691999999999993</v>
      </c>
      <c r="J39" s="603"/>
      <c r="K39" s="160"/>
      <c r="L39" s="113">
        <v>3</v>
      </c>
      <c r="M39" s="112">
        <v>5</v>
      </c>
      <c r="N39" s="176">
        <f t="shared" si="1"/>
        <v>6</v>
      </c>
    </row>
    <row r="40" spans="1:14" ht="14.4" x14ac:dyDescent="0.25">
      <c r="A40" s="100" t="str">
        <f t="shared" si="3"/>
        <v>NovCarla NewmanTias Tiger Moth</v>
      </c>
      <c r="B40" s="130" t="s">
        <v>70</v>
      </c>
      <c r="C40" s="174" t="s">
        <v>501</v>
      </c>
      <c r="D40" s="171" t="s">
        <v>651</v>
      </c>
      <c r="E40" s="172">
        <v>6021314</v>
      </c>
      <c r="F40" s="173" t="s">
        <v>681</v>
      </c>
      <c r="G40" s="332"/>
      <c r="H40" s="334"/>
      <c r="I40" s="334">
        <v>66.923000000000002</v>
      </c>
      <c r="J40" s="603"/>
      <c r="K40" s="160"/>
      <c r="L40" s="113">
        <v>4</v>
      </c>
      <c r="M40" s="112">
        <v>4</v>
      </c>
      <c r="N40" s="176">
        <f t="shared" si="1"/>
        <v>5</v>
      </c>
    </row>
    <row r="41" spans="1:14" ht="14.4" x14ac:dyDescent="0.25">
      <c r="A41" s="100" t="str">
        <f t="shared" si="3"/>
        <v>NovReagan HughanSylvania Curtain Call</v>
      </c>
      <c r="B41" s="130" t="s">
        <v>70</v>
      </c>
      <c r="C41" s="170" t="s">
        <v>343</v>
      </c>
      <c r="D41" s="171" t="s">
        <v>386</v>
      </c>
      <c r="E41" s="172">
        <v>6008572</v>
      </c>
      <c r="F41" s="173" t="s">
        <v>376</v>
      </c>
      <c r="G41" s="332"/>
      <c r="H41" s="334"/>
      <c r="I41" s="334">
        <v>65.962000000000003</v>
      </c>
      <c r="J41" s="603"/>
      <c r="K41" s="160"/>
      <c r="L41" s="113">
        <v>5</v>
      </c>
      <c r="M41" s="112">
        <v>3</v>
      </c>
      <c r="N41" s="176">
        <f t="shared" si="1"/>
        <v>4</v>
      </c>
    </row>
    <row r="42" spans="1:14" ht="14.4" x14ac:dyDescent="0.25">
      <c r="A42" s="100" t="str">
        <f t="shared" si="3"/>
        <v>NovHannah KerrCharisma George Washington</v>
      </c>
      <c r="B42" s="130" t="s">
        <v>70</v>
      </c>
      <c r="C42" s="174" t="s">
        <v>507</v>
      </c>
      <c r="D42" s="171" t="s">
        <v>393</v>
      </c>
      <c r="E42" s="172">
        <v>9102541</v>
      </c>
      <c r="F42" s="173" t="s">
        <v>570</v>
      </c>
      <c r="G42" s="332"/>
      <c r="H42" s="334"/>
      <c r="I42" s="603">
        <v>65.576999999999998</v>
      </c>
      <c r="J42" s="603"/>
      <c r="K42" s="160"/>
      <c r="L42" s="113">
        <v>6</v>
      </c>
      <c r="M42" s="112">
        <v>2</v>
      </c>
      <c r="N42" s="176">
        <f t="shared" si="1"/>
        <v>3</v>
      </c>
    </row>
    <row r="43" spans="1:14" ht="14.4" x14ac:dyDescent="0.25">
      <c r="A43" s="100" t="str">
        <f t="shared" si="3"/>
        <v>NovMya DorricottBellhaven Cascade</v>
      </c>
      <c r="B43" s="130" t="s">
        <v>70</v>
      </c>
      <c r="C43" s="170" t="s">
        <v>160</v>
      </c>
      <c r="D43" s="171" t="s">
        <v>461</v>
      </c>
      <c r="E43" s="172">
        <v>6025205</v>
      </c>
      <c r="F43" s="173" t="s">
        <v>294</v>
      </c>
      <c r="G43" s="332"/>
      <c r="H43" s="334"/>
      <c r="I43" s="603">
        <v>636.846</v>
      </c>
      <c r="J43" s="603"/>
      <c r="K43" s="160"/>
      <c r="L43" s="113">
        <v>7</v>
      </c>
      <c r="M43" s="112">
        <v>1</v>
      </c>
      <c r="N43" s="176">
        <f t="shared" si="1"/>
        <v>2</v>
      </c>
    </row>
    <row r="44" spans="1:14" ht="14.4" x14ac:dyDescent="0.25">
      <c r="A44" s="100" t="str">
        <f t="shared" si="3"/>
        <v>NovAbbie KirkhamLuminous Star</v>
      </c>
      <c r="B44" s="130" t="s">
        <v>70</v>
      </c>
      <c r="C44" s="170" t="s">
        <v>504</v>
      </c>
      <c r="D44" s="171" t="s">
        <v>384</v>
      </c>
      <c r="E44" s="172">
        <v>6027917</v>
      </c>
      <c r="F44" s="173" t="s">
        <v>570</v>
      </c>
      <c r="G44" s="332"/>
      <c r="H44" s="334"/>
      <c r="I44" s="603">
        <v>63.654000000000003</v>
      </c>
      <c r="J44" s="603"/>
      <c r="K44" s="160"/>
      <c r="L44" s="113">
        <v>8</v>
      </c>
      <c r="M44" s="112">
        <v>1</v>
      </c>
      <c r="N44" s="176">
        <f t="shared" si="1"/>
        <v>2</v>
      </c>
    </row>
    <row r="45" spans="1:14" ht="14.4" x14ac:dyDescent="0.25">
      <c r="A45" s="100" t="str">
        <f t="shared" si="3"/>
        <v>novImogen FreemanDaisy Lvarss</v>
      </c>
      <c r="B45" s="130" t="s">
        <v>586</v>
      </c>
      <c r="C45" s="170" t="s">
        <v>500</v>
      </c>
      <c r="D45" s="171" t="s">
        <v>512</v>
      </c>
      <c r="E45" s="172">
        <v>6023010</v>
      </c>
      <c r="F45" s="173" t="s">
        <v>570</v>
      </c>
      <c r="G45" s="332"/>
      <c r="H45" s="334"/>
      <c r="I45" s="603">
        <v>62.5</v>
      </c>
      <c r="J45" s="603"/>
      <c r="K45" s="160"/>
      <c r="L45" s="113">
        <v>9</v>
      </c>
      <c r="M45" s="112">
        <v>1</v>
      </c>
      <c r="N45" s="176">
        <f t="shared" si="1"/>
        <v>2</v>
      </c>
    </row>
    <row r="46" spans="1:14" ht="14.4" x14ac:dyDescent="0.25">
      <c r="A46" s="100" t="str">
        <f t="shared" si="3"/>
        <v/>
      </c>
      <c r="B46" s="130"/>
      <c r="C46" s="170" t="s">
        <v>37</v>
      </c>
      <c r="D46" s="171" t="s">
        <v>37</v>
      </c>
      <c r="E46" s="172"/>
      <c r="F46" s="173"/>
      <c r="G46" s="332"/>
      <c r="H46" s="334"/>
      <c r="I46" s="603"/>
      <c r="J46" s="677"/>
      <c r="K46" s="160"/>
      <c r="L46" s="113"/>
      <c r="M46" s="112">
        <v>0</v>
      </c>
      <c r="N46" s="176">
        <f t="shared" si="1"/>
        <v>1</v>
      </c>
    </row>
    <row r="47" spans="1:14" ht="14.4" x14ac:dyDescent="0.25">
      <c r="A47" s="100" t="str">
        <f t="shared" si="3"/>
        <v>NovSophie MorrisonPowderbark Orlaith</v>
      </c>
      <c r="B47" s="130" t="s">
        <v>70</v>
      </c>
      <c r="C47" s="170" t="s">
        <v>423</v>
      </c>
      <c r="D47" s="171" t="s">
        <v>446</v>
      </c>
      <c r="E47" s="172">
        <v>6026197</v>
      </c>
      <c r="F47" s="173" t="s">
        <v>376</v>
      </c>
      <c r="G47" s="332"/>
      <c r="H47" s="334"/>
      <c r="I47" s="603">
        <v>67.691999999999993</v>
      </c>
      <c r="J47" s="603"/>
      <c r="K47" s="160"/>
      <c r="L47" s="113">
        <v>1</v>
      </c>
      <c r="M47" s="112">
        <v>7</v>
      </c>
      <c r="N47" s="176">
        <f t="shared" si="1"/>
        <v>8</v>
      </c>
    </row>
    <row r="48" spans="1:14" ht="14.4" x14ac:dyDescent="0.25">
      <c r="A48" s="100" t="str">
        <f t="shared" si="3"/>
        <v>NovKaitlyn BrownMellandra Touch Of Class</v>
      </c>
      <c r="B48" s="130" t="s">
        <v>70</v>
      </c>
      <c r="C48" s="170" t="s">
        <v>448</v>
      </c>
      <c r="D48" s="171" t="s">
        <v>496</v>
      </c>
      <c r="E48" s="172">
        <v>6008556</v>
      </c>
      <c r="F48" s="173" t="s">
        <v>376</v>
      </c>
      <c r="G48" s="332"/>
      <c r="H48" s="334"/>
      <c r="I48" s="603">
        <v>61.731000000000002</v>
      </c>
      <c r="J48" s="603"/>
      <c r="K48" s="160"/>
      <c r="L48" s="113">
        <v>2</v>
      </c>
      <c r="M48" s="112">
        <v>6</v>
      </c>
      <c r="N48" s="176">
        <f t="shared" si="1"/>
        <v>7</v>
      </c>
    </row>
    <row r="49" spans="1:14" ht="14.4" x14ac:dyDescent="0.25">
      <c r="A49" s="100" t="str">
        <f t="shared" si="3"/>
        <v>NovRebecca SimpsonKasac Park Global Warrior</v>
      </c>
      <c r="B49" s="130" t="s">
        <v>70</v>
      </c>
      <c r="C49" s="170" t="s">
        <v>486</v>
      </c>
      <c r="D49" s="171" t="s">
        <v>490</v>
      </c>
      <c r="E49" s="172">
        <v>6021210</v>
      </c>
      <c r="F49" s="173" t="s">
        <v>699</v>
      </c>
      <c r="G49" s="332"/>
      <c r="H49" s="334"/>
      <c r="I49" s="334">
        <v>56.731000000000002</v>
      </c>
      <c r="J49" s="603"/>
      <c r="K49" s="160"/>
      <c r="L49" s="113">
        <v>3</v>
      </c>
      <c r="M49" s="112">
        <v>5</v>
      </c>
      <c r="N49" s="176">
        <f t="shared" si="1"/>
        <v>6</v>
      </c>
    </row>
    <row r="50" spans="1:14" ht="15" thickBot="1" x14ac:dyDescent="0.3">
      <c r="A50" s="100" t="str">
        <f t="shared" si="3"/>
        <v/>
      </c>
      <c r="B50" s="664"/>
      <c r="C50" s="665" t="s">
        <v>37</v>
      </c>
      <c r="D50" s="666" t="s">
        <v>37</v>
      </c>
      <c r="E50" s="667"/>
      <c r="F50" s="668"/>
      <c r="G50" s="680"/>
      <c r="H50" s="676"/>
      <c r="I50" s="676"/>
      <c r="J50" s="678"/>
      <c r="K50" s="669"/>
      <c r="L50" s="670"/>
      <c r="M50" s="671">
        <v>0</v>
      </c>
      <c r="N50" s="265"/>
    </row>
    <row r="51" spans="1:14" ht="14.4" x14ac:dyDescent="0.25">
      <c r="A51" s="442" t="str">
        <f t="shared" si="3"/>
        <v>ElemHarriet ForrestOakover Too Much Chatter</v>
      </c>
      <c r="B51" s="342" t="s">
        <v>16</v>
      </c>
      <c r="C51" s="672" t="s">
        <v>607</v>
      </c>
      <c r="D51" s="171" t="s">
        <v>659</v>
      </c>
      <c r="E51" s="171">
        <v>6005412</v>
      </c>
      <c r="F51" s="673" t="s">
        <v>376</v>
      </c>
      <c r="G51" s="334"/>
      <c r="H51" s="334"/>
      <c r="I51" s="334"/>
      <c r="J51" s="603">
        <v>66.429000000000002</v>
      </c>
      <c r="K51" s="154"/>
      <c r="L51" s="153">
        <v>1</v>
      </c>
      <c r="M51" s="153">
        <v>7</v>
      </c>
      <c r="N51" s="663">
        <f t="shared" ref="N51:N54" si="4">SUM(M51+$N$5)</f>
        <v>8</v>
      </c>
    </row>
    <row r="52" spans="1:14" ht="14.4" x14ac:dyDescent="0.25">
      <c r="A52" s="442" t="str">
        <f t="shared" si="3"/>
        <v>ElemJorja WarehamTiaja Park Fearless</v>
      </c>
      <c r="B52" s="342" t="s">
        <v>16</v>
      </c>
      <c r="C52" s="672" t="s">
        <v>340</v>
      </c>
      <c r="D52" s="171" t="s">
        <v>462</v>
      </c>
      <c r="E52" s="171">
        <v>6005901</v>
      </c>
      <c r="F52" s="673" t="s">
        <v>364</v>
      </c>
      <c r="G52" s="334"/>
      <c r="H52" s="334"/>
      <c r="I52" s="334"/>
      <c r="J52" s="603">
        <v>62.786000000000001</v>
      </c>
      <c r="K52" s="154"/>
      <c r="L52" s="153">
        <v>2</v>
      </c>
      <c r="M52" s="153">
        <v>6</v>
      </c>
      <c r="N52" s="663">
        <f t="shared" si="4"/>
        <v>7</v>
      </c>
    </row>
    <row r="53" spans="1:14" ht="14.4" x14ac:dyDescent="0.25">
      <c r="A53" s="442" t="str">
        <f t="shared" si="3"/>
        <v/>
      </c>
      <c r="B53" s="342"/>
      <c r="C53" s="672" t="s">
        <v>37</v>
      </c>
      <c r="D53" s="171" t="s">
        <v>37</v>
      </c>
      <c r="E53" s="171"/>
      <c r="F53" s="673"/>
      <c r="G53" s="334"/>
      <c r="H53" s="334"/>
      <c r="I53" s="334"/>
      <c r="J53" s="603"/>
      <c r="K53" s="154"/>
      <c r="L53" s="153"/>
      <c r="M53" s="153">
        <v>0</v>
      </c>
      <c r="N53" s="663"/>
    </row>
    <row r="54" spans="1:14" ht="14.4" x14ac:dyDescent="0.25">
      <c r="A54" s="442" t="str">
        <f t="shared" si="3"/>
        <v>ElemJessica RidleyHoffman's Molly</v>
      </c>
      <c r="B54" s="342" t="s">
        <v>16</v>
      </c>
      <c r="C54" s="672" t="s">
        <v>18</v>
      </c>
      <c r="D54" s="171" t="s">
        <v>1022</v>
      </c>
      <c r="E54" s="171">
        <v>6005429</v>
      </c>
      <c r="F54" s="673" t="s">
        <v>376</v>
      </c>
      <c r="G54" s="334"/>
      <c r="H54" s="334"/>
      <c r="I54" s="334"/>
      <c r="J54" s="603">
        <v>58.429000000000002</v>
      </c>
      <c r="K54" s="154"/>
      <c r="L54" s="153">
        <v>1</v>
      </c>
      <c r="M54" s="153">
        <v>7</v>
      </c>
      <c r="N54" s="674">
        <f t="shared" si="4"/>
        <v>8</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88" priority="846"/>
  </conditionalFormatting>
  <conditionalFormatting sqref="D1:D5 D55:D1048576">
    <cfRule type="duplicateValues" dxfId="87" priority="844"/>
  </conditionalFormatting>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B069A-54F1-41D5-9AA1-935EF8826683}">
  <sheetPr>
    <tabColor rgb="FFFF3399"/>
  </sheetPr>
  <dimension ref="A1:O54"/>
  <sheetViews>
    <sheetView topLeftCell="A3" zoomScale="79" zoomScaleNormal="79" workbookViewId="0">
      <selection activeCell="D8" sqref="D8"/>
    </sheetView>
  </sheetViews>
  <sheetFormatPr defaultRowHeight="13.2" x14ac:dyDescent="0.25"/>
  <cols>
    <col min="1" max="1" width="46.6640625" customWidth="1"/>
    <col min="2" max="2" width="17.88671875" bestFit="1" customWidth="1"/>
    <col min="3" max="3" width="22.109375" bestFit="1" customWidth="1"/>
    <col min="4" max="4" width="25.33203125" bestFit="1" customWidth="1"/>
    <col min="14" max="14" width="29.44140625" bestFit="1" customWidth="1"/>
  </cols>
  <sheetData>
    <row r="1" spans="1:15" ht="14.4" thickBot="1" x14ac:dyDescent="0.3">
      <c r="A1" s="89">
        <f>SUM(A2-1)</f>
        <v>37</v>
      </c>
      <c r="B1" s="942" t="s">
        <v>54</v>
      </c>
      <c r="C1" s="943"/>
      <c r="D1" s="90" t="s">
        <v>27</v>
      </c>
      <c r="E1" s="944" t="s">
        <v>971</v>
      </c>
      <c r="F1" s="945"/>
      <c r="G1" s="945"/>
      <c r="H1" s="945"/>
      <c r="I1" s="945"/>
      <c r="J1" s="945"/>
      <c r="K1" s="91" t="s">
        <v>28</v>
      </c>
      <c r="L1" s="946">
        <v>44990</v>
      </c>
      <c r="M1" s="947"/>
      <c r="N1" s="92" t="s">
        <v>55</v>
      </c>
      <c r="O1" s="93"/>
    </row>
    <row r="2" spans="1:15" ht="13.8" thickBot="1" x14ac:dyDescent="0.3">
      <c r="A2" s="94">
        <f>COUNTA(_xlfn.UNIQUE(D6:D200))</f>
        <v>38</v>
      </c>
      <c r="B2" s="948" t="s">
        <v>56</v>
      </c>
      <c r="C2" s="948"/>
      <c r="D2" s="948"/>
      <c r="E2" s="948"/>
      <c r="F2" s="948"/>
      <c r="G2" s="948"/>
      <c r="H2" s="948"/>
      <c r="I2" s="948"/>
      <c r="J2" s="948"/>
      <c r="K2" s="948"/>
      <c r="L2" s="948"/>
      <c r="M2" s="948"/>
      <c r="N2" s="95" t="s">
        <v>57</v>
      </c>
      <c r="O2" s="93"/>
    </row>
    <row r="3" spans="1:15" ht="14.4" thickBot="1" x14ac:dyDescent="0.3">
      <c r="A3" s="926" t="s">
        <v>58</v>
      </c>
      <c r="B3" s="928" t="s">
        <v>29</v>
      </c>
      <c r="C3" s="931" t="s">
        <v>30</v>
      </c>
      <c r="D3" s="934" t="s">
        <v>31</v>
      </c>
      <c r="E3" s="936" t="s">
        <v>59</v>
      </c>
      <c r="F3" s="934" t="s">
        <v>36</v>
      </c>
      <c r="G3" s="950" t="s">
        <v>60</v>
      </c>
      <c r="H3" s="951"/>
      <c r="I3" s="951"/>
      <c r="J3" s="951"/>
      <c r="K3" s="952"/>
      <c r="L3" s="953" t="s">
        <v>25</v>
      </c>
      <c r="M3" s="955" t="s">
        <v>34</v>
      </c>
      <c r="N3" s="96" t="s">
        <v>61</v>
      </c>
      <c r="O3" s="93"/>
    </row>
    <row r="4" spans="1:15" ht="14.4" thickBot="1" x14ac:dyDescent="0.3">
      <c r="A4" s="927"/>
      <c r="B4" s="929"/>
      <c r="C4" s="932"/>
      <c r="D4" s="935"/>
      <c r="E4" s="937"/>
      <c r="F4" s="949"/>
      <c r="G4" s="957" t="s">
        <v>26</v>
      </c>
      <c r="H4" s="959" t="s">
        <v>24</v>
      </c>
      <c r="I4" s="959" t="s">
        <v>38</v>
      </c>
      <c r="J4" s="959" t="s">
        <v>32</v>
      </c>
      <c r="K4" s="940" t="s">
        <v>33</v>
      </c>
      <c r="L4" s="954"/>
      <c r="M4" s="956"/>
      <c r="N4" s="98">
        <v>1</v>
      </c>
      <c r="O4" s="93"/>
    </row>
    <row r="5" spans="1:15" ht="14.4" thickBot="1" x14ac:dyDescent="0.3">
      <c r="A5" s="961"/>
      <c r="B5" s="962"/>
      <c r="C5" s="963"/>
      <c r="D5" s="964"/>
      <c r="E5" s="965" t="s">
        <v>35</v>
      </c>
      <c r="F5" s="966"/>
      <c r="G5" s="976"/>
      <c r="H5" s="977"/>
      <c r="I5" s="977"/>
      <c r="J5" s="977"/>
      <c r="K5" s="975"/>
      <c r="L5" s="969"/>
      <c r="M5" s="970"/>
      <c r="N5" s="99">
        <f>IF(N4=1,0,IF(N4=2,1,IF(N4=3,2,0)))</f>
        <v>0</v>
      </c>
      <c r="O5" s="93"/>
    </row>
    <row r="6" spans="1:15" ht="14.4" x14ac:dyDescent="0.25">
      <c r="A6" s="100" t="str">
        <f t="shared" ref="A6:A37" si="0">CONCATENATE(B6,C6,D6)</f>
        <v>PrepJenaveve PageWyatchwood Druid</v>
      </c>
      <c r="B6" s="101" t="s">
        <v>26</v>
      </c>
      <c r="C6" s="102" t="s">
        <v>214</v>
      </c>
      <c r="D6" s="132" t="s">
        <v>228</v>
      </c>
      <c r="E6" s="114"/>
      <c r="F6" s="105"/>
      <c r="G6" s="106">
        <v>71.67</v>
      </c>
      <c r="H6" s="101"/>
      <c r="I6" s="153"/>
      <c r="J6" s="177"/>
      <c r="K6" s="178"/>
      <c r="L6" s="111">
        <v>1</v>
      </c>
      <c r="M6" s="112">
        <v>7</v>
      </c>
      <c r="N6" s="113">
        <f>SUM(M6+$N$5)</f>
        <v>7</v>
      </c>
      <c r="O6" s="93"/>
    </row>
    <row r="7" spans="1:15" ht="14.4" x14ac:dyDescent="0.25">
      <c r="A7" s="100" t="str">
        <f t="shared" si="0"/>
        <v>PrepPippa TriggsWilling Wattle</v>
      </c>
      <c r="B7" s="101" t="s">
        <v>26</v>
      </c>
      <c r="C7" s="102" t="s">
        <v>790</v>
      </c>
      <c r="D7" s="103" t="s">
        <v>791</v>
      </c>
      <c r="E7" s="114"/>
      <c r="F7" s="105"/>
      <c r="G7" s="106">
        <v>70.67</v>
      </c>
      <c r="H7" s="101"/>
      <c r="I7" s="153"/>
      <c r="J7" s="177"/>
      <c r="K7" s="178"/>
      <c r="L7" s="111">
        <v>2</v>
      </c>
      <c r="M7" s="112">
        <v>6</v>
      </c>
      <c r="N7" s="113">
        <f t="shared" ref="N7:N33" si="1">SUM(M7+$N$5)</f>
        <v>6</v>
      </c>
    </row>
    <row r="8" spans="1:15" ht="14.4" x14ac:dyDescent="0.25">
      <c r="A8" s="100" t="str">
        <f t="shared" si="0"/>
        <v>PrepPoppy HoughJasmine</v>
      </c>
      <c r="B8" s="130" t="s">
        <v>26</v>
      </c>
      <c r="C8" s="102" t="s">
        <v>972</v>
      </c>
      <c r="D8" s="103" t="s">
        <v>973</v>
      </c>
      <c r="E8" s="114"/>
      <c r="F8" s="105"/>
      <c r="G8" s="114">
        <v>69</v>
      </c>
      <c r="H8" s="101"/>
      <c r="I8" s="153"/>
      <c r="J8" s="177"/>
      <c r="K8" s="178"/>
      <c r="L8" s="111">
        <v>3</v>
      </c>
      <c r="M8" s="112">
        <v>5</v>
      </c>
      <c r="N8" s="113">
        <f t="shared" si="1"/>
        <v>5</v>
      </c>
    </row>
    <row r="9" spans="1:15" ht="14.4" x14ac:dyDescent="0.25">
      <c r="A9" s="100" t="str">
        <f t="shared" si="0"/>
        <v>PrepLilly MclennanViolet</v>
      </c>
      <c r="B9" s="130" t="s">
        <v>26</v>
      </c>
      <c r="C9" s="102" t="s">
        <v>823</v>
      </c>
      <c r="D9" s="103" t="s">
        <v>806</v>
      </c>
      <c r="E9" s="114"/>
      <c r="F9" s="105"/>
      <c r="G9" s="114">
        <v>67</v>
      </c>
      <c r="H9" s="101"/>
      <c r="I9" s="153"/>
      <c r="J9" s="177"/>
      <c r="K9" s="178"/>
      <c r="L9" s="111">
        <v>4</v>
      </c>
      <c r="M9" s="112">
        <v>4</v>
      </c>
      <c r="N9" s="113">
        <f t="shared" si="1"/>
        <v>4</v>
      </c>
    </row>
    <row r="10" spans="1:15" ht="14.4" x14ac:dyDescent="0.25">
      <c r="A10" s="100" t="str">
        <f t="shared" si="0"/>
        <v>Prelim Jenaveve PageCoronation Flora</v>
      </c>
      <c r="B10" s="130" t="s">
        <v>585</v>
      </c>
      <c r="C10" s="102" t="s">
        <v>214</v>
      </c>
      <c r="D10" s="103" t="s">
        <v>338</v>
      </c>
      <c r="E10" s="114"/>
      <c r="F10" s="105"/>
      <c r="G10" s="114"/>
      <c r="H10" s="101">
        <v>74.290000000000006</v>
      </c>
      <c r="I10" s="153"/>
      <c r="J10" s="177"/>
      <c r="K10" s="178"/>
      <c r="L10" s="111">
        <v>1</v>
      </c>
      <c r="M10" s="112">
        <v>7</v>
      </c>
      <c r="N10" s="113">
        <f t="shared" si="1"/>
        <v>7</v>
      </c>
    </row>
    <row r="11" spans="1:15" ht="14.4" x14ac:dyDescent="0.25">
      <c r="A11" s="100" t="str">
        <f t="shared" si="0"/>
        <v>PrelimJenaveve PageWyatchwood Druid</v>
      </c>
      <c r="B11" s="130" t="s">
        <v>24</v>
      </c>
      <c r="C11" s="102" t="s">
        <v>214</v>
      </c>
      <c r="D11" s="132" t="s">
        <v>228</v>
      </c>
      <c r="E11" s="104"/>
      <c r="F11" s="105"/>
      <c r="G11" s="114"/>
      <c r="H11" s="101">
        <v>69.459999999999994</v>
      </c>
      <c r="I11" s="153"/>
      <c r="J11" s="177"/>
      <c r="K11" s="178"/>
      <c r="L11" s="111">
        <v>2</v>
      </c>
      <c r="M11" s="112">
        <v>6</v>
      </c>
      <c r="N11" s="113">
        <f t="shared" si="1"/>
        <v>6</v>
      </c>
    </row>
    <row r="12" spans="1:15" ht="14.4" x14ac:dyDescent="0.25">
      <c r="A12" s="100" t="str">
        <f t="shared" si="0"/>
        <v>PrelimIndy BrajkovichJa-Isstha Park Encore</v>
      </c>
      <c r="B12" s="130" t="s">
        <v>24</v>
      </c>
      <c r="C12" s="102" t="s">
        <v>974</v>
      </c>
      <c r="D12" s="103" t="s">
        <v>1015</v>
      </c>
      <c r="E12" s="114"/>
      <c r="F12" s="105"/>
      <c r="G12" s="114"/>
      <c r="H12" s="101">
        <v>62.68</v>
      </c>
      <c r="I12" s="153"/>
      <c r="J12" s="177"/>
      <c r="K12" s="178"/>
      <c r="L12" s="111">
        <v>3</v>
      </c>
      <c r="M12" s="112">
        <v>5</v>
      </c>
      <c r="N12" s="113">
        <f t="shared" si="1"/>
        <v>5</v>
      </c>
    </row>
    <row r="13" spans="1:15" ht="14.4" x14ac:dyDescent="0.25">
      <c r="A13" s="100" t="str">
        <f t="shared" si="0"/>
        <v>PrelimRuby BrajkovichZac</v>
      </c>
      <c r="B13" s="130" t="s">
        <v>24</v>
      </c>
      <c r="C13" s="102" t="s">
        <v>975</v>
      </c>
      <c r="D13" s="103" t="s">
        <v>976</v>
      </c>
      <c r="E13" s="114"/>
      <c r="F13" s="105"/>
      <c r="G13" s="114"/>
      <c r="H13" s="101">
        <v>61.07</v>
      </c>
      <c r="I13" s="153"/>
      <c r="J13" s="177"/>
      <c r="K13" s="178"/>
      <c r="L13" s="111">
        <v>4</v>
      </c>
      <c r="M13" s="112">
        <v>4</v>
      </c>
      <c r="N13" s="113">
        <f t="shared" si="1"/>
        <v>4</v>
      </c>
    </row>
    <row r="14" spans="1:15" ht="14.4" x14ac:dyDescent="0.25">
      <c r="A14" s="100" t="str">
        <f t="shared" si="0"/>
        <v>PrelimPippa TriggsWilling Wattle</v>
      </c>
      <c r="B14" s="130" t="s">
        <v>24</v>
      </c>
      <c r="C14" s="102" t="s">
        <v>790</v>
      </c>
      <c r="D14" s="103" t="s">
        <v>791</v>
      </c>
      <c r="E14" s="104"/>
      <c r="F14" s="105"/>
      <c r="G14" s="114"/>
      <c r="H14" s="101">
        <v>59.64</v>
      </c>
      <c r="I14" s="153"/>
      <c r="J14" s="177"/>
      <c r="K14" s="178"/>
      <c r="L14" s="111">
        <v>5</v>
      </c>
      <c r="M14" s="112">
        <v>3</v>
      </c>
      <c r="N14" s="113">
        <f t="shared" si="1"/>
        <v>3</v>
      </c>
    </row>
    <row r="15" spans="1:15" ht="14.4" x14ac:dyDescent="0.25">
      <c r="A15" s="100" t="str">
        <f t="shared" si="0"/>
        <v>PrelimLilly HarneyBeckworth Rising Cassanova</v>
      </c>
      <c r="B15" s="130" t="s">
        <v>24</v>
      </c>
      <c r="C15" s="102" t="s">
        <v>216</v>
      </c>
      <c r="D15" s="103" t="s">
        <v>977</v>
      </c>
      <c r="E15" s="114"/>
      <c r="F15" s="105"/>
      <c r="G15" s="114"/>
      <c r="H15" s="101">
        <v>59.46</v>
      </c>
      <c r="I15" s="153"/>
      <c r="J15" s="177"/>
      <c r="K15" s="178"/>
      <c r="L15" s="111">
        <v>6</v>
      </c>
      <c r="M15" s="112">
        <v>2</v>
      </c>
      <c r="N15" s="113">
        <f t="shared" si="1"/>
        <v>2</v>
      </c>
    </row>
    <row r="16" spans="1:15" ht="14.4" x14ac:dyDescent="0.25">
      <c r="A16" s="100" t="str">
        <f t="shared" si="0"/>
        <v>PrelimEliza HickmanMyfanwy Goldilocks</v>
      </c>
      <c r="B16" s="130" t="s">
        <v>24</v>
      </c>
      <c r="C16" s="102" t="s">
        <v>595</v>
      </c>
      <c r="D16" s="103" t="s">
        <v>623</v>
      </c>
      <c r="E16" s="114"/>
      <c r="F16" s="105"/>
      <c r="G16" s="114"/>
      <c r="H16" s="101">
        <v>58.57</v>
      </c>
      <c r="I16" s="153"/>
      <c r="J16" s="177"/>
      <c r="K16" s="178"/>
      <c r="L16" s="111">
        <v>7</v>
      </c>
      <c r="M16" s="112">
        <v>1</v>
      </c>
      <c r="N16" s="113">
        <f t="shared" si="1"/>
        <v>1</v>
      </c>
    </row>
    <row r="17" spans="1:14" ht="14.4" x14ac:dyDescent="0.25">
      <c r="A17" s="100" t="str">
        <f t="shared" si="0"/>
        <v>PrelimChloe GodfreyTullynally Ruby Tuesday</v>
      </c>
      <c r="B17" s="130" t="s">
        <v>24</v>
      </c>
      <c r="C17" s="102" t="s">
        <v>978</v>
      </c>
      <c r="D17" s="103" t="s">
        <v>979</v>
      </c>
      <c r="E17" s="114"/>
      <c r="F17" s="105"/>
      <c r="G17" s="114"/>
      <c r="H17" s="101">
        <v>71.25</v>
      </c>
      <c r="I17" s="153"/>
      <c r="J17" s="177"/>
      <c r="K17" s="178"/>
      <c r="L17" s="111">
        <v>1</v>
      </c>
      <c r="M17" s="112">
        <v>7</v>
      </c>
      <c r="N17" s="113">
        <f t="shared" si="1"/>
        <v>7</v>
      </c>
    </row>
    <row r="18" spans="1:14" ht="14.4" x14ac:dyDescent="0.25">
      <c r="A18" s="100" t="str">
        <f t="shared" si="0"/>
        <v>PrelimSophie TennantWandiera Special Addition</v>
      </c>
      <c r="B18" s="130" t="s">
        <v>24</v>
      </c>
      <c r="C18" s="131" t="s">
        <v>279</v>
      </c>
      <c r="D18" s="132" t="s">
        <v>318</v>
      </c>
      <c r="E18" s="104"/>
      <c r="F18" s="105"/>
      <c r="G18" s="114"/>
      <c r="H18" s="101">
        <v>71.25</v>
      </c>
      <c r="I18" s="153"/>
      <c r="J18" s="177"/>
      <c r="K18" s="178"/>
      <c r="L18" s="111">
        <v>2</v>
      </c>
      <c r="M18" s="112">
        <v>6</v>
      </c>
      <c r="N18" s="113">
        <f t="shared" si="1"/>
        <v>6</v>
      </c>
    </row>
    <row r="19" spans="1:14" ht="14.4" x14ac:dyDescent="0.25">
      <c r="A19" s="100" t="str">
        <f t="shared" si="0"/>
        <v>PrelimMadelyn HarneyBullzeye</v>
      </c>
      <c r="B19" s="130" t="s">
        <v>24</v>
      </c>
      <c r="C19" s="102" t="s">
        <v>273</v>
      </c>
      <c r="D19" s="132" t="s">
        <v>310</v>
      </c>
      <c r="E19" s="114"/>
      <c r="F19" s="105"/>
      <c r="G19" s="114"/>
      <c r="H19" s="101">
        <v>66.959999999999994</v>
      </c>
      <c r="I19" s="153"/>
      <c r="J19" s="177"/>
      <c r="K19" s="178"/>
      <c r="L19" s="111">
        <v>3</v>
      </c>
      <c r="M19" s="112">
        <v>5</v>
      </c>
      <c r="N19" s="113">
        <f t="shared" si="1"/>
        <v>5</v>
      </c>
    </row>
    <row r="20" spans="1:14" ht="14.4" x14ac:dyDescent="0.25">
      <c r="A20" s="100" t="str">
        <f t="shared" si="0"/>
        <v>PrelimLilly QuirkLuna</v>
      </c>
      <c r="B20" s="130" t="s">
        <v>24</v>
      </c>
      <c r="C20" s="102" t="s">
        <v>980</v>
      </c>
      <c r="D20" s="103" t="s">
        <v>815</v>
      </c>
      <c r="E20" s="114"/>
      <c r="F20" s="105"/>
      <c r="G20" s="114"/>
      <c r="H20" s="101">
        <v>65.89</v>
      </c>
      <c r="I20" s="153"/>
      <c r="J20" s="177"/>
      <c r="K20" s="178"/>
      <c r="L20" s="111">
        <v>4</v>
      </c>
      <c r="M20" s="112">
        <v>4</v>
      </c>
      <c r="N20" s="113">
        <f t="shared" si="1"/>
        <v>4</v>
      </c>
    </row>
    <row r="21" spans="1:14" ht="14.4" x14ac:dyDescent="0.25">
      <c r="A21" s="100" t="str">
        <f t="shared" si="0"/>
        <v>PrelimEmily SweetmanErigolia Starburst</v>
      </c>
      <c r="B21" s="130" t="s">
        <v>24</v>
      </c>
      <c r="C21" s="102" t="s">
        <v>816</v>
      </c>
      <c r="D21" s="103" t="s">
        <v>981</v>
      </c>
      <c r="E21" s="114"/>
      <c r="F21" s="105"/>
      <c r="G21" s="114"/>
      <c r="H21" s="101">
        <v>65.36</v>
      </c>
      <c r="I21" s="153"/>
      <c r="J21" s="177"/>
      <c r="K21" s="178"/>
      <c r="L21" s="111">
        <v>5</v>
      </c>
      <c r="M21" s="112">
        <v>3</v>
      </c>
      <c r="N21" s="113">
        <f t="shared" si="1"/>
        <v>3</v>
      </c>
    </row>
    <row r="22" spans="1:14" ht="14.4" x14ac:dyDescent="0.25">
      <c r="A22" s="100" t="str">
        <f t="shared" si="0"/>
        <v>PrelimLateesha CoppinLittle Miss Sunshine</v>
      </c>
      <c r="B22" s="130" t="s">
        <v>24</v>
      </c>
      <c r="C22" s="102" t="s">
        <v>982</v>
      </c>
      <c r="D22" s="103" t="s">
        <v>983</v>
      </c>
      <c r="E22" s="114"/>
      <c r="F22" s="105"/>
      <c r="G22" s="114"/>
      <c r="H22" s="101">
        <v>65.180000000000007</v>
      </c>
      <c r="I22" s="153"/>
      <c r="J22" s="177"/>
      <c r="K22" s="178"/>
      <c r="L22" s="111">
        <v>6</v>
      </c>
      <c r="M22" s="112">
        <v>2</v>
      </c>
      <c r="N22" s="113">
        <f t="shared" si="1"/>
        <v>2</v>
      </c>
    </row>
    <row r="23" spans="1:14" ht="14.4" x14ac:dyDescent="0.25">
      <c r="A23" s="100" t="str">
        <f t="shared" si="0"/>
        <v>PrelimRylee DaweStella</v>
      </c>
      <c r="B23" s="130" t="s">
        <v>24</v>
      </c>
      <c r="C23" s="102" t="s">
        <v>984</v>
      </c>
      <c r="D23" s="103" t="s">
        <v>985</v>
      </c>
      <c r="E23" s="114"/>
      <c r="F23" s="105"/>
      <c r="G23" s="114"/>
      <c r="H23" s="101">
        <v>64.819999999999993</v>
      </c>
      <c r="I23" s="153"/>
      <c r="J23" s="177"/>
      <c r="K23" s="178"/>
      <c r="L23" s="111">
        <v>7</v>
      </c>
      <c r="M23" s="112">
        <v>1</v>
      </c>
      <c r="N23" s="113">
        <f t="shared" si="1"/>
        <v>1</v>
      </c>
    </row>
    <row r="24" spans="1:14" ht="14.4" x14ac:dyDescent="0.25">
      <c r="A24" s="100" t="str">
        <f t="shared" si="0"/>
        <v>PrelimLily VanderwielSundale Sirius</v>
      </c>
      <c r="B24" s="130" t="s">
        <v>24</v>
      </c>
      <c r="C24" s="102" t="s">
        <v>809</v>
      </c>
      <c r="D24" s="103" t="s">
        <v>810</v>
      </c>
      <c r="E24" s="114"/>
      <c r="F24" s="105"/>
      <c r="G24" s="114"/>
      <c r="H24" s="101">
        <v>64.64</v>
      </c>
      <c r="I24" s="153"/>
      <c r="J24" s="177"/>
      <c r="K24" s="178"/>
      <c r="L24" s="111">
        <v>8</v>
      </c>
      <c r="M24" s="112">
        <v>1</v>
      </c>
      <c r="N24" s="113">
        <f t="shared" si="1"/>
        <v>1</v>
      </c>
    </row>
    <row r="25" spans="1:14" ht="14.4" x14ac:dyDescent="0.25">
      <c r="A25" s="100" t="str">
        <f t="shared" si="0"/>
        <v>PrelimJace Budd-DoyleChrlies Playinacre</v>
      </c>
      <c r="B25" s="130" t="s">
        <v>24</v>
      </c>
      <c r="C25" s="102" t="s">
        <v>986</v>
      </c>
      <c r="D25" s="103" t="s">
        <v>987</v>
      </c>
      <c r="E25" s="114"/>
      <c r="F25" s="105"/>
      <c r="G25" s="114"/>
      <c r="H25" s="101">
        <v>63.57</v>
      </c>
      <c r="I25" s="153"/>
      <c r="J25" s="177"/>
      <c r="K25" s="178"/>
      <c r="L25" s="111">
        <v>9</v>
      </c>
      <c r="M25" s="112">
        <v>1</v>
      </c>
      <c r="N25" s="113">
        <f t="shared" si="1"/>
        <v>1</v>
      </c>
    </row>
    <row r="26" spans="1:14" ht="14.4" x14ac:dyDescent="0.25">
      <c r="A26" s="100" t="str">
        <f t="shared" si="0"/>
        <v>PrelimTahlia BurkeAlsarosh</v>
      </c>
      <c r="B26" s="130" t="s">
        <v>24</v>
      </c>
      <c r="C26" s="102" t="s">
        <v>988</v>
      </c>
      <c r="D26" s="103" t="s">
        <v>545</v>
      </c>
      <c r="E26" s="114"/>
      <c r="F26" s="105"/>
      <c r="G26" s="114"/>
      <c r="H26" s="101">
        <v>61.6</v>
      </c>
      <c r="I26" s="153"/>
      <c r="J26" s="177"/>
      <c r="K26" s="178"/>
      <c r="L26" s="111">
        <v>10</v>
      </c>
      <c r="M26" s="112">
        <v>1</v>
      </c>
      <c r="N26" s="113">
        <f t="shared" si="1"/>
        <v>1</v>
      </c>
    </row>
    <row r="27" spans="1:14" ht="14.4" x14ac:dyDescent="0.25">
      <c r="A27" s="100" t="str">
        <f t="shared" si="0"/>
        <v>PrelimEllie SteeleBryceana Wildest Dream</v>
      </c>
      <c r="B27" s="130" t="s">
        <v>24</v>
      </c>
      <c r="C27" s="102" t="s">
        <v>989</v>
      </c>
      <c r="D27" s="103" t="s">
        <v>990</v>
      </c>
      <c r="E27" s="114"/>
      <c r="F27" s="105"/>
      <c r="G27" s="114"/>
      <c r="H27" s="101">
        <v>60.89</v>
      </c>
      <c r="I27" s="153"/>
      <c r="J27" s="177"/>
      <c r="K27" s="178"/>
      <c r="L27" s="111">
        <v>11</v>
      </c>
      <c r="M27" s="112">
        <v>1</v>
      </c>
      <c r="N27" s="113">
        <f t="shared" si="1"/>
        <v>1</v>
      </c>
    </row>
    <row r="28" spans="1:14" ht="14.4" x14ac:dyDescent="0.25">
      <c r="A28" s="100" t="str">
        <f t="shared" si="0"/>
        <v>PrelimSophie WaymouthTank</v>
      </c>
      <c r="B28" s="130" t="s">
        <v>24</v>
      </c>
      <c r="C28" s="102" t="s">
        <v>991</v>
      </c>
      <c r="D28" s="103" t="s">
        <v>992</v>
      </c>
      <c r="E28" s="114"/>
      <c r="F28" s="105"/>
      <c r="G28" s="114"/>
      <c r="H28" s="101">
        <v>72.680000000000007</v>
      </c>
      <c r="I28" s="153"/>
      <c r="J28" s="177"/>
      <c r="K28" s="178"/>
      <c r="L28" s="111">
        <v>1</v>
      </c>
      <c r="M28" s="112">
        <v>7</v>
      </c>
      <c r="N28" s="113">
        <f t="shared" si="1"/>
        <v>7</v>
      </c>
    </row>
    <row r="29" spans="1:14" ht="14.4" x14ac:dyDescent="0.25">
      <c r="A29" s="100" t="str">
        <f t="shared" si="0"/>
        <v>PrelimLina SirrPembrook Park Elegance</v>
      </c>
      <c r="B29" s="130" t="s">
        <v>24</v>
      </c>
      <c r="C29" s="102" t="s">
        <v>352</v>
      </c>
      <c r="D29" s="103" t="s">
        <v>396</v>
      </c>
      <c r="E29" s="114"/>
      <c r="F29" s="105"/>
      <c r="G29" s="114"/>
      <c r="H29" s="101">
        <v>70.540000000000006</v>
      </c>
      <c r="I29" s="153"/>
      <c r="J29" s="177"/>
      <c r="K29" s="178"/>
      <c r="L29" s="111">
        <v>2</v>
      </c>
      <c r="M29" s="112">
        <v>6</v>
      </c>
      <c r="N29" s="113">
        <f t="shared" si="1"/>
        <v>6</v>
      </c>
    </row>
    <row r="30" spans="1:14" ht="14.4" x14ac:dyDescent="0.25">
      <c r="A30" s="100" t="str">
        <f t="shared" si="0"/>
        <v>PrelimRachel Staniforth-SmithKatannah Chardonnay</v>
      </c>
      <c r="B30" s="130" t="s">
        <v>24</v>
      </c>
      <c r="C30" s="102" t="s">
        <v>357</v>
      </c>
      <c r="D30" s="103" t="s">
        <v>399</v>
      </c>
      <c r="E30" s="114"/>
      <c r="F30" s="105"/>
      <c r="G30" s="114"/>
      <c r="H30" s="101">
        <v>63.57</v>
      </c>
      <c r="I30" s="153"/>
      <c r="J30" s="177"/>
      <c r="K30" s="178"/>
      <c r="L30" s="111">
        <v>3</v>
      </c>
      <c r="M30" s="112">
        <v>5</v>
      </c>
      <c r="N30" s="113">
        <f t="shared" si="1"/>
        <v>5</v>
      </c>
    </row>
    <row r="31" spans="1:14" ht="14.4" x14ac:dyDescent="0.25">
      <c r="A31" s="100" t="str">
        <f t="shared" si="0"/>
        <v>PrelimSerena SmithDiamond Tonique</v>
      </c>
      <c r="B31" s="130" t="s">
        <v>24</v>
      </c>
      <c r="C31" s="102" t="s">
        <v>993</v>
      </c>
      <c r="D31" s="132" t="s">
        <v>994</v>
      </c>
      <c r="E31" s="114"/>
      <c r="F31" s="105"/>
      <c r="G31" s="114"/>
      <c r="H31" s="101">
        <v>59.82</v>
      </c>
      <c r="I31" s="153"/>
      <c r="J31" s="177"/>
      <c r="K31" s="178"/>
      <c r="L31" s="111">
        <v>4</v>
      </c>
      <c r="M31" s="112">
        <v>4</v>
      </c>
      <c r="N31" s="113">
        <f t="shared" si="1"/>
        <v>4</v>
      </c>
    </row>
    <row r="32" spans="1:14" ht="14.4" x14ac:dyDescent="0.25">
      <c r="A32" s="100" t="str">
        <f t="shared" si="0"/>
        <v>PrelimCaitlin GodfreyMadero</v>
      </c>
      <c r="B32" s="130" t="s">
        <v>24</v>
      </c>
      <c r="C32" s="102" t="s">
        <v>995</v>
      </c>
      <c r="D32" s="132" t="s">
        <v>996</v>
      </c>
      <c r="E32" s="114"/>
      <c r="F32" s="105"/>
      <c r="G32" s="114"/>
      <c r="H32" s="101">
        <v>59.26</v>
      </c>
      <c r="I32" s="153"/>
      <c r="J32" s="177"/>
      <c r="K32" s="178"/>
      <c r="L32" s="111">
        <v>5</v>
      </c>
      <c r="M32" s="112">
        <v>3</v>
      </c>
      <c r="N32" s="113">
        <f t="shared" si="1"/>
        <v>3</v>
      </c>
    </row>
    <row r="33" spans="1:14" ht="14.4" x14ac:dyDescent="0.25">
      <c r="A33" s="100" t="str">
        <f t="shared" si="0"/>
        <v>PrelimAllye HaydonPikelet</v>
      </c>
      <c r="B33" s="130" t="s">
        <v>24</v>
      </c>
      <c r="C33" s="102" t="s">
        <v>997</v>
      </c>
      <c r="D33" s="103" t="s">
        <v>998</v>
      </c>
      <c r="E33" s="114"/>
      <c r="F33" s="351"/>
      <c r="G33" s="114"/>
      <c r="H33" s="101">
        <v>58.21</v>
      </c>
      <c r="I33" s="153"/>
      <c r="J33" s="177"/>
      <c r="K33" s="178"/>
      <c r="L33" s="111">
        <v>6</v>
      </c>
      <c r="M33" s="112">
        <v>2</v>
      </c>
      <c r="N33" s="113">
        <f t="shared" si="1"/>
        <v>2</v>
      </c>
    </row>
    <row r="34" spans="1:14" ht="14.4" x14ac:dyDescent="0.25">
      <c r="A34" s="100" t="str">
        <f t="shared" si="0"/>
        <v>PrelimCharli BrajkovichSaxon</v>
      </c>
      <c r="B34" s="130" t="s">
        <v>24</v>
      </c>
      <c r="C34" s="102" t="s">
        <v>999</v>
      </c>
      <c r="D34" s="103" t="s">
        <v>1000</v>
      </c>
      <c r="E34" s="114"/>
      <c r="F34" s="105"/>
      <c r="G34" s="114"/>
      <c r="H34" s="101">
        <v>55</v>
      </c>
      <c r="I34" s="153"/>
      <c r="J34" s="177"/>
      <c r="K34" s="178"/>
      <c r="L34" s="111">
        <v>7</v>
      </c>
      <c r="M34" s="112">
        <v>1</v>
      </c>
      <c r="N34" s="113">
        <f t="shared" ref="N34:N54" si="2">SUM(M34+$N$5)</f>
        <v>1</v>
      </c>
    </row>
    <row r="35" spans="1:14" ht="14.4" x14ac:dyDescent="0.25">
      <c r="A35" s="100" t="str">
        <f t="shared" si="0"/>
        <v>PrelimMeg FowlerSavannah</v>
      </c>
      <c r="B35" s="130" t="s">
        <v>24</v>
      </c>
      <c r="C35" s="102" t="s">
        <v>1001</v>
      </c>
      <c r="D35" s="103" t="s">
        <v>1002</v>
      </c>
      <c r="E35" s="114"/>
      <c r="F35" s="105"/>
      <c r="G35" s="114"/>
      <c r="H35" s="101">
        <v>54.29</v>
      </c>
      <c r="I35" s="153"/>
      <c r="J35" s="177"/>
      <c r="K35" s="178"/>
      <c r="L35" s="111">
        <v>8</v>
      </c>
      <c r="M35" s="112">
        <v>1</v>
      </c>
      <c r="N35" s="113">
        <f t="shared" si="2"/>
        <v>1</v>
      </c>
    </row>
    <row r="36" spans="1:14" ht="14.4" x14ac:dyDescent="0.25">
      <c r="A36" s="100" t="str">
        <f t="shared" si="0"/>
        <v>PrelimCharm BagerBager'S Delite Bahamama</v>
      </c>
      <c r="B36" s="130" t="s">
        <v>24</v>
      </c>
      <c r="C36" s="102" t="s">
        <v>1003</v>
      </c>
      <c r="D36" s="103" t="s">
        <v>1016</v>
      </c>
      <c r="E36" s="114"/>
      <c r="F36" s="105"/>
      <c r="G36" s="114"/>
      <c r="H36" s="101">
        <v>64.099999999999994</v>
      </c>
      <c r="I36" s="153"/>
      <c r="J36" s="177"/>
      <c r="K36" s="178"/>
      <c r="L36" s="111">
        <v>1</v>
      </c>
      <c r="M36" s="112">
        <v>7</v>
      </c>
      <c r="N36" s="113">
        <f t="shared" si="2"/>
        <v>7</v>
      </c>
    </row>
    <row r="37" spans="1:14" ht="14.4" x14ac:dyDescent="0.25">
      <c r="A37" s="100" t="str">
        <f t="shared" si="0"/>
        <v>PrelimSkye McmullenGus</v>
      </c>
      <c r="B37" s="130" t="s">
        <v>24</v>
      </c>
      <c r="C37" s="102" t="s">
        <v>1004</v>
      </c>
      <c r="D37" s="103" t="s">
        <v>1005</v>
      </c>
      <c r="E37" s="114"/>
      <c r="F37" s="105"/>
      <c r="G37" s="114"/>
      <c r="H37" s="101">
        <v>60.89</v>
      </c>
      <c r="I37" s="153"/>
      <c r="J37" s="177"/>
      <c r="K37" s="178"/>
      <c r="L37" s="111">
        <v>2</v>
      </c>
      <c r="M37" s="112">
        <v>6</v>
      </c>
      <c r="N37" s="113">
        <f t="shared" si="2"/>
        <v>6</v>
      </c>
    </row>
    <row r="38" spans="1:14" ht="14.4" x14ac:dyDescent="0.25">
      <c r="A38" s="100" t="str">
        <f t="shared" ref="A38:A54" si="3">CONCATENATE(B38,C38,D38)</f>
        <v>PrelimKeelee RankineShimmer</v>
      </c>
      <c r="B38" s="130" t="s">
        <v>24</v>
      </c>
      <c r="C38" s="102" t="s">
        <v>1006</v>
      </c>
      <c r="D38" s="103" t="s">
        <v>1007</v>
      </c>
      <c r="E38" s="114"/>
      <c r="F38" s="105"/>
      <c r="G38" s="114"/>
      <c r="H38" s="101">
        <v>58.04</v>
      </c>
      <c r="I38" s="153"/>
      <c r="J38" s="177"/>
      <c r="K38" s="178"/>
      <c r="L38" s="111">
        <v>3</v>
      </c>
      <c r="M38" s="112">
        <v>5</v>
      </c>
      <c r="N38" s="113">
        <f t="shared" si="2"/>
        <v>5</v>
      </c>
    </row>
    <row r="39" spans="1:14" ht="14.4" x14ac:dyDescent="0.25">
      <c r="A39" s="100" t="str">
        <f t="shared" si="3"/>
        <v>NovSophie TennantWandiera Special Addition</v>
      </c>
      <c r="B39" s="130" t="s">
        <v>70</v>
      </c>
      <c r="C39" s="102" t="s">
        <v>279</v>
      </c>
      <c r="D39" s="103" t="s">
        <v>318</v>
      </c>
      <c r="E39" s="114"/>
      <c r="F39" s="105"/>
      <c r="G39" s="114"/>
      <c r="H39" s="101"/>
      <c r="I39" s="153">
        <v>67.290000000000006</v>
      </c>
      <c r="J39" s="177"/>
      <c r="K39" s="178"/>
      <c r="L39" s="111">
        <v>1</v>
      </c>
      <c r="M39" s="112">
        <v>7</v>
      </c>
      <c r="N39" s="113">
        <f t="shared" si="2"/>
        <v>7</v>
      </c>
    </row>
    <row r="40" spans="1:14" ht="14.4" x14ac:dyDescent="0.25">
      <c r="A40" s="100" t="str">
        <f t="shared" si="3"/>
        <v>NovSerena SmithPryzwin</v>
      </c>
      <c r="B40" s="130" t="s">
        <v>70</v>
      </c>
      <c r="C40" s="102" t="s">
        <v>993</v>
      </c>
      <c r="D40" s="132" t="s">
        <v>1008</v>
      </c>
      <c r="E40" s="114"/>
      <c r="F40" s="105"/>
      <c r="G40" s="114"/>
      <c r="H40" s="101"/>
      <c r="I40" s="153">
        <v>69.86</v>
      </c>
      <c r="J40" s="177"/>
      <c r="K40" s="178"/>
      <c r="L40" s="111">
        <v>1</v>
      </c>
      <c r="M40" s="112">
        <v>7</v>
      </c>
      <c r="N40" s="113">
        <f t="shared" si="2"/>
        <v>7</v>
      </c>
    </row>
    <row r="41" spans="1:14" ht="14.4" x14ac:dyDescent="0.25">
      <c r="A41" s="100" t="str">
        <f t="shared" si="3"/>
        <v>NovElla MccrumHeart On A String</v>
      </c>
      <c r="B41" s="130" t="s">
        <v>70</v>
      </c>
      <c r="C41" s="102" t="s">
        <v>498</v>
      </c>
      <c r="D41" s="132" t="s">
        <v>510</v>
      </c>
      <c r="E41" s="114"/>
      <c r="F41" s="105"/>
      <c r="G41" s="114"/>
      <c r="H41" s="101"/>
      <c r="I41" s="153">
        <v>63.57</v>
      </c>
      <c r="J41" s="177"/>
      <c r="K41" s="178"/>
      <c r="L41" s="111">
        <v>2</v>
      </c>
      <c r="M41" s="112">
        <v>6</v>
      </c>
      <c r="N41" s="113">
        <f t="shared" si="2"/>
        <v>6</v>
      </c>
    </row>
    <row r="42" spans="1:14" ht="14.4" x14ac:dyDescent="0.25">
      <c r="A42" s="100" t="str">
        <f t="shared" si="3"/>
        <v>NovAlivia CoppinBroadwater Park Standing Ovation</v>
      </c>
      <c r="B42" s="130" t="s">
        <v>70</v>
      </c>
      <c r="C42" s="102" t="s">
        <v>1009</v>
      </c>
      <c r="D42" s="103" t="s">
        <v>1010</v>
      </c>
      <c r="E42" s="114"/>
      <c r="F42" s="351"/>
      <c r="G42" s="114"/>
      <c r="H42" s="101"/>
      <c r="I42" s="153">
        <v>62.86</v>
      </c>
      <c r="J42" s="177"/>
      <c r="K42" s="178"/>
      <c r="L42" s="111">
        <v>3</v>
      </c>
      <c r="M42" s="112">
        <v>5</v>
      </c>
      <c r="N42" s="113">
        <f t="shared" si="2"/>
        <v>5</v>
      </c>
    </row>
    <row r="43" spans="1:14" ht="14.4" x14ac:dyDescent="0.25">
      <c r="A43" s="100" t="str">
        <f t="shared" si="3"/>
        <v>NovMeg FowlerWinterfall</v>
      </c>
      <c r="B43" s="130" t="s">
        <v>70</v>
      </c>
      <c r="C43" s="102" t="s">
        <v>1001</v>
      </c>
      <c r="D43" s="103" t="s">
        <v>1011</v>
      </c>
      <c r="E43" s="114"/>
      <c r="F43" s="105"/>
      <c r="G43" s="114"/>
      <c r="H43" s="101"/>
      <c r="I43" s="153">
        <v>60.86</v>
      </c>
      <c r="J43" s="177"/>
      <c r="K43" s="178"/>
      <c r="L43" s="111">
        <v>4</v>
      </c>
      <c r="M43" s="112">
        <v>4</v>
      </c>
      <c r="N43" s="113">
        <f t="shared" si="2"/>
        <v>4</v>
      </c>
    </row>
    <row r="44" spans="1:14" ht="14.4" x14ac:dyDescent="0.25">
      <c r="A44" s="100" t="str">
        <f t="shared" si="3"/>
        <v>NovCharm BagerBager'S Delite Bahamama</v>
      </c>
      <c r="B44" s="130" t="s">
        <v>70</v>
      </c>
      <c r="C44" s="102" t="s">
        <v>1003</v>
      </c>
      <c r="D44" s="103" t="s">
        <v>1016</v>
      </c>
      <c r="E44" s="114"/>
      <c r="F44" s="105"/>
      <c r="G44" s="114"/>
      <c r="H44" s="101"/>
      <c r="I44" s="153">
        <v>61.71</v>
      </c>
      <c r="J44" s="177"/>
      <c r="K44" s="178"/>
      <c r="L44" s="111">
        <v>1</v>
      </c>
      <c r="M44" s="112">
        <v>7</v>
      </c>
      <c r="N44" s="113">
        <f t="shared" si="2"/>
        <v>7</v>
      </c>
    </row>
    <row r="45" spans="1:14" ht="14.4" x14ac:dyDescent="0.25">
      <c r="A45" s="100" t="str">
        <f t="shared" si="3"/>
        <v>ElemAmy LethleanMisseltoe Jack</v>
      </c>
      <c r="B45" s="130" t="s">
        <v>16</v>
      </c>
      <c r="C45" s="131" t="s">
        <v>161</v>
      </c>
      <c r="D45" s="103" t="s">
        <v>1012</v>
      </c>
      <c r="E45" s="114"/>
      <c r="F45" s="105"/>
      <c r="G45" s="114"/>
      <c r="H45" s="101"/>
      <c r="I45" s="153"/>
      <c r="J45" s="177">
        <v>66.290000000000006</v>
      </c>
      <c r="K45" s="178"/>
      <c r="L45" s="111">
        <v>1</v>
      </c>
      <c r="M45" s="112">
        <v>7</v>
      </c>
      <c r="N45" s="113">
        <f t="shared" si="2"/>
        <v>7</v>
      </c>
    </row>
    <row r="46" spans="1:14" ht="14.4" x14ac:dyDescent="0.25">
      <c r="A46" s="100" t="str">
        <f t="shared" si="3"/>
        <v/>
      </c>
      <c r="B46" s="130"/>
      <c r="C46" s="102" t="s">
        <v>37</v>
      </c>
      <c r="D46" s="103" t="s">
        <v>37</v>
      </c>
      <c r="E46" s="114"/>
      <c r="F46" s="105"/>
      <c r="G46" s="114"/>
      <c r="H46" s="101"/>
      <c r="I46" s="153"/>
      <c r="J46" s="177"/>
      <c r="K46" s="178"/>
      <c r="L46" s="111"/>
      <c r="M46" s="112">
        <f t="shared" ref="M46:M54" si="4">IF(L46=1,7,IF(L46=2,6,IF(L46=3,5,IF(L46=4,4,IF(L46=5,3,IF(L46=6,2,IF(L46&gt;=6,1,0)))))))</f>
        <v>0</v>
      </c>
      <c r="N46" s="113">
        <f t="shared" si="2"/>
        <v>0</v>
      </c>
    </row>
    <row r="47" spans="1:14" ht="14.4" x14ac:dyDescent="0.25">
      <c r="A47" s="100" t="str">
        <f t="shared" si="3"/>
        <v/>
      </c>
      <c r="B47" s="130"/>
      <c r="C47" s="102" t="s">
        <v>37</v>
      </c>
      <c r="D47" s="103" t="s">
        <v>37</v>
      </c>
      <c r="E47" s="114"/>
      <c r="F47" s="105"/>
      <c r="G47" s="114"/>
      <c r="H47" s="101"/>
      <c r="I47" s="153"/>
      <c r="J47" s="177"/>
      <c r="K47" s="178"/>
      <c r="L47" s="111"/>
      <c r="M47" s="112">
        <f t="shared" si="4"/>
        <v>0</v>
      </c>
      <c r="N47" s="113">
        <f t="shared" si="2"/>
        <v>0</v>
      </c>
    </row>
    <row r="48" spans="1:14" ht="14.4" x14ac:dyDescent="0.25">
      <c r="A48" s="100" t="str">
        <f t="shared" si="3"/>
        <v/>
      </c>
      <c r="B48" s="130"/>
      <c r="C48" s="102"/>
      <c r="D48" s="103" t="s">
        <v>37</v>
      </c>
      <c r="E48" s="114"/>
      <c r="F48" s="105"/>
      <c r="G48" s="114"/>
      <c r="H48" s="101"/>
      <c r="I48" s="153"/>
      <c r="J48" s="177"/>
      <c r="K48" s="178"/>
      <c r="L48" s="111"/>
      <c r="M48" s="112">
        <f t="shared" si="4"/>
        <v>0</v>
      </c>
      <c r="N48" s="113">
        <f t="shared" si="2"/>
        <v>0</v>
      </c>
    </row>
    <row r="49" spans="1:14" ht="14.4" x14ac:dyDescent="0.25">
      <c r="A49" s="100" t="str">
        <f t="shared" si="3"/>
        <v/>
      </c>
      <c r="B49" s="130"/>
      <c r="C49" s="102"/>
      <c r="D49" s="132" t="s">
        <v>37</v>
      </c>
      <c r="E49" s="114"/>
      <c r="F49" s="105"/>
      <c r="G49" s="114"/>
      <c r="H49" s="101"/>
      <c r="I49" s="153"/>
      <c r="J49" s="177"/>
      <c r="K49" s="178"/>
      <c r="L49" s="111"/>
      <c r="M49" s="112">
        <f t="shared" si="4"/>
        <v>0</v>
      </c>
      <c r="N49" s="113">
        <f t="shared" si="2"/>
        <v>0</v>
      </c>
    </row>
    <row r="50" spans="1:14" ht="14.4" x14ac:dyDescent="0.25">
      <c r="A50" s="100" t="str">
        <f t="shared" si="3"/>
        <v/>
      </c>
      <c r="B50" s="130"/>
      <c r="C50" s="102"/>
      <c r="D50" s="132"/>
      <c r="E50" s="114"/>
      <c r="F50" s="105"/>
      <c r="G50" s="114"/>
      <c r="H50" s="101"/>
      <c r="I50" s="153"/>
      <c r="J50" s="177"/>
      <c r="K50" s="178"/>
      <c r="L50" s="111"/>
      <c r="M50" s="112">
        <f t="shared" si="4"/>
        <v>0</v>
      </c>
      <c r="N50" s="113">
        <f t="shared" si="2"/>
        <v>0</v>
      </c>
    </row>
    <row r="51" spans="1:14" ht="14.4" x14ac:dyDescent="0.25">
      <c r="A51" s="100" t="str">
        <f t="shared" si="3"/>
        <v/>
      </c>
      <c r="B51" s="130"/>
      <c r="C51" s="102"/>
      <c r="D51" s="103"/>
      <c r="E51" s="114"/>
      <c r="F51" s="351"/>
      <c r="G51" s="114"/>
      <c r="H51" s="101"/>
      <c r="I51" s="153"/>
      <c r="J51" s="177"/>
      <c r="K51" s="178"/>
      <c r="L51" s="111"/>
      <c r="M51" s="112">
        <f t="shared" si="4"/>
        <v>0</v>
      </c>
      <c r="N51" s="113">
        <f t="shared" si="2"/>
        <v>0</v>
      </c>
    </row>
    <row r="52" spans="1:14" ht="14.4" x14ac:dyDescent="0.25">
      <c r="A52" s="100" t="str">
        <f t="shared" si="3"/>
        <v/>
      </c>
      <c r="B52" s="130"/>
      <c r="C52" s="102"/>
      <c r="D52" s="103"/>
      <c r="E52" s="114"/>
      <c r="F52" s="105"/>
      <c r="G52" s="114"/>
      <c r="H52" s="101"/>
      <c r="I52" s="153"/>
      <c r="J52" s="177"/>
      <c r="K52" s="178"/>
      <c r="L52" s="111"/>
      <c r="M52" s="112">
        <f t="shared" si="4"/>
        <v>0</v>
      </c>
      <c r="N52" s="113">
        <f t="shared" si="2"/>
        <v>0</v>
      </c>
    </row>
    <row r="53" spans="1:14" ht="14.4" x14ac:dyDescent="0.25">
      <c r="A53" s="100" t="str">
        <f t="shared" si="3"/>
        <v/>
      </c>
      <c r="B53" s="130"/>
      <c r="C53" s="102"/>
      <c r="D53" s="103"/>
      <c r="E53" s="114"/>
      <c r="F53" s="105"/>
      <c r="G53" s="114"/>
      <c r="H53" s="101"/>
      <c r="I53" s="153"/>
      <c r="J53" s="177"/>
      <c r="K53" s="178"/>
      <c r="L53" s="111"/>
      <c r="M53" s="112">
        <f t="shared" si="4"/>
        <v>0</v>
      </c>
      <c r="N53" s="113">
        <f t="shared" si="2"/>
        <v>0</v>
      </c>
    </row>
    <row r="54" spans="1:14" ht="14.4" x14ac:dyDescent="0.25">
      <c r="A54" s="100" t="str">
        <f t="shared" si="3"/>
        <v/>
      </c>
      <c r="B54" s="130"/>
      <c r="C54" s="102"/>
      <c r="D54" s="103"/>
      <c r="E54" s="114"/>
      <c r="F54" s="105"/>
      <c r="G54" s="114"/>
      <c r="H54" s="101"/>
      <c r="I54" s="153"/>
      <c r="J54" s="177"/>
      <c r="K54" s="178"/>
      <c r="L54" s="111"/>
      <c r="M54" s="112">
        <f t="shared" si="4"/>
        <v>0</v>
      </c>
      <c r="N54" s="113">
        <f t="shared" si="2"/>
        <v>0</v>
      </c>
    </row>
  </sheetData>
  <mergeCells count="19">
    <mergeCell ref="A3:A5"/>
    <mergeCell ref="B3:B5"/>
    <mergeCell ref="C3:C5"/>
    <mergeCell ref="D3:D5"/>
    <mergeCell ref="E3:E4"/>
    <mergeCell ref="E5:F5"/>
    <mergeCell ref="K4:K5"/>
    <mergeCell ref="B1:C1"/>
    <mergeCell ref="E1:J1"/>
    <mergeCell ref="L1:M1"/>
    <mergeCell ref="B2:M2"/>
    <mergeCell ref="F3:F4"/>
    <mergeCell ref="G3:K3"/>
    <mergeCell ref="L3:L5"/>
    <mergeCell ref="M3:M5"/>
    <mergeCell ref="G4:G5"/>
    <mergeCell ref="H4:H5"/>
    <mergeCell ref="I4:I5"/>
    <mergeCell ref="J4:J5"/>
  </mergeCells>
  <conditionalFormatting sqref="C1:D5">
    <cfRule type="duplicateValues" dxfId="86" priority="997"/>
  </conditionalFormatting>
  <conditionalFormatting sqref="C6:D32 C52:D54 C43:D50 C34:D41">
    <cfRule type="duplicateValues" dxfId="85" priority="996"/>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39DD-A4BC-43CA-855B-068B4184D5AC}">
  <sheetPr>
    <tabColor rgb="FFFF3399"/>
  </sheetPr>
  <dimension ref="A1:N84"/>
  <sheetViews>
    <sheetView topLeftCell="A11" zoomScale="80" zoomScaleNormal="80" workbookViewId="0">
      <selection activeCell="D37" sqref="D37"/>
    </sheetView>
  </sheetViews>
  <sheetFormatPr defaultColWidth="9.109375" defaultRowHeight="13.2" x14ac:dyDescent="0.25"/>
  <cols>
    <col min="1" max="1" width="37" style="93" customWidth="1"/>
    <col min="2" max="2" width="9.88671875" style="12" customWidth="1"/>
    <col min="3" max="3" width="20.109375" style="93" customWidth="1"/>
    <col min="4" max="4" width="31" style="128" customWidth="1"/>
    <col min="5" max="5" width="13.44140625" style="12" customWidth="1"/>
    <col min="6" max="6" width="21.109375" style="93" customWidth="1"/>
    <col min="7" max="7" width="7.109375" style="12" bestFit="1" customWidth="1"/>
    <col min="8" max="8" width="8.6640625" style="12" bestFit="1" customWidth="1"/>
    <col min="9" max="9" width="9.5546875" style="12" bestFit="1" customWidth="1"/>
    <col min="10" max="10" width="11.5546875" style="12" customWidth="1"/>
    <col min="11" max="11" width="14.5546875" style="12" customWidth="1"/>
    <col min="12" max="12" width="11" style="12" bestFit="1" customWidth="1"/>
    <col min="13" max="13" width="16.109375" style="12" customWidth="1"/>
    <col min="14" max="14" width="29.5546875" style="12" customWidth="1"/>
    <col min="15" max="16384" width="9.109375" style="93"/>
  </cols>
  <sheetData>
    <row r="1" spans="1:14" ht="22.5" customHeight="1" thickBot="1" x14ac:dyDescent="0.3">
      <c r="A1" s="89">
        <f>SUM(A2-1)</f>
        <v>31</v>
      </c>
      <c r="B1" s="500" t="s">
        <v>54</v>
      </c>
      <c r="C1" s="501"/>
      <c r="D1" s="90" t="s">
        <v>27</v>
      </c>
      <c r="E1" s="502" t="s">
        <v>189</v>
      </c>
      <c r="F1" s="503"/>
      <c r="G1" s="503"/>
      <c r="H1" s="503"/>
      <c r="I1" s="503"/>
      <c r="J1" s="503"/>
      <c r="K1" s="92" t="s">
        <v>28</v>
      </c>
      <c r="L1" s="661">
        <v>44990</v>
      </c>
      <c r="M1" s="658"/>
      <c r="N1" s="92" t="s">
        <v>55</v>
      </c>
    </row>
    <row r="2" spans="1:14" ht="22.5" customHeight="1" thickBot="1" x14ac:dyDescent="0.3">
      <c r="A2" s="94">
        <f>COUNTA(_xlfn.UNIQUE(D6:D184))</f>
        <v>32</v>
      </c>
      <c r="B2" s="504" t="s">
        <v>56</v>
      </c>
      <c r="C2" s="504"/>
      <c r="D2" s="504"/>
      <c r="E2" s="504"/>
      <c r="F2" s="504"/>
      <c r="G2" s="504"/>
      <c r="H2" s="504"/>
      <c r="I2" s="504"/>
      <c r="J2" s="504"/>
      <c r="K2" s="504"/>
      <c r="L2" s="504"/>
      <c r="M2" s="504"/>
      <c r="N2" s="95" t="s">
        <v>57</v>
      </c>
    </row>
    <row r="3" spans="1:14" ht="14.4" thickBot="1" x14ac:dyDescent="0.3">
      <c r="A3" s="926" t="s">
        <v>58</v>
      </c>
      <c r="B3" s="509" t="s">
        <v>29</v>
      </c>
      <c r="C3" s="511" t="s">
        <v>30</v>
      </c>
      <c r="D3" s="505" t="s">
        <v>31</v>
      </c>
      <c r="E3" s="514" t="s">
        <v>59</v>
      </c>
      <c r="F3" s="505" t="s">
        <v>36</v>
      </c>
      <c r="G3" s="502" t="s">
        <v>60</v>
      </c>
      <c r="H3" s="503"/>
      <c r="I3" s="503"/>
      <c r="J3" s="503"/>
      <c r="K3" s="517"/>
      <c r="L3" s="507" t="s">
        <v>25</v>
      </c>
      <c r="M3" s="659" t="s">
        <v>34</v>
      </c>
      <c r="N3" s="96" t="s">
        <v>61</v>
      </c>
    </row>
    <row r="4" spans="1:14" ht="14.4" thickBot="1" x14ac:dyDescent="0.3">
      <c r="A4" s="927"/>
      <c r="B4" s="510"/>
      <c r="C4" s="512"/>
      <c r="D4" s="513"/>
      <c r="E4" s="515"/>
      <c r="F4" s="506"/>
      <c r="G4" s="519" t="s">
        <v>26</v>
      </c>
      <c r="H4" s="521" t="s">
        <v>24</v>
      </c>
      <c r="I4" s="521" t="s">
        <v>38</v>
      </c>
      <c r="J4" s="521" t="s">
        <v>32</v>
      </c>
      <c r="K4" s="505" t="s">
        <v>33</v>
      </c>
      <c r="L4" s="508"/>
      <c r="M4" s="660"/>
      <c r="N4" s="98">
        <v>2</v>
      </c>
    </row>
    <row r="5" spans="1:14" ht="14.4" thickBot="1" x14ac:dyDescent="0.3">
      <c r="A5" s="961"/>
      <c r="B5" s="523"/>
      <c r="C5" s="524"/>
      <c r="D5" s="516"/>
      <c r="E5" s="525" t="s">
        <v>35</v>
      </c>
      <c r="F5" s="526"/>
      <c r="G5" s="520"/>
      <c r="H5" s="522"/>
      <c r="I5" s="522"/>
      <c r="J5" s="522"/>
      <c r="K5" s="516"/>
      <c r="L5" s="518"/>
      <c r="M5" s="662"/>
      <c r="N5" s="99">
        <f>IF(N4=1,0,IF(N4=2,1,IF(N4=3,2,0)))</f>
        <v>1</v>
      </c>
    </row>
    <row r="6" spans="1:14" ht="14.4" x14ac:dyDescent="0.25">
      <c r="A6" s="266" t="str">
        <f t="shared" ref="A6:A37" si="0">CONCATENATE(B6,C6,D6)</f>
        <v xml:space="preserve">PrepExample Rider AExample Horse </v>
      </c>
      <c r="B6" s="267" t="s">
        <v>26</v>
      </c>
      <c r="C6" s="268" t="s">
        <v>129</v>
      </c>
      <c r="D6" s="269" t="s">
        <v>130</v>
      </c>
      <c r="E6" s="270">
        <v>6000000</v>
      </c>
      <c r="F6" s="271" t="s">
        <v>131</v>
      </c>
      <c r="G6" s="270">
        <v>60</v>
      </c>
      <c r="H6" s="267"/>
      <c r="I6" s="272"/>
      <c r="J6" s="273"/>
      <c r="K6" s="274"/>
      <c r="L6" s="275">
        <v>1</v>
      </c>
      <c r="M6" s="276">
        <f>IF(L6=1,7,IF(L6=2,6,IF(L6=3,5,IF(L6=4,4,IF(L6=5,3,IF(L6=6,2,IF(L6&gt;=6,1,0)))))))</f>
        <v>7</v>
      </c>
      <c r="N6" s="277">
        <f t="shared" ref="N6:N44" si="1">SUM(M6+$N$5)</f>
        <v>8</v>
      </c>
    </row>
    <row r="7" spans="1:14" ht="14.4" x14ac:dyDescent="0.25">
      <c r="A7" s="100" t="str">
        <f t="shared" si="0"/>
        <v xml:space="preserve">PrelimExample RiderExample Horse </v>
      </c>
      <c r="B7" s="278" t="s">
        <v>24</v>
      </c>
      <c r="C7" s="279" t="s">
        <v>132</v>
      </c>
      <c r="D7" s="280" t="s">
        <v>130</v>
      </c>
      <c r="E7" s="281">
        <v>6000001</v>
      </c>
      <c r="F7" s="282" t="s">
        <v>131</v>
      </c>
      <c r="G7" s="281"/>
      <c r="H7" s="278">
        <v>45</v>
      </c>
      <c r="I7" s="283"/>
      <c r="J7" s="284"/>
      <c r="K7" s="285"/>
      <c r="L7" s="286">
        <v>3</v>
      </c>
      <c r="M7" s="287">
        <f>IF(L7=1,7,IF(L7=2,6,IF(L7=3,5,IF(L7=4,4,IF(L7=5,3,IF(L7=6,2,IF(L7&gt;=6,1,0)))))))</f>
        <v>5</v>
      </c>
      <c r="N7" s="288">
        <f t="shared" si="1"/>
        <v>6</v>
      </c>
    </row>
    <row r="8" spans="1:14" ht="14.4" x14ac:dyDescent="0.25">
      <c r="A8" s="100" t="str">
        <f t="shared" si="0"/>
        <v>PrepHoney Towers HammondYartarla Park Kandinsky</v>
      </c>
      <c r="B8" s="130" t="s">
        <v>26</v>
      </c>
      <c r="C8" s="102" t="s">
        <v>660</v>
      </c>
      <c r="D8" s="103" t="s">
        <v>661</v>
      </c>
      <c r="E8" s="114"/>
      <c r="F8" s="105" t="s">
        <v>376</v>
      </c>
      <c r="G8" s="114">
        <v>70.332999999999998</v>
      </c>
      <c r="H8" s="101"/>
      <c r="I8" s="153"/>
      <c r="J8" s="177"/>
      <c r="K8" s="178"/>
      <c r="L8" s="111">
        <v>1</v>
      </c>
      <c r="M8" s="112">
        <f>IF(L8=1,7,IF(L8=2,6,IF(L8=3,5,IF(L8=4,4,IF(L8=5,3,IF(L8=6,2,IF(L8&gt;=6,1,0)))))))</f>
        <v>7</v>
      </c>
      <c r="N8" s="277">
        <f t="shared" si="1"/>
        <v>8</v>
      </c>
    </row>
    <row r="9" spans="1:14" ht="14.4" x14ac:dyDescent="0.25">
      <c r="A9" s="100" t="str">
        <f t="shared" si="0"/>
        <v>PrepEbony DuncanCoolamon Moment at Tiffanys</v>
      </c>
      <c r="B9" s="130" t="s">
        <v>26</v>
      </c>
      <c r="C9" s="102" t="s">
        <v>662</v>
      </c>
      <c r="D9" s="103" t="s">
        <v>663</v>
      </c>
      <c r="E9" s="114"/>
      <c r="F9" s="105" t="s">
        <v>570</v>
      </c>
      <c r="G9" s="114">
        <v>67.667000000000002</v>
      </c>
      <c r="H9" s="101"/>
      <c r="I9" s="153"/>
      <c r="J9" s="177"/>
      <c r="K9" s="178"/>
      <c r="L9" s="111">
        <v>2</v>
      </c>
      <c r="M9" s="112">
        <f t="shared" ref="M9:M41" si="2">IF(L9=1,7,IF(L9=2,6,IF(L9=3,5,IF(L9=4,4,IF(L9=5,3,IF(L9=6,2,IF(L9&gt;=6,1,0)))))))</f>
        <v>6</v>
      </c>
      <c r="N9" s="288">
        <f t="shared" si="1"/>
        <v>7</v>
      </c>
    </row>
    <row r="10" spans="1:14" ht="14.4" x14ac:dyDescent="0.25">
      <c r="A10" s="100" t="str">
        <f t="shared" si="0"/>
        <v>PrepCharlotte HenshallJujantra Tradesman</v>
      </c>
      <c r="B10" s="130" t="s">
        <v>26</v>
      </c>
      <c r="C10" s="102" t="s">
        <v>568</v>
      </c>
      <c r="D10" s="103" t="s">
        <v>569</v>
      </c>
      <c r="E10" s="114"/>
      <c r="F10" s="105" t="s">
        <v>570</v>
      </c>
      <c r="G10" s="114">
        <v>66</v>
      </c>
      <c r="H10" s="101"/>
      <c r="I10" s="153"/>
      <c r="J10" s="177"/>
      <c r="K10" s="178"/>
      <c r="L10" s="111">
        <v>3</v>
      </c>
      <c r="M10" s="112">
        <f t="shared" si="2"/>
        <v>5</v>
      </c>
      <c r="N10" s="277">
        <f t="shared" si="1"/>
        <v>6</v>
      </c>
    </row>
    <row r="11" spans="1:14" ht="14.4" x14ac:dyDescent="0.25">
      <c r="A11" s="100" t="str">
        <f t="shared" si="0"/>
        <v>PrepSunny CowenSpin</v>
      </c>
      <c r="B11" s="130" t="s">
        <v>26</v>
      </c>
      <c r="C11" s="102" t="s">
        <v>664</v>
      </c>
      <c r="D11" s="103" t="s">
        <v>665</v>
      </c>
      <c r="E11" s="114">
        <v>6028215</v>
      </c>
      <c r="F11" s="105" t="s">
        <v>570</v>
      </c>
      <c r="G11" s="114">
        <v>65.667000000000002</v>
      </c>
      <c r="H11" s="101"/>
      <c r="I11" s="153"/>
      <c r="J11" s="177"/>
      <c r="K11" s="178"/>
      <c r="L11" s="111">
        <v>4</v>
      </c>
      <c r="M11" s="112">
        <f t="shared" si="2"/>
        <v>4</v>
      </c>
      <c r="N11" s="288">
        <f t="shared" si="1"/>
        <v>5</v>
      </c>
    </row>
    <row r="12" spans="1:14" ht="14.4" x14ac:dyDescent="0.25">
      <c r="A12" s="100" t="str">
        <f t="shared" si="0"/>
        <v>PrepCharlotte HenshallHP Sweetest Edition</v>
      </c>
      <c r="B12" s="130" t="s">
        <v>26</v>
      </c>
      <c r="C12" s="102" t="s">
        <v>568</v>
      </c>
      <c r="D12" s="103" t="s">
        <v>892</v>
      </c>
      <c r="E12" s="114"/>
      <c r="F12" s="105" t="s">
        <v>570</v>
      </c>
      <c r="G12" s="114">
        <v>63</v>
      </c>
      <c r="H12" s="101"/>
      <c r="I12" s="153"/>
      <c r="J12" s="177"/>
      <c r="K12" s="178"/>
      <c r="L12" s="111">
        <v>5</v>
      </c>
      <c r="M12" s="112">
        <f t="shared" si="2"/>
        <v>3</v>
      </c>
      <c r="N12" s="277">
        <f t="shared" si="1"/>
        <v>4</v>
      </c>
    </row>
    <row r="13" spans="1:14" ht="14.4" x14ac:dyDescent="0.25">
      <c r="A13" s="100" t="str">
        <f t="shared" si="0"/>
        <v>PrelimJosie DayWeston Park Applewood</v>
      </c>
      <c r="B13" s="130" t="s">
        <v>24</v>
      </c>
      <c r="C13" s="102" t="s">
        <v>666</v>
      </c>
      <c r="D13" s="103" t="s">
        <v>667</v>
      </c>
      <c r="E13" s="114">
        <v>6027112</v>
      </c>
      <c r="F13" s="105" t="s">
        <v>376</v>
      </c>
      <c r="G13" s="114"/>
      <c r="H13" s="101">
        <v>66.400000000000006</v>
      </c>
      <c r="I13" s="153"/>
      <c r="J13" s="177"/>
      <c r="K13" s="178"/>
      <c r="L13" s="111">
        <v>1</v>
      </c>
      <c r="M13" s="112">
        <f t="shared" si="2"/>
        <v>7</v>
      </c>
      <c r="N13" s="288">
        <f t="shared" si="1"/>
        <v>8</v>
      </c>
    </row>
    <row r="14" spans="1:14" ht="14.4" x14ac:dyDescent="0.25">
      <c r="A14" s="100" t="str">
        <f t="shared" si="0"/>
        <v>PrelimLexi O'NeillTiaja Park Foxy</v>
      </c>
      <c r="B14" s="101" t="s">
        <v>24</v>
      </c>
      <c r="C14" s="102" t="s">
        <v>246</v>
      </c>
      <c r="D14" s="103" t="s">
        <v>264</v>
      </c>
      <c r="E14" s="114">
        <v>9101694</v>
      </c>
      <c r="F14" s="105" t="s">
        <v>294</v>
      </c>
      <c r="G14" s="114"/>
      <c r="H14" s="101">
        <v>65.599999999999994</v>
      </c>
      <c r="I14" s="153"/>
      <c r="J14" s="177"/>
      <c r="K14" s="178"/>
      <c r="L14" s="111">
        <v>2</v>
      </c>
      <c r="M14" s="112">
        <f t="shared" si="2"/>
        <v>6</v>
      </c>
      <c r="N14" s="277">
        <f t="shared" si="1"/>
        <v>7</v>
      </c>
    </row>
    <row r="15" spans="1:14" ht="14.4" x14ac:dyDescent="0.25">
      <c r="A15" s="100" t="str">
        <f t="shared" si="0"/>
        <v>PrelimBronte HorsfallRockview Solar Flair</v>
      </c>
      <c r="B15" s="130" t="s">
        <v>24</v>
      </c>
      <c r="C15" s="102" t="s">
        <v>156</v>
      </c>
      <c r="D15" s="103" t="s">
        <v>523</v>
      </c>
      <c r="E15" s="114"/>
      <c r="F15" s="105" t="s">
        <v>376</v>
      </c>
      <c r="G15" s="114"/>
      <c r="H15" s="101">
        <v>65.400000000000006</v>
      </c>
      <c r="I15" s="153"/>
      <c r="J15" s="177"/>
      <c r="K15" s="178"/>
      <c r="L15" s="111">
        <v>3</v>
      </c>
      <c r="M15" s="112">
        <f t="shared" si="2"/>
        <v>5</v>
      </c>
      <c r="N15" s="288">
        <f t="shared" si="1"/>
        <v>6</v>
      </c>
    </row>
    <row r="16" spans="1:14" ht="14.4" x14ac:dyDescent="0.25">
      <c r="A16" s="100" t="str">
        <f t="shared" si="0"/>
        <v>PrelimCharlotte HenshallJujantra Tradesman</v>
      </c>
      <c r="B16" s="130" t="s">
        <v>24</v>
      </c>
      <c r="C16" s="102" t="s">
        <v>568</v>
      </c>
      <c r="D16" s="103" t="s">
        <v>569</v>
      </c>
      <c r="E16" s="114"/>
      <c r="F16" s="105" t="s">
        <v>570</v>
      </c>
      <c r="G16" s="114"/>
      <c r="H16" s="101">
        <v>63.8</v>
      </c>
      <c r="I16" s="153"/>
      <c r="J16" s="177"/>
      <c r="K16" s="178"/>
      <c r="L16" s="111">
        <v>4</v>
      </c>
      <c r="M16" s="112">
        <f t="shared" si="2"/>
        <v>4</v>
      </c>
      <c r="N16" s="277">
        <f t="shared" si="1"/>
        <v>5</v>
      </c>
    </row>
    <row r="17" spans="1:14" ht="14.4" x14ac:dyDescent="0.25">
      <c r="A17" s="100" t="str">
        <f t="shared" si="0"/>
        <v>PrelimEbony DuncanCoolamon Moment at Tiffanys</v>
      </c>
      <c r="B17" s="130" t="s">
        <v>24</v>
      </c>
      <c r="C17" s="102" t="s">
        <v>662</v>
      </c>
      <c r="D17" s="103" t="s">
        <v>663</v>
      </c>
      <c r="E17" s="114"/>
      <c r="F17" s="105" t="s">
        <v>570</v>
      </c>
      <c r="G17" s="114"/>
      <c r="H17" s="101">
        <v>52.4</v>
      </c>
      <c r="I17" s="153"/>
      <c r="J17" s="177"/>
      <c r="K17" s="178"/>
      <c r="L17" s="111">
        <v>5</v>
      </c>
      <c r="M17" s="112">
        <f t="shared" si="2"/>
        <v>3</v>
      </c>
      <c r="N17" s="288">
        <f t="shared" si="1"/>
        <v>4</v>
      </c>
    </row>
    <row r="18" spans="1:14" ht="14.4" x14ac:dyDescent="0.25">
      <c r="A18" s="100" t="str">
        <f t="shared" si="0"/>
        <v>PrelimEmmy FieldingBramley Sugarman</v>
      </c>
      <c r="B18" s="130" t="s">
        <v>24</v>
      </c>
      <c r="C18" s="102" t="s">
        <v>534</v>
      </c>
      <c r="D18" s="103" t="s">
        <v>525</v>
      </c>
      <c r="E18" s="114">
        <v>602870</v>
      </c>
      <c r="F18" s="105" t="s">
        <v>376</v>
      </c>
      <c r="G18" s="114"/>
      <c r="H18" s="101">
        <v>67.599999999999994</v>
      </c>
      <c r="I18" s="153"/>
      <c r="J18" s="177"/>
      <c r="K18" s="178"/>
      <c r="L18" s="111">
        <v>1</v>
      </c>
      <c r="M18" s="112">
        <f t="shared" si="2"/>
        <v>7</v>
      </c>
      <c r="N18" s="277">
        <f t="shared" si="1"/>
        <v>8</v>
      </c>
    </row>
    <row r="19" spans="1:14" ht="14.4" x14ac:dyDescent="0.25">
      <c r="A19" s="100" t="str">
        <f t="shared" si="0"/>
        <v>PrelimChaise FowlerGlobal Supreme</v>
      </c>
      <c r="B19" s="130" t="s">
        <v>24</v>
      </c>
      <c r="C19" s="102" t="s">
        <v>291</v>
      </c>
      <c r="D19" s="103" t="s">
        <v>549</v>
      </c>
      <c r="E19" s="114">
        <v>6024856</v>
      </c>
      <c r="F19" s="105" t="s">
        <v>376</v>
      </c>
      <c r="G19" s="114"/>
      <c r="H19" s="101">
        <v>67.2</v>
      </c>
      <c r="I19" s="153"/>
      <c r="J19" s="177"/>
      <c r="K19" s="178"/>
      <c r="L19" s="111">
        <v>2</v>
      </c>
      <c r="M19" s="112">
        <f t="shared" si="2"/>
        <v>6</v>
      </c>
      <c r="N19" s="288">
        <f t="shared" si="1"/>
        <v>7</v>
      </c>
    </row>
    <row r="20" spans="1:14" ht="14.4" x14ac:dyDescent="0.25">
      <c r="A20" s="100" t="str">
        <f t="shared" si="0"/>
        <v>PrelimKenzie MansonGlomax Royal Roulette</v>
      </c>
      <c r="B20" s="130" t="s">
        <v>24</v>
      </c>
      <c r="C20" s="102" t="s">
        <v>668</v>
      </c>
      <c r="D20" s="103" t="s">
        <v>669</v>
      </c>
      <c r="E20" s="114">
        <v>6024203</v>
      </c>
      <c r="F20" s="105" t="s">
        <v>570</v>
      </c>
      <c r="G20" s="114"/>
      <c r="H20" s="101">
        <v>65.8</v>
      </c>
      <c r="I20" s="153"/>
      <c r="J20" s="177"/>
      <c r="K20" s="178"/>
      <c r="L20" s="111">
        <v>3</v>
      </c>
      <c r="M20" s="112">
        <f t="shared" si="2"/>
        <v>5</v>
      </c>
      <c r="N20" s="277">
        <f t="shared" si="1"/>
        <v>6</v>
      </c>
    </row>
    <row r="21" spans="1:14" ht="14.4" x14ac:dyDescent="0.25">
      <c r="A21" s="100" t="str">
        <f t="shared" si="0"/>
        <v>PrelimHolly GreeningLockharts Enterprise</v>
      </c>
      <c r="B21" s="130" t="s">
        <v>24</v>
      </c>
      <c r="C21" s="102" t="s">
        <v>39</v>
      </c>
      <c r="D21" s="103" t="s">
        <v>324</v>
      </c>
      <c r="E21" s="114">
        <v>6027084</v>
      </c>
      <c r="F21" s="105" t="s">
        <v>376</v>
      </c>
      <c r="G21" s="114"/>
      <c r="H21" s="101">
        <v>64.8</v>
      </c>
      <c r="I21" s="153"/>
      <c r="J21" s="177"/>
      <c r="K21" s="178"/>
      <c r="L21" s="111">
        <v>4</v>
      </c>
      <c r="M21" s="112">
        <f t="shared" si="2"/>
        <v>4</v>
      </c>
      <c r="N21" s="288">
        <f t="shared" si="1"/>
        <v>5</v>
      </c>
    </row>
    <row r="22" spans="1:14" ht="14.4" x14ac:dyDescent="0.25">
      <c r="A22" s="100" t="str">
        <f t="shared" si="0"/>
        <v>PrelimKenzie MansonWP Yellowstone</v>
      </c>
      <c r="B22" s="130" t="s">
        <v>24</v>
      </c>
      <c r="C22" s="102" t="s">
        <v>668</v>
      </c>
      <c r="D22" s="103" t="s">
        <v>670</v>
      </c>
      <c r="E22" s="114">
        <v>6024203</v>
      </c>
      <c r="F22" s="105" t="s">
        <v>570</v>
      </c>
      <c r="G22" s="114"/>
      <c r="H22" s="101">
        <v>62</v>
      </c>
      <c r="I22" s="153"/>
      <c r="J22" s="177"/>
      <c r="K22" s="178"/>
      <c r="L22" s="111">
        <v>5</v>
      </c>
      <c r="M22" s="112">
        <f t="shared" si="2"/>
        <v>3</v>
      </c>
      <c r="N22" s="277">
        <f t="shared" si="1"/>
        <v>4</v>
      </c>
    </row>
    <row r="23" spans="1:14" ht="14.4" x14ac:dyDescent="0.25">
      <c r="A23" s="100" t="str">
        <f t="shared" si="0"/>
        <v>PrelimSophie SummersBuddy</v>
      </c>
      <c r="B23" s="101" t="s">
        <v>24</v>
      </c>
      <c r="C23" s="102" t="s">
        <v>671</v>
      </c>
      <c r="D23" s="103" t="s">
        <v>672</v>
      </c>
      <c r="E23" s="114"/>
      <c r="F23" s="105" t="s">
        <v>570</v>
      </c>
      <c r="G23" s="114"/>
      <c r="H23" s="101">
        <v>61.4</v>
      </c>
      <c r="I23" s="153"/>
      <c r="J23" s="177"/>
      <c r="K23" s="178"/>
      <c r="L23" s="111">
        <v>6</v>
      </c>
      <c r="M23" s="112">
        <f t="shared" si="2"/>
        <v>2</v>
      </c>
      <c r="N23" s="288">
        <f t="shared" si="1"/>
        <v>3</v>
      </c>
    </row>
    <row r="24" spans="1:14" ht="14.4" x14ac:dyDescent="0.25">
      <c r="A24" s="100" t="str">
        <f t="shared" si="0"/>
        <v>PrelimKeirah DolanUltimate Park Statesman</v>
      </c>
      <c r="B24" s="130" t="s">
        <v>24</v>
      </c>
      <c r="C24" s="102" t="s">
        <v>673</v>
      </c>
      <c r="D24" s="103" t="s">
        <v>674</v>
      </c>
      <c r="E24" s="114">
        <v>6022766</v>
      </c>
      <c r="F24" s="105" t="s">
        <v>364</v>
      </c>
      <c r="G24" s="114"/>
      <c r="H24" s="101">
        <v>57.6</v>
      </c>
      <c r="I24" s="153"/>
      <c r="J24" s="177"/>
      <c r="K24" s="178"/>
      <c r="L24" s="111">
        <v>7</v>
      </c>
      <c r="M24" s="112">
        <f t="shared" si="2"/>
        <v>1</v>
      </c>
      <c r="N24" s="277">
        <f t="shared" si="1"/>
        <v>2</v>
      </c>
    </row>
    <row r="25" spans="1:14" ht="14.4" x14ac:dyDescent="0.25">
      <c r="A25" s="100" t="str">
        <f t="shared" si="0"/>
        <v>PrelimPriya HodgesPandora</v>
      </c>
      <c r="B25" s="130" t="s">
        <v>24</v>
      </c>
      <c r="C25" s="102" t="s">
        <v>675</v>
      </c>
      <c r="D25" s="103" t="s">
        <v>676</v>
      </c>
      <c r="E25" s="114">
        <v>6028261</v>
      </c>
      <c r="F25" s="105" t="s">
        <v>376</v>
      </c>
      <c r="G25" s="114"/>
      <c r="H25" s="101">
        <v>57.4</v>
      </c>
      <c r="I25" s="153"/>
      <c r="J25" s="177"/>
      <c r="K25" s="178"/>
      <c r="L25" s="111">
        <v>8</v>
      </c>
      <c r="M25" s="112">
        <f t="shared" si="2"/>
        <v>1</v>
      </c>
      <c r="N25" s="288">
        <f t="shared" si="1"/>
        <v>2</v>
      </c>
    </row>
    <row r="26" spans="1:14" ht="14.4" x14ac:dyDescent="0.25">
      <c r="A26" s="100" t="str">
        <f t="shared" si="0"/>
        <v>PrelimReagan HughanSylvania Curtain Call</v>
      </c>
      <c r="B26" s="130" t="s">
        <v>24</v>
      </c>
      <c r="C26" s="102" t="s">
        <v>343</v>
      </c>
      <c r="D26" s="103" t="s">
        <v>386</v>
      </c>
      <c r="E26" s="114">
        <v>6008572</v>
      </c>
      <c r="F26" s="105" t="s">
        <v>376</v>
      </c>
      <c r="G26" s="114"/>
      <c r="H26" s="101">
        <v>71.8</v>
      </c>
      <c r="I26" s="153"/>
      <c r="J26" s="177"/>
      <c r="K26" s="178"/>
      <c r="L26" s="111">
        <v>1</v>
      </c>
      <c r="M26" s="112">
        <f t="shared" si="2"/>
        <v>7</v>
      </c>
      <c r="N26" s="277">
        <f t="shared" si="1"/>
        <v>8</v>
      </c>
    </row>
    <row r="27" spans="1:14" ht="14.4" x14ac:dyDescent="0.25">
      <c r="A27" s="100" t="str">
        <f t="shared" si="0"/>
        <v>PrelimJorja WarehamTiaja Park Image</v>
      </c>
      <c r="B27" s="130" t="s">
        <v>24</v>
      </c>
      <c r="C27" s="102" t="s">
        <v>340</v>
      </c>
      <c r="D27" s="103" t="s">
        <v>383</v>
      </c>
      <c r="E27" s="114">
        <v>6005901</v>
      </c>
      <c r="F27" s="105" t="s">
        <v>364</v>
      </c>
      <c r="G27" s="114"/>
      <c r="H27" s="101">
        <v>62</v>
      </c>
      <c r="I27" s="153"/>
      <c r="J27" s="177"/>
      <c r="K27" s="178"/>
      <c r="L27" s="111">
        <v>2</v>
      </c>
      <c r="M27" s="112">
        <f t="shared" si="2"/>
        <v>6</v>
      </c>
      <c r="N27" s="288">
        <f t="shared" si="1"/>
        <v>7</v>
      </c>
    </row>
    <row r="28" spans="1:14" ht="14.4" x14ac:dyDescent="0.25">
      <c r="A28" s="100" t="str">
        <f t="shared" si="0"/>
        <v>PrelimSophie MorrisonPowderbark Orlaith</v>
      </c>
      <c r="B28" s="130" t="s">
        <v>24</v>
      </c>
      <c r="C28" s="102" t="s">
        <v>423</v>
      </c>
      <c r="D28" s="103" t="s">
        <v>446</v>
      </c>
      <c r="E28" s="114"/>
      <c r="F28" s="105" t="s">
        <v>376</v>
      </c>
      <c r="G28" s="114"/>
      <c r="H28" s="101">
        <v>67.599999999999994</v>
      </c>
      <c r="I28" s="153"/>
      <c r="J28" s="177"/>
      <c r="K28" s="178"/>
      <c r="L28" s="111">
        <v>1</v>
      </c>
      <c r="M28" s="112">
        <f t="shared" si="2"/>
        <v>7</v>
      </c>
      <c r="N28" s="277">
        <f t="shared" si="1"/>
        <v>8</v>
      </c>
    </row>
    <row r="29" spans="1:14" ht="14.4" x14ac:dyDescent="0.25">
      <c r="A29" s="100" t="str">
        <f t="shared" si="0"/>
        <v>PrelimAbby CoulsonCambria Gem</v>
      </c>
      <c r="B29" s="130" t="s">
        <v>24</v>
      </c>
      <c r="C29" s="102" t="s">
        <v>677</v>
      </c>
      <c r="D29" s="103" t="s">
        <v>678</v>
      </c>
      <c r="E29" s="114"/>
      <c r="F29" s="105" t="s">
        <v>364</v>
      </c>
      <c r="G29" s="114"/>
      <c r="H29" s="101">
        <v>61.2</v>
      </c>
      <c r="I29" s="153"/>
      <c r="J29" s="177"/>
      <c r="K29" s="178"/>
      <c r="L29" s="111">
        <v>2</v>
      </c>
      <c r="M29" s="112">
        <f t="shared" si="2"/>
        <v>6</v>
      </c>
      <c r="N29" s="288">
        <f t="shared" si="1"/>
        <v>7</v>
      </c>
    </row>
    <row r="30" spans="1:14" ht="14.4" x14ac:dyDescent="0.25">
      <c r="A30" s="100" t="str">
        <f t="shared" si="0"/>
        <v>PrelimEliza HuttonSerenity Park Calais</v>
      </c>
      <c r="B30" s="130" t="s">
        <v>24</v>
      </c>
      <c r="C30" s="102" t="s">
        <v>679</v>
      </c>
      <c r="D30" s="103" t="s">
        <v>680</v>
      </c>
      <c r="E30" s="114">
        <v>6022769</v>
      </c>
      <c r="F30" s="105" t="s">
        <v>681</v>
      </c>
      <c r="G30" s="114"/>
      <c r="H30" s="101">
        <v>58.8</v>
      </c>
      <c r="I30" s="153"/>
      <c r="J30" s="177"/>
      <c r="K30" s="178"/>
      <c r="L30" s="111">
        <v>3</v>
      </c>
      <c r="M30" s="112">
        <f t="shared" si="2"/>
        <v>5</v>
      </c>
      <c r="N30" s="277">
        <f t="shared" si="1"/>
        <v>6</v>
      </c>
    </row>
    <row r="31" spans="1:14" ht="14.4" x14ac:dyDescent="0.25">
      <c r="A31" s="100" t="str">
        <f t="shared" si="0"/>
        <v>NovKenzie MansonGlomax Royal Roulette</v>
      </c>
      <c r="B31" s="130" t="s">
        <v>70</v>
      </c>
      <c r="C31" s="102" t="s">
        <v>668</v>
      </c>
      <c r="D31" s="103" t="s">
        <v>669</v>
      </c>
      <c r="E31" s="114">
        <v>6024203</v>
      </c>
      <c r="F31" s="105" t="s">
        <v>570</v>
      </c>
      <c r="G31" s="114"/>
      <c r="H31" s="101"/>
      <c r="I31" s="153">
        <v>66.346000000000004</v>
      </c>
      <c r="J31" s="177"/>
      <c r="K31" s="178"/>
      <c r="L31" s="111">
        <v>1</v>
      </c>
      <c r="M31" s="112">
        <f t="shared" si="2"/>
        <v>7</v>
      </c>
      <c r="N31" s="288">
        <f t="shared" si="1"/>
        <v>8</v>
      </c>
    </row>
    <row r="32" spans="1:14" ht="14.4" x14ac:dyDescent="0.25">
      <c r="A32" s="100" t="str">
        <f t="shared" si="0"/>
        <v>NovKenzie MansonWP Yellowstone</v>
      </c>
      <c r="B32" s="130" t="s">
        <v>70</v>
      </c>
      <c r="C32" s="102" t="s">
        <v>668</v>
      </c>
      <c r="D32" s="103" t="s">
        <v>670</v>
      </c>
      <c r="E32" s="114">
        <v>6024203</v>
      </c>
      <c r="F32" s="105" t="s">
        <v>570</v>
      </c>
      <c r="G32" s="114"/>
      <c r="H32" s="101"/>
      <c r="I32" s="153">
        <v>64.037999999999997</v>
      </c>
      <c r="J32" s="177"/>
      <c r="K32" s="178"/>
      <c r="L32" s="111">
        <v>2</v>
      </c>
      <c r="M32" s="112">
        <f t="shared" si="2"/>
        <v>6</v>
      </c>
      <c r="N32" s="277">
        <f t="shared" si="1"/>
        <v>7</v>
      </c>
    </row>
    <row r="33" spans="1:14" ht="14.4" x14ac:dyDescent="0.25">
      <c r="A33" s="100" t="str">
        <f t="shared" si="0"/>
        <v>NovJorja WarehamTiaja Park Fearless</v>
      </c>
      <c r="B33" s="130" t="s">
        <v>70</v>
      </c>
      <c r="C33" s="102" t="s">
        <v>340</v>
      </c>
      <c r="D33" s="103" t="s">
        <v>462</v>
      </c>
      <c r="E33" s="114">
        <v>6005901</v>
      </c>
      <c r="F33" s="105" t="s">
        <v>364</v>
      </c>
      <c r="G33" s="114"/>
      <c r="H33" s="101"/>
      <c r="I33" s="153">
        <v>73.076999999999998</v>
      </c>
      <c r="J33" s="177"/>
      <c r="K33" s="178"/>
      <c r="L33" s="111">
        <v>1</v>
      </c>
      <c r="M33" s="112">
        <f t="shared" si="2"/>
        <v>7</v>
      </c>
      <c r="N33" s="288">
        <f t="shared" si="1"/>
        <v>8</v>
      </c>
    </row>
    <row r="34" spans="1:14" ht="14.4" x14ac:dyDescent="0.25">
      <c r="A34" s="100" t="str">
        <f t="shared" si="0"/>
        <v>NovReagan HughanSylvania Curtain Call</v>
      </c>
      <c r="B34" s="130" t="s">
        <v>70</v>
      </c>
      <c r="C34" s="102" t="s">
        <v>343</v>
      </c>
      <c r="D34" s="103" t="s">
        <v>386</v>
      </c>
      <c r="E34" s="114">
        <v>6008572</v>
      </c>
      <c r="F34" s="105" t="s">
        <v>376</v>
      </c>
      <c r="G34" s="114"/>
      <c r="H34" s="101"/>
      <c r="I34" s="153">
        <v>72.308000000000007</v>
      </c>
      <c r="J34" s="177"/>
      <c r="K34" s="178"/>
      <c r="L34" s="111">
        <v>2</v>
      </c>
      <c r="M34" s="112">
        <f t="shared" si="2"/>
        <v>6</v>
      </c>
      <c r="N34" s="277">
        <f t="shared" si="1"/>
        <v>7</v>
      </c>
    </row>
    <row r="35" spans="1:14" ht="14.4" x14ac:dyDescent="0.25">
      <c r="A35" s="100" t="str">
        <f t="shared" si="0"/>
        <v>NovCarla NewmanTias Tiger Moth</v>
      </c>
      <c r="B35" s="130" t="s">
        <v>70</v>
      </c>
      <c r="C35" s="102" t="s">
        <v>501</v>
      </c>
      <c r="D35" s="103" t="s">
        <v>651</v>
      </c>
      <c r="E35" s="114">
        <v>6031415</v>
      </c>
      <c r="F35" s="105" t="s">
        <v>681</v>
      </c>
      <c r="G35" s="114"/>
      <c r="H35" s="101"/>
      <c r="I35" s="153">
        <v>70.385000000000005</v>
      </c>
      <c r="J35" s="177"/>
      <c r="K35" s="178"/>
      <c r="L35" s="111">
        <v>3</v>
      </c>
      <c r="M35" s="112">
        <f t="shared" si="2"/>
        <v>5</v>
      </c>
      <c r="N35" s="288">
        <f t="shared" si="1"/>
        <v>6</v>
      </c>
    </row>
    <row r="36" spans="1:14" ht="14.4" x14ac:dyDescent="0.25">
      <c r="A36" s="100" t="str">
        <f t="shared" si="0"/>
        <v>NovAva ClarkeLancefield Park Amanzi</v>
      </c>
      <c r="B36" s="130" t="s">
        <v>70</v>
      </c>
      <c r="C36" s="102" t="s">
        <v>456</v>
      </c>
      <c r="D36" s="132" t="s">
        <v>837</v>
      </c>
      <c r="E36" s="114">
        <v>9101295</v>
      </c>
      <c r="F36" s="105" t="s">
        <v>570</v>
      </c>
      <c r="G36" s="114"/>
      <c r="H36" s="101"/>
      <c r="I36" s="153">
        <v>66.730999999999995</v>
      </c>
      <c r="J36" s="177"/>
      <c r="K36" s="178"/>
      <c r="L36" s="111">
        <v>4</v>
      </c>
      <c r="M36" s="112">
        <f t="shared" si="2"/>
        <v>4</v>
      </c>
      <c r="N36" s="277">
        <f t="shared" si="1"/>
        <v>5</v>
      </c>
    </row>
    <row r="37" spans="1:14" ht="14.4" x14ac:dyDescent="0.25">
      <c r="A37" s="100" t="str">
        <f t="shared" si="0"/>
        <v>NovAbbie KirkhamLuminoius Star</v>
      </c>
      <c r="B37" s="130" t="s">
        <v>70</v>
      </c>
      <c r="C37" s="102" t="s">
        <v>504</v>
      </c>
      <c r="D37" s="103" t="s">
        <v>682</v>
      </c>
      <c r="E37" s="114">
        <v>6027917</v>
      </c>
      <c r="F37" s="105" t="s">
        <v>570</v>
      </c>
      <c r="G37" s="114"/>
      <c r="H37" s="101"/>
      <c r="I37" s="153">
        <v>64.808000000000007</v>
      </c>
      <c r="J37" s="177"/>
      <c r="K37" s="178"/>
      <c r="L37" s="111">
        <v>5</v>
      </c>
      <c r="M37" s="112">
        <f t="shared" si="2"/>
        <v>3</v>
      </c>
      <c r="N37" s="288">
        <f t="shared" si="1"/>
        <v>4</v>
      </c>
    </row>
    <row r="38" spans="1:14" ht="14.4" x14ac:dyDescent="0.25">
      <c r="A38" s="100" t="str">
        <f t="shared" ref="A38:A69" si="3">CONCATENATE(B38,C38,D38)</f>
        <v>NovIsla BoltonBoton Park Benny</v>
      </c>
      <c r="B38" s="101" t="s">
        <v>70</v>
      </c>
      <c r="C38" s="102" t="s">
        <v>683</v>
      </c>
      <c r="D38" s="103" t="s">
        <v>684</v>
      </c>
      <c r="E38" s="114">
        <v>6020706</v>
      </c>
      <c r="F38" s="105" t="s">
        <v>376</v>
      </c>
      <c r="G38" s="114"/>
      <c r="H38" s="101"/>
      <c r="I38" s="153">
        <v>63.076999999999998</v>
      </c>
      <c r="J38" s="177"/>
      <c r="K38" s="178"/>
      <c r="L38" s="111">
        <v>6</v>
      </c>
      <c r="M38" s="112">
        <f t="shared" si="2"/>
        <v>2</v>
      </c>
      <c r="N38" s="277">
        <f t="shared" si="1"/>
        <v>3</v>
      </c>
    </row>
    <row r="39" spans="1:14" ht="14.4" x14ac:dyDescent="0.25">
      <c r="A39" s="100" t="str">
        <f t="shared" si="3"/>
        <v>NovAshlyn O'BrienDizzy</v>
      </c>
      <c r="B39" s="130" t="s">
        <v>70</v>
      </c>
      <c r="C39" s="102" t="s">
        <v>467</v>
      </c>
      <c r="D39" s="103" t="s">
        <v>473</v>
      </c>
      <c r="E39" s="114"/>
      <c r="F39" s="105" t="s">
        <v>570</v>
      </c>
      <c r="G39" s="114"/>
      <c r="H39" s="101"/>
      <c r="I39" s="153">
        <v>71.346000000000004</v>
      </c>
      <c r="J39" s="177"/>
      <c r="K39" s="178"/>
      <c r="L39" s="111">
        <v>1</v>
      </c>
      <c r="M39" s="112">
        <f t="shared" si="2"/>
        <v>7</v>
      </c>
      <c r="N39" s="288">
        <f t="shared" si="1"/>
        <v>8</v>
      </c>
    </row>
    <row r="40" spans="1:14" ht="14.4" x14ac:dyDescent="0.25">
      <c r="A40" s="100" t="str">
        <f t="shared" si="3"/>
        <v>NovSophie MorisonPowderbark Orlaith</v>
      </c>
      <c r="B40" s="130" t="s">
        <v>70</v>
      </c>
      <c r="C40" s="102" t="s">
        <v>685</v>
      </c>
      <c r="D40" s="103" t="s">
        <v>446</v>
      </c>
      <c r="E40" s="114"/>
      <c r="F40" s="105" t="s">
        <v>570</v>
      </c>
      <c r="G40" s="114"/>
      <c r="H40" s="101"/>
      <c r="I40" s="153">
        <v>67.150000000000006</v>
      </c>
      <c r="J40" s="177"/>
      <c r="K40" s="178"/>
      <c r="L40" s="111">
        <v>2</v>
      </c>
      <c r="M40" s="112">
        <f t="shared" si="2"/>
        <v>6</v>
      </c>
      <c r="N40" s="277">
        <f t="shared" si="1"/>
        <v>7</v>
      </c>
    </row>
    <row r="41" spans="1:14" ht="14.4" x14ac:dyDescent="0.25">
      <c r="A41" s="100" t="str">
        <f t="shared" si="3"/>
        <v>NovAbby CoulsonCambria Gem</v>
      </c>
      <c r="B41" s="101" t="s">
        <v>70</v>
      </c>
      <c r="C41" s="102" t="s">
        <v>677</v>
      </c>
      <c r="D41" s="103" t="s">
        <v>678</v>
      </c>
      <c r="E41" s="114"/>
      <c r="F41" s="105" t="s">
        <v>364</v>
      </c>
      <c r="G41" s="114"/>
      <c r="H41" s="101"/>
      <c r="I41" s="153">
        <v>63.076999999999998</v>
      </c>
      <c r="J41" s="177"/>
      <c r="K41" s="178"/>
      <c r="L41" s="111">
        <v>3</v>
      </c>
      <c r="M41" s="112">
        <f t="shared" si="2"/>
        <v>5</v>
      </c>
      <c r="N41" s="288">
        <f t="shared" si="1"/>
        <v>6</v>
      </c>
    </row>
    <row r="42" spans="1:14" ht="14.4" x14ac:dyDescent="0.25">
      <c r="A42" s="100" t="str">
        <f t="shared" si="3"/>
        <v>ElemJorja WarehamTiaja Park Fearless</v>
      </c>
      <c r="B42" s="130" t="s">
        <v>16</v>
      </c>
      <c r="C42" s="102" t="s">
        <v>340</v>
      </c>
      <c r="D42" s="103" t="s">
        <v>462</v>
      </c>
      <c r="E42" s="114">
        <v>6005901</v>
      </c>
      <c r="F42" s="105" t="s">
        <v>364</v>
      </c>
      <c r="G42" s="114"/>
      <c r="H42" s="101"/>
      <c r="I42" s="153"/>
      <c r="J42" s="177">
        <v>65.570999999999998</v>
      </c>
      <c r="K42" s="178"/>
      <c r="L42" s="111">
        <v>1</v>
      </c>
      <c r="M42" s="112">
        <f t="shared" ref="M42:M69" si="4">IF(L42=1,7,IF(L42=2,6,IF(L42=3,5,IF(L42=4,4,IF(L42=5,3,IF(L42=6,2,IF(L42&gt;=6,1,0)))))))</f>
        <v>7</v>
      </c>
      <c r="N42" s="277">
        <f t="shared" si="1"/>
        <v>8</v>
      </c>
    </row>
    <row r="43" spans="1:14" ht="14.4" x14ac:dyDescent="0.25">
      <c r="A43" s="100" t="str">
        <f t="shared" si="3"/>
        <v>ElemKrystina BerceneMy Ophelia</v>
      </c>
      <c r="B43" s="130" t="s">
        <v>16</v>
      </c>
      <c r="C43" s="102" t="s">
        <v>686</v>
      </c>
      <c r="D43" s="103" t="s">
        <v>656</v>
      </c>
      <c r="E43" s="114"/>
      <c r="F43" s="105" t="s">
        <v>573</v>
      </c>
      <c r="G43" s="114"/>
      <c r="H43" s="101"/>
      <c r="I43" s="153"/>
      <c r="J43" s="177">
        <v>63</v>
      </c>
      <c r="K43" s="178"/>
      <c r="L43" s="111">
        <v>2</v>
      </c>
      <c r="M43" s="112">
        <f t="shared" si="4"/>
        <v>6</v>
      </c>
      <c r="N43" s="288">
        <f t="shared" si="1"/>
        <v>7</v>
      </c>
    </row>
    <row r="44" spans="1:14" ht="14.4" x14ac:dyDescent="0.25">
      <c r="A44" s="100" t="str">
        <f t="shared" si="3"/>
        <v>ElemJessica RidleyHoffman's Molly</v>
      </c>
      <c r="B44" s="101" t="s">
        <v>16</v>
      </c>
      <c r="C44" s="102" t="s">
        <v>18</v>
      </c>
      <c r="D44" s="103" t="s">
        <v>1022</v>
      </c>
      <c r="E44" s="114"/>
      <c r="F44" s="105" t="s">
        <v>376</v>
      </c>
      <c r="G44" s="114"/>
      <c r="H44" s="101"/>
      <c r="I44" s="153"/>
      <c r="J44" s="177">
        <v>60.429000000000002</v>
      </c>
      <c r="K44" s="178"/>
      <c r="L44" s="111">
        <v>1</v>
      </c>
      <c r="M44" s="112">
        <f t="shared" si="4"/>
        <v>7</v>
      </c>
      <c r="N44" s="288">
        <f t="shared" si="1"/>
        <v>8</v>
      </c>
    </row>
    <row r="45" spans="1:14" ht="14.4" x14ac:dyDescent="0.25">
      <c r="A45" s="100" t="str">
        <f t="shared" si="3"/>
        <v/>
      </c>
      <c r="B45" s="101"/>
      <c r="C45" s="102" t="s">
        <v>37</v>
      </c>
      <c r="D45" s="103" t="s">
        <v>37</v>
      </c>
      <c r="E45" s="114"/>
      <c r="F45" s="105"/>
      <c r="G45" s="114"/>
      <c r="H45" s="101"/>
      <c r="I45" s="153"/>
      <c r="J45" s="177"/>
      <c r="K45" s="178"/>
      <c r="L45" s="111"/>
      <c r="M45" s="112">
        <f t="shared" si="4"/>
        <v>0</v>
      </c>
      <c r="N45" s="113"/>
    </row>
    <row r="46" spans="1:14" ht="14.4" x14ac:dyDescent="0.25">
      <c r="A46" s="100" t="str">
        <f t="shared" si="3"/>
        <v/>
      </c>
      <c r="B46" s="101"/>
      <c r="C46" s="102" t="s">
        <v>37</v>
      </c>
      <c r="D46" s="103" t="s">
        <v>37</v>
      </c>
      <c r="E46" s="114"/>
      <c r="F46" s="105"/>
      <c r="G46" s="114"/>
      <c r="H46" s="101"/>
      <c r="I46" s="153"/>
      <c r="J46" s="177"/>
      <c r="K46" s="178"/>
      <c r="L46" s="111"/>
      <c r="M46" s="112">
        <f t="shared" si="4"/>
        <v>0</v>
      </c>
      <c r="N46" s="113"/>
    </row>
    <row r="47" spans="1:14" ht="14.4" x14ac:dyDescent="0.25">
      <c r="A47" s="100" t="str">
        <f t="shared" si="3"/>
        <v/>
      </c>
      <c r="B47" s="101"/>
      <c r="C47" s="102" t="s">
        <v>37</v>
      </c>
      <c r="D47" s="103" t="s">
        <v>37</v>
      </c>
      <c r="E47" s="114"/>
      <c r="F47" s="105"/>
      <c r="G47" s="114"/>
      <c r="H47" s="101"/>
      <c r="I47" s="153"/>
      <c r="J47" s="177"/>
      <c r="K47" s="178"/>
      <c r="L47" s="111"/>
      <c r="M47" s="112">
        <f t="shared" si="4"/>
        <v>0</v>
      </c>
      <c r="N47" s="113"/>
    </row>
    <row r="48" spans="1:14" ht="14.4" x14ac:dyDescent="0.25">
      <c r="A48" s="100" t="str">
        <f t="shared" si="3"/>
        <v/>
      </c>
      <c r="B48" s="101"/>
      <c r="C48" s="102" t="s">
        <v>37</v>
      </c>
      <c r="D48" s="103" t="s">
        <v>37</v>
      </c>
      <c r="E48" s="114"/>
      <c r="F48" s="105"/>
      <c r="G48" s="114"/>
      <c r="H48" s="101"/>
      <c r="I48" s="153"/>
      <c r="J48" s="177"/>
      <c r="K48" s="178"/>
      <c r="L48" s="111"/>
      <c r="M48" s="112">
        <f t="shared" si="4"/>
        <v>0</v>
      </c>
      <c r="N48" s="113"/>
    </row>
    <row r="49" spans="1:14" ht="14.4" x14ac:dyDescent="0.25">
      <c r="A49" s="100" t="str">
        <f t="shared" si="3"/>
        <v/>
      </c>
      <c r="B49" s="101"/>
      <c r="C49" s="102" t="s">
        <v>37</v>
      </c>
      <c r="D49" s="103" t="s">
        <v>37</v>
      </c>
      <c r="E49" s="114"/>
      <c r="F49" s="105"/>
      <c r="G49" s="114"/>
      <c r="H49" s="101"/>
      <c r="I49" s="153"/>
      <c r="J49" s="177"/>
      <c r="K49" s="178"/>
      <c r="L49" s="111"/>
      <c r="M49" s="112">
        <f t="shared" si="4"/>
        <v>0</v>
      </c>
      <c r="N49" s="113"/>
    </row>
    <row r="50" spans="1:14" ht="14.4" x14ac:dyDescent="0.25">
      <c r="A50" s="100" t="str">
        <f t="shared" si="3"/>
        <v/>
      </c>
      <c r="B50" s="101"/>
      <c r="C50" s="102" t="s">
        <v>37</v>
      </c>
      <c r="D50" s="103" t="s">
        <v>37</v>
      </c>
      <c r="E50" s="114"/>
      <c r="F50" s="105"/>
      <c r="G50" s="114"/>
      <c r="H50" s="101"/>
      <c r="I50" s="153"/>
      <c r="J50" s="177"/>
      <c r="K50" s="178"/>
      <c r="L50" s="111"/>
      <c r="M50" s="112">
        <f t="shared" si="4"/>
        <v>0</v>
      </c>
      <c r="N50" s="113"/>
    </row>
    <row r="51" spans="1:14" ht="14.4" x14ac:dyDescent="0.25">
      <c r="A51" s="100" t="str">
        <f t="shared" si="3"/>
        <v/>
      </c>
      <c r="B51" s="101"/>
      <c r="C51" s="102" t="s">
        <v>37</v>
      </c>
      <c r="D51" s="103" t="s">
        <v>37</v>
      </c>
      <c r="E51" s="114"/>
      <c r="F51" s="105"/>
      <c r="G51" s="114"/>
      <c r="H51" s="101"/>
      <c r="I51" s="153"/>
      <c r="J51" s="177"/>
      <c r="K51" s="178"/>
      <c r="L51" s="111"/>
      <c r="M51" s="112">
        <f t="shared" si="4"/>
        <v>0</v>
      </c>
      <c r="N51" s="113"/>
    </row>
    <row r="52" spans="1:14" ht="14.4" x14ac:dyDescent="0.25">
      <c r="A52" s="100" t="str">
        <f t="shared" si="3"/>
        <v/>
      </c>
      <c r="B52" s="101"/>
      <c r="C52" s="102" t="s">
        <v>37</v>
      </c>
      <c r="D52" s="103" t="s">
        <v>37</v>
      </c>
      <c r="E52" s="114"/>
      <c r="F52" s="105"/>
      <c r="G52" s="114"/>
      <c r="H52" s="101"/>
      <c r="I52" s="153"/>
      <c r="J52" s="177"/>
      <c r="K52" s="178"/>
      <c r="L52" s="111"/>
      <c r="M52" s="112">
        <f t="shared" si="4"/>
        <v>0</v>
      </c>
      <c r="N52" s="113"/>
    </row>
    <row r="53" spans="1:14" ht="14.4" x14ac:dyDescent="0.25">
      <c r="A53" s="100" t="str">
        <f t="shared" si="3"/>
        <v/>
      </c>
      <c r="B53" s="101"/>
      <c r="C53" s="102" t="s">
        <v>37</v>
      </c>
      <c r="D53" s="103" t="s">
        <v>37</v>
      </c>
      <c r="E53" s="114"/>
      <c r="F53" s="105"/>
      <c r="G53" s="114"/>
      <c r="H53" s="101"/>
      <c r="I53" s="153"/>
      <c r="J53" s="177"/>
      <c r="K53" s="178"/>
      <c r="L53" s="111"/>
      <c r="M53" s="112">
        <f t="shared" si="4"/>
        <v>0</v>
      </c>
      <c r="N53" s="113"/>
    </row>
    <row r="54" spans="1:14" ht="14.4" x14ac:dyDescent="0.25">
      <c r="A54" s="100" t="str">
        <f t="shared" si="3"/>
        <v/>
      </c>
      <c r="B54" s="101"/>
      <c r="C54" s="102" t="s">
        <v>37</v>
      </c>
      <c r="D54" s="103" t="s">
        <v>37</v>
      </c>
      <c r="E54" s="114"/>
      <c r="F54" s="105"/>
      <c r="G54" s="114"/>
      <c r="H54" s="101"/>
      <c r="I54" s="153"/>
      <c r="J54" s="177"/>
      <c r="K54" s="178"/>
      <c r="L54" s="111"/>
      <c r="M54" s="112">
        <f t="shared" si="4"/>
        <v>0</v>
      </c>
      <c r="N54" s="113"/>
    </row>
    <row r="55" spans="1:14" ht="14.4" x14ac:dyDescent="0.25">
      <c r="A55" s="100" t="str">
        <f t="shared" si="3"/>
        <v/>
      </c>
      <c r="B55" s="101"/>
      <c r="C55" s="102" t="s">
        <v>37</v>
      </c>
      <c r="D55" s="103" t="s">
        <v>37</v>
      </c>
      <c r="E55" s="114"/>
      <c r="F55" s="105"/>
      <c r="G55" s="114"/>
      <c r="H55" s="101"/>
      <c r="I55" s="153"/>
      <c r="J55" s="177"/>
      <c r="K55" s="178"/>
      <c r="L55" s="111"/>
      <c r="M55" s="112">
        <f t="shared" si="4"/>
        <v>0</v>
      </c>
      <c r="N55" s="113"/>
    </row>
    <row r="56" spans="1:14" ht="14.4" x14ac:dyDescent="0.25">
      <c r="A56" s="100" t="str">
        <f t="shared" si="3"/>
        <v/>
      </c>
      <c r="B56" s="101"/>
      <c r="C56" s="102" t="s">
        <v>37</v>
      </c>
      <c r="D56" s="103" t="s">
        <v>37</v>
      </c>
      <c r="E56" s="114"/>
      <c r="F56" s="105"/>
      <c r="G56" s="114"/>
      <c r="H56" s="101"/>
      <c r="I56" s="153"/>
      <c r="J56" s="177"/>
      <c r="K56" s="178"/>
      <c r="L56" s="111"/>
      <c r="M56" s="112">
        <f t="shared" si="4"/>
        <v>0</v>
      </c>
      <c r="N56" s="113"/>
    </row>
    <row r="57" spans="1:14" ht="14.4" x14ac:dyDescent="0.25">
      <c r="A57" s="100" t="str">
        <f t="shared" si="3"/>
        <v/>
      </c>
      <c r="B57" s="101"/>
      <c r="C57" s="102" t="s">
        <v>37</v>
      </c>
      <c r="D57" s="103" t="s">
        <v>37</v>
      </c>
      <c r="E57" s="114"/>
      <c r="F57" s="105"/>
      <c r="G57" s="114"/>
      <c r="H57" s="101"/>
      <c r="I57" s="153"/>
      <c r="J57" s="177"/>
      <c r="K57" s="178"/>
      <c r="L57" s="111"/>
      <c r="M57" s="112">
        <f t="shared" si="4"/>
        <v>0</v>
      </c>
      <c r="N57" s="113"/>
    </row>
    <row r="58" spans="1:14" ht="14.4" x14ac:dyDescent="0.25">
      <c r="A58" s="100" t="str">
        <f t="shared" si="3"/>
        <v/>
      </c>
      <c r="B58" s="101"/>
      <c r="C58" s="102" t="s">
        <v>37</v>
      </c>
      <c r="D58" s="103" t="s">
        <v>37</v>
      </c>
      <c r="E58" s="114"/>
      <c r="F58" s="105"/>
      <c r="G58" s="114"/>
      <c r="H58" s="101"/>
      <c r="I58" s="153"/>
      <c r="J58" s="177"/>
      <c r="K58" s="178"/>
      <c r="L58" s="111"/>
      <c r="M58" s="112">
        <f t="shared" si="4"/>
        <v>0</v>
      </c>
      <c r="N58" s="113"/>
    </row>
    <row r="59" spans="1:14" ht="14.4" x14ac:dyDescent="0.25">
      <c r="A59" s="100" t="str">
        <f t="shared" si="3"/>
        <v/>
      </c>
      <c r="B59" s="101"/>
      <c r="C59" s="102" t="s">
        <v>37</v>
      </c>
      <c r="D59" s="103" t="s">
        <v>37</v>
      </c>
      <c r="E59" s="114"/>
      <c r="F59" s="105"/>
      <c r="G59" s="114"/>
      <c r="H59" s="101"/>
      <c r="I59" s="153"/>
      <c r="J59" s="177"/>
      <c r="K59" s="178"/>
      <c r="L59" s="111"/>
      <c r="M59" s="112">
        <f t="shared" si="4"/>
        <v>0</v>
      </c>
      <c r="N59" s="113"/>
    </row>
    <row r="60" spans="1:14" ht="14.4" x14ac:dyDescent="0.25">
      <c r="A60" s="100" t="str">
        <f t="shared" si="3"/>
        <v/>
      </c>
      <c r="B60" s="101"/>
      <c r="C60" s="102" t="s">
        <v>37</v>
      </c>
      <c r="D60" s="103" t="s">
        <v>37</v>
      </c>
      <c r="E60" s="114"/>
      <c r="F60" s="105"/>
      <c r="G60" s="114"/>
      <c r="H60" s="101"/>
      <c r="I60" s="153"/>
      <c r="J60" s="177"/>
      <c r="K60" s="178"/>
      <c r="L60" s="111"/>
      <c r="M60" s="112">
        <f t="shared" si="4"/>
        <v>0</v>
      </c>
      <c r="N60" s="113"/>
    </row>
    <row r="61" spans="1:14" ht="14.4" x14ac:dyDescent="0.25">
      <c r="A61" s="100" t="str">
        <f t="shared" si="3"/>
        <v/>
      </c>
      <c r="B61" s="101"/>
      <c r="C61" s="102" t="s">
        <v>37</v>
      </c>
      <c r="D61" s="103" t="s">
        <v>37</v>
      </c>
      <c r="E61" s="114"/>
      <c r="F61" s="105"/>
      <c r="G61" s="114"/>
      <c r="H61" s="101"/>
      <c r="I61" s="153"/>
      <c r="J61" s="177"/>
      <c r="K61" s="178"/>
      <c r="L61" s="111"/>
      <c r="M61" s="112">
        <f t="shared" si="4"/>
        <v>0</v>
      </c>
      <c r="N61" s="113"/>
    </row>
    <row r="62" spans="1:14" ht="14.4" x14ac:dyDescent="0.25">
      <c r="A62" s="100" t="str">
        <f t="shared" si="3"/>
        <v/>
      </c>
      <c r="B62" s="101"/>
      <c r="C62" s="102" t="s">
        <v>37</v>
      </c>
      <c r="D62" s="103" t="s">
        <v>37</v>
      </c>
      <c r="E62" s="114"/>
      <c r="F62" s="105"/>
      <c r="G62" s="114"/>
      <c r="H62" s="101"/>
      <c r="I62" s="153"/>
      <c r="J62" s="177"/>
      <c r="K62" s="178"/>
      <c r="L62" s="111"/>
      <c r="M62" s="112">
        <f t="shared" si="4"/>
        <v>0</v>
      </c>
      <c r="N62" s="113"/>
    </row>
    <row r="63" spans="1:14" ht="14.4" x14ac:dyDescent="0.25">
      <c r="A63" s="100" t="str">
        <f t="shared" si="3"/>
        <v/>
      </c>
      <c r="B63" s="101"/>
      <c r="C63" s="102" t="s">
        <v>37</v>
      </c>
      <c r="D63" s="103" t="s">
        <v>37</v>
      </c>
      <c r="E63" s="114"/>
      <c r="F63" s="105"/>
      <c r="G63" s="114"/>
      <c r="H63" s="101"/>
      <c r="I63" s="153"/>
      <c r="J63" s="177"/>
      <c r="K63" s="178"/>
      <c r="L63" s="111"/>
      <c r="M63" s="112">
        <f t="shared" si="4"/>
        <v>0</v>
      </c>
      <c r="N63" s="113"/>
    </row>
    <row r="64" spans="1:14" ht="14.4" x14ac:dyDescent="0.25">
      <c r="A64" s="100" t="str">
        <f t="shared" si="3"/>
        <v/>
      </c>
      <c r="B64" s="101"/>
      <c r="C64" s="102" t="s">
        <v>37</v>
      </c>
      <c r="D64" s="103" t="s">
        <v>37</v>
      </c>
      <c r="E64" s="114"/>
      <c r="F64" s="105"/>
      <c r="G64" s="114"/>
      <c r="H64" s="101"/>
      <c r="I64" s="153"/>
      <c r="J64" s="177"/>
      <c r="K64" s="178"/>
      <c r="L64" s="111"/>
      <c r="M64" s="112">
        <f t="shared" si="4"/>
        <v>0</v>
      </c>
      <c r="N64" s="113"/>
    </row>
    <row r="65" spans="1:14" ht="14.4" x14ac:dyDescent="0.25">
      <c r="A65" s="100" t="str">
        <f t="shared" si="3"/>
        <v/>
      </c>
      <c r="B65" s="101"/>
      <c r="C65" s="102" t="s">
        <v>37</v>
      </c>
      <c r="D65" s="103" t="s">
        <v>37</v>
      </c>
      <c r="E65" s="114"/>
      <c r="F65" s="105"/>
      <c r="G65" s="114"/>
      <c r="H65" s="101"/>
      <c r="I65" s="153"/>
      <c r="J65" s="177"/>
      <c r="K65" s="178"/>
      <c r="L65" s="111"/>
      <c r="M65" s="112">
        <f t="shared" si="4"/>
        <v>0</v>
      </c>
      <c r="N65" s="113"/>
    </row>
    <row r="66" spans="1:14" ht="14.4" x14ac:dyDescent="0.25">
      <c r="A66" s="100" t="str">
        <f t="shared" si="3"/>
        <v/>
      </c>
      <c r="B66" s="101"/>
      <c r="C66" s="102" t="s">
        <v>37</v>
      </c>
      <c r="D66" s="103" t="s">
        <v>37</v>
      </c>
      <c r="E66" s="114"/>
      <c r="F66" s="105"/>
      <c r="G66" s="114"/>
      <c r="H66" s="101"/>
      <c r="I66" s="153"/>
      <c r="J66" s="177"/>
      <c r="K66" s="178"/>
      <c r="L66" s="111"/>
      <c r="M66" s="112">
        <f t="shared" si="4"/>
        <v>0</v>
      </c>
      <c r="N66" s="113"/>
    </row>
    <row r="67" spans="1:14" ht="14.4" x14ac:dyDescent="0.25">
      <c r="A67" s="100" t="str">
        <f t="shared" si="3"/>
        <v/>
      </c>
      <c r="B67" s="101"/>
      <c r="C67" s="102" t="s">
        <v>37</v>
      </c>
      <c r="D67" s="103" t="s">
        <v>37</v>
      </c>
      <c r="E67" s="114"/>
      <c r="F67" s="105"/>
      <c r="G67" s="114"/>
      <c r="H67" s="101"/>
      <c r="I67" s="153"/>
      <c r="J67" s="177"/>
      <c r="K67" s="178"/>
      <c r="L67" s="111"/>
      <c r="M67" s="112">
        <f t="shared" si="4"/>
        <v>0</v>
      </c>
      <c r="N67" s="113"/>
    </row>
    <row r="68" spans="1:14" ht="14.4" x14ac:dyDescent="0.25">
      <c r="A68" s="100" t="str">
        <f t="shared" si="3"/>
        <v/>
      </c>
      <c r="B68" s="101"/>
      <c r="C68" s="102" t="s">
        <v>37</v>
      </c>
      <c r="D68" s="103" t="s">
        <v>37</v>
      </c>
      <c r="E68" s="114"/>
      <c r="F68" s="105"/>
      <c r="G68" s="114"/>
      <c r="H68" s="101"/>
      <c r="I68" s="153"/>
      <c r="J68" s="177"/>
      <c r="K68" s="178"/>
      <c r="L68" s="111"/>
      <c r="M68" s="112">
        <f t="shared" si="4"/>
        <v>0</v>
      </c>
      <c r="N68" s="113"/>
    </row>
    <row r="69" spans="1:14" ht="14.4" x14ac:dyDescent="0.25">
      <c r="A69" s="100" t="str">
        <f t="shared" si="3"/>
        <v/>
      </c>
      <c r="B69" s="101"/>
      <c r="C69" s="102" t="s">
        <v>37</v>
      </c>
      <c r="D69" s="103" t="s">
        <v>37</v>
      </c>
      <c r="E69" s="114"/>
      <c r="F69" s="105"/>
      <c r="G69" s="114"/>
      <c r="H69" s="101"/>
      <c r="I69" s="153"/>
      <c r="J69" s="177"/>
      <c r="K69" s="178"/>
      <c r="L69" s="111"/>
      <c r="M69" s="112">
        <f t="shared" si="4"/>
        <v>0</v>
      </c>
      <c r="N69" s="113"/>
    </row>
    <row r="70" spans="1:14" ht="14.4" x14ac:dyDescent="0.25">
      <c r="A70" s="100" t="str">
        <f t="shared" ref="A70:A84" si="5">CONCATENATE(B70,C70,D70)</f>
        <v/>
      </c>
      <c r="B70" s="101"/>
      <c r="C70" s="102" t="s">
        <v>37</v>
      </c>
      <c r="D70" s="103" t="s">
        <v>37</v>
      </c>
      <c r="E70" s="114"/>
      <c r="F70" s="105"/>
      <c r="G70" s="114"/>
      <c r="H70" s="101"/>
      <c r="I70" s="153"/>
      <c r="J70" s="177"/>
      <c r="K70" s="178"/>
      <c r="L70" s="111"/>
      <c r="M70" s="112">
        <f t="shared" ref="M70:M84" si="6">IF(L70=1,7,IF(L70=2,6,IF(L70=3,5,IF(L70=4,4,IF(L70=5,3,IF(L70=6,2,IF(L70&gt;=6,1,0)))))))</f>
        <v>0</v>
      </c>
      <c r="N70" s="113"/>
    </row>
    <row r="71" spans="1:14" ht="14.4" x14ac:dyDescent="0.25">
      <c r="A71" s="100" t="str">
        <f t="shared" si="5"/>
        <v/>
      </c>
      <c r="B71" s="101"/>
      <c r="C71" s="102" t="s">
        <v>37</v>
      </c>
      <c r="D71" s="103" t="s">
        <v>37</v>
      </c>
      <c r="E71" s="114"/>
      <c r="F71" s="105"/>
      <c r="G71" s="114"/>
      <c r="H71" s="101"/>
      <c r="I71" s="153"/>
      <c r="J71" s="177"/>
      <c r="K71" s="178"/>
      <c r="L71" s="111"/>
      <c r="M71" s="112">
        <f t="shared" si="6"/>
        <v>0</v>
      </c>
      <c r="N71" s="113"/>
    </row>
    <row r="72" spans="1:14" ht="14.4" x14ac:dyDescent="0.25">
      <c r="A72" s="100" t="str">
        <f t="shared" si="5"/>
        <v/>
      </c>
      <c r="B72" s="101"/>
      <c r="C72" s="102" t="s">
        <v>37</v>
      </c>
      <c r="D72" s="103" t="s">
        <v>37</v>
      </c>
      <c r="E72" s="114"/>
      <c r="F72" s="105"/>
      <c r="G72" s="114"/>
      <c r="H72" s="101"/>
      <c r="I72" s="153"/>
      <c r="J72" s="177"/>
      <c r="K72" s="178"/>
      <c r="L72" s="111"/>
      <c r="M72" s="112">
        <f t="shared" si="6"/>
        <v>0</v>
      </c>
      <c r="N72" s="113"/>
    </row>
    <row r="73" spans="1:14" ht="14.4" x14ac:dyDescent="0.25">
      <c r="A73" s="100" t="str">
        <f t="shared" si="5"/>
        <v/>
      </c>
      <c r="B73" s="101"/>
      <c r="C73" s="102" t="s">
        <v>37</v>
      </c>
      <c r="D73" s="103" t="s">
        <v>37</v>
      </c>
      <c r="E73" s="114"/>
      <c r="F73" s="105"/>
      <c r="G73" s="114"/>
      <c r="H73" s="101"/>
      <c r="I73" s="153"/>
      <c r="J73" s="177"/>
      <c r="K73" s="178"/>
      <c r="L73" s="111"/>
      <c r="M73" s="112">
        <f t="shared" si="6"/>
        <v>0</v>
      </c>
      <c r="N73" s="113"/>
    </row>
    <row r="74" spans="1:14" ht="14.4" x14ac:dyDescent="0.25">
      <c r="A74" s="100" t="str">
        <f t="shared" si="5"/>
        <v/>
      </c>
      <c r="B74" s="101"/>
      <c r="C74" s="102" t="s">
        <v>37</v>
      </c>
      <c r="D74" s="103" t="s">
        <v>37</v>
      </c>
      <c r="E74" s="114"/>
      <c r="F74" s="105"/>
      <c r="G74" s="114"/>
      <c r="H74" s="101"/>
      <c r="I74" s="153"/>
      <c r="J74" s="177"/>
      <c r="K74" s="178"/>
      <c r="L74" s="111"/>
      <c r="M74" s="112">
        <f t="shared" si="6"/>
        <v>0</v>
      </c>
      <c r="N74" s="113"/>
    </row>
    <row r="75" spans="1:14" ht="14.4" x14ac:dyDescent="0.25">
      <c r="A75" s="100" t="str">
        <f t="shared" si="5"/>
        <v/>
      </c>
      <c r="B75" s="101"/>
      <c r="C75" s="102" t="s">
        <v>37</v>
      </c>
      <c r="D75" s="103" t="s">
        <v>37</v>
      </c>
      <c r="E75" s="114"/>
      <c r="F75" s="105"/>
      <c r="G75" s="114"/>
      <c r="H75" s="101"/>
      <c r="I75" s="153"/>
      <c r="J75" s="177"/>
      <c r="K75" s="178"/>
      <c r="L75" s="111"/>
      <c r="M75" s="112">
        <f t="shared" si="6"/>
        <v>0</v>
      </c>
      <c r="N75" s="113"/>
    </row>
    <row r="76" spans="1:14" ht="14.4" x14ac:dyDescent="0.25">
      <c r="A76" s="100" t="str">
        <f t="shared" si="5"/>
        <v/>
      </c>
      <c r="B76" s="101"/>
      <c r="C76" s="102" t="s">
        <v>37</v>
      </c>
      <c r="D76" s="103" t="s">
        <v>37</v>
      </c>
      <c r="E76" s="114"/>
      <c r="F76" s="105"/>
      <c r="G76" s="114"/>
      <c r="H76" s="101"/>
      <c r="I76" s="153"/>
      <c r="J76" s="177"/>
      <c r="K76" s="178"/>
      <c r="L76" s="111"/>
      <c r="M76" s="112">
        <f t="shared" si="6"/>
        <v>0</v>
      </c>
      <c r="N76" s="113"/>
    </row>
    <row r="77" spans="1:14" ht="14.4" x14ac:dyDescent="0.25">
      <c r="A77" s="100" t="str">
        <f t="shared" si="5"/>
        <v/>
      </c>
      <c r="B77" s="101"/>
      <c r="C77" s="102" t="s">
        <v>37</v>
      </c>
      <c r="D77" s="103" t="s">
        <v>37</v>
      </c>
      <c r="E77" s="114"/>
      <c r="F77" s="105"/>
      <c r="G77" s="114"/>
      <c r="H77" s="101"/>
      <c r="I77" s="153"/>
      <c r="J77" s="177"/>
      <c r="K77" s="178"/>
      <c r="L77" s="111"/>
      <c r="M77" s="112">
        <f t="shared" si="6"/>
        <v>0</v>
      </c>
      <c r="N77" s="113"/>
    </row>
    <row r="78" spans="1:14" ht="14.4" x14ac:dyDescent="0.25">
      <c r="A78" s="100" t="str">
        <f t="shared" si="5"/>
        <v/>
      </c>
      <c r="B78" s="101"/>
      <c r="C78" s="102" t="s">
        <v>37</v>
      </c>
      <c r="D78" s="103" t="s">
        <v>37</v>
      </c>
      <c r="E78" s="114"/>
      <c r="F78" s="105"/>
      <c r="G78" s="114"/>
      <c r="H78" s="101"/>
      <c r="I78" s="153"/>
      <c r="J78" s="177"/>
      <c r="K78" s="178"/>
      <c r="L78" s="111"/>
      <c r="M78" s="112">
        <f t="shared" si="6"/>
        <v>0</v>
      </c>
      <c r="N78" s="113"/>
    </row>
    <row r="79" spans="1:14" ht="14.4" x14ac:dyDescent="0.25">
      <c r="A79" s="100" t="str">
        <f t="shared" si="5"/>
        <v/>
      </c>
      <c r="B79" s="101"/>
      <c r="C79" s="102" t="s">
        <v>37</v>
      </c>
      <c r="D79" s="103" t="s">
        <v>37</v>
      </c>
      <c r="E79" s="114"/>
      <c r="F79" s="105"/>
      <c r="G79" s="114"/>
      <c r="H79" s="101"/>
      <c r="I79" s="153"/>
      <c r="J79" s="177"/>
      <c r="K79" s="178"/>
      <c r="L79" s="111"/>
      <c r="M79" s="112">
        <f t="shared" si="6"/>
        <v>0</v>
      </c>
      <c r="N79" s="113"/>
    </row>
    <row r="80" spans="1:14" ht="14.4" x14ac:dyDescent="0.25">
      <c r="A80" s="100" t="str">
        <f t="shared" si="5"/>
        <v/>
      </c>
      <c r="B80" s="101"/>
      <c r="C80" s="102" t="s">
        <v>37</v>
      </c>
      <c r="D80" s="103" t="s">
        <v>37</v>
      </c>
      <c r="E80" s="114"/>
      <c r="F80" s="105"/>
      <c r="G80" s="114"/>
      <c r="H80" s="101"/>
      <c r="I80" s="153"/>
      <c r="J80" s="177"/>
      <c r="K80" s="178"/>
      <c r="L80" s="111"/>
      <c r="M80" s="112">
        <f t="shared" si="6"/>
        <v>0</v>
      </c>
      <c r="N80" s="113"/>
    </row>
    <row r="81" spans="1:14" ht="14.4" x14ac:dyDescent="0.25">
      <c r="A81" s="100" t="str">
        <f t="shared" si="5"/>
        <v/>
      </c>
      <c r="B81" s="101"/>
      <c r="C81" s="102" t="s">
        <v>37</v>
      </c>
      <c r="D81" s="103" t="s">
        <v>37</v>
      </c>
      <c r="E81" s="114"/>
      <c r="F81" s="105"/>
      <c r="G81" s="114"/>
      <c r="H81" s="101"/>
      <c r="I81" s="153"/>
      <c r="J81" s="177"/>
      <c r="K81" s="178"/>
      <c r="L81" s="111"/>
      <c r="M81" s="112">
        <f t="shared" si="6"/>
        <v>0</v>
      </c>
      <c r="N81" s="113"/>
    </row>
    <row r="82" spans="1:14" ht="14.4" x14ac:dyDescent="0.25">
      <c r="A82" s="100" t="str">
        <f t="shared" si="5"/>
        <v/>
      </c>
      <c r="B82" s="101"/>
      <c r="C82" s="102" t="s">
        <v>37</v>
      </c>
      <c r="D82" s="103" t="s">
        <v>37</v>
      </c>
      <c r="E82" s="114"/>
      <c r="F82" s="105"/>
      <c r="G82" s="114"/>
      <c r="H82" s="101"/>
      <c r="I82" s="153"/>
      <c r="J82" s="177"/>
      <c r="K82" s="178"/>
      <c r="L82" s="111"/>
      <c r="M82" s="112">
        <f t="shared" si="6"/>
        <v>0</v>
      </c>
      <c r="N82" s="113"/>
    </row>
    <row r="83" spans="1:14" ht="14.4" x14ac:dyDescent="0.25">
      <c r="A83" s="100" t="str">
        <f t="shared" si="5"/>
        <v/>
      </c>
      <c r="B83" s="101"/>
      <c r="C83" s="102" t="s">
        <v>37</v>
      </c>
      <c r="D83" s="103" t="s">
        <v>37</v>
      </c>
      <c r="E83" s="114"/>
      <c r="F83" s="105"/>
      <c r="G83" s="114"/>
      <c r="H83" s="101"/>
      <c r="I83" s="153"/>
      <c r="J83" s="177"/>
      <c r="K83" s="178"/>
      <c r="L83" s="111"/>
      <c r="M83" s="112">
        <f t="shared" si="6"/>
        <v>0</v>
      </c>
      <c r="N83" s="113"/>
    </row>
    <row r="84" spans="1:14" ht="15" thickBot="1" x14ac:dyDescent="0.3">
      <c r="A84" s="100" t="str">
        <f t="shared" si="5"/>
        <v/>
      </c>
      <c r="B84" s="115"/>
      <c r="C84" s="116" t="s">
        <v>37</v>
      </c>
      <c r="D84" s="117" t="s">
        <v>37</v>
      </c>
      <c r="E84" s="118"/>
      <c r="F84" s="119"/>
      <c r="G84" s="118"/>
      <c r="H84" s="115"/>
      <c r="I84" s="164"/>
      <c r="J84" s="289"/>
      <c r="K84" s="212"/>
      <c r="L84" s="125"/>
      <c r="M84" s="126">
        <f t="shared" si="6"/>
        <v>0</v>
      </c>
      <c r="N84" s="113"/>
    </row>
  </sheetData>
  <mergeCells count="1">
    <mergeCell ref="A3:A5"/>
  </mergeCells>
  <phoneticPr fontId="19" type="noConversion"/>
  <conditionalFormatting sqref="C1:D5">
    <cfRule type="duplicateValues" dxfId="84" priority="839"/>
  </conditionalFormatting>
  <conditionalFormatting sqref="C6:D7">
    <cfRule type="duplicateValues" dxfId="83" priority="840"/>
  </conditionalFormatting>
  <conditionalFormatting sqref="C8:D28">
    <cfRule type="duplicateValues" dxfId="82" priority="841"/>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CB16A-E0A4-451B-948C-C2CD57CF557E}">
  <sheetPr codeName="Sheet18">
    <tabColor theme="0" tint="-4.9989318521683403E-2"/>
  </sheetPr>
  <dimension ref="A1:N84"/>
  <sheetViews>
    <sheetView zoomScale="74" zoomScaleNormal="74" workbookViewId="0">
      <selection activeCell="E1" sqref="E1:J1"/>
    </sheetView>
  </sheetViews>
  <sheetFormatPr defaultColWidth="9.109375" defaultRowHeight="13.2" x14ac:dyDescent="0.25"/>
  <cols>
    <col min="1" max="1" width="37" style="93" customWidth="1"/>
    <col min="2" max="2" width="9.88671875" style="12" customWidth="1"/>
    <col min="3" max="3" width="20.109375" style="93" customWidth="1"/>
    <col min="4" max="4" width="31" style="128" customWidth="1"/>
    <col min="5" max="5" width="13.44140625" style="12" customWidth="1"/>
    <col min="6" max="6" width="21.109375" style="93" customWidth="1"/>
    <col min="7" max="7" width="7.109375" style="12" bestFit="1" customWidth="1"/>
    <col min="8" max="8" width="8.6640625" style="12" bestFit="1" customWidth="1"/>
    <col min="9" max="9" width="9.5546875" style="12" bestFit="1" customWidth="1"/>
    <col min="10" max="10" width="11.5546875" style="12" customWidth="1"/>
    <col min="11" max="11" width="14.5546875" style="12" customWidth="1"/>
    <col min="12" max="12" width="7.109375" style="12" customWidth="1"/>
    <col min="13" max="13" width="16.109375" style="12" customWidth="1"/>
    <col min="14" max="14" width="29.5546875" style="12" customWidth="1"/>
    <col min="15" max="16384" width="9.109375" style="93"/>
  </cols>
  <sheetData>
    <row r="1" spans="1:14" ht="22.5" customHeight="1" thickBot="1" x14ac:dyDescent="0.3">
      <c r="A1" s="89">
        <f>SUM(A2-1)</f>
        <v>2</v>
      </c>
      <c r="B1" s="942" t="s">
        <v>54</v>
      </c>
      <c r="C1" s="943"/>
      <c r="D1" s="90" t="s">
        <v>27</v>
      </c>
      <c r="E1" s="944" t="s">
        <v>732</v>
      </c>
      <c r="F1" s="945"/>
      <c r="G1" s="945"/>
      <c r="H1" s="945"/>
      <c r="I1" s="945"/>
      <c r="J1" s="945"/>
      <c r="K1" s="92" t="s">
        <v>28</v>
      </c>
      <c r="L1" s="967">
        <v>44991</v>
      </c>
      <c r="M1" s="947"/>
      <c r="N1" s="92" t="s">
        <v>55</v>
      </c>
    </row>
    <row r="2" spans="1:14" ht="22.5" customHeight="1" thickBot="1" x14ac:dyDescent="0.3">
      <c r="A2" s="94">
        <f>COUNTA(_xlfn.UNIQUE(D6:D184))</f>
        <v>3</v>
      </c>
      <c r="B2" s="948" t="s">
        <v>56</v>
      </c>
      <c r="C2" s="948"/>
      <c r="D2" s="948"/>
      <c r="E2" s="948"/>
      <c r="F2" s="948"/>
      <c r="G2" s="948"/>
      <c r="H2" s="948"/>
      <c r="I2" s="948"/>
      <c r="J2" s="948"/>
      <c r="K2" s="948"/>
      <c r="L2" s="948"/>
      <c r="M2" s="948"/>
      <c r="N2" s="95" t="s">
        <v>57</v>
      </c>
    </row>
    <row r="3" spans="1:14" ht="14.4" thickBot="1" x14ac:dyDescent="0.3">
      <c r="A3" s="926" t="s">
        <v>58</v>
      </c>
      <c r="B3" s="928" t="s">
        <v>29</v>
      </c>
      <c r="C3" s="931" t="s">
        <v>30</v>
      </c>
      <c r="D3" s="934" t="s">
        <v>31</v>
      </c>
      <c r="E3" s="936" t="s">
        <v>59</v>
      </c>
      <c r="F3" s="934" t="s">
        <v>36</v>
      </c>
      <c r="G3" s="944" t="s">
        <v>60</v>
      </c>
      <c r="H3" s="945"/>
      <c r="I3" s="945"/>
      <c r="J3" s="945"/>
      <c r="K3" s="968"/>
      <c r="L3" s="953" t="s">
        <v>25</v>
      </c>
      <c r="M3" s="955" t="s">
        <v>34</v>
      </c>
      <c r="N3" s="96" t="s">
        <v>61</v>
      </c>
    </row>
    <row r="4" spans="1:14" ht="14.4" thickBot="1" x14ac:dyDescent="0.3">
      <c r="A4" s="927"/>
      <c r="B4" s="929"/>
      <c r="C4" s="932"/>
      <c r="D4" s="935"/>
      <c r="E4" s="937"/>
      <c r="F4" s="949"/>
      <c r="G4" s="971" t="s">
        <v>26</v>
      </c>
      <c r="H4" s="973" t="s">
        <v>24</v>
      </c>
      <c r="I4" s="973" t="s">
        <v>38</v>
      </c>
      <c r="J4" s="973" t="s">
        <v>32</v>
      </c>
      <c r="K4" s="934" t="s">
        <v>33</v>
      </c>
      <c r="L4" s="954"/>
      <c r="M4" s="956"/>
      <c r="N4" s="98">
        <v>0</v>
      </c>
    </row>
    <row r="5" spans="1:14" ht="14.4" thickBot="1" x14ac:dyDescent="0.3">
      <c r="A5" s="961"/>
      <c r="B5" s="962"/>
      <c r="C5" s="963"/>
      <c r="D5" s="964"/>
      <c r="E5" s="965" t="s">
        <v>35</v>
      </c>
      <c r="F5" s="966"/>
      <c r="G5" s="972"/>
      <c r="H5" s="974"/>
      <c r="I5" s="974"/>
      <c r="J5" s="974"/>
      <c r="K5" s="964"/>
      <c r="L5" s="969"/>
      <c r="M5" s="970"/>
      <c r="N5" s="99">
        <f>IF(N4=1,0,IF(N4=2,1,IF(N4=3,2,0)))</f>
        <v>0</v>
      </c>
    </row>
    <row r="6" spans="1:14" ht="14.4" x14ac:dyDescent="0.25">
      <c r="A6" s="266" t="str">
        <f t="shared" ref="A6:A37" si="0">CONCATENATE(B6,C6,D6)</f>
        <v xml:space="preserve">PrepExample Rider AExample Horse </v>
      </c>
      <c r="B6" s="267" t="s">
        <v>26</v>
      </c>
      <c r="C6" s="268" t="s">
        <v>129</v>
      </c>
      <c r="D6" s="269" t="s">
        <v>130</v>
      </c>
      <c r="E6" s="270">
        <v>6000000</v>
      </c>
      <c r="F6" s="271" t="s">
        <v>131</v>
      </c>
      <c r="G6" s="270">
        <v>60</v>
      </c>
      <c r="H6" s="267"/>
      <c r="I6" s="272"/>
      <c r="J6" s="273"/>
      <c r="K6" s="274"/>
      <c r="L6" s="275">
        <v>1</v>
      </c>
      <c r="M6" s="276">
        <f>IF(L6=1,7,IF(L6=2,6,IF(L6=3,5,IF(L6=4,4,IF(L6=5,3,IF(L6=6,2,IF(L6&gt;=6,1,0)))))))</f>
        <v>7</v>
      </c>
      <c r="N6" s="277">
        <f>SUM(M6+$N$5)</f>
        <v>7</v>
      </c>
    </row>
    <row r="7" spans="1:14" ht="14.4" x14ac:dyDescent="0.25">
      <c r="A7" s="100" t="str">
        <f t="shared" si="0"/>
        <v xml:space="preserve">PrelimExample RiderExample Horse </v>
      </c>
      <c r="B7" s="278" t="s">
        <v>24</v>
      </c>
      <c r="C7" s="279" t="s">
        <v>132</v>
      </c>
      <c r="D7" s="280" t="s">
        <v>130</v>
      </c>
      <c r="E7" s="281">
        <v>6000001</v>
      </c>
      <c r="F7" s="282" t="s">
        <v>131</v>
      </c>
      <c r="G7" s="281"/>
      <c r="H7" s="278">
        <v>45</v>
      </c>
      <c r="I7" s="283"/>
      <c r="J7" s="284"/>
      <c r="K7" s="285"/>
      <c r="L7" s="286">
        <v>3</v>
      </c>
      <c r="M7" s="287">
        <f>IF(L7=1,7,IF(L7=2,6,IF(L7=3,5,IF(L7=4,4,IF(L7=5,3,IF(L7=6,2,IF(L7&gt;=6,1,0)))))))</f>
        <v>5</v>
      </c>
      <c r="N7" s="288">
        <f>SUM(M7+$N$5)</f>
        <v>5</v>
      </c>
    </row>
    <row r="8" spans="1:14" ht="14.4" x14ac:dyDescent="0.25">
      <c r="A8" s="100" t="str">
        <f t="shared" si="0"/>
        <v/>
      </c>
      <c r="B8" s="130"/>
      <c r="C8" s="102"/>
      <c r="D8" s="103"/>
      <c r="E8" s="114"/>
      <c r="F8" s="105"/>
      <c r="G8" s="114"/>
      <c r="H8" s="101"/>
      <c r="I8" s="153"/>
      <c r="J8" s="177"/>
      <c r="K8" s="178"/>
      <c r="L8" s="111"/>
      <c r="M8" s="276">
        <f t="shared" ref="M8:M71" si="1">IF(L8=1,7,IF(L8=2,6,IF(L8=3,5,IF(L8=4,4,IF(L8=5,3,IF(L8=6,2,IF(L8&gt;=6,1,0)))))))</f>
        <v>0</v>
      </c>
      <c r="N8" s="288">
        <f>SUM(M8+$N$5)</f>
        <v>0</v>
      </c>
    </row>
    <row r="9" spans="1:14" ht="14.4" x14ac:dyDescent="0.25">
      <c r="A9" s="100" t="str">
        <f t="shared" si="0"/>
        <v/>
      </c>
      <c r="B9" s="130"/>
      <c r="C9" s="102"/>
      <c r="D9" s="103"/>
      <c r="E9" s="114"/>
      <c r="F9" s="105"/>
      <c r="G9" s="114"/>
      <c r="H9" s="101"/>
      <c r="I9" s="153"/>
      <c r="J9" s="177"/>
      <c r="K9" s="178"/>
      <c r="L9" s="111"/>
      <c r="M9" s="287">
        <f t="shared" si="1"/>
        <v>0</v>
      </c>
      <c r="N9" s="288">
        <f t="shared" ref="N9:N72" si="2">SUM(M9+$N$5)</f>
        <v>0</v>
      </c>
    </row>
    <row r="10" spans="1:14" ht="14.4" x14ac:dyDescent="0.25">
      <c r="A10" s="100" t="str">
        <f t="shared" si="0"/>
        <v/>
      </c>
      <c r="B10" s="130"/>
      <c r="C10" s="102"/>
      <c r="D10" s="103"/>
      <c r="E10" s="114"/>
      <c r="F10" s="105"/>
      <c r="G10" s="114"/>
      <c r="H10" s="101"/>
      <c r="I10" s="153"/>
      <c r="J10" s="177"/>
      <c r="K10" s="178"/>
      <c r="L10" s="111"/>
      <c r="M10" s="276">
        <f t="shared" si="1"/>
        <v>0</v>
      </c>
      <c r="N10" s="288">
        <f t="shared" si="2"/>
        <v>0</v>
      </c>
    </row>
    <row r="11" spans="1:14" ht="14.4" x14ac:dyDescent="0.25">
      <c r="A11" s="100" t="str">
        <f t="shared" si="0"/>
        <v/>
      </c>
      <c r="B11" s="130"/>
      <c r="C11" s="102"/>
      <c r="D11" s="103"/>
      <c r="E11" s="114"/>
      <c r="F11" s="105"/>
      <c r="G11" s="114"/>
      <c r="H11" s="101"/>
      <c r="I11" s="153"/>
      <c r="J11" s="177"/>
      <c r="K11" s="178"/>
      <c r="L11" s="111"/>
      <c r="M11" s="287">
        <f t="shared" si="1"/>
        <v>0</v>
      </c>
      <c r="N11" s="288">
        <f t="shared" si="2"/>
        <v>0</v>
      </c>
    </row>
    <row r="12" spans="1:14" ht="14.4" x14ac:dyDescent="0.25">
      <c r="A12" s="100" t="str">
        <f t="shared" si="0"/>
        <v/>
      </c>
      <c r="B12" s="130"/>
      <c r="C12" s="102"/>
      <c r="D12" s="103"/>
      <c r="E12" s="114"/>
      <c r="F12" s="105"/>
      <c r="G12" s="114"/>
      <c r="H12" s="101"/>
      <c r="I12" s="153"/>
      <c r="J12" s="177"/>
      <c r="K12" s="178"/>
      <c r="L12" s="111"/>
      <c r="M12" s="276">
        <f t="shared" si="1"/>
        <v>0</v>
      </c>
      <c r="N12" s="288">
        <f t="shared" si="2"/>
        <v>0</v>
      </c>
    </row>
    <row r="13" spans="1:14" ht="14.4" x14ac:dyDescent="0.25">
      <c r="A13" s="100" t="str">
        <f t="shared" si="0"/>
        <v/>
      </c>
      <c r="B13" s="130"/>
      <c r="C13" s="102"/>
      <c r="D13" s="103"/>
      <c r="E13" s="114"/>
      <c r="F13" s="105"/>
      <c r="G13" s="114"/>
      <c r="H13" s="101"/>
      <c r="I13" s="153"/>
      <c r="J13" s="177"/>
      <c r="K13" s="178"/>
      <c r="L13" s="111"/>
      <c r="M13" s="287">
        <f t="shared" si="1"/>
        <v>0</v>
      </c>
      <c r="N13" s="288">
        <f t="shared" si="2"/>
        <v>0</v>
      </c>
    </row>
    <row r="14" spans="1:14" ht="14.4" x14ac:dyDescent="0.25">
      <c r="A14" s="100" t="str">
        <f t="shared" si="0"/>
        <v/>
      </c>
      <c r="B14" s="101"/>
      <c r="C14" s="102"/>
      <c r="D14" s="103"/>
      <c r="E14" s="114"/>
      <c r="F14" s="105"/>
      <c r="G14" s="114"/>
      <c r="H14" s="101"/>
      <c r="I14" s="153"/>
      <c r="J14" s="177"/>
      <c r="K14" s="178"/>
      <c r="L14" s="111"/>
      <c r="M14" s="276">
        <f t="shared" si="1"/>
        <v>0</v>
      </c>
      <c r="N14" s="288">
        <f t="shared" si="2"/>
        <v>0</v>
      </c>
    </row>
    <row r="15" spans="1:14" ht="14.4" x14ac:dyDescent="0.25">
      <c r="A15" s="100" t="str">
        <f t="shared" si="0"/>
        <v/>
      </c>
      <c r="B15" s="130"/>
      <c r="C15" s="102"/>
      <c r="D15" s="103"/>
      <c r="E15" s="114"/>
      <c r="F15" s="105"/>
      <c r="G15" s="114"/>
      <c r="H15" s="101"/>
      <c r="I15" s="153"/>
      <c r="J15" s="177"/>
      <c r="K15" s="178"/>
      <c r="L15" s="111"/>
      <c r="M15" s="287">
        <f t="shared" si="1"/>
        <v>0</v>
      </c>
      <c r="N15" s="288">
        <f t="shared" si="2"/>
        <v>0</v>
      </c>
    </row>
    <row r="16" spans="1:14" ht="14.4" x14ac:dyDescent="0.25">
      <c r="A16" s="100" t="str">
        <f t="shared" si="0"/>
        <v/>
      </c>
      <c r="B16" s="130"/>
      <c r="C16" s="102"/>
      <c r="D16" s="103"/>
      <c r="E16" s="114"/>
      <c r="F16" s="105"/>
      <c r="G16" s="114"/>
      <c r="H16" s="101"/>
      <c r="I16" s="153"/>
      <c r="J16" s="177"/>
      <c r="K16" s="178"/>
      <c r="L16" s="111"/>
      <c r="M16" s="276">
        <f t="shared" si="1"/>
        <v>0</v>
      </c>
      <c r="N16" s="288">
        <f t="shared" si="2"/>
        <v>0</v>
      </c>
    </row>
    <row r="17" spans="1:14" ht="14.4" x14ac:dyDescent="0.25">
      <c r="A17" s="100" t="str">
        <f t="shared" si="0"/>
        <v/>
      </c>
      <c r="B17" s="130"/>
      <c r="C17" s="102"/>
      <c r="D17" s="103"/>
      <c r="E17" s="114"/>
      <c r="F17" s="105"/>
      <c r="G17" s="114"/>
      <c r="H17" s="101"/>
      <c r="I17" s="153"/>
      <c r="J17" s="177"/>
      <c r="K17" s="178"/>
      <c r="L17" s="111"/>
      <c r="M17" s="287">
        <f t="shared" si="1"/>
        <v>0</v>
      </c>
      <c r="N17" s="288">
        <f t="shared" si="2"/>
        <v>0</v>
      </c>
    </row>
    <row r="18" spans="1:14" ht="14.4" x14ac:dyDescent="0.25">
      <c r="A18" s="100" t="str">
        <f t="shared" si="0"/>
        <v/>
      </c>
      <c r="B18" s="130"/>
      <c r="C18" s="102"/>
      <c r="D18" s="103"/>
      <c r="E18" s="114"/>
      <c r="F18" s="105"/>
      <c r="G18" s="114"/>
      <c r="H18" s="101"/>
      <c r="I18" s="153"/>
      <c r="J18" s="177"/>
      <c r="K18" s="178"/>
      <c r="L18" s="111"/>
      <c r="M18" s="276">
        <f t="shared" si="1"/>
        <v>0</v>
      </c>
      <c r="N18" s="288">
        <f t="shared" si="2"/>
        <v>0</v>
      </c>
    </row>
    <row r="19" spans="1:14" ht="14.4" x14ac:dyDescent="0.25">
      <c r="A19" s="100" t="str">
        <f t="shared" si="0"/>
        <v/>
      </c>
      <c r="B19" s="130"/>
      <c r="C19" s="102"/>
      <c r="D19" s="103"/>
      <c r="E19" s="114"/>
      <c r="F19" s="105"/>
      <c r="G19" s="114"/>
      <c r="H19" s="101"/>
      <c r="I19" s="153"/>
      <c r="J19" s="177"/>
      <c r="K19" s="178"/>
      <c r="L19" s="111"/>
      <c r="M19" s="287">
        <f t="shared" si="1"/>
        <v>0</v>
      </c>
      <c r="N19" s="288">
        <f t="shared" si="2"/>
        <v>0</v>
      </c>
    </row>
    <row r="20" spans="1:14" ht="14.4" x14ac:dyDescent="0.25">
      <c r="A20" s="100" t="str">
        <f t="shared" si="0"/>
        <v/>
      </c>
      <c r="B20" s="130"/>
      <c r="C20" s="102"/>
      <c r="D20" s="103"/>
      <c r="E20" s="114"/>
      <c r="F20" s="105"/>
      <c r="G20" s="114"/>
      <c r="H20" s="101"/>
      <c r="I20" s="153"/>
      <c r="J20" s="177"/>
      <c r="K20" s="178"/>
      <c r="L20" s="111"/>
      <c r="M20" s="276">
        <f t="shared" si="1"/>
        <v>0</v>
      </c>
      <c r="N20" s="288">
        <f t="shared" si="2"/>
        <v>0</v>
      </c>
    </row>
    <row r="21" spans="1:14" ht="14.4" x14ac:dyDescent="0.25">
      <c r="A21" s="100" t="str">
        <f t="shared" si="0"/>
        <v/>
      </c>
      <c r="B21" s="130"/>
      <c r="C21" s="102"/>
      <c r="D21" s="103"/>
      <c r="E21" s="114"/>
      <c r="F21" s="105"/>
      <c r="G21" s="114"/>
      <c r="H21" s="101"/>
      <c r="I21" s="153"/>
      <c r="J21" s="177"/>
      <c r="K21" s="178"/>
      <c r="L21" s="111"/>
      <c r="M21" s="287">
        <f t="shared" si="1"/>
        <v>0</v>
      </c>
      <c r="N21" s="288">
        <f t="shared" si="2"/>
        <v>0</v>
      </c>
    </row>
    <row r="22" spans="1:14" ht="14.4" x14ac:dyDescent="0.25">
      <c r="A22" s="100" t="str">
        <f t="shared" si="0"/>
        <v/>
      </c>
      <c r="B22" s="130"/>
      <c r="C22" s="102"/>
      <c r="D22" s="103"/>
      <c r="E22" s="114"/>
      <c r="F22" s="105"/>
      <c r="G22" s="114"/>
      <c r="H22" s="101"/>
      <c r="I22" s="153"/>
      <c r="J22" s="177"/>
      <c r="K22" s="178"/>
      <c r="L22" s="111"/>
      <c r="M22" s="276">
        <f t="shared" si="1"/>
        <v>0</v>
      </c>
      <c r="N22" s="288">
        <f t="shared" si="2"/>
        <v>0</v>
      </c>
    </row>
    <row r="23" spans="1:14" ht="14.4" x14ac:dyDescent="0.25">
      <c r="A23" s="100" t="str">
        <f t="shared" si="0"/>
        <v/>
      </c>
      <c r="B23" s="101"/>
      <c r="C23" s="102"/>
      <c r="D23" s="103"/>
      <c r="E23" s="114"/>
      <c r="F23" s="105"/>
      <c r="G23" s="114"/>
      <c r="H23" s="101"/>
      <c r="I23" s="153"/>
      <c r="J23" s="177"/>
      <c r="K23" s="178"/>
      <c r="L23" s="111"/>
      <c r="M23" s="287">
        <f t="shared" si="1"/>
        <v>0</v>
      </c>
      <c r="N23" s="288">
        <f t="shared" si="2"/>
        <v>0</v>
      </c>
    </row>
    <row r="24" spans="1:14" ht="14.4" x14ac:dyDescent="0.25">
      <c r="A24" s="100" t="str">
        <f t="shared" si="0"/>
        <v/>
      </c>
      <c r="B24" s="130"/>
      <c r="C24" s="102"/>
      <c r="D24" s="103"/>
      <c r="E24" s="114"/>
      <c r="F24" s="105"/>
      <c r="G24" s="114"/>
      <c r="H24" s="101"/>
      <c r="I24" s="153"/>
      <c r="J24" s="177"/>
      <c r="K24" s="178"/>
      <c r="L24" s="111"/>
      <c r="M24" s="276">
        <f t="shared" si="1"/>
        <v>0</v>
      </c>
      <c r="N24" s="288">
        <f t="shared" si="2"/>
        <v>0</v>
      </c>
    </row>
    <row r="25" spans="1:14" ht="14.4" x14ac:dyDescent="0.25">
      <c r="A25" s="100" t="str">
        <f t="shared" si="0"/>
        <v/>
      </c>
      <c r="B25" s="130"/>
      <c r="C25" s="102"/>
      <c r="D25" s="103"/>
      <c r="E25" s="114"/>
      <c r="F25" s="105"/>
      <c r="G25" s="114"/>
      <c r="H25" s="101"/>
      <c r="I25" s="153"/>
      <c r="J25" s="177"/>
      <c r="K25" s="178"/>
      <c r="L25" s="111"/>
      <c r="M25" s="287">
        <f t="shared" si="1"/>
        <v>0</v>
      </c>
      <c r="N25" s="288">
        <f t="shared" si="2"/>
        <v>0</v>
      </c>
    </row>
    <row r="26" spans="1:14" ht="14.4" x14ac:dyDescent="0.25">
      <c r="A26" s="100" t="str">
        <f t="shared" si="0"/>
        <v/>
      </c>
      <c r="B26" s="130"/>
      <c r="C26" s="102"/>
      <c r="D26" s="103"/>
      <c r="E26" s="114"/>
      <c r="F26" s="105"/>
      <c r="G26" s="114"/>
      <c r="H26" s="101"/>
      <c r="I26" s="153"/>
      <c r="J26" s="177"/>
      <c r="K26" s="178"/>
      <c r="L26" s="111"/>
      <c r="M26" s="276">
        <f t="shared" si="1"/>
        <v>0</v>
      </c>
      <c r="N26" s="288">
        <f t="shared" si="2"/>
        <v>0</v>
      </c>
    </row>
    <row r="27" spans="1:14" ht="14.4" x14ac:dyDescent="0.25">
      <c r="A27" s="100" t="str">
        <f t="shared" si="0"/>
        <v/>
      </c>
      <c r="B27" s="130"/>
      <c r="C27" s="102"/>
      <c r="D27" s="103"/>
      <c r="E27" s="114"/>
      <c r="F27" s="105"/>
      <c r="G27" s="114"/>
      <c r="H27" s="101"/>
      <c r="I27" s="153"/>
      <c r="J27" s="177"/>
      <c r="K27" s="178"/>
      <c r="L27" s="111"/>
      <c r="M27" s="287">
        <f t="shared" si="1"/>
        <v>0</v>
      </c>
      <c r="N27" s="288">
        <f t="shared" si="2"/>
        <v>0</v>
      </c>
    </row>
    <row r="28" spans="1:14" ht="14.4" x14ac:dyDescent="0.25">
      <c r="A28" s="100" t="str">
        <f t="shared" si="0"/>
        <v/>
      </c>
      <c r="B28" s="101"/>
      <c r="C28" s="102"/>
      <c r="D28" s="103"/>
      <c r="E28" s="114"/>
      <c r="F28" s="105"/>
      <c r="G28" s="114"/>
      <c r="H28" s="101"/>
      <c r="I28" s="153"/>
      <c r="J28" s="177"/>
      <c r="K28" s="178"/>
      <c r="L28" s="111"/>
      <c r="M28" s="276">
        <f t="shared" si="1"/>
        <v>0</v>
      </c>
      <c r="N28" s="288">
        <f t="shared" si="2"/>
        <v>0</v>
      </c>
    </row>
    <row r="29" spans="1:14" ht="14.4" x14ac:dyDescent="0.25">
      <c r="A29" s="100" t="str">
        <f t="shared" si="0"/>
        <v/>
      </c>
      <c r="B29" s="130"/>
      <c r="C29" s="102"/>
      <c r="D29" s="103"/>
      <c r="E29" s="114"/>
      <c r="F29" s="105"/>
      <c r="G29" s="114"/>
      <c r="H29" s="101"/>
      <c r="I29" s="153"/>
      <c r="J29" s="177"/>
      <c r="K29" s="178"/>
      <c r="L29" s="111"/>
      <c r="M29" s="287">
        <f t="shared" si="1"/>
        <v>0</v>
      </c>
      <c r="N29" s="288">
        <f t="shared" si="2"/>
        <v>0</v>
      </c>
    </row>
    <row r="30" spans="1:14" ht="14.4" x14ac:dyDescent="0.25">
      <c r="A30" s="100" t="str">
        <f t="shared" si="0"/>
        <v/>
      </c>
      <c r="B30" s="130"/>
      <c r="C30" s="102"/>
      <c r="D30" s="103"/>
      <c r="E30" s="114"/>
      <c r="F30" s="105"/>
      <c r="G30" s="114"/>
      <c r="H30" s="101"/>
      <c r="I30" s="153"/>
      <c r="J30" s="177"/>
      <c r="K30" s="178"/>
      <c r="L30" s="111"/>
      <c r="M30" s="276">
        <f t="shared" si="1"/>
        <v>0</v>
      </c>
      <c r="N30" s="288">
        <f t="shared" si="2"/>
        <v>0</v>
      </c>
    </row>
    <row r="31" spans="1:14" ht="14.4" x14ac:dyDescent="0.25">
      <c r="A31" s="100" t="str">
        <f t="shared" si="0"/>
        <v/>
      </c>
      <c r="B31" s="130"/>
      <c r="C31" s="102"/>
      <c r="D31" s="103"/>
      <c r="E31" s="114"/>
      <c r="F31" s="105"/>
      <c r="G31" s="114"/>
      <c r="H31" s="101"/>
      <c r="I31" s="153"/>
      <c r="J31" s="177"/>
      <c r="K31" s="178"/>
      <c r="L31" s="111"/>
      <c r="M31" s="287">
        <f t="shared" si="1"/>
        <v>0</v>
      </c>
      <c r="N31" s="288">
        <f t="shared" si="2"/>
        <v>0</v>
      </c>
    </row>
    <row r="32" spans="1:14" ht="14.4" x14ac:dyDescent="0.25">
      <c r="A32" s="100" t="str">
        <f t="shared" si="0"/>
        <v/>
      </c>
      <c r="B32" s="130"/>
      <c r="C32" s="102"/>
      <c r="D32" s="103"/>
      <c r="E32" s="114"/>
      <c r="F32" s="105"/>
      <c r="G32" s="114"/>
      <c r="H32" s="101"/>
      <c r="I32" s="153"/>
      <c r="J32" s="177"/>
      <c r="K32" s="178"/>
      <c r="L32" s="111"/>
      <c r="M32" s="276">
        <f t="shared" si="1"/>
        <v>0</v>
      </c>
      <c r="N32" s="288">
        <f t="shared" si="2"/>
        <v>0</v>
      </c>
    </row>
    <row r="33" spans="1:14" ht="14.4" x14ac:dyDescent="0.25">
      <c r="A33" s="100" t="str">
        <f t="shared" si="0"/>
        <v/>
      </c>
      <c r="B33" s="130"/>
      <c r="C33" s="102"/>
      <c r="D33" s="103"/>
      <c r="E33" s="114"/>
      <c r="F33" s="105"/>
      <c r="G33" s="114"/>
      <c r="H33" s="101"/>
      <c r="I33" s="153"/>
      <c r="J33" s="177"/>
      <c r="K33" s="178"/>
      <c r="L33" s="111"/>
      <c r="M33" s="287">
        <f t="shared" si="1"/>
        <v>0</v>
      </c>
      <c r="N33" s="288">
        <f t="shared" si="2"/>
        <v>0</v>
      </c>
    </row>
    <row r="34" spans="1:14" ht="14.4" x14ac:dyDescent="0.25">
      <c r="A34" s="100" t="str">
        <f t="shared" si="0"/>
        <v/>
      </c>
      <c r="B34" s="130"/>
      <c r="C34" s="102"/>
      <c r="D34" s="103"/>
      <c r="E34" s="114"/>
      <c r="F34" s="105"/>
      <c r="G34" s="114"/>
      <c r="H34" s="101"/>
      <c r="I34" s="153"/>
      <c r="J34" s="177"/>
      <c r="K34" s="178"/>
      <c r="L34" s="111"/>
      <c r="M34" s="276">
        <f t="shared" si="1"/>
        <v>0</v>
      </c>
      <c r="N34" s="288">
        <f t="shared" si="2"/>
        <v>0</v>
      </c>
    </row>
    <row r="35" spans="1:14" ht="14.4" x14ac:dyDescent="0.25">
      <c r="A35" s="100" t="str">
        <f t="shared" si="0"/>
        <v/>
      </c>
      <c r="B35" s="130"/>
      <c r="C35" s="102"/>
      <c r="D35" s="103"/>
      <c r="E35" s="114"/>
      <c r="F35" s="105"/>
      <c r="G35" s="114"/>
      <c r="H35" s="101"/>
      <c r="I35" s="153"/>
      <c r="J35" s="177"/>
      <c r="K35" s="178"/>
      <c r="L35" s="111"/>
      <c r="M35" s="287">
        <f t="shared" si="1"/>
        <v>0</v>
      </c>
      <c r="N35" s="288">
        <f t="shared" si="2"/>
        <v>0</v>
      </c>
    </row>
    <row r="36" spans="1:14" ht="14.4" x14ac:dyDescent="0.25">
      <c r="A36" s="100" t="str">
        <f t="shared" si="0"/>
        <v/>
      </c>
      <c r="B36" s="130"/>
      <c r="C36" s="102"/>
      <c r="D36" s="103"/>
      <c r="E36" s="114"/>
      <c r="F36" s="105"/>
      <c r="G36" s="114"/>
      <c r="H36" s="101"/>
      <c r="I36" s="153"/>
      <c r="J36" s="177"/>
      <c r="K36" s="178"/>
      <c r="L36" s="111"/>
      <c r="M36" s="276">
        <f t="shared" si="1"/>
        <v>0</v>
      </c>
      <c r="N36" s="288">
        <f t="shared" si="2"/>
        <v>0</v>
      </c>
    </row>
    <row r="37" spans="1:14" ht="14.4" x14ac:dyDescent="0.25">
      <c r="A37" s="100" t="str">
        <f t="shared" si="0"/>
        <v/>
      </c>
      <c r="B37" s="130"/>
      <c r="C37" s="102"/>
      <c r="D37" s="103"/>
      <c r="E37" s="114"/>
      <c r="F37" s="105"/>
      <c r="G37" s="114"/>
      <c r="H37" s="101"/>
      <c r="I37" s="153"/>
      <c r="J37" s="177"/>
      <c r="K37" s="178"/>
      <c r="L37" s="111"/>
      <c r="M37" s="287">
        <f t="shared" si="1"/>
        <v>0</v>
      </c>
      <c r="N37" s="288">
        <f t="shared" si="2"/>
        <v>0</v>
      </c>
    </row>
    <row r="38" spans="1:14" ht="14.4" x14ac:dyDescent="0.25">
      <c r="A38" s="100" t="str">
        <f t="shared" ref="A38:A69" si="3">CONCATENATE(B38,C38,D38)</f>
        <v/>
      </c>
      <c r="B38" s="101"/>
      <c r="C38" s="102"/>
      <c r="D38" s="103"/>
      <c r="E38" s="114"/>
      <c r="F38" s="105"/>
      <c r="G38" s="114"/>
      <c r="H38" s="101"/>
      <c r="I38" s="153"/>
      <c r="J38" s="177"/>
      <c r="K38" s="178"/>
      <c r="L38" s="111"/>
      <c r="M38" s="276">
        <f t="shared" si="1"/>
        <v>0</v>
      </c>
      <c r="N38" s="288">
        <f t="shared" si="2"/>
        <v>0</v>
      </c>
    </row>
    <row r="39" spans="1:14" ht="14.4" x14ac:dyDescent="0.25">
      <c r="A39" s="100" t="str">
        <f t="shared" si="3"/>
        <v/>
      </c>
      <c r="B39" s="130"/>
      <c r="C39" s="102"/>
      <c r="D39" s="103"/>
      <c r="E39" s="114"/>
      <c r="F39" s="105"/>
      <c r="G39" s="114"/>
      <c r="H39" s="101"/>
      <c r="I39" s="153"/>
      <c r="J39" s="177"/>
      <c r="K39" s="178"/>
      <c r="L39" s="111"/>
      <c r="M39" s="287">
        <f t="shared" si="1"/>
        <v>0</v>
      </c>
      <c r="N39" s="288">
        <f t="shared" si="2"/>
        <v>0</v>
      </c>
    </row>
    <row r="40" spans="1:14" ht="14.4" x14ac:dyDescent="0.25">
      <c r="A40" s="100" t="str">
        <f t="shared" si="3"/>
        <v/>
      </c>
      <c r="B40" s="130"/>
      <c r="C40" s="102"/>
      <c r="D40" s="103"/>
      <c r="E40" s="114"/>
      <c r="F40" s="105"/>
      <c r="G40" s="114"/>
      <c r="H40" s="101"/>
      <c r="I40" s="153"/>
      <c r="J40" s="177"/>
      <c r="K40" s="178"/>
      <c r="L40" s="111"/>
      <c r="M40" s="276">
        <f t="shared" si="1"/>
        <v>0</v>
      </c>
      <c r="N40" s="288">
        <f t="shared" si="2"/>
        <v>0</v>
      </c>
    </row>
    <row r="41" spans="1:14" ht="14.4" x14ac:dyDescent="0.25">
      <c r="A41" s="100" t="str">
        <f t="shared" si="3"/>
        <v/>
      </c>
      <c r="B41" s="101"/>
      <c r="C41" s="102"/>
      <c r="D41" s="103"/>
      <c r="E41" s="114"/>
      <c r="F41" s="105"/>
      <c r="G41" s="114"/>
      <c r="H41" s="101"/>
      <c r="I41" s="153"/>
      <c r="J41" s="177"/>
      <c r="K41" s="178"/>
      <c r="L41" s="111"/>
      <c r="M41" s="287">
        <f t="shared" si="1"/>
        <v>0</v>
      </c>
      <c r="N41" s="288">
        <f t="shared" si="2"/>
        <v>0</v>
      </c>
    </row>
    <row r="42" spans="1:14" ht="14.4" x14ac:dyDescent="0.25">
      <c r="A42" s="100" t="str">
        <f t="shared" si="3"/>
        <v/>
      </c>
      <c r="B42" s="130"/>
      <c r="C42" s="102"/>
      <c r="D42" s="103"/>
      <c r="E42" s="114"/>
      <c r="F42" s="105"/>
      <c r="G42" s="114"/>
      <c r="H42" s="101"/>
      <c r="I42" s="153"/>
      <c r="J42" s="177"/>
      <c r="K42" s="178"/>
      <c r="L42" s="111"/>
      <c r="M42" s="276">
        <f t="shared" si="1"/>
        <v>0</v>
      </c>
      <c r="N42" s="288">
        <f t="shared" si="2"/>
        <v>0</v>
      </c>
    </row>
    <row r="43" spans="1:14" ht="14.4" x14ac:dyDescent="0.25">
      <c r="A43" s="100" t="str">
        <f t="shared" si="3"/>
        <v/>
      </c>
      <c r="B43" s="130"/>
      <c r="C43" s="102"/>
      <c r="D43" s="103"/>
      <c r="E43" s="114"/>
      <c r="F43" s="105"/>
      <c r="G43" s="114"/>
      <c r="H43" s="101"/>
      <c r="I43" s="153"/>
      <c r="J43" s="177"/>
      <c r="K43" s="178"/>
      <c r="L43" s="111"/>
      <c r="M43" s="287">
        <f t="shared" si="1"/>
        <v>0</v>
      </c>
      <c r="N43" s="288">
        <f t="shared" si="2"/>
        <v>0</v>
      </c>
    </row>
    <row r="44" spans="1:14" ht="14.4" x14ac:dyDescent="0.25">
      <c r="A44" s="100" t="str">
        <f t="shared" si="3"/>
        <v/>
      </c>
      <c r="B44" s="101"/>
      <c r="C44" s="102"/>
      <c r="D44" s="103"/>
      <c r="E44" s="114"/>
      <c r="F44" s="105"/>
      <c r="G44" s="114"/>
      <c r="H44" s="101"/>
      <c r="I44" s="153"/>
      <c r="J44" s="177"/>
      <c r="K44" s="178"/>
      <c r="L44" s="111"/>
      <c r="M44" s="276">
        <f t="shared" si="1"/>
        <v>0</v>
      </c>
      <c r="N44" s="288">
        <f t="shared" si="2"/>
        <v>0</v>
      </c>
    </row>
    <row r="45" spans="1:14" ht="14.4" x14ac:dyDescent="0.25">
      <c r="A45" s="100" t="str">
        <f t="shared" si="3"/>
        <v/>
      </c>
      <c r="B45" s="101"/>
      <c r="C45" s="102"/>
      <c r="D45" s="103"/>
      <c r="E45" s="114"/>
      <c r="F45" s="105"/>
      <c r="G45" s="114"/>
      <c r="H45" s="101"/>
      <c r="I45" s="153"/>
      <c r="J45" s="177"/>
      <c r="K45" s="178"/>
      <c r="L45" s="111"/>
      <c r="M45" s="287">
        <f t="shared" si="1"/>
        <v>0</v>
      </c>
      <c r="N45" s="288">
        <f t="shared" si="2"/>
        <v>0</v>
      </c>
    </row>
    <row r="46" spans="1:14" ht="14.4" x14ac:dyDescent="0.25">
      <c r="A46" s="100" t="str">
        <f t="shared" si="3"/>
        <v/>
      </c>
      <c r="B46" s="101"/>
      <c r="C46" s="102"/>
      <c r="D46" s="103"/>
      <c r="E46" s="114"/>
      <c r="F46" s="105"/>
      <c r="G46" s="114"/>
      <c r="H46" s="101"/>
      <c r="I46" s="153"/>
      <c r="J46" s="177"/>
      <c r="K46" s="178"/>
      <c r="L46" s="111"/>
      <c r="M46" s="276">
        <f t="shared" si="1"/>
        <v>0</v>
      </c>
      <c r="N46" s="288">
        <f t="shared" si="2"/>
        <v>0</v>
      </c>
    </row>
    <row r="47" spans="1:14" ht="14.4" x14ac:dyDescent="0.25">
      <c r="A47" s="100" t="str">
        <f t="shared" si="3"/>
        <v/>
      </c>
      <c r="B47" s="130"/>
      <c r="C47" s="102"/>
      <c r="D47" s="103"/>
      <c r="E47" s="114"/>
      <c r="F47" s="105"/>
      <c r="G47" s="114"/>
      <c r="H47" s="101"/>
      <c r="I47" s="153"/>
      <c r="J47" s="177"/>
      <c r="K47" s="178"/>
      <c r="L47" s="111"/>
      <c r="M47" s="287">
        <f t="shared" si="1"/>
        <v>0</v>
      </c>
      <c r="N47" s="288">
        <f t="shared" si="2"/>
        <v>0</v>
      </c>
    </row>
    <row r="48" spans="1:14" ht="14.4" x14ac:dyDescent="0.25">
      <c r="A48" s="100" t="str">
        <f t="shared" si="3"/>
        <v/>
      </c>
      <c r="B48" s="130"/>
      <c r="C48" s="102"/>
      <c r="D48" s="103"/>
      <c r="E48" s="114"/>
      <c r="F48" s="105"/>
      <c r="G48" s="114"/>
      <c r="H48" s="101"/>
      <c r="I48" s="153"/>
      <c r="J48" s="177"/>
      <c r="K48" s="178"/>
      <c r="L48" s="111"/>
      <c r="M48" s="276">
        <f t="shared" si="1"/>
        <v>0</v>
      </c>
      <c r="N48" s="288">
        <f t="shared" si="2"/>
        <v>0</v>
      </c>
    </row>
    <row r="49" spans="1:14" ht="14.4" x14ac:dyDescent="0.25">
      <c r="A49" s="100" t="str">
        <f t="shared" si="3"/>
        <v/>
      </c>
      <c r="B49" s="130"/>
      <c r="C49" s="102"/>
      <c r="D49" s="103"/>
      <c r="E49" s="114"/>
      <c r="F49" s="105"/>
      <c r="G49" s="114"/>
      <c r="H49" s="101"/>
      <c r="I49" s="153"/>
      <c r="J49" s="177"/>
      <c r="K49" s="178"/>
      <c r="L49" s="111"/>
      <c r="M49" s="287">
        <f t="shared" si="1"/>
        <v>0</v>
      </c>
      <c r="N49" s="288">
        <f t="shared" si="2"/>
        <v>0</v>
      </c>
    </row>
    <row r="50" spans="1:14" ht="14.4" x14ac:dyDescent="0.25">
      <c r="A50" s="100" t="str">
        <f t="shared" si="3"/>
        <v/>
      </c>
      <c r="B50" s="130"/>
      <c r="C50" s="102"/>
      <c r="D50" s="103"/>
      <c r="E50" s="114"/>
      <c r="F50" s="105"/>
      <c r="G50" s="114"/>
      <c r="H50" s="101"/>
      <c r="I50" s="153"/>
      <c r="J50" s="177"/>
      <c r="K50" s="178"/>
      <c r="L50" s="111"/>
      <c r="M50" s="276">
        <f t="shared" si="1"/>
        <v>0</v>
      </c>
      <c r="N50" s="288">
        <f t="shared" si="2"/>
        <v>0</v>
      </c>
    </row>
    <row r="51" spans="1:14" ht="14.4" x14ac:dyDescent="0.25">
      <c r="A51" s="100" t="str">
        <f t="shared" si="3"/>
        <v/>
      </c>
      <c r="B51" s="130"/>
      <c r="C51" s="102"/>
      <c r="D51" s="103"/>
      <c r="E51" s="114"/>
      <c r="F51" s="105"/>
      <c r="G51" s="114"/>
      <c r="H51" s="101"/>
      <c r="I51" s="153"/>
      <c r="J51" s="177"/>
      <c r="K51" s="178"/>
      <c r="L51" s="111"/>
      <c r="M51" s="287">
        <f t="shared" si="1"/>
        <v>0</v>
      </c>
      <c r="N51" s="288">
        <f t="shared" si="2"/>
        <v>0</v>
      </c>
    </row>
    <row r="52" spans="1:14" ht="14.4" x14ac:dyDescent="0.25">
      <c r="A52" s="100" t="str">
        <f t="shared" si="3"/>
        <v/>
      </c>
      <c r="B52" s="130"/>
      <c r="C52" s="102"/>
      <c r="D52" s="103"/>
      <c r="E52" s="114"/>
      <c r="F52" s="105"/>
      <c r="G52" s="114"/>
      <c r="H52" s="101"/>
      <c r="I52" s="153"/>
      <c r="J52" s="177"/>
      <c r="K52" s="178"/>
      <c r="L52" s="111"/>
      <c r="M52" s="276">
        <f t="shared" si="1"/>
        <v>0</v>
      </c>
      <c r="N52" s="288">
        <f t="shared" si="2"/>
        <v>0</v>
      </c>
    </row>
    <row r="53" spans="1:14" ht="14.4" x14ac:dyDescent="0.25">
      <c r="A53" s="100" t="str">
        <f t="shared" si="3"/>
        <v/>
      </c>
      <c r="B53" s="101"/>
      <c r="C53" s="102"/>
      <c r="D53" s="103"/>
      <c r="E53" s="114"/>
      <c r="F53" s="105"/>
      <c r="G53" s="114"/>
      <c r="H53" s="101"/>
      <c r="I53" s="153"/>
      <c r="J53" s="177"/>
      <c r="K53" s="178"/>
      <c r="L53" s="111"/>
      <c r="M53" s="287">
        <f t="shared" si="1"/>
        <v>0</v>
      </c>
      <c r="N53" s="288">
        <f t="shared" si="2"/>
        <v>0</v>
      </c>
    </row>
    <row r="54" spans="1:14" ht="14.4" x14ac:dyDescent="0.25">
      <c r="A54" s="100" t="str">
        <f t="shared" si="3"/>
        <v/>
      </c>
      <c r="B54" s="130"/>
      <c r="C54" s="102"/>
      <c r="D54" s="103"/>
      <c r="E54" s="114"/>
      <c r="F54" s="105"/>
      <c r="G54" s="114"/>
      <c r="H54" s="101"/>
      <c r="I54" s="153"/>
      <c r="J54" s="177"/>
      <c r="K54" s="178"/>
      <c r="L54" s="111"/>
      <c r="M54" s="276">
        <f t="shared" si="1"/>
        <v>0</v>
      </c>
      <c r="N54" s="288">
        <f t="shared" si="2"/>
        <v>0</v>
      </c>
    </row>
    <row r="55" spans="1:14" ht="14.4" x14ac:dyDescent="0.25">
      <c r="A55" s="100" t="str">
        <f t="shared" si="3"/>
        <v/>
      </c>
      <c r="B55" s="130"/>
      <c r="C55" s="102"/>
      <c r="D55" s="103"/>
      <c r="E55" s="114"/>
      <c r="F55" s="105"/>
      <c r="G55" s="114"/>
      <c r="H55" s="101"/>
      <c r="I55" s="153"/>
      <c r="J55" s="177"/>
      <c r="K55" s="178"/>
      <c r="L55" s="111"/>
      <c r="M55" s="287">
        <f t="shared" si="1"/>
        <v>0</v>
      </c>
      <c r="N55" s="288">
        <f t="shared" si="2"/>
        <v>0</v>
      </c>
    </row>
    <row r="56" spans="1:14" ht="14.4" x14ac:dyDescent="0.25">
      <c r="A56" s="100" t="str">
        <f t="shared" si="3"/>
        <v/>
      </c>
      <c r="B56" s="101"/>
      <c r="C56" s="102"/>
      <c r="D56" s="103"/>
      <c r="E56" s="114"/>
      <c r="F56" s="105"/>
      <c r="G56" s="114"/>
      <c r="H56" s="101"/>
      <c r="I56" s="153"/>
      <c r="J56" s="177"/>
      <c r="K56" s="178"/>
      <c r="L56" s="111"/>
      <c r="M56" s="276">
        <f t="shared" si="1"/>
        <v>0</v>
      </c>
      <c r="N56" s="288">
        <f t="shared" si="2"/>
        <v>0</v>
      </c>
    </row>
    <row r="57" spans="1:14" ht="14.4" x14ac:dyDescent="0.25">
      <c r="A57" s="100" t="str">
        <f t="shared" si="3"/>
        <v/>
      </c>
      <c r="B57" s="130"/>
      <c r="C57" s="102"/>
      <c r="D57" s="103"/>
      <c r="E57" s="114"/>
      <c r="F57" s="105"/>
      <c r="G57" s="114"/>
      <c r="H57" s="101"/>
      <c r="I57" s="153"/>
      <c r="J57" s="177"/>
      <c r="K57" s="178"/>
      <c r="L57" s="111"/>
      <c r="M57" s="287">
        <f t="shared" si="1"/>
        <v>0</v>
      </c>
      <c r="N57" s="288">
        <f t="shared" si="2"/>
        <v>0</v>
      </c>
    </row>
    <row r="58" spans="1:14" ht="14.4" x14ac:dyDescent="0.25">
      <c r="A58" s="100" t="str">
        <f t="shared" si="3"/>
        <v/>
      </c>
      <c r="B58" s="101"/>
      <c r="C58" s="102"/>
      <c r="D58" s="103"/>
      <c r="E58" s="114"/>
      <c r="F58" s="105"/>
      <c r="G58" s="114"/>
      <c r="H58" s="101"/>
      <c r="I58" s="153"/>
      <c r="J58" s="177"/>
      <c r="K58" s="178"/>
      <c r="L58" s="111"/>
      <c r="M58" s="276">
        <f t="shared" si="1"/>
        <v>0</v>
      </c>
      <c r="N58" s="288">
        <f t="shared" si="2"/>
        <v>0</v>
      </c>
    </row>
    <row r="59" spans="1:14" ht="14.4" x14ac:dyDescent="0.25">
      <c r="A59" s="100" t="str">
        <f t="shared" si="3"/>
        <v/>
      </c>
      <c r="B59" s="130"/>
      <c r="C59" s="102"/>
      <c r="D59" s="103"/>
      <c r="E59" s="114"/>
      <c r="F59" s="105"/>
      <c r="G59" s="114"/>
      <c r="H59" s="101"/>
      <c r="I59" s="153"/>
      <c r="J59" s="177"/>
      <c r="K59" s="178"/>
      <c r="L59" s="111"/>
      <c r="M59" s="287">
        <f t="shared" si="1"/>
        <v>0</v>
      </c>
      <c r="N59" s="288">
        <f t="shared" si="2"/>
        <v>0</v>
      </c>
    </row>
    <row r="60" spans="1:14" ht="14.4" x14ac:dyDescent="0.25">
      <c r="A60" s="100" t="str">
        <f t="shared" si="3"/>
        <v/>
      </c>
      <c r="B60" s="130"/>
      <c r="C60" s="102"/>
      <c r="D60" s="103"/>
      <c r="E60" s="114"/>
      <c r="F60" s="105"/>
      <c r="G60" s="114"/>
      <c r="H60" s="101"/>
      <c r="I60" s="153"/>
      <c r="J60" s="177"/>
      <c r="K60" s="178"/>
      <c r="L60" s="111"/>
      <c r="M60" s="276">
        <f t="shared" si="1"/>
        <v>0</v>
      </c>
      <c r="N60" s="288">
        <f t="shared" si="2"/>
        <v>0</v>
      </c>
    </row>
    <row r="61" spans="1:14" ht="14.4" x14ac:dyDescent="0.25">
      <c r="A61" s="100" t="str">
        <f t="shared" si="3"/>
        <v/>
      </c>
      <c r="B61" s="130"/>
      <c r="C61" s="102"/>
      <c r="D61" s="103"/>
      <c r="E61" s="114"/>
      <c r="F61" s="105"/>
      <c r="G61" s="114"/>
      <c r="H61" s="101"/>
      <c r="I61" s="153"/>
      <c r="J61" s="177"/>
      <c r="K61" s="178"/>
      <c r="L61" s="111"/>
      <c r="M61" s="287">
        <f t="shared" si="1"/>
        <v>0</v>
      </c>
      <c r="N61" s="288">
        <f t="shared" si="2"/>
        <v>0</v>
      </c>
    </row>
    <row r="62" spans="1:14" ht="14.4" x14ac:dyDescent="0.25">
      <c r="A62" s="100" t="str">
        <f t="shared" si="3"/>
        <v/>
      </c>
      <c r="B62" s="101"/>
      <c r="C62" s="102"/>
      <c r="D62" s="103"/>
      <c r="E62" s="114"/>
      <c r="F62" s="105"/>
      <c r="G62" s="114"/>
      <c r="H62" s="101"/>
      <c r="I62" s="153"/>
      <c r="J62" s="177"/>
      <c r="K62" s="178"/>
      <c r="L62" s="111"/>
      <c r="M62" s="276">
        <f t="shared" si="1"/>
        <v>0</v>
      </c>
      <c r="N62" s="288">
        <f t="shared" si="2"/>
        <v>0</v>
      </c>
    </row>
    <row r="63" spans="1:14" ht="14.4" x14ac:dyDescent="0.25">
      <c r="A63" s="100" t="str">
        <f t="shared" si="3"/>
        <v/>
      </c>
      <c r="B63" s="101"/>
      <c r="C63" s="102"/>
      <c r="D63" s="103"/>
      <c r="E63" s="114"/>
      <c r="F63" s="105"/>
      <c r="G63" s="114"/>
      <c r="H63" s="101"/>
      <c r="I63" s="153"/>
      <c r="J63" s="177"/>
      <c r="K63" s="178"/>
      <c r="L63" s="111"/>
      <c r="M63" s="287">
        <f t="shared" si="1"/>
        <v>0</v>
      </c>
      <c r="N63" s="288">
        <f t="shared" si="2"/>
        <v>0</v>
      </c>
    </row>
    <row r="64" spans="1:14" ht="14.4" x14ac:dyDescent="0.25">
      <c r="A64" s="100" t="str">
        <f t="shared" si="3"/>
        <v/>
      </c>
      <c r="B64" s="101"/>
      <c r="C64" s="102"/>
      <c r="D64" s="103"/>
      <c r="E64" s="114"/>
      <c r="F64" s="105"/>
      <c r="G64" s="114"/>
      <c r="H64" s="101"/>
      <c r="I64" s="153"/>
      <c r="J64" s="177"/>
      <c r="K64" s="178"/>
      <c r="L64" s="111"/>
      <c r="M64" s="276">
        <f t="shared" si="1"/>
        <v>0</v>
      </c>
      <c r="N64" s="288">
        <f t="shared" si="2"/>
        <v>0</v>
      </c>
    </row>
    <row r="65" spans="1:14" ht="14.4" x14ac:dyDescent="0.25">
      <c r="A65" s="100" t="str">
        <f t="shared" si="3"/>
        <v/>
      </c>
      <c r="B65" s="130"/>
      <c r="C65" s="102"/>
      <c r="D65" s="132"/>
      <c r="E65" s="114"/>
      <c r="F65" s="105"/>
      <c r="G65" s="114"/>
      <c r="H65" s="101"/>
      <c r="I65" s="153"/>
      <c r="J65" s="177"/>
      <c r="K65" s="178"/>
      <c r="L65" s="111"/>
      <c r="M65" s="287">
        <f t="shared" si="1"/>
        <v>0</v>
      </c>
      <c r="N65" s="288">
        <f t="shared" si="2"/>
        <v>0</v>
      </c>
    </row>
    <row r="66" spans="1:14" ht="14.4" x14ac:dyDescent="0.25">
      <c r="A66" s="100" t="str">
        <f t="shared" si="3"/>
        <v/>
      </c>
      <c r="B66" s="130"/>
      <c r="C66" s="102"/>
      <c r="D66" s="103"/>
      <c r="E66" s="114"/>
      <c r="F66" s="105"/>
      <c r="G66" s="114"/>
      <c r="H66" s="101"/>
      <c r="I66" s="153"/>
      <c r="J66" s="177"/>
      <c r="K66" s="178"/>
      <c r="L66" s="111"/>
      <c r="M66" s="276">
        <f t="shared" si="1"/>
        <v>0</v>
      </c>
      <c r="N66" s="288">
        <f t="shared" si="2"/>
        <v>0</v>
      </c>
    </row>
    <row r="67" spans="1:14" ht="14.4" x14ac:dyDescent="0.25">
      <c r="A67" s="100" t="str">
        <f t="shared" si="3"/>
        <v/>
      </c>
      <c r="B67" s="101"/>
      <c r="C67" s="102"/>
      <c r="D67" s="103"/>
      <c r="E67" s="114"/>
      <c r="F67" s="105"/>
      <c r="G67" s="114"/>
      <c r="H67" s="101"/>
      <c r="I67" s="153"/>
      <c r="J67" s="177"/>
      <c r="K67" s="178"/>
      <c r="L67" s="111"/>
      <c r="M67" s="287">
        <f t="shared" si="1"/>
        <v>0</v>
      </c>
      <c r="N67" s="288">
        <f t="shared" si="2"/>
        <v>0</v>
      </c>
    </row>
    <row r="68" spans="1:14" ht="14.4" x14ac:dyDescent="0.25">
      <c r="A68" s="100" t="str">
        <f t="shared" si="3"/>
        <v/>
      </c>
      <c r="B68" s="130"/>
      <c r="C68" s="102"/>
      <c r="D68" s="103"/>
      <c r="E68" s="114"/>
      <c r="F68" s="105"/>
      <c r="G68" s="114"/>
      <c r="H68" s="101"/>
      <c r="I68" s="153"/>
      <c r="J68" s="177"/>
      <c r="K68" s="178"/>
      <c r="L68" s="111"/>
      <c r="M68" s="276">
        <f t="shared" si="1"/>
        <v>0</v>
      </c>
      <c r="N68" s="288">
        <f t="shared" si="2"/>
        <v>0</v>
      </c>
    </row>
    <row r="69" spans="1:14" ht="14.4" x14ac:dyDescent="0.25">
      <c r="A69" s="100" t="str">
        <f t="shared" si="3"/>
        <v/>
      </c>
      <c r="B69" s="101"/>
      <c r="C69" s="102" t="s">
        <v>37</v>
      </c>
      <c r="D69" s="103" t="s">
        <v>37</v>
      </c>
      <c r="E69" s="114"/>
      <c r="F69" s="105"/>
      <c r="G69" s="114"/>
      <c r="H69" s="101"/>
      <c r="I69" s="153"/>
      <c r="J69" s="177"/>
      <c r="K69" s="178"/>
      <c r="L69" s="111"/>
      <c r="M69" s="287">
        <f t="shared" si="1"/>
        <v>0</v>
      </c>
      <c r="N69" s="288">
        <f t="shared" si="2"/>
        <v>0</v>
      </c>
    </row>
    <row r="70" spans="1:14" ht="14.4" x14ac:dyDescent="0.25">
      <c r="A70" s="100" t="str">
        <f t="shared" ref="A70:A84" si="4">CONCATENATE(B70,C70,D70)</f>
        <v/>
      </c>
      <c r="B70" s="101"/>
      <c r="C70" s="102" t="s">
        <v>37</v>
      </c>
      <c r="D70" s="103" t="s">
        <v>37</v>
      </c>
      <c r="E70" s="114"/>
      <c r="F70" s="105"/>
      <c r="G70" s="114"/>
      <c r="H70" s="101"/>
      <c r="I70" s="153"/>
      <c r="J70" s="177"/>
      <c r="K70" s="178"/>
      <c r="L70" s="111"/>
      <c r="M70" s="276">
        <f t="shared" si="1"/>
        <v>0</v>
      </c>
      <c r="N70" s="288">
        <f t="shared" si="2"/>
        <v>0</v>
      </c>
    </row>
    <row r="71" spans="1:14" ht="14.4" x14ac:dyDescent="0.25">
      <c r="A71" s="100" t="str">
        <f t="shared" si="4"/>
        <v/>
      </c>
      <c r="B71" s="101"/>
      <c r="C71" s="102" t="s">
        <v>37</v>
      </c>
      <c r="D71" s="103" t="s">
        <v>37</v>
      </c>
      <c r="E71" s="114"/>
      <c r="F71" s="105"/>
      <c r="G71" s="114"/>
      <c r="H71" s="101"/>
      <c r="I71" s="153"/>
      <c r="J71" s="177"/>
      <c r="K71" s="178"/>
      <c r="L71" s="111"/>
      <c r="M71" s="287">
        <f t="shared" si="1"/>
        <v>0</v>
      </c>
      <c r="N71" s="288">
        <f t="shared" si="2"/>
        <v>0</v>
      </c>
    </row>
    <row r="72" spans="1:14" ht="14.4" x14ac:dyDescent="0.25">
      <c r="A72" s="100" t="str">
        <f t="shared" si="4"/>
        <v/>
      </c>
      <c r="B72" s="101"/>
      <c r="C72" s="102" t="s">
        <v>37</v>
      </c>
      <c r="D72" s="103" t="s">
        <v>37</v>
      </c>
      <c r="E72" s="114"/>
      <c r="F72" s="105"/>
      <c r="G72" s="114"/>
      <c r="H72" s="101"/>
      <c r="I72" s="153"/>
      <c r="J72" s="177"/>
      <c r="K72" s="178"/>
      <c r="L72" s="111"/>
      <c r="M72" s="276">
        <f t="shared" ref="M72:M76" si="5">IF(L72=1,7,IF(L72=2,6,IF(L72=3,5,IF(L72=4,4,IF(L72=5,3,IF(L72=6,2,IF(L72&gt;=6,1,0)))))))</f>
        <v>0</v>
      </c>
      <c r="N72" s="288">
        <f t="shared" si="2"/>
        <v>0</v>
      </c>
    </row>
    <row r="73" spans="1:14" ht="14.4" x14ac:dyDescent="0.25">
      <c r="A73" s="100" t="str">
        <f t="shared" si="4"/>
        <v/>
      </c>
      <c r="B73" s="101"/>
      <c r="C73" s="102" t="s">
        <v>37</v>
      </c>
      <c r="D73" s="103" t="s">
        <v>37</v>
      </c>
      <c r="E73" s="114"/>
      <c r="F73" s="105"/>
      <c r="G73" s="114"/>
      <c r="H73" s="101"/>
      <c r="I73" s="153"/>
      <c r="J73" s="177"/>
      <c r="K73" s="178"/>
      <c r="L73" s="111"/>
      <c r="M73" s="287">
        <f t="shared" si="5"/>
        <v>0</v>
      </c>
      <c r="N73" s="288">
        <f t="shared" ref="N73:N76" si="6">SUM(M73+$N$5)</f>
        <v>0</v>
      </c>
    </row>
    <row r="74" spans="1:14" ht="14.4" x14ac:dyDescent="0.25">
      <c r="A74" s="100" t="str">
        <f t="shared" si="4"/>
        <v/>
      </c>
      <c r="B74" s="101"/>
      <c r="C74" s="102" t="s">
        <v>37</v>
      </c>
      <c r="D74" s="103" t="s">
        <v>37</v>
      </c>
      <c r="E74" s="114"/>
      <c r="F74" s="105"/>
      <c r="G74" s="114"/>
      <c r="H74" s="101"/>
      <c r="I74" s="153"/>
      <c r="J74" s="177"/>
      <c r="K74" s="178"/>
      <c r="L74" s="111"/>
      <c r="M74" s="276">
        <f t="shared" si="5"/>
        <v>0</v>
      </c>
      <c r="N74" s="288">
        <f t="shared" si="6"/>
        <v>0</v>
      </c>
    </row>
    <row r="75" spans="1:14" ht="14.4" x14ac:dyDescent="0.25">
      <c r="A75" s="100" t="str">
        <f t="shared" si="4"/>
        <v/>
      </c>
      <c r="B75" s="101"/>
      <c r="C75" s="102" t="s">
        <v>37</v>
      </c>
      <c r="D75" s="103" t="s">
        <v>37</v>
      </c>
      <c r="E75" s="114"/>
      <c r="F75" s="105"/>
      <c r="G75" s="114"/>
      <c r="H75" s="101"/>
      <c r="I75" s="153"/>
      <c r="J75" s="177"/>
      <c r="K75" s="178"/>
      <c r="L75" s="111"/>
      <c r="M75" s="287">
        <f t="shared" si="5"/>
        <v>0</v>
      </c>
      <c r="N75" s="288">
        <f t="shared" si="6"/>
        <v>0</v>
      </c>
    </row>
    <row r="76" spans="1:14" ht="14.4" x14ac:dyDescent="0.25">
      <c r="A76" s="100" t="str">
        <f t="shared" si="4"/>
        <v/>
      </c>
      <c r="B76" s="101"/>
      <c r="C76" s="102" t="s">
        <v>37</v>
      </c>
      <c r="D76" s="103" t="s">
        <v>37</v>
      </c>
      <c r="E76" s="114"/>
      <c r="F76" s="105"/>
      <c r="G76" s="114"/>
      <c r="H76" s="101"/>
      <c r="I76" s="153"/>
      <c r="J76" s="177"/>
      <c r="K76" s="178"/>
      <c r="L76" s="111"/>
      <c r="M76" s="276">
        <f t="shared" si="5"/>
        <v>0</v>
      </c>
      <c r="N76" s="288">
        <f t="shared" si="6"/>
        <v>0</v>
      </c>
    </row>
    <row r="77" spans="1:14" ht="14.4" x14ac:dyDescent="0.25">
      <c r="A77" s="100" t="str">
        <f t="shared" si="4"/>
        <v/>
      </c>
      <c r="B77" s="101"/>
      <c r="C77" s="102" t="s">
        <v>37</v>
      </c>
      <c r="D77" s="103" t="s">
        <v>37</v>
      </c>
      <c r="E77" s="114"/>
      <c r="F77" s="105"/>
      <c r="G77" s="114"/>
      <c r="H77" s="101"/>
      <c r="I77" s="153"/>
      <c r="J77" s="177"/>
      <c r="K77" s="178"/>
      <c r="L77" s="111"/>
      <c r="M77" s="112">
        <f t="shared" ref="M77:M84" si="7">IF(L77=1,7,IF(L77=2,6,IF(L77=3,5,IF(L77=4,4,IF(L77=5,3,IF(L77=6,2,IF(L77&gt;=6,1,0)))))))</f>
        <v>0</v>
      </c>
      <c r="N77" s="113"/>
    </row>
    <row r="78" spans="1:14" ht="14.4" x14ac:dyDescent="0.25">
      <c r="A78" s="100" t="str">
        <f t="shared" si="4"/>
        <v/>
      </c>
      <c r="B78" s="101"/>
      <c r="C78" s="102" t="s">
        <v>37</v>
      </c>
      <c r="D78" s="103" t="s">
        <v>37</v>
      </c>
      <c r="E78" s="114"/>
      <c r="F78" s="105"/>
      <c r="G78" s="114"/>
      <c r="H78" s="101"/>
      <c r="I78" s="153"/>
      <c r="J78" s="177"/>
      <c r="K78" s="178"/>
      <c r="L78" s="111"/>
      <c r="M78" s="112">
        <f t="shared" si="7"/>
        <v>0</v>
      </c>
      <c r="N78" s="113"/>
    </row>
    <row r="79" spans="1:14" ht="14.4" x14ac:dyDescent="0.25">
      <c r="A79" s="100" t="str">
        <f t="shared" si="4"/>
        <v/>
      </c>
      <c r="B79" s="101"/>
      <c r="C79" s="102" t="s">
        <v>37</v>
      </c>
      <c r="D79" s="103" t="s">
        <v>37</v>
      </c>
      <c r="E79" s="114"/>
      <c r="F79" s="105"/>
      <c r="G79" s="114"/>
      <c r="H79" s="101"/>
      <c r="I79" s="153"/>
      <c r="J79" s="177"/>
      <c r="K79" s="178"/>
      <c r="L79" s="111"/>
      <c r="M79" s="112">
        <f t="shared" si="7"/>
        <v>0</v>
      </c>
      <c r="N79" s="113"/>
    </row>
    <row r="80" spans="1:14" ht="14.4" x14ac:dyDescent="0.25">
      <c r="A80" s="100" t="str">
        <f t="shared" si="4"/>
        <v/>
      </c>
      <c r="B80" s="101"/>
      <c r="C80" s="102" t="s">
        <v>37</v>
      </c>
      <c r="D80" s="103" t="s">
        <v>37</v>
      </c>
      <c r="E80" s="114"/>
      <c r="F80" s="105"/>
      <c r="G80" s="114"/>
      <c r="H80" s="101"/>
      <c r="I80" s="153"/>
      <c r="J80" s="177"/>
      <c r="K80" s="178"/>
      <c r="L80" s="111"/>
      <c r="M80" s="112">
        <f t="shared" si="7"/>
        <v>0</v>
      </c>
      <c r="N80" s="113"/>
    </row>
    <row r="81" spans="1:14" ht="14.4" x14ac:dyDescent="0.25">
      <c r="A81" s="100" t="str">
        <f t="shared" si="4"/>
        <v/>
      </c>
      <c r="B81" s="101"/>
      <c r="C81" s="102" t="s">
        <v>37</v>
      </c>
      <c r="D81" s="103" t="s">
        <v>37</v>
      </c>
      <c r="E81" s="114"/>
      <c r="F81" s="105"/>
      <c r="G81" s="114"/>
      <c r="H81" s="101"/>
      <c r="I81" s="153"/>
      <c r="J81" s="177"/>
      <c r="K81" s="178"/>
      <c r="L81" s="111"/>
      <c r="M81" s="112">
        <f t="shared" si="7"/>
        <v>0</v>
      </c>
      <c r="N81" s="113"/>
    </row>
    <row r="82" spans="1:14" ht="14.4" x14ac:dyDescent="0.25">
      <c r="A82" s="100" t="str">
        <f t="shared" si="4"/>
        <v/>
      </c>
      <c r="B82" s="101"/>
      <c r="C82" s="102" t="s">
        <v>37</v>
      </c>
      <c r="D82" s="103" t="s">
        <v>37</v>
      </c>
      <c r="E82" s="114"/>
      <c r="F82" s="105"/>
      <c r="G82" s="114"/>
      <c r="H82" s="101"/>
      <c r="I82" s="153"/>
      <c r="J82" s="177"/>
      <c r="K82" s="178"/>
      <c r="L82" s="111"/>
      <c r="M82" s="112">
        <f t="shared" si="7"/>
        <v>0</v>
      </c>
      <c r="N82" s="113"/>
    </row>
    <row r="83" spans="1:14" ht="14.4" x14ac:dyDescent="0.25">
      <c r="A83" s="100" t="str">
        <f t="shared" si="4"/>
        <v/>
      </c>
      <c r="B83" s="101"/>
      <c r="C83" s="102" t="s">
        <v>37</v>
      </c>
      <c r="D83" s="103" t="s">
        <v>37</v>
      </c>
      <c r="E83" s="114"/>
      <c r="F83" s="105"/>
      <c r="G83" s="114"/>
      <c r="H83" s="101"/>
      <c r="I83" s="153"/>
      <c r="J83" s="177"/>
      <c r="K83" s="178"/>
      <c r="L83" s="111"/>
      <c r="M83" s="112">
        <f t="shared" si="7"/>
        <v>0</v>
      </c>
      <c r="N83" s="113"/>
    </row>
    <row r="84" spans="1:14" ht="15" thickBot="1" x14ac:dyDescent="0.3">
      <c r="A84" s="100" t="str">
        <f t="shared" si="4"/>
        <v/>
      </c>
      <c r="B84" s="115"/>
      <c r="C84" s="116" t="s">
        <v>37</v>
      </c>
      <c r="D84" s="117" t="s">
        <v>37</v>
      </c>
      <c r="E84" s="118"/>
      <c r="F84" s="119"/>
      <c r="G84" s="118"/>
      <c r="H84" s="115"/>
      <c r="I84" s="164"/>
      <c r="J84" s="289"/>
      <c r="K84" s="212"/>
      <c r="L84" s="125"/>
      <c r="M84" s="126">
        <f t="shared" si="7"/>
        <v>0</v>
      </c>
      <c r="N84" s="127"/>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81" priority="691"/>
  </conditionalFormatting>
  <conditionalFormatting sqref="C6:D7">
    <cfRule type="duplicateValues" dxfId="80" priority="693"/>
  </conditionalFormatting>
  <conditionalFormatting sqref="C8:D28">
    <cfRule type="duplicateValues" dxfId="79" priority="682"/>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9A865-2E50-40D2-BABF-11308FE0DE9E}">
  <sheetPr>
    <tabColor rgb="FFFF3399"/>
    <pageSetUpPr fitToPage="1"/>
  </sheetPr>
  <dimension ref="A1:N100"/>
  <sheetViews>
    <sheetView topLeftCell="A17" zoomScale="80" zoomScaleNormal="80" workbookViewId="0">
      <selection activeCell="D34" sqref="D34"/>
    </sheetView>
  </sheetViews>
  <sheetFormatPr defaultColWidth="9.109375" defaultRowHeight="13.2" x14ac:dyDescent="0.25"/>
  <cols>
    <col min="1" max="1" width="37" style="93" customWidth="1"/>
    <col min="2" max="2" width="9.109375" style="12"/>
    <col min="3" max="3" width="17.88671875" style="93" bestFit="1" customWidth="1"/>
    <col min="4" max="4" width="27" style="128" bestFit="1" customWidth="1"/>
    <col min="5" max="5" width="12" style="12" bestFit="1" customWidth="1"/>
    <col min="6" max="6" width="16" style="93" bestFit="1" customWidth="1"/>
    <col min="7" max="7" width="7.109375" style="12" bestFit="1" customWidth="1"/>
    <col min="8" max="8" width="8.6640625" style="12" bestFit="1" customWidth="1"/>
    <col min="9" max="9" width="9.5546875" style="12" bestFit="1" customWidth="1"/>
    <col min="10" max="10" width="14.33203125" style="12" bestFit="1" customWidth="1"/>
    <col min="11" max="11" width="14.88671875" style="12" bestFit="1" customWidth="1"/>
    <col min="12" max="12" width="8.33203125" style="12" bestFit="1" customWidth="1"/>
    <col min="13" max="13" width="14.88671875" style="12" bestFit="1" customWidth="1"/>
    <col min="14" max="14" width="33.109375" style="12" bestFit="1" customWidth="1"/>
    <col min="15" max="16384" width="9.109375" style="93"/>
  </cols>
  <sheetData>
    <row r="1" spans="1:14" ht="22.5" customHeight="1" thickBot="1" x14ac:dyDescent="0.3">
      <c r="A1" s="89">
        <f>SUM(A2-1)</f>
        <v>34</v>
      </c>
      <c r="B1" s="942" t="s">
        <v>54</v>
      </c>
      <c r="C1" s="943"/>
      <c r="D1" s="90" t="s">
        <v>27</v>
      </c>
      <c r="E1" s="944" t="s">
        <v>191</v>
      </c>
      <c r="F1" s="945"/>
      <c r="G1" s="945"/>
      <c r="H1" s="945"/>
      <c r="I1" s="945"/>
      <c r="J1" s="945"/>
      <c r="K1" s="92" t="s">
        <v>28</v>
      </c>
      <c r="L1" s="967">
        <v>44997</v>
      </c>
      <c r="M1" s="947"/>
      <c r="N1" s="92" t="s">
        <v>55</v>
      </c>
    </row>
    <row r="2" spans="1:14" ht="22.5" customHeight="1" thickBot="1" x14ac:dyDescent="0.3">
      <c r="A2" s="94">
        <f>COUNTA(_xlfn.UNIQUE(D8:D200))</f>
        <v>35</v>
      </c>
      <c r="B2" s="948" t="s">
        <v>56</v>
      </c>
      <c r="C2" s="948"/>
      <c r="D2" s="948"/>
      <c r="E2" s="948"/>
      <c r="F2" s="948"/>
      <c r="G2" s="948"/>
      <c r="H2" s="948"/>
      <c r="I2" s="948"/>
      <c r="J2" s="948"/>
      <c r="K2" s="948"/>
      <c r="L2" s="948"/>
      <c r="M2" s="948"/>
      <c r="N2" s="95" t="s">
        <v>57</v>
      </c>
    </row>
    <row r="3" spans="1:14" ht="14.4" thickBot="1" x14ac:dyDescent="0.3">
      <c r="A3" s="926" t="s">
        <v>58</v>
      </c>
      <c r="B3" s="928" t="s">
        <v>29</v>
      </c>
      <c r="C3" s="931" t="s">
        <v>30</v>
      </c>
      <c r="D3" s="934" t="s">
        <v>31</v>
      </c>
      <c r="E3" s="936" t="s">
        <v>59</v>
      </c>
      <c r="F3" s="934" t="s">
        <v>36</v>
      </c>
      <c r="G3" s="944" t="s">
        <v>60</v>
      </c>
      <c r="H3" s="945"/>
      <c r="I3" s="945"/>
      <c r="J3" s="945"/>
      <c r="K3" s="968"/>
      <c r="L3" s="953" t="s">
        <v>25</v>
      </c>
      <c r="M3" s="955" t="s">
        <v>34</v>
      </c>
      <c r="N3" s="96" t="s">
        <v>61</v>
      </c>
    </row>
    <row r="4" spans="1:14" ht="14.4" thickBot="1" x14ac:dyDescent="0.3">
      <c r="A4" s="927"/>
      <c r="B4" s="929"/>
      <c r="C4" s="932"/>
      <c r="D4" s="935"/>
      <c r="E4" s="937"/>
      <c r="F4" s="949"/>
      <c r="G4" s="971" t="s">
        <v>26</v>
      </c>
      <c r="H4" s="973" t="s">
        <v>24</v>
      </c>
      <c r="I4" s="973" t="s">
        <v>38</v>
      </c>
      <c r="J4" s="973" t="s">
        <v>32</v>
      </c>
      <c r="K4" s="934" t="s">
        <v>33</v>
      </c>
      <c r="L4" s="954"/>
      <c r="M4" s="956"/>
      <c r="N4" s="98">
        <v>1</v>
      </c>
    </row>
    <row r="5" spans="1:14" ht="14.4" thickBot="1" x14ac:dyDescent="0.3">
      <c r="A5" s="961"/>
      <c r="B5" s="962"/>
      <c r="C5" s="963"/>
      <c r="D5" s="964"/>
      <c r="E5" s="965" t="s">
        <v>35</v>
      </c>
      <c r="F5" s="966"/>
      <c r="G5" s="972"/>
      <c r="H5" s="974"/>
      <c r="I5" s="974"/>
      <c r="J5" s="974"/>
      <c r="K5" s="964"/>
      <c r="L5" s="969"/>
      <c r="M5" s="970"/>
      <c r="N5" s="99">
        <f>IF(N4=1,0,IF(N4=2,1,IF(N4=3,2,0)))</f>
        <v>0</v>
      </c>
    </row>
    <row r="6" spans="1:14" ht="14.4" x14ac:dyDescent="0.25">
      <c r="A6" s="266" t="str">
        <f t="shared" ref="A6:A37" si="0">CONCATENATE(B6,C6,D6)</f>
        <v xml:space="preserve">PrepExample Rider AExample Horse </v>
      </c>
      <c r="B6" s="267" t="s">
        <v>26</v>
      </c>
      <c r="C6" s="268" t="s">
        <v>129</v>
      </c>
      <c r="D6" s="269" t="s">
        <v>130</v>
      </c>
      <c r="E6" s="270">
        <v>6000000</v>
      </c>
      <c r="F6" s="271" t="s">
        <v>131</v>
      </c>
      <c r="G6" s="270">
        <v>60</v>
      </c>
      <c r="H6" s="267"/>
      <c r="I6" s="272"/>
      <c r="J6" s="273"/>
      <c r="K6" s="274"/>
      <c r="L6" s="275">
        <v>1</v>
      </c>
      <c r="M6" s="276">
        <f>IF(L6=1,7,IF(L6=2,6,IF(L6=3,5,IF(L6=4,4,IF(L6=5,3,IF(L6=6,2,IF(L6&gt;=6,1,0)))))))</f>
        <v>7</v>
      </c>
      <c r="N6" s="277">
        <f>SUM(M6+$N$5)</f>
        <v>7</v>
      </c>
    </row>
    <row r="7" spans="1:14" ht="14.4" x14ac:dyDescent="0.25">
      <c r="A7" s="100" t="str">
        <f t="shared" si="0"/>
        <v xml:space="preserve">PrelimExample RiderExample Horse </v>
      </c>
      <c r="B7" s="278" t="s">
        <v>24</v>
      </c>
      <c r="C7" s="279" t="s">
        <v>132</v>
      </c>
      <c r="D7" s="280" t="s">
        <v>130</v>
      </c>
      <c r="E7" s="281">
        <v>6000001</v>
      </c>
      <c r="F7" s="282" t="s">
        <v>131</v>
      </c>
      <c r="G7" s="281"/>
      <c r="H7" s="278">
        <v>45</v>
      </c>
      <c r="I7" s="283"/>
      <c r="J7" s="284"/>
      <c r="K7" s="285"/>
      <c r="L7" s="286">
        <v>3</v>
      </c>
      <c r="M7" s="287">
        <f>IF(L7=1,7,IF(L7=2,6,IF(L7=3,5,IF(L7=4,4,IF(L7=5,3,IF(L7=6,2,IF(L7&gt;=6,1,0)))))))</f>
        <v>5</v>
      </c>
      <c r="N7" s="288">
        <f>SUM(M7+$N$5)</f>
        <v>5</v>
      </c>
    </row>
    <row r="8" spans="1:14" ht="14.4" x14ac:dyDescent="0.25">
      <c r="A8" s="100" t="str">
        <f t="shared" si="0"/>
        <v>PrepOlivia StephensBarney</v>
      </c>
      <c r="B8" s="101" t="s">
        <v>26</v>
      </c>
      <c r="C8" s="102" t="s">
        <v>726</v>
      </c>
      <c r="D8" s="103" t="s">
        <v>704</v>
      </c>
      <c r="E8" s="114">
        <v>9106953</v>
      </c>
      <c r="F8" s="105"/>
      <c r="G8" s="114">
        <v>1</v>
      </c>
      <c r="H8" s="101"/>
      <c r="I8" s="153"/>
      <c r="J8" s="177"/>
      <c r="K8" s="178"/>
      <c r="L8" s="111">
        <v>1</v>
      </c>
      <c r="M8" s="112">
        <f t="shared" ref="M8:M71" si="1">IF(L8=1,7,IF(L8=2,6,IF(L8=3,5,IF(L8=4,4,IF(L8=5,3,IF(L8=6,2,IF(L8&gt;=6,1,0)))))))</f>
        <v>7</v>
      </c>
      <c r="N8" s="113">
        <f>SUM(M8+$N$5)</f>
        <v>7</v>
      </c>
    </row>
    <row r="9" spans="1:14" ht="14.4" x14ac:dyDescent="0.25">
      <c r="A9" s="100" t="str">
        <f t="shared" si="0"/>
        <v>PrepAva StephensShilo</v>
      </c>
      <c r="B9" s="101" t="s">
        <v>26</v>
      </c>
      <c r="C9" s="102" t="s">
        <v>705</v>
      </c>
      <c r="D9" s="103" t="s">
        <v>706</v>
      </c>
      <c r="E9" s="114">
        <v>9106952</v>
      </c>
      <c r="F9" s="105"/>
      <c r="G9" s="114">
        <v>2</v>
      </c>
      <c r="H9" s="101"/>
      <c r="I9" s="153"/>
      <c r="J9" s="177"/>
      <c r="K9" s="178"/>
      <c r="L9" s="111">
        <v>2</v>
      </c>
      <c r="M9" s="112">
        <f t="shared" si="1"/>
        <v>6</v>
      </c>
      <c r="N9" s="113">
        <f t="shared" ref="N9:N51" si="2">SUM(M9+$N$5)</f>
        <v>6</v>
      </c>
    </row>
    <row r="10" spans="1:14" ht="14.4" x14ac:dyDescent="0.25">
      <c r="A10" s="100" t="str">
        <f t="shared" si="0"/>
        <v>PrepJenaveve PageLyngarie Philano's Gift</v>
      </c>
      <c r="B10" s="101" t="s">
        <v>26</v>
      </c>
      <c r="C10" s="102" t="s">
        <v>214</v>
      </c>
      <c r="D10" s="103" t="s">
        <v>753</v>
      </c>
      <c r="E10" s="114">
        <v>6020436</v>
      </c>
      <c r="F10" s="105"/>
      <c r="G10" s="114">
        <v>3</v>
      </c>
      <c r="H10" s="101"/>
      <c r="I10" s="153"/>
      <c r="J10" s="177"/>
      <c r="K10" s="178"/>
      <c r="L10" s="111">
        <v>3</v>
      </c>
      <c r="M10" s="112">
        <f t="shared" si="1"/>
        <v>5</v>
      </c>
      <c r="N10" s="113">
        <f t="shared" si="2"/>
        <v>5</v>
      </c>
    </row>
    <row r="11" spans="1:14" ht="14.4" x14ac:dyDescent="0.25">
      <c r="A11" s="100" t="str">
        <f t="shared" si="0"/>
        <v>PrepLilly DelsimoneCharisma Lillian</v>
      </c>
      <c r="B11" s="101" t="s">
        <v>26</v>
      </c>
      <c r="C11" s="102" t="s">
        <v>727</v>
      </c>
      <c r="D11" s="103" t="s">
        <v>707</v>
      </c>
      <c r="E11" s="114">
        <v>6027825</v>
      </c>
      <c r="F11" s="105"/>
      <c r="G11" s="114">
        <v>4</v>
      </c>
      <c r="H11" s="101"/>
      <c r="I11" s="153"/>
      <c r="J11" s="177"/>
      <c r="K11" s="178"/>
      <c r="L11" s="111">
        <v>4</v>
      </c>
      <c r="M11" s="112">
        <f t="shared" si="1"/>
        <v>4</v>
      </c>
      <c r="N11" s="113">
        <f t="shared" si="2"/>
        <v>4</v>
      </c>
    </row>
    <row r="12" spans="1:14" ht="14.4" x14ac:dyDescent="0.25">
      <c r="A12" s="100" t="str">
        <f t="shared" si="0"/>
        <v>PrepMia StephensPanda</v>
      </c>
      <c r="B12" s="101" t="s">
        <v>26</v>
      </c>
      <c r="C12" s="131" t="s">
        <v>211</v>
      </c>
      <c r="D12" s="132" t="s">
        <v>225</v>
      </c>
      <c r="E12" s="114">
        <v>9114813</v>
      </c>
      <c r="F12" s="105"/>
      <c r="G12" s="114">
        <v>5</v>
      </c>
      <c r="H12" s="101"/>
      <c r="I12" s="153"/>
      <c r="J12" s="177"/>
      <c r="K12" s="178"/>
      <c r="L12" s="111">
        <v>5</v>
      </c>
      <c r="M12" s="112">
        <f t="shared" si="1"/>
        <v>3</v>
      </c>
      <c r="N12" s="113">
        <f t="shared" si="2"/>
        <v>3</v>
      </c>
    </row>
    <row r="13" spans="1:14" ht="14.4" x14ac:dyDescent="0.25">
      <c r="A13" s="100" t="str">
        <f t="shared" si="0"/>
        <v>PrepAbby FullgrabeWaverley Park Little Cherokee</v>
      </c>
      <c r="B13" s="101" t="s">
        <v>26</v>
      </c>
      <c r="C13" s="102" t="s">
        <v>708</v>
      </c>
      <c r="D13" s="103" t="s">
        <v>709</v>
      </c>
      <c r="E13" s="114">
        <v>9102581</v>
      </c>
      <c r="F13" s="105"/>
      <c r="G13" s="114">
        <v>6</v>
      </c>
      <c r="H13" s="101"/>
      <c r="I13" s="153"/>
      <c r="J13" s="177"/>
      <c r="K13" s="178"/>
      <c r="L13" s="111">
        <v>6</v>
      </c>
      <c r="M13" s="112">
        <f t="shared" si="1"/>
        <v>2</v>
      </c>
      <c r="N13" s="113">
        <f t="shared" si="2"/>
        <v>2</v>
      </c>
    </row>
    <row r="14" spans="1:14" ht="14.4" x14ac:dyDescent="0.25">
      <c r="A14" s="100" t="str">
        <f t="shared" si="0"/>
        <v>PrepRemi AtkinsonLulu</v>
      </c>
      <c r="B14" s="101" t="s">
        <v>26</v>
      </c>
      <c r="C14" s="102" t="s">
        <v>710</v>
      </c>
      <c r="D14" s="103" t="s">
        <v>711</v>
      </c>
      <c r="E14" s="114">
        <v>6026162</v>
      </c>
      <c r="F14" s="105"/>
      <c r="G14" s="114">
        <v>7</v>
      </c>
      <c r="H14" s="101"/>
      <c r="I14" s="153"/>
      <c r="J14" s="177"/>
      <c r="K14" s="178"/>
      <c r="L14" s="111">
        <v>7</v>
      </c>
      <c r="M14" s="112">
        <f t="shared" si="1"/>
        <v>1</v>
      </c>
      <c r="N14" s="113">
        <f t="shared" si="2"/>
        <v>1</v>
      </c>
    </row>
    <row r="15" spans="1:14" ht="14.4" x14ac:dyDescent="0.25">
      <c r="A15" s="100" t="str">
        <f t="shared" si="0"/>
        <v>PrelimJenaveve PageWyatchwood Druid</v>
      </c>
      <c r="B15" s="101" t="s">
        <v>24</v>
      </c>
      <c r="C15" s="102" t="s">
        <v>214</v>
      </c>
      <c r="D15" s="103" t="s">
        <v>228</v>
      </c>
      <c r="E15" s="114">
        <v>6020436</v>
      </c>
      <c r="F15" s="105"/>
      <c r="G15" s="114"/>
      <c r="H15" s="101">
        <v>1</v>
      </c>
      <c r="I15" s="153"/>
      <c r="J15" s="177"/>
      <c r="K15" s="178"/>
      <c r="L15" s="111">
        <v>1</v>
      </c>
      <c r="M15" s="112">
        <f t="shared" si="1"/>
        <v>7</v>
      </c>
      <c r="N15" s="113">
        <f t="shared" si="2"/>
        <v>7</v>
      </c>
    </row>
    <row r="16" spans="1:14" ht="14.4" x14ac:dyDescent="0.25">
      <c r="A16" s="100" t="str">
        <f t="shared" si="0"/>
        <v>PrelimHailey SnymanGordon Park Smarty Pants</v>
      </c>
      <c r="B16" s="101" t="s">
        <v>24</v>
      </c>
      <c r="C16" s="102" t="s">
        <v>249</v>
      </c>
      <c r="D16" s="103" t="s">
        <v>267</v>
      </c>
      <c r="E16" s="114">
        <v>6025131</v>
      </c>
      <c r="F16" s="105"/>
      <c r="G16" s="114"/>
      <c r="H16" s="101">
        <v>2</v>
      </c>
      <c r="I16" s="153"/>
      <c r="J16" s="177"/>
      <c r="K16" s="178"/>
      <c r="L16" s="111">
        <v>2</v>
      </c>
      <c r="M16" s="112">
        <f t="shared" si="1"/>
        <v>6</v>
      </c>
      <c r="N16" s="113">
        <f t="shared" si="2"/>
        <v>6</v>
      </c>
    </row>
    <row r="17" spans="1:14" ht="14.4" x14ac:dyDescent="0.25">
      <c r="A17" s="100" t="str">
        <f t="shared" si="0"/>
        <v>PrelimMadison KainPc Sonic</v>
      </c>
      <c r="B17" s="101" t="s">
        <v>24</v>
      </c>
      <c r="C17" s="102" t="s">
        <v>243</v>
      </c>
      <c r="D17" s="103" t="s">
        <v>522</v>
      </c>
      <c r="E17" s="114">
        <v>6022060</v>
      </c>
      <c r="F17" s="105"/>
      <c r="G17" s="114"/>
      <c r="H17" s="101">
        <v>3</v>
      </c>
      <c r="I17" s="153"/>
      <c r="J17" s="177"/>
      <c r="K17" s="178"/>
      <c r="L17" s="111">
        <v>3</v>
      </c>
      <c r="M17" s="112">
        <f t="shared" si="1"/>
        <v>5</v>
      </c>
      <c r="N17" s="113">
        <f t="shared" si="2"/>
        <v>5</v>
      </c>
    </row>
    <row r="18" spans="1:14" ht="14.4" x14ac:dyDescent="0.25">
      <c r="A18" s="100" t="str">
        <f t="shared" si="0"/>
        <v>PrelimHarpa ByrneJudaroo Lottie Jones</v>
      </c>
      <c r="B18" s="130" t="s">
        <v>24</v>
      </c>
      <c r="C18" s="102" t="s">
        <v>712</v>
      </c>
      <c r="D18" s="103" t="s">
        <v>713</v>
      </c>
      <c r="E18" s="114">
        <v>6072558</v>
      </c>
      <c r="F18" s="105"/>
      <c r="G18" s="114"/>
      <c r="H18" s="101">
        <v>4</v>
      </c>
      <c r="I18" s="153"/>
      <c r="J18" s="177"/>
      <c r="K18" s="178"/>
      <c r="L18" s="111">
        <v>4</v>
      </c>
      <c r="M18" s="112">
        <f t="shared" si="1"/>
        <v>4</v>
      </c>
      <c r="N18" s="113">
        <f t="shared" si="2"/>
        <v>4</v>
      </c>
    </row>
    <row r="19" spans="1:14" ht="14.4" x14ac:dyDescent="0.25">
      <c r="A19" s="100" t="str">
        <f t="shared" si="0"/>
        <v>PrelimAnnalyce PageCoronation Flora</v>
      </c>
      <c r="B19" s="130" t="s">
        <v>24</v>
      </c>
      <c r="C19" s="102" t="s">
        <v>335</v>
      </c>
      <c r="D19" s="103" t="s">
        <v>338</v>
      </c>
      <c r="E19" s="114">
        <v>6020437</v>
      </c>
      <c r="F19" s="105"/>
      <c r="G19" s="114"/>
      <c r="H19" s="101">
        <v>1</v>
      </c>
      <c r="I19" s="153"/>
      <c r="J19" s="177"/>
      <c r="K19" s="178"/>
      <c r="L19" s="111">
        <v>1</v>
      </c>
      <c r="M19" s="112">
        <f t="shared" si="1"/>
        <v>7</v>
      </c>
      <c r="N19" s="113">
        <f t="shared" si="2"/>
        <v>7</v>
      </c>
    </row>
    <row r="20" spans="1:14" ht="14.4" x14ac:dyDescent="0.25">
      <c r="A20" s="100" t="str">
        <f t="shared" si="0"/>
        <v>PrelimSophie TennantWandiera Special Addition</v>
      </c>
      <c r="B20" s="130" t="s">
        <v>24</v>
      </c>
      <c r="C20" s="102" t="s">
        <v>279</v>
      </c>
      <c r="D20" s="132" t="s">
        <v>318</v>
      </c>
      <c r="E20" s="114">
        <v>6011568</v>
      </c>
      <c r="F20" s="105"/>
      <c r="G20" s="114"/>
      <c r="H20" s="101">
        <v>2</v>
      </c>
      <c r="I20" s="153"/>
      <c r="J20" s="177"/>
      <c r="K20" s="178"/>
      <c r="L20" s="111">
        <v>2</v>
      </c>
      <c r="M20" s="112">
        <f t="shared" si="1"/>
        <v>6</v>
      </c>
      <c r="N20" s="113">
        <f t="shared" si="2"/>
        <v>6</v>
      </c>
    </row>
    <row r="21" spans="1:14" ht="14.4" x14ac:dyDescent="0.25">
      <c r="A21" s="100" t="str">
        <f t="shared" si="0"/>
        <v>PrelimStella BrownBevanlee Banter</v>
      </c>
      <c r="B21" s="130" t="s">
        <v>24</v>
      </c>
      <c r="C21" s="102" t="s">
        <v>714</v>
      </c>
      <c r="D21" s="103" t="s">
        <v>715</v>
      </c>
      <c r="E21" s="114"/>
      <c r="F21" s="105"/>
      <c r="G21" s="114"/>
      <c r="H21" s="101">
        <v>3</v>
      </c>
      <c r="I21" s="153"/>
      <c r="J21" s="177"/>
      <c r="K21" s="178"/>
      <c r="L21" s="111">
        <v>3</v>
      </c>
      <c r="M21" s="112">
        <f t="shared" si="1"/>
        <v>5</v>
      </c>
      <c r="N21" s="113">
        <f t="shared" si="2"/>
        <v>5</v>
      </c>
    </row>
    <row r="22" spans="1:14" ht="14.4" x14ac:dyDescent="0.25">
      <c r="A22" s="100" t="str">
        <f t="shared" si="0"/>
        <v>PrelimHayley DagnallJudaroo Hugo Boss</v>
      </c>
      <c r="B22" s="130" t="s">
        <v>24</v>
      </c>
      <c r="C22" s="102" t="s">
        <v>716</v>
      </c>
      <c r="D22" s="103" t="s">
        <v>717</v>
      </c>
      <c r="E22" s="114">
        <v>6020577</v>
      </c>
      <c r="F22" s="105"/>
      <c r="G22" s="114"/>
      <c r="H22" s="101">
        <v>4</v>
      </c>
      <c r="I22" s="153"/>
      <c r="J22" s="177"/>
      <c r="K22" s="178"/>
      <c r="L22" s="111">
        <v>4</v>
      </c>
      <c r="M22" s="112">
        <f t="shared" si="1"/>
        <v>4</v>
      </c>
      <c r="N22" s="113">
        <f t="shared" si="2"/>
        <v>4</v>
      </c>
    </row>
    <row r="23" spans="1:14" ht="14.4" x14ac:dyDescent="0.25">
      <c r="A23" s="100" t="str">
        <f t="shared" si="0"/>
        <v>PrelimMia FellowsMorningside Music Maker</v>
      </c>
      <c r="B23" s="130" t="s">
        <v>24</v>
      </c>
      <c r="C23" s="102" t="s">
        <v>718</v>
      </c>
      <c r="D23" s="103" t="s">
        <v>728</v>
      </c>
      <c r="E23" s="114">
        <v>6011956</v>
      </c>
      <c r="F23" s="105"/>
      <c r="G23" s="114"/>
      <c r="H23" s="101">
        <v>1</v>
      </c>
      <c r="I23" s="153"/>
      <c r="J23" s="177"/>
      <c r="K23" s="178"/>
      <c r="L23" s="111">
        <v>1</v>
      </c>
      <c r="M23" s="112">
        <f t="shared" si="1"/>
        <v>7</v>
      </c>
      <c r="N23" s="113">
        <f t="shared" si="2"/>
        <v>7</v>
      </c>
    </row>
    <row r="24" spans="1:14" ht="14.4" x14ac:dyDescent="0.25">
      <c r="A24" s="100" t="str">
        <f t="shared" si="0"/>
        <v>PrelimTatum HandCrystal Clear</v>
      </c>
      <c r="B24" s="130" t="s">
        <v>24</v>
      </c>
      <c r="C24" s="102" t="s">
        <v>341</v>
      </c>
      <c r="D24" s="103" t="s">
        <v>516</v>
      </c>
      <c r="E24" s="114">
        <v>6022032</v>
      </c>
      <c r="F24" s="105"/>
      <c r="G24" s="114"/>
      <c r="H24" s="101">
        <v>2</v>
      </c>
      <c r="I24" s="153"/>
      <c r="J24" s="177"/>
      <c r="K24" s="178"/>
      <c r="L24" s="111">
        <v>2</v>
      </c>
      <c r="M24" s="112">
        <f t="shared" si="1"/>
        <v>6</v>
      </c>
      <c r="N24" s="113">
        <f t="shared" si="2"/>
        <v>6</v>
      </c>
    </row>
    <row r="25" spans="1:14" ht="14.4" x14ac:dyDescent="0.25">
      <c r="A25" s="100" t="str">
        <f t="shared" si="0"/>
        <v>PrelimTeagan ChristieBms Ostinato</v>
      </c>
      <c r="B25" s="130" t="s">
        <v>24</v>
      </c>
      <c r="C25" s="102" t="s">
        <v>481</v>
      </c>
      <c r="D25" s="103" t="s">
        <v>514</v>
      </c>
      <c r="E25" s="114">
        <v>6007986</v>
      </c>
      <c r="F25" s="105"/>
      <c r="G25" s="114"/>
      <c r="H25" s="101">
        <v>3</v>
      </c>
      <c r="I25" s="153"/>
      <c r="J25" s="177"/>
      <c r="K25" s="178"/>
      <c r="L25" s="111">
        <v>3</v>
      </c>
      <c r="M25" s="112">
        <f t="shared" si="1"/>
        <v>5</v>
      </c>
      <c r="N25" s="113">
        <f t="shared" si="2"/>
        <v>5</v>
      </c>
    </row>
    <row r="26" spans="1:14" ht="14.4" x14ac:dyDescent="0.25">
      <c r="A26" s="100" t="str">
        <f t="shared" si="0"/>
        <v>PrelimElla MacgregorFour Needed Nz</v>
      </c>
      <c r="B26" s="130" t="s">
        <v>24</v>
      </c>
      <c r="C26" s="102" t="s">
        <v>506</v>
      </c>
      <c r="D26" s="103" t="s">
        <v>517</v>
      </c>
      <c r="E26" s="114">
        <v>6028541</v>
      </c>
      <c r="F26" s="105"/>
      <c r="G26" s="114"/>
      <c r="H26" s="101">
        <v>4</v>
      </c>
      <c r="I26" s="153"/>
      <c r="J26" s="177"/>
      <c r="K26" s="178"/>
      <c r="L26" s="111">
        <v>4</v>
      </c>
      <c r="M26" s="112">
        <f t="shared" si="1"/>
        <v>4</v>
      </c>
      <c r="N26" s="113">
        <f t="shared" si="2"/>
        <v>4</v>
      </c>
    </row>
    <row r="27" spans="1:14" ht="14.4" x14ac:dyDescent="0.25">
      <c r="A27" s="100" t="str">
        <f t="shared" si="0"/>
        <v>PrelimTaylah HurrenLeague Of Nations</v>
      </c>
      <c r="B27" s="101" t="s">
        <v>24</v>
      </c>
      <c r="C27" s="102" t="s">
        <v>719</v>
      </c>
      <c r="D27" s="103" t="s">
        <v>729</v>
      </c>
      <c r="E27" s="114">
        <v>6028149</v>
      </c>
      <c r="F27" s="105"/>
      <c r="G27" s="114"/>
      <c r="H27" s="101">
        <v>5</v>
      </c>
      <c r="I27" s="153"/>
      <c r="J27" s="177"/>
      <c r="K27" s="178"/>
      <c r="L27" s="111">
        <v>5</v>
      </c>
      <c r="M27" s="112">
        <f t="shared" si="1"/>
        <v>3</v>
      </c>
      <c r="N27" s="113">
        <f t="shared" si="2"/>
        <v>3</v>
      </c>
    </row>
    <row r="28" spans="1:14" ht="14.4" x14ac:dyDescent="0.25">
      <c r="A28" s="100" t="str">
        <f t="shared" si="0"/>
        <v>PrelimIndiana Tkachenko-ByngMr Teddy Bear</v>
      </c>
      <c r="B28" s="101" t="s">
        <v>24</v>
      </c>
      <c r="C28" s="102" t="s">
        <v>720</v>
      </c>
      <c r="D28" s="103" t="s">
        <v>730</v>
      </c>
      <c r="E28" s="114">
        <v>9102553</v>
      </c>
      <c r="F28" s="105"/>
      <c r="G28" s="114"/>
      <c r="H28" s="101">
        <v>6</v>
      </c>
      <c r="I28" s="153"/>
      <c r="J28" s="177"/>
      <c r="K28" s="178"/>
      <c r="L28" s="111">
        <v>6</v>
      </c>
      <c r="M28" s="112">
        <f t="shared" si="1"/>
        <v>2</v>
      </c>
      <c r="N28" s="113">
        <f t="shared" si="2"/>
        <v>2</v>
      </c>
    </row>
    <row r="29" spans="1:14" ht="14.4" x14ac:dyDescent="0.25">
      <c r="A29" s="100" t="str">
        <f t="shared" si="0"/>
        <v>PrelimCaitlin WorthFingers Crossed</v>
      </c>
      <c r="B29" s="101" t="s">
        <v>24</v>
      </c>
      <c r="C29" s="102" t="s">
        <v>721</v>
      </c>
      <c r="D29" s="103" t="s">
        <v>722</v>
      </c>
      <c r="E29" s="114">
        <v>6008425</v>
      </c>
      <c r="F29" s="105"/>
      <c r="G29" s="114"/>
      <c r="H29" s="101">
        <v>7</v>
      </c>
      <c r="I29" s="153"/>
      <c r="J29" s="177"/>
      <c r="K29" s="178"/>
      <c r="L29" s="111">
        <v>7</v>
      </c>
      <c r="M29" s="112">
        <f t="shared" si="1"/>
        <v>1</v>
      </c>
      <c r="N29" s="113">
        <f t="shared" si="2"/>
        <v>1</v>
      </c>
    </row>
    <row r="30" spans="1:14" ht="14.4" x14ac:dyDescent="0.25">
      <c r="A30" s="100" t="str">
        <f t="shared" si="0"/>
        <v>PrelimNicola LachenichtEllington Evening</v>
      </c>
      <c r="B30" s="101" t="s">
        <v>24</v>
      </c>
      <c r="C30" s="102" t="s">
        <v>419</v>
      </c>
      <c r="D30" s="103" t="s">
        <v>444</v>
      </c>
      <c r="E30" s="114">
        <v>6007595</v>
      </c>
      <c r="F30" s="105"/>
      <c r="G30" s="114"/>
      <c r="H30" s="101">
        <v>1</v>
      </c>
      <c r="I30" s="153"/>
      <c r="J30" s="177"/>
      <c r="K30" s="178"/>
      <c r="L30" s="111">
        <v>1</v>
      </c>
      <c r="M30" s="112">
        <f t="shared" si="1"/>
        <v>7</v>
      </c>
      <c r="N30" s="113">
        <f t="shared" si="2"/>
        <v>7</v>
      </c>
    </row>
    <row r="31" spans="1:14" ht="14.4" x14ac:dyDescent="0.25">
      <c r="A31" s="100" t="str">
        <f t="shared" si="0"/>
        <v>PrelimJenaveve PageLyngarie Philano's Gift</v>
      </c>
      <c r="B31" s="130" t="s">
        <v>24</v>
      </c>
      <c r="C31" s="102" t="s">
        <v>214</v>
      </c>
      <c r="D31" s="132" t="s">
        <v>753</v>
      </c>
      <c r="E31" s="114">
        <v>6020436</v>
      </c>
      <c r="F31" s="105"/>
      <c r="G31" s="114"/>
      <c r="H31" s="101"/>
      <c r="I31" s="153">
        <v>1</v>
      </c>
      <c r="J31" s="177"/>
      <c r="K31" s="178"/>
      <c r="L31" s="111">
        <v>1</v>
      </c>
      <c r="M31" s="112">
        <f t="shared" si="1"/>
        <v>7</v>
      </c>
      <c r="N31" s="113">
        <f t="shared" si="2"/>
        <v>7</v>
      </c>
    </row>
    <row r="32" spans="1:14" ht="14.4" x14ac:dyDescent="0.25">
      <c r="A32" s="100" t="str">
        <f t="shared" si="0"/>
        <v>NovAleska WearneBertie De Lux</v>
      </c>
      <c r="B32" s="130" t="s">
        <v>70</v>
      </c>
      <c r="C32" s="102" t="s">
        <v>453</v>
      </c>
      <c r="D32" s="103" t="s">
        <v>731</v>
      </c>
      <c r="E32" s="114">
        <v>6027376</v>
      </c>
      <c r="F32" s="105"/>
      <c r="G32" s="114"/>
      <c r="H32" s="101"/>
      <c r="I32" s="153">
        <v>2</v>
      </c>
      <c r="J32" s="177"/>
      <c r="K32" s="178"/>
      <c r="L32" s="111">
        <v>2</v>
      </c>
      <c r="M32" s="112">
        <f t="shared" si="1"/>
        <v>6</v>
      </c>
      <c r="N32" s="113">
        <f t="shared" si="2"/>
        <v>6</v>
      </c>
    </row>
    <row r="33" spans="1:14" ht="14.4" x14ac:dyDescent="0.25">
      <c r="A33" s="100" t="str">
        <f t="shared" si="0"/>
        <v>NovAnnalyce PageCoronation Flora</v>
      </c>
      <c r="B33" s="101" t="s">
        <v>70</v>
      </c>
      <c r="C33" s="102" t="s">
        <v>335</v>
      </c>
      <c r="D33" s="103" t="s">
        <v>338</v>
      </c>
      <c r="E33" s="114">
        <v>6020437</v>
      </c>
      <c r="F33" s="105"/>
      <c r="G33" s="114"/>
      <c r="H33" s="101"/>
      <c r="I33" s="153">
        <v>1</v>
      </c>
      <c r="J33" s="177"/>
      <c r="K33" s="178"/>
      <c r="L33" s="111">
        <v>1</v>
      </c>
      <c r="M33" s="112">
        <f t="shared" si="1"/>
        <v>7</v>
      </c>
      <c r="N33" s="113">
        <f t="shared" si="2"/>
        <v>7</v>
      </c>
    </row>
    <row r="34" spans="1:14" ht="14.4" x14ac:dyDescent="0.25">
      <c r="A34" s="100" t="str">
        <f t="shared" si="0"/>
        <v>NovSune SnymanSecret Assault</v>
      </c>
      <c r="B34" s="101" t="s">
        <v>70</v>
      </c>
      <c r="C34" s="102" t="s">
        <v>272</v>
      </c>
      <c r="D34" s="132" t="s">
        <v>309</v>
      </c>
      <c r="E34" s="114">
        <v>6020126</v>
      </c>
      <c r="F34" s="105"/>
      <c r="G34" s="114"/>
      <c r="H34" s="101"/>
      <c r="I34" s="153">
        <v>2</v>
      </c>
      <c r="J34" s="177"/>
      <c r="K34" s="178"/>
      <c r="L34" s="111">
        <v>2</v>
      </c>
      <c r="M34" s="112">
        <f t="shared" si="1"/>
        <v>6</v>
      </c>
      <c r="N34" s="113">
        <f t="shared" si="2"/>
        <v>6</v>
      </c>
    </row>
    <row r="35" spans="1:14" ht="14.4" x14ac:dyDescent="0.25">
      <c r="A35" s="100" t="str">
        <f t="shared" si="0"/>
        <v>NovStella BrownBevanlee Banter</v>
      </c>
      <c r="B35" s="101" t="s">
        <v>70</v>
      </c>
      <c r="C35" s="102" t="s">
        <v>714</v>
      </c>
      <c r="D35" s="103" t="s">
        <v>715</v>
      </c>
      <c r="E35" s="114"/>
      <c r="F35" s="105"/>
      <c r="G35" s="114"/>
      <c r="H35" s="101"/>
      <c r="I35" s="153">
        <v>3</v>
      </c>
      <c r="J35" s="177"/>
      <c r="K35" s="178"/>
      <c r="L35" s="111">
        <v>3</v>
      </c>
      <c r="M35" s="112">
        <f t="shared" si="1"/>
        <v>5</v>
      </c>
      <c r="N35" s="113">
        <f t="shared" si="2"/>
        <v>5</v>
      </c>
    </row>
    <row r="36" spans="1:14" ht="14.4" x14ac:dyDescent="0.25">
      <c r="A36" s="100" t="str">
        <f t="shared" si="0"/>
        <v>NovSophie TennantWandiera Special Addition</v>
      </c>
      <c r="B36" s="101" t="s">
        <v>70</v>
      </c>
      <c r="C36" s="102" t="s">
        <v>279</v>
      </c>
      <c r="D36" s="103" t="s">
        <v>318</v>
      </c>
      <c r="E36" s="114">
        <v>6011568</v>
      </c>
      <c r="F36" s="105"/>
      <c r="G36" s="114"/>
      <c r="H36" s="101"/>
      <c r="I36" s="153">
        <v>4</v>
      </c>
      <c r="J36" s="177"/>
      <c r="K36" s="178"/>
      <c r="L36" s="111">
        <v>4</v>
      </c>
      <c r="M36" s="112">
        <f t="shared" si="1"/>
        <v>4</v>
      </c>
      <c r="N36" s="113">
        <f t="shared" si="2"/>
        <v>4</v>
      </c>
    </row>
    <row r="37" spans="1:14" ht="14.4" x14ac:dyDescent="0.25">
      <c r="A37" s="100" t="str">
        <f t="shared" si="0"/>
        <v>NovSheridan ClarsonTiaja Park Elegance</v>
      </c>
      <c r="B37" s="101" t="s">
        <v>70</v>
      </c>
      <c r="C37" s="102" t="s">
        <v>346</v>
      </c>
      <c r="D37" s="103" t="s">
        <v>400</v>
      </c>
      <c r="E37" s="114">
        <v>6014312</v>
      </c>
      <c r="F37" s="105"/>
      <c r="G37" s="114"/>
      <c r="H37" s="101"/>
      <c r="I37" s="153">
        <v>1</v>
      </c>
      <c r="J37" s="177"/>
      <c r="K37" s="178"/>
      <c r="L37" s="111">
        <v>1</v>
      </c>
      <c r="M37" s="112">
        <f t="shared" si="1"/>
        <v>7</v>
      </c>
      <c r="N37" s="113">
        <f t="shared" si="2"/>
        <v>7</v>
      </c>
    </row>
    <row r="38" spans="1:14" ht="14.4" x14ac:dyDescent="0.25">
      <c r="A38" s="100" t="str">
        <f t="shared" ref="A38:A69" si="3">CONCATENATE(B38,C38,D38)</f>
        <v>NovMia DeathGordon Park Royal Review</v>
      </c>
      <c r="B38" s="101" t="s">
        <v>70</v>
      </c>
      <c r="C38" s="102" t="s">
        <v>464</v>
      </c>
      <c r="D38" s="103" t="s">
        <v>513</v>
      </c>
      <c r="E38" s="114">
        <v>1426062</v>
      </c>
      <c r="F38" s="105"/>
      <c r="G38" s="114"/>
      <c r="H38" s="101"/>
      <c r="I38" s="153">
        <v>2</v>
      </c>
      <c r="J38" s="177"/>
      <c r="K38" s="178"/>
      <c r="L38" s="111">
        <v>2</v>
      </c>
      <c r="M38" s="112">
        <f t="shared" si="1"/>
        <v>6</v>
      </c>
      <c r="N38" s="113">
        <f t="shared" si="2"/>
        <v>6</v>
      </c>
    </row>
    <row r="39" spans="1:14" ht="14.4" x14ac:dyDescent="0.25">
      <c r="A39" s="100" t="str">
        <f t="shared" si="3"/>
        <v>NovMia FellowsMorningside Music Maker</v>
      </c>
      <c r="B39" s="101" t="s">
        <v>70</v>
      </c>
      <c r="C39" s="102" t="s">
        <v>718</v>
      </c>
      <c r="D39" s="103" t="s">
        <v>728</v>
      </c>
      <c r="E39" s="114">
        <v>6011956</v>
      </c>
      <c r="F39" s="105"/>
      <c r="G39" s="114"/>
      <c r="H39" s="101"/>
      <c r="I39" s="153">
        <v>3</v>
      </c>
      <c r="J39" s="177"/>
      <c r="K39" s="178"/>
      <c r="L39" s="111">
        <v>3</v>
      </c>
      <c r="M39" s="112">
        <f t="shared" si="1"/>
        <v>5</v>
      </c>
      <c r="N39" s="113">
        <f t="shared" si="2"/>
        <v>5</v>
      </c>
    </row>
    <row r="40" spans="1:14" ht="14.4" x14ac:dyDescent="0.25">
      <c r="A40" s="100" t="str">
        <f t="shared" si="3"/>
        <v>NovEvie JamesJoshua Brook Stuart Little</v>
      </c>
      <c r="B40" s="101" t="s">
        <v>70</v>
      </c>
      <c r="C40" s="102" t="s">
        <v>402</v>
      </c>
      <c r="D40" s="103" t="s">
        <v>408</v>
      </c>
      <c r="E40" s="114">
        <v>6008384</v>
      </c>
      <c r="F40" s="105"/>
      <c r="G40" s="114"/>
      <c r="H40" s="101"/>
      <c r="I40" s="153">
        <v>4</v>
      </c>
      <c r="J40" s="177"/>
      <c r="K40" s="178"/>
      <c r="L40" s="111">
        <v>4</v>
      </c>
      <c r="M40" s="112">
        <f t="shared" si="1"/>
        <v>4</v>
      </c>
      <c r="N40" s="113">
        <f t="shared" si="2"/>
        <v>4</v>
      </c>
    </row>
    <row r="41" spans="1:14" ht="14.4" x14ac:dyDescent="0.25">
      <c r="A41" s="100" t="str">
        <f t="shared" si="3"/>
        <v>NovCaitlin WorthJerry Seinfair</v>
      </c>
      <c r="B41" s="101" t="s">
        <v>70</v>
      </c>
      <c r="C41" s="102" t="s">
        <v>721</v>
      </c>
      <c r="D41" s="103" t="s">
        <v>723</v>
      </c>
      <c r="E41" s="114">
        <v>6008425</v>
      </c>
      <c r="F41" s="105"/>
      <c r="G41" s="114"/>
      <c r="H41" s="101"/>
      <c r="I41" s="153">
        <v>5</v>
      </c>
      <c r="J41" s="177"/>
      <c r="K41" s="178"/>
      <c r="L41" s="111">
        <v>5</v>
      </c>
      <c r="M41" s="112">
        <f t="shared" si="1"/>
        <v>3</v>
      </c>
      <c r="N41" s="113">
        <f t="shared" si="2"/>
        <v>3</v>
      </c>
    </row>
    <row r="42" spans="1:14" ht="14.4" x14ac:dyDescent="0.25">
      <c r="A42" s="100" t="str">
        <f t="shared" si="3"/>
        <v>NovCaitlin WorthFingers Crossed</v>
      </c>
      <c r="B42" s="101" t="s">
        <v>70</v>
      </c>
      <c r="C42" s="102" t="s">
        <v>721</v>
      </c>
      <c r="D42" s="103" t="s">
        <v>722</v>
      </c>
      <c r="E42" s="114">
        <v>6008425</v>
      </c>
      <c r="F42" s="105"/>
      <c r="G42" s="114"/>
      <c r="H42" s="101"/>
      <c r="I42" s="153">
        <v>6</v>
      </c>
      <c r="J42" s="177"/>
      <c r="K42" s="178"/>
      <c r="L42" s="111">
        <v>6</v>
      </c>
      <c r="M42" s="112">
        <f t="shared" si="1"/>
        <v>2</v>
      </c>
      <c r="N42" s="113">
        <f t="shared" si="2"/>
        <v>2</v>
      </c>
    </row>
    <row r="43" spans="1:14" ht="14.4" x14ac:dyDescent="0.25">
      <c r="A43" s="100" t="str">
        <f t="shared" si="3"/>
        <v>NovNicola LachenichtEllington Evening</v>
      </c>
      <c r="B43" s="101" t="s">
        <v>70</v>
      </c>
      <c r="C43" s="102" t="s">
        <v>419</v>
      </c>
      <c r="D43" s="103" t="s">
        <v>444</v>
      </c>
      <c r="E43" s="114">
        <v>6007595</v>
      </c>
      <c r="F43" s="105"/>
      <c r="G43" s="114"/>
      <c r="H43" s="101"/>
      <c r="I43" s="153">
        <v>1</v>
      </c>
      <c r="J43" s="177"/>
      <c r="K43" s="178"/>
      <c r="L43" s="111">
        <v>1</v>
      </c>
      <c r="M43" s="112">
        <f t="shared" si="1"/>
        <v>7</v>
      </c>
      <c r="N43" s="113">
        <f t="shared" si="2"/>
        <v>7</v>
      </c>
    </row>
    <row r="44" spans="1:14" ht="14.4" x14ac:dyDescent="0.25">
      <c r="A44" s="100" t="str">
        <f t="shared" si="3"/>
        <v>NovShannon MeakinsKarma Park Esprit</v>
      </c>
      <c r="B44" s="101" t="s">
        <v>70</v>
      </c>
      <c r="C44" s="102" t="s">
        <v>422</v>
      </c>
      <c r="D44" s="103" t="s">
        <v>445</v>
      </c>
      <c r="E44" s="114">
        <v>9103428</v>
      </c>
      <c r="F44" s="105"/>
      <c r="G44" s="114"/>
      <c r="H44" s="101"/>
      <c r="I44" s="153">
        <v>2</v>
      </c>
      <c r="J44" s="177"/>
      <c r="K44" s="178"/>
      <c r="L44" s="111">
        <v>2</v>
      </c>
      <c r="M44" s="112">
        <f t="shared" si="1"/>
        <v>6</v>
      </c>
      <c r="N44" s="113">
        <f t="shared" si="2"/>
        <v>6</v>
      </c>
    </row>
    <row r="45" spans="1:14" ht="14.4" x14ac:dyDescent="0.25">
      <c r="A45" s="100" t="str">
        <f t="shared" si="3"/>
        <v>NovAsha WiegeleTullows Dark Prince</v>
      </c>
      <c r="B45" s="101" t="s">
        <v>70</v>
      </c>
      <c r="C45" s="102" t="s">
        <v>724</v>
      </c>
      <c r="D45" s="103" t="s">
        <v>725</v>
      </c>
      <c r="E45" s="114">
        <v>6006563</v>
      </c>
      <c r="F45" s="105"/>
      <c r="G45" s="114"/>
      <c r="H45" s="101"/>
      <c r="I45" s="153">
        <v>3</v>
      </c>
      <c r="J45" s="177"/>
      <c r="K45" s="178"/>
      <c r="L45" s="111">
        <v>3</v>
      </c>
      <c r="M45" s="112">
        <f t="shared" si="1"/>
        <v>5</v>
      </c>
      <c r="N45" s="113">
        <f t="shared" si="2"/>
        <v>5</v>
      </c>
    </row>
    <row r="46" spans="1:14" ht="14.4" x14ac:dyDescent="0.25">
      <c r="A46" s="100" t="str">
        <f t="shared" si="3"/>
        <v>NovKate BannerOver The Rainbow</v>
      </c>
      <c r="B46" s="101" t="s">
        <v>70</v>
      </c>
      <c r="C46" s="102" t="s">
        <v>424</v>
      </c>
      <c r="D46" s="103" t="s">
        <v>447</v>
      </c>
      <c r="E46" s="114">
        <v>6011455</v>
      </c>
      <c r="F46" s="105"/>
      <c r="G46" s="114"/>
      <c r="H46" s="101"/>
      <c r="I46" s="153">
        <v>4</v>
      </c>
      <c r="J46" s="177"/>
      <c r="K46" s="178"/>
      <c r="L46" s="111">
        <v>4</v>
      </c>
      <c r="M46" s="112">
        <f t="shared" si="1"/>
        <v>4</v>
      </c>
      <c r="N46" s="113">
        <f t="shared" si="2"/>
        <v>4</v>
      </c>
    </row>
    <row r="47" spans="1:14" ht="14.4" x14ac:dyDescent="0.25">
      <c r="A47" s="100" t="str">
        <f t="shared" si="3"/>
        <v>ElemMia DeathGordon Park Royal Review</v>
      </c>
      <c r="B47" s="101" t="s">
        <v>16</v>
      </c>
      <c r="C47" s="102" t="s">
        <v>464</v>
      </c>
      <c r="D47" s="103" t="s">
        <v>513</v>
      </c>
      <c r="E47" s="114">
        <v>1426062</v>
      </c>
      <c r="F47" s="105"/>
      <c r="G47" s="114"/>
      <c r="H47" s="101"/>
      <c r="I47" s="153"/>
      <c r="J47" s="177">
        <v>1</v>
      </c>
      <c r="K47" s="178"/>
      <c r="L47" s="111">
        <v>1</v>
      </c>
      <c r="M47" s="112">
        <f t="shared" si="1"/>
        <v>7</v>
      </c>
      <c r="N47" s="113">
        <f t="shared" si="2"/>
        <v>7</v>
      </c>
    </row>
    <row r="48" spans="1:14" ht="14.4" x14ac:dyDescent="0.25">
      <c r="A48" s="100" t="str">
        <f t="shared" si="3"/>
        <v>ElemAleska WearneBertie De Luxe</v>
      </c>
      <c r="B48" s="101" t="s">
        <v>16</v>
      </c>
      <c r="C48" s="102" t="s">
        <v>453</v>
      </c>
      <c r="D48" s="103" t="s">
        <v>452</v>
      </c>
      <c r="E48" s="114">
        <v>6027376</v>
      </c>
      <c r="F48" s="105"/>
      <c r="G48" s="114"/>
      <c r="H48" s="101"/>
      <c r="I48" s="153"/>
      <c r="J48" s="177">
        <v>2</v>
      </c>
      <c r="K48" s="178"/>
      <c r="L48" s="111">
        <v>2</v>
      </c>
      <c r="M48" s="112">
        <f t="shared" si="1"/>
        <v>6</v>
      </c>
      <c r="N48" s="113">
        <f t="shared" si="2"/>
        <v>6</v>
      </c>
    </row>
    <row r="49" spans="1:14" ht="14.4" x14ac:dyDescent="0.25">
      <c r="A49" s="100" t="str">
        <f t="shared" si="3"/>
        <v>ElemAsha WiegeleTullows Dark Prince</v>
      </c>
      <c r="B49" s="101" t="s">
        <v>16</v>
      </c>
      <c r="C49" s="102" t="s">
        <v>724</v>
      </c>
      <c r="D49" s="103" t="s">
        <v>725</v>
      </c>
      <c r="E49" s="114">
        <v>6006563</v>
      </c>
      <c r="F49" s="105"/>
      <c r="G49" s="114"/>
      <c r="H49" s="101"/>
      <c r="I49" s="153"/>
      <c r="J49" s="177">
        <v>1</v>
      </c>
      <c r="K49" s="178"/>
      <c r="L49" s="111">
        <v>1</v>
      </c>
      <c r="M49" s="112">
        <f t="shared" si="1"/>
        <v>7</v>
      </c>
      <c r="N49" s="113">
        <f t="shared" si="2"/>
        <v>7</v>
      </c>
    </row>
    <row r="50" spans="1:14" ht="14.4" x14ac:dyDescent="0.25">
      <c r="A50" s="100" t="str">
        <f t="shared" si="3"/>
        <v>MedTeagan ChristieAmani Phantasie</v>
      </c>
      <c r="B50" s="101" t="s">
        <v>14</v>
      </c>
      <c r="C50" s="102" t="s">
        <v>481</v>
      </c>
      <c r="D50" s="103" t="s">
        <v>478</v>
      </c>
      <c r="E50" s="114">
        <v>6007986</v>
      </c>
      <c r="F50" s="105"/>
      <c r="G50" s="114"/>
      <c r="H50" s="101"/>
      <c r="I50" s="153"/>
      <c r="J50" s="177"/>
      <c r="K50" s="178">
        <v>1</v>
      </c>
      <c r="L50" s="111">
        <v>1</v>
      </c>
      <c r="M50" s="112">
        <f t="shared" si="1"/>
        <v>7</v>
      </c>
      <c r="N50" s="113">
        <f t="shared" si="2"/>
        <v>7</v>
      </c>
    </row>
    <row r="51" spans="1:14" ht="14.4" x14ac:dyDescent="0.25">
      <c r="A51" s="100" t="str">
        <f t="shared" si="3"/>
        <v/>
      </c>
      <c r="B51" s="101"/>
      <c r="C51" s="102"/>
      <c r="D51" s="103"/>
      <c r="E51" s="114"/>
      <c r="F51" s="105"/>
      <c r="G51" s="114"/>
      <c r="H51" s="101"/>
      <c r="I51" s="153"/>
      <c r="J51" s="177"/>
      <c r="K51" s="178"/>
      <c r="L51" s="111"/>
      <c r="M51" s="112">
        <f t="shared" si="1"/>
        <v>0</v>
      </c>
      <c r="N51" s="113">
        <f t="shared" si="2"/>
        <v>0</v>
      </c>
    </row>
    <row r="52" spans="1:14" ht="14.4" x14ac:dyDescent="0.25">
      <c r="A52" s="100" t="str">
        <f t="shared" si="3"/>
        <v/>
      </c>
      <c r="B52" s="101"/>
      <c r="C52" s="102"/>
      <c r="D52" s="103"/>
      <c r="E52" s="114"/>
      <c r="F52" s="105"/>
      <c r="G52" s="114"/>
      <c r="H52" s="101"/>
      <c r="I52" s="153"/>
      <c r="J52" s="177"/>
      <c r="K52" s="178"/>
      <c r="L52" s="111"/>
      <c r="M52" s="112">
        <f t="shared" si="1"/>
        <v>0</v>
      </c>
      <c r="N52" s="113"/>
    </row>
    <row r="53" spans="1:14" ht="14.4" x14ac:dyDescent="0.25">
      <c r="A53" s="100" t="str">
        <f t="shared" si="3"/>
        <v/>
      </c>
      <c r="B53" s="101"/>
      <c r="C53" s="102"/>
      <c r="D53" s="103"/>
      <c r="E53" s="114"/>
      <c r="F53" s="105"/>
      <c r="G53" s="114"/>
      <c r="H53" s="101"/>
      <c r="I53" s="153"/>
      <c r="J53" s="177"/>
      <c r="K53" s="178"/>
      <c r="L53" s="111"/>
      <c r="M53" s="112">
        <f t="shared" si="1"/>
        <v>0</v>
      </c>
      <c r="N53" s="113"/>
    </row>
    <row r="54" spans="1:14" ht="14.4" x14ac:dyDescent="0.25">
      <c r="A54" s="100" t="str">
        <f t="shared" si="3"/>
        <v/>
      </c>
      <c r="B54" s="101"/>
      <c r="C54" s="102"/>
      <c r="D54" s="103"/>
      <c r="E54" s="114"/>
      <c r="F54" s="105"/>
      <c r="G54" s="114"/>
      <c r="H54" s="101"/>
      <c r="I54" s="153"/>
      <c r="J54" s="177"/>
      <c r="K54" s="178"/>
      <c r="L54" s="111"/>
      <c r="M54" s="112">
        <f t="shared" si="1"/>
        <v>0</v>
      </c>
      <c r="N54" s="113"/>
    </row>
    <row r="55" spans="1:14" ht="14.4" x14ac:dyDescent="0.25">
      <c r="A55" s="100" t="str">
        <f t="shared" si="3"/>
        <v/>
      </c>
      <c r="B55" s="101"/>
      <c r="C55" s="102"/>
      <c r="D55" s="103"/>
      <c r="E55" s="114"/>
      <c r="F55" s="105"/>
      <c r="G55" s="114"/>
      <c r="H55" s="101"/>
      <c r="I55" s="153"/>
      <c r="J55" s="177"/>
      <c r="K55" s="178"/>
      <c r="L55" s="111"/>
      <c r="M55" s="112">
        <f t="shared" si="1"/>
        <v>0</v>
      </c>
      <c r="N55" s="113"/>
    </row>
    <row r="56" spans="1:14" ht="14.4" x14ac:dyDescent="0.25">
      <c r="A56" s="100" t="str">
        <f t="shared" si="3"/>
        <v/>
      </c>
      <c r="B56" s="101"/>
      <c r="C56" s="102"/>
      <c r="D56" s="103"/>
      <c r="E56" s="114"/>
      <c r="F56" s="105"/>
      <c r="G56" s="114"/>
      <c r="H56" s="101"/>
      <c r="I56" s="153"/>
      <c r="J56" s="177"/>
      <c r="K56" s="178"/>
      <c r="L56" s="111"/>
      <c r="M56" s="112">
        <f t="shared" si="1"/>
        <v>0</v>
      </c>
      <c r="N56" s="113"/>
    </row>
    <row r="57" spans="1:14" ht="14.4" x14ac:dyDescent="0.25">
      <c r="A57" s="100" t="str">
        <f t="shared" si="3"/>
        <v/>
      </c>
      <c r="B57" s="101"/>
      <c r="C57" s="102"/>
      <c r="D57" s="103"/>
      <c r="E57" s="114"/>
      <c r="F57" s="105"/>
      <c r="G57" s="114"/>
      <c r="H57" s="101"/>
      <c r="I57" s="153"/>
      <c r="J57" s="177"/>
      <c r="K57" s="178"/>
      <c r="L57" s="111"/>
      <c r="M57" s="112">
        <f t="shared" si="1"/>
        <v>0</v>
      </c>
      <c r="N57" s="113"/>
    </row>
    <row r="58" spans="1:14" ht="14.4" x14ac:dyDescent="0.25">
      <c r="A58" s="100" t="str">
        <f t="shared" si="3"/>
        <v/>
      </c>
      <c r="B58" s="101"/>
      <c r="C58" s="102"/>
      <c r="D58" s="103"/>
      <c r="E58" s="114"/>
      <c r="F58" s="105"/>
      <c r="G58" s="114"/>
      <c r="H58" s="101"/>
      <c r="I58" s="153"/>
      <c r="J58" s="177"/>
      <c r="K58" s="178"/>
      <c r="L58" s="111"/>
      <c r="M58" s="112">
        <f t="shared" si="1"/>
        <v>0</v>
      </c>
      <c r="N58" s="113"/>
    </row>
    <row r="59" spans="1:14" ht="14.4" x14ac:dyDescent="0.25">
      <c r="A59" s="100" t="str">
        <f t="shared" si="3"/>
        <v/>
      </c>
      <c r="B59" s="101"/>
      <c r="C59" s="102"/>
      <c r="D59" s="103"/>
      <c r="E59" s="114"/>
      <c r="F59" s="105"/>
      <c r="G59" s="114"/>
      <c r="H59" s="101"/>
      <c r="I59" s="153"/>
      <c r="J59" s="177"/>
      <c r="K59" s="178"/>
      <c r="L59" s="111"/>
      <c r="M59" s="112">
        <f t="shared" si="1"/>
        <v>0</v>
      </c>
      <c r="N59" s="113"/>
    </row>
    <row r="60" spans="1:14" ht="14.4" x14ac:dyDescent="0.25">
      <c r="A60" s="100" t="str">
        <f t="shared" si="3"/>
        <v/>
      </c>
      <c r="B60" s="101"/>
      <c r="C60" s="102"/>
      <c r="D60" s="103"/>
      <c r="E60" s="114"/>
      <c r="F60" s="105"/>
      <c r="G60" s="114"/>
      <c r="H60" s="101"/>
      <c r="I60" s="153"/>
      <c r="J60" s="177"/>
      <c r="K60" s="178"/>
      <c r="L60" s="111"/>
      <c r="M60" s="112">
        <f t="shared" si="1"/>
        <v>0</v>
      </c>
      <c r="N60" s="113"/>
    </row>
    <row r="61" spans="1:14" ht="14.4" x14ac:dyDescent="0.25">
      <c r="A61" s="100" t="str">
        <f t="shared" si="3"/>
        <v/>
      </c>
      <c r="B61" s="101"/>
      <c r="C61" s="102"/>
      <c r="D61" s="103"/>
      <c r="E61" s="114"/>
      <c r="F61" s="105"/>
      <c r="G61" s="114"/>
      <c r="H61" s="101"/>
      <c r="I61" s="153"/>
      <c r="J61" s="177"/>
      <c r="K61" s="178"/>
      <c r="L61" s="111"/>
      <c r="M61" s="112">
        <f t="shared" si="1"/>
        <v>0</v>
      </c>
      <c r="N61" s="113"/>
    </row>
    <row r="62" spans="1:14" ht="14.4" x14ac:dyDescent="0.25">
      <c r="A62" s="100" t="str">
        <f t="shared" si="3"/>
        <v/>
      </c>
      <c r="B62" s="101"/>
      <c r="C62" s="102"/>
      <c r="D62" s="103"/>
      <c r="E62" s="114"/>
      <c r="F62" s="105"/>
      <c r="G62" s="114"/>
      <c r="H62" s="101"/>
      <c r="I62" s="153"/>
      <c r="J62" s="177"/>
      <c r="K62" s="178"/>
      <c r="L62" s="111"/>
      <c r="M62" s="112">
        <f t="shared" si="1"/>
        <v>0</v>
      </c>
      <c r="N62" s="113"/>
    </row>
    <row r="63" spans="1:14" ht="14.4" x14ac:dyDescent="0.25">
      <c r="A63" s="100" t="str">
        <f t="shared" si="3"/>
        <v/>
      </c>
      <c r="B63" s="101"/>
      <c r="C63" s="102"/>
      <c r="D63" s="103"/>
      <c r="E63" s="114"/>
      <c r="F63" s="105"/>
      <c r="G63" s="114"/>
      <c r="H63" s="101"/>
      <c r="I63" s="153"/>
      <c r="J63" s="177"/>
      <c r="K63" s="178"/>
      <c r="L63" s="111"/>
      <c r="M63" s="112">
        <f t="shared" si="1"/>
        <v>0</v>
      </c>
      <c r="N63" s="113"/>
    </row>
    <row r="64" spans="1:14" ht="14.4" x14ac:dyDescent="0.25">
      <c r="A64" s="100" t="str">
        <f t="shared" si="3"/>
        <v/>
      </c>
      <c r="B64" s="101"/>
      <c r="C64" s="102"/>
      <c r="D64" s="103"/>
      <c r="E64" s="114"/>
      <c r="F64" s="105"/>
      <c r="G64" s="114"/>
      <c r="H64" s="101"/>
      <c r="I64" s="153"/>
      <c r="J64" s="177"/>
      <c r="K64" s="178"/>
      <c r="L64" s="111"/>
      <c r="M64" s="112">
        <f t="shared" si="1"/>
        <v>0</v>
      </c>
      <c r="N64" s="113"/>
    </row>
    <row r="65" spans="1:14" ht="14.4" x14ac:dyDescent="0.25">
      <c r="A65" s="100" t="str">
        <f t="shared" si="3"/>
        <v/>
      </c>
      <c r="B65" s="101"/>
      <c r="C65" s="102"/>
      <c r="D65" s="103"/>
      <c r="E65" s="114"/>
      <c r="F65" s="105"/>
      <c r="G65" s="114"/>
      <c r="H65" s="101"/>
      <c r="I65" s="153"/>
      <c r="J65" s="177"/>
      <c r="K65" s="178"/>
      <c r="L65" s="111"/>
      <c r="M65" s="112">
        <f t="shared" si="1"/>
        <v>0</v>
      </c>
      <c r="N65" s="113"/>
    </row>
    <row r="66" spans="1:14" ht="14.4" x14ac:dyDescent="0.25">
      <c r="A66" s="100" t="str">
        <f t="shared" si="3"/>
        <v/>
      </c>
      <c r="B66" s="101"/>
      <c r="C66" s="102"/>
      <c r="D66" s="103"/>
      <c r="E66" s="114"/>
      <c r="F66" s="105"/>
      <c r="G66" s="114"/>
      <c r="H66" s="101"/>
      <c r="I66" s="153"/>
      <c r="J66" s="177"/>
      <c r="K66" s="178"/>
      <c r="L66" s="111"/>
      <c r="M66" s="112">
        <f t="shared" si="1"/>
        <v>0</v>
      </c>
      <c r="N66" s="113"/>
    </row>
    <row r="67" spans="1:14" ht="14.4" x14ac:dyDescent="0.25">
      <c r="A67" s="100" t="str">
        <f t="shared" si="3"/>
        <v/>
      </c>
      <c r="B67" s="101"/>
      <c r="C67" s="102"/>
      <c r="D67" s="103"/>
      <c r="E67" s="114"/>
      <c r="F67" s="105"/>
      <c r="G67" s="114"/>
      <c r="H67" s="101"/>
      <c r="I67" s="153"/>
      <c r="J67" s="177"/>
      <c r="K67" s="178"/>
      <c r="L67" s="111"/>
      <c r="M67" s="112">
        <f t="shared" si="1"/>
        <v>0</v>
      </c>
      <c r="N67" s="113"/>
    </row>
    <row r="68" spans="1:14" ht="14.4" x14ac:dyDescent="0.25">
      <c r="A68" s="100" t="str">
        <f t="shared" si="3"/>
        <v/>
      </c>
      <c r="B68" s="101"/>
      <c r="C68" s="102"/>
      <c r="D68" s="103"/>
      <c r="E68" s="114"/>
      <c r="F68" s="105"/>
      <c r="G68" s="114"/>
      <c r="H68" s="101"/>
      <c r="I68" s="153"/>
      <c r="J68" s="177"/>
      <c r="K68" s="178"/>
      <c r="L68" s="111"/>
      <c r="M68" s="112">
        <f t="shared" si="1"/>
        <v>0</v>
      </c>
      <c r="N68" s="113"/>
    </row>
    <row r="69" spans="1:14" ht="14.4" x14ac:dyDescent="0.25">
      <c r="A69" s="100" t="str">
        <f t="shared" si="3"/>
        <v/>
      </c>
      <c r="B69" s="101"/>
      <c r="C69" s="102"/>
      <c r="D69" s="103"/>
      <c r="E69" s="114"/>
      <c r="F69" s="105"/>
      <c r="G69" s="114"/>
      <c r="H69" s="101"/>
      <c r="I69" s="153"/>
      <c r="J69" s="177"/>
      <c r="K69" s="178"/>
      <c r="L69" s="111"/>
      <c r="M69" s="112">
        <f t="shared" si="1"/>
        <v>0</v>
      </c>
      <c r="N69" s="113"/>
    </row>
    <row r="70" spans="1:14" ht="14.4" x14ac:dyDescent="0.25">
      <c r="A70" s="100" t="str">
        <f t="shared" ref="A70:A100" si="4">CONCATENATE(B70,C70,D70)</f>
        <v/>
      </c>
      <c r="B70" s="101"/>
      <c r="C70" s="102"/>
      <c r="D70" s="103"/>
      <c r="E70" s="114"/>
      <c r="F70" s="105"/>
      <c r="G70" s="114"/>
      <c r="H70" s="101"/>
      <c r="I70" s="153"/>
      <c r="J70" s="177"/>
      <c r="K70" s="178"/>
      <c r="L70" s="111"/>
      <c r="M70" s="112">
        <f t="shared" si="1"/>
        <v>0</v>
      </c>
      <c r="N70" s="113"/>
    </row>
    <row r="71" spans="1:14" ht="14.4" x14ac:dyDescent="0.25">
      <c r="A71" s="100" t="str">
        <f t="shared" si="4"/>
        <v/>
      </c>
      <c r="B71" s="101"/>
      <c r="C71" s="102"/>
      <c r="D71" s="103"/>
      <c r="E71" s="114"/>
      <c r="F71" s="105"/>
      <c r="G71" s="114"/>
      <c r="H71" s="101"/>
      <c r="I71" s="153"/>
      <c r="J71" s="177"/>
      <c r="K71" s="178"/>
      <c r="L71" s="111"/>
      <c r="M71" s="112">
        <f t="shared" si="1"/>
        <v>0</v>
      </c>
      <c r="N71" s="113"/>
    </row>
    <row r="72" spans="1:14" ht="14.4" x14ac:dyDescent="0.25">
      <c r="A72" s="100" t="str">
        <f t="shared" si="4"/>
        <v/>
      </c>
      <c r="B72" s="101"/>
      <c r="C72" s="102"/>
      <c r="D72" s="103"/>
      <c r="E72" s="114"/>
      <c r="F72" s="105"/>
      <c r="G72" s="114"/>
      <c r="H72" s="101"/>
      <c r="I72" s="153"/>
      <c r="J72" s="177"/>
      <c r="K72" s="178"/>
      <c r="L72" s="111"/>
      <c r="M72" s="112">
        <f t="shared" ref="M72:M100" si="5">IF(L72=1,7,IF(L72=2,6,IF(L72=3,5,IF(L72=4,4,IF(L72=5,3,IF(L72=6,2,IF(L72&gt;=6,1,0)))))))</f>
        <v>0</v>
      </c>
      <c r="N72" s="113"/>
    </row>
    <row r="73" spans="1:14" ht="14.4" x14ac:dyDescent="0.25">
      <c r="A73" s="100" t="str">
        <f t="shared" si="4"/>
        <v/>
      </c>
      <c r="B73" s="101"/>
      <c r="C73" s="102"/>
      <c r="D73" s="103"/>
      <c r="E73" s="114"/>
      <c r="F73" s="105"/>
      <c r="G73" s="114"/>
      <c r="H73" s="101"/>
      <c r="I73" s="153"/>
      <c r="J73" s="177"/>
      <c r="K73" s="178"/>
      <c r="L73" s="111"/>
      <c r="M73" s="112">
        <f t="shared" si="5"/>
        <v>0</v>
      </c>
      <c r="N73" s="113"/>
    </row>
    <row r="74" spans="1:14" ht="14.4" x14ac:dyDescent="0.25">
      <c r="A74" s="100" t="str">
        <f t="shared" si="4"/>
        <v/>
      </c>
      <c r="B74" s="101"/>
      <c r="C74" s="102"/>
      <c r="D74" s="103"/>
      <c r="E74" s="114"/>
      <c r="F74" s="105"/>
      <c r="G74" s="114"/>
      <c r="H74" s="101"/>
      <c r="I74" s="153"/>
      <c r="J74" s="177"/>
      <c r="K74" s="178"/>
      <c r="L74" s="111"/>
      <c r="M74" s="112">
        <f t="shared" si="5"/>
        <v>0</v>
      </c>
      <c r="N74" s="113"/>
    </row>
    <row r="75" spans="1:14" ht="14.4" x14ac:dyDescent="0.25">
      <c r="A75" s="100" t="str">
        <f t="shared" si="4"/>
        <v/>
      </c>
      <c r="B75" s="101"/>
      <c r="C75" s="102"/>
      <c r="D75" s="103"/>
      <c r="E75" s="114"/>
      <c r="F75" s="105"/>
      <c r="G75" s="114"/>
      <c r="H75" s="101"/>
      <c r="I75" s="153"/>
      <c r="J75" s="177"/>
      <c r="K75" s="178"/>
      <c r="L75" s="111"/>
      <c r="M75" s="112">
        <f t="shared" si="5"/>
        <v>0</v>
      </c>
      <c r="N75" s="113"/>
    </row>
    <row r="76" spans="1:14" ht="14.4" x14ac:dyDescent="0.25">
      <c r="A76" s="100" t="str">
        <f t="shared" si="4"/>
        <v/>
      </c>
      <c r="B76" s="101"/>
      <c r="C76" s="102"/>
      <c r="D76" s="103"/>
      <c r="E76" s="114"/>
      <c r="F76" s="105"/>
      <c r="G76" s="114"/>
      <c r="H76" s="101"/>
      <c r="I76" s="153"/>
      <c r="J76" s="177"/>
      <c r="K76" s="178"/>
      <c r="L76" s="111"/>
      <c r="M76" s="112">
        <f t="shared" si="5"/>
        <v>0</v>
      </c>
      <c r="N76" s="113"/>
    </row>
    <row r="77" spans="1:14" ht="14.4" x14ac:dyDescent="0.25">
      <c r="A77" s="100" t="str">
        <f t="shared" si="4"/>
        <v/>
      </c>
      <c r="B77" s="101"/>
      <c r="C77" s="102"/>
      <c r="D77" s="103"/>
      <c r="E77" s="114"/>
      <c r="F77" s="105"/>
      <c r="G77" s="114"/>
      <c r="H77" s="101"/>
      <c r="I77" s="153"/>
      <c r="J77" s="177"/>
      <c r="K77" s="178"/>
      <c r="L77" s="111"/>
      <c r="M77" s="112">
        <f t="shared" si="5"/>
        <v>0</v>
      </c>
      <c r="N77" s="113"/>
    </row>
    <row r="78" spans="1:14" ht="14.4" x14ac:dyDescent="0.25">
      <c r="A78" s="100" t="str">
        <f t="shared" si="4"/>
        <v/>
      </c>
      <c r="B78" s="101"/>
      <c r="C78" s="102"/>
      <c r="D78" s="103"/>
      <c r="E78" s="114"/>
      <c r="F78" s="105"/>
      <c r="G78" s="114"/>
      <c r="H78" s="101"/>
      <c r="I78" s="153"/>
      <c r="J78" s="177"/>
      <c r="K78" s="178"/>
      <c r="L78" s="111"/>
      <c r="M78" s="112">
        <f t="shared" si="5"/>
        <v>0</v>
      </c>
      <c r="N78" s="113"/>
    </row>
    <row r="79" spans="1:14" ht="14.4" x14ac:dyDescent="0.25">
      <c r="A79" s="100" t="str">
        <f t="shared" si="4"/>
        <v/>
      </c>
      <c r="B79" s="101"/>
      <c r="C79" s="102"/>
      <c r="D79" s="103"/>
      <c r="E79" s="114"/>
      <c r="F79" s="105"/>
      <c r="G79" s="114"/>
      <c r="H79" s="101"/>
      <c r="I79" s="153"/>
      <c r="J79" s="177"/>
      <c r="K79" s="178"/>
      <c r="L79" s="111"/>
      <c r="M79" s="112">
        <f t="shared" si="5"/>
        <v>0</v>
      </c>
      <c r="N79" s="113"/>
    </row>
    <row r="80" spans="1:14" ht="14.4" x14ac:dyDescent="0.25">
      <c r="A80" s="100" t="str">
        <f t="shared" si="4"/>
        <v/>
      </c>
      <c r="B80" s="101"/>
      <c r="C80" s="102"/>
      <c r="D80" s="103"/>
      <c r="E80" s="114"/>
      <c r="F80" s="105"/>
      <c r="G80" s="114"/>
      <c r="H80" s="101"/>
      <c r="I80" s="153"/>
      <c r="J80" s="177"/>
      <c r="K80" s="178"/>
      <c r="L80" s="111"/>
      <c r="M80" s="112">
        <f t="shared" si="5"/>
        <v>0</v>
      </c>
      <c r="N80" s="113"/>
    </row>
    <row r="81" spans="1:14" ht="14.4" x14ac:dyDescent="0.25">
      <c r="A81" s="100" t="str">
        <f t="shared" si="4"/>
        <v/>
      </c>
      <c r="B81" s="101"/>
      <c r="C81" s="102"/>
      <c r="D81" s="103"/>
      <c r="E81" s="114"/>
      <c r="F81" s="105"/>
      <c r="G81" s="114"/>
      <c r="H81" s="101"/>
      <c r="I81" s="153"/>
      <c r="J81" s="177"/>
      <c r="K81" s="178"/>
      <c r="L81" s="111"/>
      <c r="M81" s="112">
        <f t="shared" si="5"/>
        <v>0</v>
      </c>
      <c r="N81" s="113"/>
    </row>
    <row r="82" spans="1:14" ht="14.4" x14ac:dyDescent="0.25">
      <c r="A82" s="100" t="str">
        <f t="shared" si="4"/>
        <v/>
      </c>
      <c r="B82" s="101"/>
      <c r="C82" s="102"/>
      <c r="D82" s="103"/>
      <c r="E82" s="114"/>
      <c r="F82" s="105"/>
      <c r="G82" s="114"/>
      <c r="H82" s="101"/>
      <c r="I82" s="153"/>
      <c r="J82" s="177"/>
      <c r="K82" s="178"/>
      <c r="L82" s="111"/>
      <c r="M82" s="112">
        <f t="shared" si="5"/>
        <v>0</v>
      </c>
      <c r="N82" s="113"/>
    </row>
    <row r="83" spans="1:14" ht="14.4" x14ac:dyDescent="0.25">
      <c r="A83" s="100" t="str">
        <f t="shared" si="4"/>
        <v/>
      </c>
      <c r="B83" s="101"/>
      <c r="C83" s="102"/>
      <c r="D83" s="103"/>
      <c r="E83" s="114"/>
      <c r="F83" s="105"/>
      <c r="G83" s="114"/>
      <c r="H83" s="101"/>
      <c r="I83" s="153"/>
      <c r="J83" s="177"/>
      <c r="K83" s="178"/>
      <c r="L83" s="111"/>
      <c r="M83" s="112">
        <f t="shared" si="5"/>
        <v>0</v>
      </c>
      <c r="N83" s="113"/>
    </row>
    <row r="84" spans="1:14" ht="14.4" x14ac:dyDescent="0.25">
      <c r="A84" s="100" t="str">
        <f t="shared" si="4"/>
        <v/>
      </c>
      <c r="B84" s="101"/>
      <c r="C84" s="102"/>
      <c r="D84" s="103"/>
      <c r="E84" s="114"/>
      <c r="F84" s="105"/>
      <c r="G84" s="114"/>
      <c r="H84" s="101"/>
      <c r="I84" s="153"/>
      <c r="J84" s="177"/>
      <c r="K84" s="178"/>
      <c r="L84" s="111"/>
      <c r="M84" s="112">
        <f t="shared" si="5"/>
        <v>0</v>
      </c>
      <c r="N84" s="113"/>
    </row>
    <row r="85" spans="1:14" ht="14.4" x14ac:dyDescent="0.25">
      <c r="A85" s="100" t="str">
        <f t="shared" si="4"/>
        <v/>
      </c>
      <c r="B85" s="101"/>
      <c r="C85" s="102"/>
      <c r="D85" s="103"/>
      <c r="E85" s="114"/>
      <c r="F85" s="105"/>
      <c r="G85" s="114"/>
      <c r="H85" s="101"/>
      <c r="I85" s="153"/>
      <c r="J85" s="177"/>
      <c r="K85" s="178"/>
      <c r="L85" s="111"/>
      <c r="M85" s="112">
        <f t="shared" si="5"/>
        <v>0</v>
      </c>
      <c r="N85" s="113"/>
    </row>
    <row r="86" spans="1:14" ht="14.4" x14ac:dyDescent="0.25">
      <c r="A86" s="100" t="str">
        <f t="shared" si="4"/>
        <v/>
      </c>
      <c r="B86" s="101"/>
      <c r="C86" s="102"/>
      <c r="D86" s="103"/>
      <c r="E86" s="114"/>
      <c r="F86" s="105"/>
      <c r="G86" s="114"/>
      <c r="H86" s="101"/>
      <c r="I86" s="153"/>
      <c r="J86" s="177"/>
      <c r="K86" s="178"/>
      <c r="L86" s="111"/>
      <c r="M86" s="112">
        <f t="shared" si="5"/>
        <v>0</v>
      </c>
      <c r="N86" s="113"/>
    </row>
    <row r="87" spans="1:14" ht="14.4" x14ac:dyDescent="0.25">
      <c r="A87" s="100" t="str">
        <f t="shared" si="4"/>
        <v/>
      </c>
      <c r="B87" s="101"/>
      <c r="C87" s="102"/>
      <c r="D87" s="103"/>
      <c r="E87" s="114"/>
      <c r="F87" s="105"/>
      <c r="G87" s="114"/>
      <c r="H87" s="101"/>
      <c r="I87" s="153"/>
      <c r="J87" s="177"/>
      <c r="K87" s="178"/>
      <c r="L87" s="111"/>
      <c r="M87" s="112">
        <f t="shared" si="5"/>
        <v>0</v>
      </c>
      <c r="N87" s="113"/>
    </row>
    <row r="88" spans="1:14" ht="14.4" x14ac:dyDescent="0.25">
      <c r="A88" s="100" t="str">
        <f t="shared" si="4"/>
        <v/>
      </c>
      <c r="B88" s="101"/>
      <c r="C88" s="102"/>
      <c r="D88" s="103"/>
      <c r="E88" s="114"/>
      <c r="F88" s="105"/>
      <c r="G88" s="114"/>
      <c r="H88" s="101"/>
      <c r="I88" s="153"/>
      <c r="J88" s="177"/>
      <c r="K88" s="178"/>
      <c r="L88" s="111"/>
      <c r="M88" s="112">
        <f t="shared" si="5"/>
        <v>0</v>
      </c>
      <c r="N88" s="113"/>
    </row>
    <row r="89" spans="1:14" ht="14.4" x14ac:dyDescent="0.25">
      <c r="A89" s="100" t="str">
        <f t="shared" si="4"/>
        <v/>
      </c>
      <c r="B89" s="101"/>
      <c r="C89" s="102"/>
      <c r="D89" s="103"/>
      <c r="E89" s="114"/>
      <c r="F89" s="105"/>
      <c r="G89" s="114"/>
      <c r="H89" s="101"/>
      <c r="I89" s="153"/>
      <c r="J89" s="177"/>
      <c r="K89" s="178"/>
      <c r="L89" s="111"/>
      <c r="M89" s="112">
        <f t="shared" si="5"/>
        <v>0</v>
      </c>
      <c r="N89" s="113"/>
    </row>
    <row r="90" spans="1:14" ht="14.4" x14ac:dyDescent="0.25">
      <c r="A90" s="100" t="str">
        <f t="shared" si="4"/>
        <v/>
      </c>
      <c r="B90" s="101"/>
      <c r="C90" s="102"/>
      <c r="D90" s="103"/>
      <c r="E90" s="114"/>
      <c r="F90" s="105"/>
      <c r="G90" s="114"/>
      <c r="H90" s="101"/>
      <c r="I90" s="153"/>
      <c r="J90" s="177"/>
      <c r="K90" s="178"/>
      <c r="L90" s="111"/>
      <c r="M90" s="112">
        <f t="shared" si="5"/>
        <v>0</v>
      </c>
      <c r="N90" s="113"/>
    </row>
    <row r="91" spans="1:14" ht="14.4" x14ac:dyDescent="0.25">
      <c r="A91" s="100" t="str">
        <f t="shared" si="4"/>
        <v/>
      </c>
      <c r="B91" s="101"/>
      <c r="C91" s="102"/>
      <c r="D91" s="103"/>
      <c r="E91" s="114"/>
      <c r="F91" s="105"/>
      <c r="G91" s="114"/>
      <c r="H91" s="101"/>
      <c r="I91" s="153"/>
      <c r="J91" s="177"/>
      <c r="K91" s="178"/>
      <c r="L91" s="111"/>
      <c r="M91" s="112">
        <f t="shared" si="5"/>
        <v>0</v>
      </c>
      <c r="N91" s="113"/>
    </row>
    <row r="92" spans="1:14" ht="14.4" x14ac:dyDescent="0.25">
      <c r="A92" s="100" t="str">
        <f t="shared" si="4"/>
        <v/>
      </c>
      <c r="B92" s="101"/>
      <c r="C92" s="102"/>
      <c r="D92" s="103"/>
      <c r="E92" s="114"/>
      <c r="F92" s="105"/>
      <c r="G92" s="114"/>
      <c r="H92" s="101"/>
      <c r="I92" s="153"/>
      <c r="J92" s="177"/>
      <c r="K92" s="178"/>
      <c r="L92" s="111"/>
      <c r="M92" s="112">
        <f t="shared" si="5"/>
        <v>0</v>
      </c>
      <c r="N92" s="113"/>
    </row>
    <row r="93" spans="1:14" ht="14.4" x14ac:dyDescent="0.25">
      <c r="A93" s="100" t="str">
        <f t="shared" si="4"/>
        <v/>
      </c>
      <c r="B93" s="101"/>
      <c r="C93" s="102"/>
      <c r="D93" s="103"/>
      <c r="E93" s="114"/>
      <c r="F93" s="105"/>
      <c r="G93" s="114"/>
      <c r="H93" s="101"/>
      <c r="I93" s="153"/>
      <c r="J93" s="177"/>
      <c r="K93" s="178"/>
      <c r="L93" s="111"/>
      <c r="M93" s="112">
        <f t="shared" si="5"/>
        <v>0</v>
      </c>
      <c r="N93" s="113"/>
    </row>
    <row r="94" spans="1:14" ht="14.4" x14ac:dyDescent="0.25">
      <c r="A94" s="100" t="str">
        <f t="shared" si="4"/>
        <v/>
      </c>
      <c r="B94" s="101"/>
      <c r="C94" s="102"/>
      <c r="D94" s="103"/>
      <c r="E94" s="114"/>
      <c r="F94" s="105"/>
      <c r="G94" s="114"/>
      <c r="H94" s="101"/>
      <c r="I94" s="153"/>
      <c r="J94" s="177"/>
      <c r="K94" s="178"/>
      <c r="L94" s="111"/>
      <c r="M94" s="112">
        <f t="shared" si="5"/>
        <v>0</v>
      </c>
      <c r="N94" s="113"/>
    </row>
    <row r="95" spans="1:14" ht="14.4" x14ac:dyDescent="0.25">
      <c r="A95" s="100" t="str">
        <f t="shared" si="4"/>
        <v/>
      </c>
      <c r="B95" s="101"/>
      <c r="C95" s="102"/>
      <c r="D95" s="103"/>
      <c r="E95" s="114"/>
      <c r="F95" s="105"/>
      <c r="G95" s="114"/>
      <c r="H95" s="101"/>
      <c r="I95" s="153"/>
      <c r="J95" s="177"/>
      <c r="K95" s="178"/>
      <c r="L95" s="111"/>
      <c r="M95" s="112">
        <f t="shared" si="5"/>
        <v>0</v>
      </c>
      <c r="N95" s="113"/>
    </row>
    <row r="96" spans="1:14" ht="14.4" x14ac:dyDescent="0.25">
      <c r="A96" s="100" t="str">
        <f t="shared" si="4"/>
        <v/>
      </c>
      <c r="B96" s="101"/>
      <c r="C96" s="102"/>
      <c r="D96" s="103"/>
      <c r="E96" s="114"/>
      <c r="F96" s="105"/>
      <c r="G96" s="114"/>
      <c r="H96" s="101"/>
      <c r="I96" s="153"/>
      <c r="J96" s="177"/>
      <c r="K96" s="178"/>
      <c r="L96" s="111"/>
      <c r="M96" s="112">
        <f t="shared" si="5"/>
        <v>0</v>
      </c>
      <c r="N96" s="113"/>
    </row>
    <row r="97" spans="1:14" ht="14.4" x14ac:dyDescent="0.25">
      <c r="A97" s="100" t="str">
        <f t="shared" si="4"/>
        <v/>
      </c>
      <c r="B97" s="101"/>
      <c r="C97" s="102"/>
      <c r="D97" s="103"/>
      <c r="E97" s="114"/>
      <c r="F97" s="105"/>
      <c r="G97" s="114"/>
      <c r="H97" s="101"/>
      <c r="I97" s="153"/>
      <c r="J97" s="177"/>
      <c r="K97" s="178"/>
      <c r="L97" s="111"/>
      <c r="M97" s="112">
        <f t="shared" si="5"/>
        <v>0</v>
      </c>
      <c r="N97" s="113"/>
    </row>
    <row r="98" spans="1:14" ht="14.4" x14ac:dyDescent="0.25">
      <c r="A98" s="100" t="str">
        <f t="shared" si="4"/>
        <v/>
      </c>
      <c r="B98" s="101"/>
      <c r="C98" s="102"/>
      <c r="D98" s="103"/>
      <c r="E98" s="114"/>
      <c r="F98" s="105"/>
      <c r="G98" s="114"/>
      <c r="H98" s="101"/>
      <c r="I98" s="153"/>
      <c r="J98" s="177"/>
      <c r="K98" s="178"/>
      <c r="L98" s="111"/>
      <c r="M98" s="112">
        <f t="shared" si="5"/>
        <v>0</v>
      </c>
      <c r="N98" s="113"/>
    </row>
    <row r="99" spans="1:14" ht="14.4" x14ac:dyDescent="0.25">
      <c r="A99" s="100" t="str">
        <f t="shared" si="4"/>
        <v/>
      </c>
      <c r="B99" s="101"/>
      <c r="C99" s="102"/>
      <c r="D99" s="103"/>
      <c r="E99" s="114"/>
      <c r="F99" s="105"/>
      <c r="G99" s="114"/>
      <c r="H99" s="101"/>
      <c r="I99" s="153"/>
      <c r="J99" s="177"/>
      <c r="K99" s="178"/>
      <c r="L99" s="111"/>
      <c r="M99" s="112">
        <f t="shared" si="5"/>
        <v>0</v>
      </c>
      <c r="N99" s="113"/>
    </row>
    <row r="100" spans="1:14" ht="15" thickBot="1" x14ac:dyDescent="0.3">
      <c r="A100" s="100" t="str">
        <f t="shared" si="4"/>
        <v/>
      </c>
      <c r="B100" s="115"/>
      <c r="C100" s="116"/>
      <c r="D100" s="117"/>
      <c r="E100" s="118"/>
      <c r="F100" s="119"/>
      <c r="G100" s="118"/>
      <c r="H100" s="115"/>
      <c r="I100" s="164"/>
      <c r="J100" s="289"/>
      <c r="K100" s="212"/>
      <c r="L100" s="125"/>
      <c r="M100" s="126">
        <f t="shared" si="5"/>
        <v>0</v>
      </c>
      <c r="N100" s="127"/>
    </row>
  </sheetData>
  <mergeCells count="19">
    <mergeCell ref="A3:A5"/>
    <mergeCell ref="B3:B5"/>
    <mergeCell ref="C3:C5"/>
    <mergeCell ref="D3:D5"/>
    <mergeCell ref="E3:E4"/>
    <mergeCell ref="E5:F5"/>
    <mergeCell ref="K4:K5"/>
    <mergeCell ref="B1:C1"/>
    <mergeCell ref="E1:J1"/>
    <mergeCell ref="L1:M1"/>
    <mergeCell ref="B2:M2"/>
    <mergeCell ref="F3:F4"/>
    <mergeCell ref="G3:K3"/>
    <mergeCell ref="L3:L5"/>
    <mergeCell ref="M3:M5"/>
    <mergeCell ref="G4:G5"/>
    <mergeCell ref="H4:H5"/>
    <mergeCell ref="I4:I5"/>
    <mergeCell ref="J4:J5"/>
  </mergeCells>
  <conditionalFormatting sqref="C1:D5">
    <cfRule type="duplicateValues" dxfId="78" priority="850"/>
    <cfRule type="duplicateValues" dxfId="77" priority="851"/>
  </conditionalFormatting>
  <conditionalFormatting sqref="C6:D32">
    <cfRule type="duplicateValues" dxfId="76" priority="849"/>
  </conditionalFormatting>
  <pageMargins left="0.7" right="0.7" top="0.75" bottom="0.75" header="0.3" footer="0.3"/>
  <pageSetup paperSize="9" scale="3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7955E-A825-4731-B13B-524800B5D8CD}">
  <sheetPr codeName="Sheet21">
    <tabColor rgb="FFFF3399"/>
  </sheetPr>
  <dimension ref="A1:N98"/>
  <sheetViews>
    <sheetView topLeftCell="A7" zoomScale="80" zoomScaleNormal="80" workbookViewId="0">
      <selection activeCell="N53" sqref="N53:N54"/>
    </sheetView>
  </sheetViews>
  <sheetFormatPr defaultColWidth="10.33203125" defaultRowHeight="13.2" x14ac:dyDescent="0.25"/>
  <cols>
    <col min="1" max="1" width="52.6640625" style="93" bestFit="1" customWidth="1"/>
    <col min="2" max="2" width="8.44140625" style="12" bestFit="1" customWidth="1"/>
    <col min="3" max="3" width="18" style="93" bestFit="1" customWidth="1"/>
    <col min="4" max="4" width="25.44140625" style="128" bestFit="1" customWidth="1"/>
    <col min="5" max="5" width="9.88671875" style="12" bestFit="1" customWidth="1"/>
    <col min="6" max="6" width="21.109375" style="93" bestFit="1" customWidth="1"/>
    <col min="7" max="7" width="7.6640625" style="129" bestFit="1" customWidth="1"/>
    <col min="8" max="8" width="9.88671875" style="129" bestFit="1" customWidth="1"/>
    <col min="9" max="9" width="10.5546875" style="129" bestFit="1" customWidth="1"/>
    <col min="10" max="10" width="15.44140625" style="129" bestFit="1" customWidth="1"/>
    <col min="11" max="11" width="16.33203125" style="129" bestFit="1" customWidth="1"/>
    <col min="12" max="12" width="9" style="12" bestFit="1" customWidth="1"/>
    <col min="13" max="13" width="17" style="12" bestFit="1" customWidth="1"/>
    <col min="14" max="14" width="35.88671875" style="12" bestFit="1" customWidth="1"/>
    <col min="15" max="16384" width="10.33203125" style="93"/>
  </cols>
  <sheetData>
    <row r="1" spans="1:14" ht="22.5" customHeight="1" thickBot="1" x14ac:dyDescent="0.3">
      <c r="A1" s="89">
        <f>SUM(A2-1)</f>
        <v>12</v>
      </c>
      <c r="B1" s="942" t="s">
        <v>54</v>
      </c>
      <c r="C1" s="943"/>
      <c r="D1" s="90" t="s">
        <v>27</v>
      </c>
      <c r="E1" s="944" t="s">
        <v>192</v>
      </c>
      <c r="F1" s="945"/>
      <c r="G1" s="945"/>
      <c r="H1" s="945"/>
      <c r="I1" s="945"/>
      <c r="J1" s="945"/>
      <c r="K1" s="91" t="s">
        <v>28</v>
      </c>
      <c r="L1" s="946">
        <v>45003</v>
      </c>
      <c r="M1" s="947"/>
      <c r="N1" s="92" t="s">
        <v>55</v>
      </c>
    </row>
    <row r="2" spans="1:14" ht="22.5" customHeight="1" thickBot="1" x14ac:dyDescent="0.3">
      <c r="A2" s="94">
        <f>COUNTA(_xlfn.UNIQUE(D6:D25))</f>
        <v>13</v>
      </c>
      <c r="B2" s="948" t="s">
        <v>56</v>
      </c>
      <c r="C2" s="948"/>
      <c r="D2" s="948"/>
      <c r="E2" s="948"/>
      <c r="F2" s="948"/>
      <c r="G2" s="948"/>
      <c r="H2" s="948"/>
      <c r="I2" s="948"/>
      <c r="J2" s="948"/>
      <c r="K2" s="948"/>
      <c r="L2" s="948"/>
      <c r="M2" s="948"/>
      <c r="N2" s="95" t="s">
        <v>57</v>
      </c>
    </row>
    <row r="3" spans="1:14" ht="14.4" thickBot="1" x14ac:dyDescent="0.3">
      <c r="A3" s="926" t="s">
        <v>58</v>
      </c>
      <c r="B3" s="928" t="s">
        <v>29</v>
      </c>
      <c r="C3" s="931" t="s">
        <v>30</v>
      </c>
      <c r="D3" s="934" t="s">
        <v>31</v>
      </c>
      <c r="E3" s="936" t="s">
        <v>59</v>
      </c>
      <c r="F3" s="934" t="s">
        <v>36</v>
      </c>
      <c r="G3" s="950" t="s">
        <v>60</v>
      </c>
      <c r="H3" s="951"/>
      <c r="I3" s="951"/>
      <c r="J3" s="951"/>
      <c r="K3" s="952"/>
      <c r="L3" s="953" t="s">
        <v>25</v>
      </c>
      <c r="M3" s="955" t="s">
        <v>34</v>
      </c>
      <c r="N3" s="96" t="s">
        <v>61</v>
      </c>
    </row>
    <row r="4" spans="1:14" ht="14.4" thickBot="1" x14ac:dyDescent="0.3">
      <c r="A4" s="927"/>
      <c r="B4" s="929"/>
      <c r="C4" s="932"/>
      <c r="D4" s="935"/>
      <c r="E4" s="937"/>
      <c r="F4" s="949"/>
      <c r="G4" s="957" t="s">
        <v>26</v>
      </c>
      <c r="H4" s="959" t="s">
        <v>24</v>
      </c>
      <c r="I4" s="959" t="s">
        <v>38</v>
      </c>
      <c r="J4" s="959" t="s">
        <v>32</v>
      </c>
      <c r="K4" s="940" t="s">
        <v>33</v>
      </c>
      <c r="L4" s="954"/>
      <c r="M4" s="956"/>
      <c r="N4" s="98">
        <v>2</v>
      </c>
    </row>
    <row r="5" spans="1:14" ht="14.4" thickBot="1" x14ac:dyDescent="0.3">
      <c r="A5" s="961"/>
      <c r="B5" s="962"/>
      <c r="C5" s="963"/>
      <c r="D5" s="964"/>
      <c r="E5" s="965" t="s">
        <v>35</v>
      </c>
      <c r="F5" s="966"/>
      <c r="G5" s="976"/>
      <c r="H5" s="977"/>
      <c r="I5" s="977"/>
      <c r="J5" s="977"/>
      <c r="K5" s="975"/>
      <c r="L5" s="969"/>
      <c r="M5" s="970"/>
      <c r="N5" s="99">
        <f>IF(N4=1,0,IF(N4=2,1,IF(N4=3,2,0)))</f>
        <v>1</v>
      </c>
    </row>
    <row r="6" spans="1:14" ht="14.4" x14ac:dyDescent="0.25">
      <c r="A6" s="100" t="str">
        <f t="shared" ref="A6:A53" si="0">CONCATENATE(B6,C6,D6)</f>
        <v>ElemSavannah BeveridgeCunnamore Blackwood</v>
      </c>
      <c r="B6" s="130" t="s">
        <v>16</v>
      </c>
      <c r="C6" s="102" t="s">
        <v>354</v>
      </c>
      <c r="D6" s="103" t="s">
        <v>463</v>
      </c>
      <c r="E6" s="104"/>
      <c r="F6" s="105" t="s">
        <v>428</v>
      </c>
      <c r="G6" s="332"/>
      <c r="H6" s="596"/>
      <c r="I6" s="334"/>
      <c r="J6" s="597">
        <v>66.856999999999999</v>
      </c>
      <c r="K6" s="598"/>
      <c r="L6" s="111">
        <v>1</v>
      </c>
      <c r="M6" s="112">
        <v>7</v>
      </c>
      <c r="N6" s="113">
        <f t="shared" ref="N6:N52" si="1">SUM(M6+$N$5)</f>
        <v>8</v>
      </c>
    </row>
    <row r="7" spans="1:14" ht="14.4" x14ac:dyDescent="0.25">
      <c r="A7" s="100" t="str">
        <f t="shared" si="0"/>
        <v>ElemMia TollarzoDally Stanley</v>
      </c>
      <c r="B7" s="130" t="s">
        <v>16</v>
      </c>
      <c r="C7" s="102" t="s">
        <v>482</v>
      </c>
      <c r="D7" s="103" t="s">
        <v>733</v>
      </c>
      <c r="E7" s="104"/>
      <c r="F7" s="105" t="s">
        <v>687</v>
      </c>
      <c r="G7" s="332"/>
      <c r="H7" s="596"/>
      <c r="I7" s="334"/>
      <c r="J7" s="597">
        <v>64.713999999999999</v>
      </c>
      <c r="K7" s="598"/>
      <c r="L7" s="111">
        <v>2</v>
      </c>
      <c r="M7" s="112">
        <v>6</v>
      </c>
      <c r="N7" s="113">
        <f t="shared" si="1"/>
        <v>7</v>
      </c>
    </row>
    <row r="8" spans="1:14" ht="14.4" x14ac:dyDescent="0.25">
      <c r="A8" s="100" t="str">
        <f t="shared" si="0"/>
        <v/>
      </c>
      <c r="B8" s="130"/>
      <c r="C8" s="102"/>
      <c r="D8" s="103"/>
      <c r="E8" s="104"/>
      <c r="F8" s="105"/>
      <c r="G8" s="332"/>
      <c r="H8" s="596"/>
      <c r="I8" s="334"/>
      <c r="J8" s="597"/>
      <c r="K8" s="598"/>
      <c r="L8" s="111"/>
      <c r="M8" s="112">
        <v>0</v>
      </c>
      <c r="N8" s="113">
        <f t="shared" si="1"/>
        <v>1</v>
      </c>
    </row>
    <row r="9" spans="1:14" ht="14.4" x14ac:dyDescent="0.25">
      <c r="A9" s="100" t="str">
        <f t="shared" si="0"/>
        <v/>
      </c>
      <c r="B9" s="130"/>
      <c r="C9" s="102"/>
      <c r="D9" s="103"/>
      <c r="E9" s="104"/>
      <c r="F9" s="105"/>
      <c r="G9" s="332"/>
      <c r="H9" s="596"/>
      <c r="I9" s="334"/>
      <c r="J9" s="597"/>
      <c r="K9" s="598"/>
      <c r="L9" s="111"/>
      <c r="M9" s="112">
        <v>0</v>
      </c>
      <c r="N9" s="113">
        <f t="shared" si="1"/>
        <v>1</v>
      </c>
    </row>
    <row r="10" spans="1:14" ht="14.4" x14ac:dyDescent="0.25">
      <c r="A10" s="100" t="str">
        <f t="shared" si="0"/>
        <v>NovAnnalyce PageLyngarie Catena</v>
      </c>
      <c r="B10" s="130" t="s">
        <v>70</v>
      </c>
      <c r="C10" s="102" t="s">
        <v>335</v>
      </c>
      <c r="D10" s="132" t="s">
        <v>337</v>
      </c>
      <c r="E10" s="104"/>
      <c r="F10" s="105" t="s">
        <v>734</v>
      </c>
      <c r="G10" s="332"/>
      <c r="H10" s="596"/>
      <c r="I10" s="334">
        <v>65</v>
      </c>
      <c r="J10" s="597"/>
      <c r="K10" s="598"/>
      <c r="L10" s="111">
        <v>1</v>
      </c>
      <c r="M10" s="112">
        <v>7</v>
      </c>
      <c r="N10" s="113">
        <f t="shared" si="1"/>
        <v>8</v>
      </c>
    </row>
    <row r="11" spans="1:14" ht="14.4" x14ac:dyDescent="0.25">
      <c r="A11" s="100" t="str">
        <f t="shared" si="0"/>
        <v>NovAmelia McDonaldSpringwater Chanel</v>
      </c>
      <c r="B11" s="130" t="s">
        <v>70</v>
      </c>
      <c r="C11" s="102" t="s">
        <v>735</v>
      </c>
      <c r="D11" s="103" t="s">
        <v>169</v>
      </c>
      <c r="E11" s="104"/>
      <c r="F11" s="105" t="s">
        <v>734</v>
      </c>
      <c r="G11" s="332"/>
      <c r="H11" s="596"/>
      <c r="I11" s="334">
        <v>59.615000000000002</v>
      </c>
      <c r="J11" s="597"/>
      <c r="K11" s="598"/>
      <c r="L11" s="111">
        <v>2</v>
      </c>
      <c r="M11" s="112">
        <v>6</v>
      </c>
      <c r="N11" s="113">
        <f t="shared" si="1"/>
        <v>7</v>
      </c>
    </row>
    <row r="12" spans="1:14" ht="14.4" x14ac:dyDescent="0.25">
      <c r="A12" s="100" t="str">
        <f t="shared" si="0"/>
        <v>NovAmelia GordonKarma Park Royal Scoundrel</v>
      </c>
      <c r="B12" s="130" t="s">
        <v>70</v>
      </c>
      <c r="C12" s="102" t="s">
        <v>283</v>
      </c>
      <c r="D12" s="103" t="s">
        <v>736</v>
      </c>
      <c r="E12" s="104"/>
      <c r="F12" s="105" t="s">
        <v>257</v>
      </c>
      <c r="G12" s="332"/>
      <c r="H12" s="596"/>
      <c r="I12" s="334" t="s">
        <v>737</v>
      </c>
      <c r="J12" s="597"/>
      <c r="K12" s="598"/>
      <c r="L12" s="111"/>
      <c r="M12" s="112">
        <v>0</v>
      </c>
      <c r="N12" s="113">
        <f t="shared" si="1"/>
        <v>1</v>
      </c>
    </row>
    <row r="13" spans="1:14" ht="14.4" x14ac:dyDescent="0.25">
      <c r="A13" s="100" t="str">
        <f t="shared" si="0"/>
        <v/>
      </c>
      <c r="B13" s="130"/>
      <c r="C13" s="102"/>
      <c r="D13" s="103"/>
      <c r="E13" s="104"/>
      <c r="F13" s="105"/>
      <c r="G13" s="332"/>
      <c r="H13" s="596"/>
      <c r="I13" s="334"/>
      <c r="J13" s="597"/>
      <c r="K13" s="598"/>
      <c r="L13" s="111"/>
      <c r="M13" s="112">
        <v>0</v>
      </c>
      <c r="N13" s="113">
        <f t="shared" si="1"/>
        <v>1</v>
      </c>
    </row>
    <row r="14" spans="1:14" ht="14.4" x14ac:dyDescent="0.25">
      <c r="A14" s="100" t="str">
        <f t="shared" si="0"/>
        <v>NovMia TollarzoDelta of Ebony Park</v>
      </c>
      <c r="B14" s="130" t="s">
        <v>70</v>
      </c>
      <c r="C14" s="102" t="s">
        <v>482</v>
      </c>
      <c r="D14" s="103" t="s">
        <v>738</v>
      </c>
      <c r="E14" s="104"/>
      <c r="F14" s="105" t="s">
        <v>687</v>
      </c>
      <c r="G14" s="332"/>
      <c r="H14" s="596"/>
      <c r="I14" s="334">
        <v>64.423000000000002</v>
      </c>
      <c r="J14" s="597"/>
      <c r="K14" s="598"/>
      <c r="L14" s="111">
        <v>1</v>
      </c>
      <c r="M14" s="112">
        <v>7</v>
      </c>
      <c r="N14" s="113">
        <f t="shared" si="1"/>
        <v>8</v>
      </c>
    </row>
    <row r="15" spans="1:14" ht="14.4" x14ac:dyDescent="0.3">
      <c r="A15" s="100" t="str">
        <f t="shared" si="0"/>
        <v/>
      </c>
      <c r="B15" s="346"/>
      <c r="C15" s="472"/>
      <c r="D15" s="472"/>
      <c r="E15" s="623"/>
      <c r="F15" s="105"/>
      <c r="G15" s="332"/>
      <c r="H15" s="596"/>
      <c r="I15" s="334"/>
      <c r="J15" s="597"/>
      <c r="K15" s="598"/>
      <c r="L15" s="111"/>
      <c r="M15" s="112">
        <v>0</v>
      </c>
      <c r="N15" s="113">
        <f t="shared" si="1"/>
        <v>1</v>
      </c>
    </row>
    <row r="16" spans="1:14" ht="14.4" x14ac:dyDescent="0.25">
      <c r="A16" s="100" t="str">
        <f t="shared" si="0"/>
        <v>NovBronte AndersonPluggers Angel</v>
      </c>
      <c r="B16" s="346" t="s">
        <v>70</v>
      </c>
      <c r="C16" s="102" t="s">
        <v>739</v>
      </c>
      <c r="D16" s="532" t="s">
        <v>740</v>
      </c>
      <c r="E16" s="623"/>
      <c r="F16" s="105"/>
      <c r="G16" s="332"/>
      <c r="H16" s="596"/>
      <c r="I16" s="334">
        <v>61.537999999999997</v>
      </c>
      <c r="J16" s="597"/>
      <c r="K16" s="598"/>
      <c r="L16" s="111">
        <v>1</v>
      </c>
      <c r="M16" s="112">
        <v>7</v>
      </c>
      <c r="N16" s="113">
        <f t="shared" si="1"/>
        <v>8</v>
      </c>
    </row>
    <row r="17" spans="1:14" ht="14.4" x14ac:dyDescent="0.25">
      <c r="A17" s="100" t="str">
        <f t="shared" si="0"/>
        <v/>
      </c>
      <c r="B17" s="346"/>
      <c r="C17" s="102"/>
      <c r="D17" s="532"/>
      <c r="E17" s="623"/>
      <c r="F17" s="105"/>
      <c r="G17" s="332"/>
      <c r="H17" s="596"/>
      <c r="I17" s="334"/>
      <c r="J17" s="597"/>
      <c r="K17" s="598"/>
      <c r="L17" s="111"/>
      <c r="M17" s="112">
        <v>0</v>
      </c>
      <c r="N17" s="113">
        <f t="shared" si="1"/>
        <v>1</v>
      </c>
    </row>
    <row r="18" spans="1:14" ht="14.4" x14ac:dyDescent="0.25">
      <c r="A18" s="100" t="str">
        <f t="shared" si="0"/>
        <v/>
      </c>
      <c r="B18" s="346"/>
      <c r="C18" s="102"/>
      <c r="D18" s="532"/>
      <c r="E18" s="623"/>
      <c r="F18" s="105"/>
      <c r="G18" s="332"/>
      <c r="H18" s="596"/>
      <c r="I18" s="334"/>
      <c r="J18" s="597"/>
      <c r="K18" s="598"/>
      <c r="L18" s="111"/>
      <c r="M18" s="112">
        <v>0</v>
      </c>
      <c r="N18" s="113">
        <f t="shared" si="1"/>
        <v>1</v>
      </c>
    </row>
    <row r="19" spans="1:14" ht="14.4" x14ac:dyDescent="0.25">
      <c r="A19" s="100" t="str">
        <f t="shared" si="0"/>
        <v>PrepNatalie BerzinsFfarburn Leila</v>
      </c>
      <c r="B19" s="346" t="s">
        <v>26</v>
      </c>
      <c r="C19" s="102" t="s">
        <v>741</v>
      </c>
      <c r="D19" s="532" t="s">
        <v>742</v>
      </c>
      <c r="E19" s="623"/>
      <c r="F19" s="105"/>
      <c r="G19" s="332">
        <v>65</v>
      </c>
      <c r="H19" s="596"/>
      <c r="I19" s="334"/>
      <c r="J19" s="597"/>
      <c r="K19" s="598"/>
      <c r="L19" s="111">
        <v>2</v>
      </c>
      <c r="M19" s="112">
        <v>6</v>
      </c>
      <c r="N19" s="113">
        <f t="shared" si="1"/>
        <v>7</v>
      </c>
    </row>
    <row r="20" spans="1:14" ht="14.4" x14ac:dyDescent="0.25">
      <c r="A20" s="100" t="str">
        <f t="shared" si="0"/>
        <v>PrepJenaveve PageLyngarie Philano's Gift</v>
      </c>
      <c r="B20" s="346" t="s">
        <v>26</v>
      </c>
      <c r="C20" s="102" t="s">
        <v>214</v>
      </c>
      <c r="D20" s="539" t="s">
        <v>753</v>
      </c>
      <c r="E20" s="623"/>
      <c r="F20" s="105" t="s">
        <v>734</v>
      </c>
      <c r="G20" s="332">
        <v>66.667000000000002</v>
      </c>
      <c r="H20" s="596"/>
      <c r="I20" s="334"/>
      <c r="J20" s="597"/>
      <c r="K20" s="598"/>
      <c r="L20" s="111">
        <v>1</v>
      </c>
      <c r="M20" s="112">
        <v>7</v>
      </c>
      <c r="N20" s="113">
        <f t="shared" si="1"/>
        <v>8</v>
      </c>
    </row>
    <row r="21" spans="1:14" ht="14.4" x14ac:dyDescent="0.25">
      <c r="A21" s="100" t="str">
        <f t="shared" si="0"/>
        <v>PrepMichelle MunroeMinstrals Spirit</v>
      </c>
      <c r="B21" s="346" t="s">
        <v>26</v>
      </c>
      <c r="C21" s="102" t="s">
        <v>743</v>
      </c>
      <c r="D21" s="532" t="s">
        <v>744</v>
      </c>
      <c r="E21" s="623"/>
      <c r="F21" s="105" t="s">
        <v>745</v>
      </c>
      <c r="G21" s="332">
        <v>61</v>
      </c>
      <c r="H21" s="596"/>
      <c r="I21" s="334"/>
      <c r="J21" s="597"/>
      <c r="K21" s="598"/>
      <c r="L21" s="111">
        <v>3</v>
      </c>
      <c r="M21" s="112">
        <v>5</v>
      </c>
      <c r="N21" s="113">
        <f t="shared" si="1"/>
        <v>6</v>
      </c>
    </row>
    <row r="22" spans="1:14" ht="14.4" x14ac:dyDescent="0.25">
      <c r="A22" s="100" t="str">
        <f t="shared" si="0"/>
        <v>PrepCaedy AtwellLimehill Gypsy Rose</v>
      </c>
      <c r="B22" s="346" t="s">
        <v>26</v>
      </c>
      <c r="C22" s="102" t="s">
        <v>746</v>
      </c>
      <c r="D22" s="539" t="s">
        <v>861</v>
      </c>
      <c r="E22" s="623"/>
      <c r="F22" s="105" t="s">
        <v>734</v>
      </c>
      <c r="G22" s="332">
        <v>60.332999999999998</v>
      </c>
      <c r="H22" s="596"/>
      <c r="I22" s="334"/>
      <c r="J22" s="597"/>
      <c r="K22" s="598"/>
      <c r="L22" s="111">
        <v>4</v>
      </c>
      <c r="M22" s="112">
        <v>4</v>
      </c>
      <c r="N22" s="113">
        <f t="shared" si="1"/>
        <v>5</v>
      </c>
    </row>
    <row r="23" spans="1:14" ht="14.4" x14ac:dyDescent="0.25">
      <c r="A23" s="100" t="str">
        <f t="shared" si="0"/>
        <v/>
      </c>
      <c r="B23" s="346"/>
      <c r="C23" s="102"/>
      <c r="D23" s="532"/>
      <c r="E23" s="623"/>
      <c r="F23" s="105"/>
      <c r="G23" s="332"/>
      <c r="H23" s="596"/>
      <c r="I23" s="334"/>
      <c r="J23" s="597"/>
      <c r="K23" s="598"/>
      <c r="L23" s="111"/>
      <c r="M23" s="112">
        <v>0</v>
      </c>
      <c r="N23" s="113">
        <f t="shared" si="1"/>
        <v>1</v>
      </c>
    </row>
    <row r="24" spans="1:14" ht="14.4" x14ac:dyDescent="0.25">
      <c r="A24" s="100" t="str">
        <f t="shared" si="0"/>
        <v/>
      </c>
      <c r="B24" s="346"/>
      <c r="C24" s="102"/>
      <c r="D24" s="532"/>
      <c r="E24" s="623"/>
      <c r="F24" s="105"/>
      <c r="G24" s="332"/>
      <c r="H24" s="596"/>
      <c r="I24" s="334"/>
      <c r="J24" s="597"/>
      <c r="K24" s="598"/>
      <c r="L24" s="111"/>
      <c r="M24" s="112">
        <v>0</v>
      </c>
      <c r="N24" s="113">
        <f t="shared" si="1"/>
        <v>1</v>
      </c>
    </row>
    <row r="25" spans="1:14" ht="14.4" x14ac:dyDescent="0.25">
      <c r="A25" s="100" t="str">
        <f t="shared" si="0"/>
        <v xml:space="preserve">PrepAinslie GathRosemont Reflection </v>
      </c>
      <c r="B25" s="346" t="s">
        <v>26</v>
      </c>
      <c r="C25" s="102" t="s">
        <v>747</v>
      </c>
      <c r="D25" s="532" t="s">
        <v>748</v>
      </c>
      <c r="E25" s="623"/>
      <c r="F25" s="105" t="s">
        <v>734</v>
      </c>
      <c r="G25" s="332">
        <v>64.332999999999998</v>
      </c>
      <c r="H25" s="596"/>
      <c r="I25" s="334"/>
      <c r="J25" s="597"/>
      <c r="K25" s="598"/>
      <c r="L25" s="111">
        <v>1</v>
      </c>
      <c r="M25" s="112">
        <v>7</v>
      </c>
      <c r="N25" s="113">
        <f t="shared" si="1"/>
        <v>8</v>
      </c>
    </row>
    <row r="26" spans="1:14" ht="14.4" x14ac:dyDescent="0.25">
      <c r="A26" s="100" t="str">
        <f t="shared" si="0"/>
        <v>PrepKirstie GathTorridon Townmouse</v>
      </c>
      <c r="B26" s="112" t="s">
        <v>26</v>
      </c>
      <c r="C26" s="102" t="s">
        <v>749</v>
      </c>
      <c r="D26" s="532" t="s">
        <v>750</v>
      </c>
      <c r="E26" s="623"/>
      <c r="F26" s="105" t="s">
        <v>734</v>
      </c>
      <c r="G26" s="332">
        <v>62.332999999999998</v>
      </c>
      <c r="H26" s="596"/>
      <c r="I26" s="334"/>
      <c r="J26" s="597"/>
      <c r="K26" s="598"/>
      <c r="L26" s="111">
        <v>2</v>
      </c>
      <c r="M26" s="112">
        <v>6</v>
      </c>
      <c r="N26" s="113">
        <f t="shared" si="1"/>
        <v>7</v>
      </c>
    </row>
    <row r="27" spans="1:14" ht="14.4" x14ac:dyDescent="0.25">
      <c r="A27" s="100" t="str">
        <f t="shared" si="0"/>
        <v>PrepEmmi KnealeMiss Miracle</v>
      </c>
      <c r="B27" s="346" t="s">
        <v>26</v>
      </c>
      <c r="C27" s="102" t="s">
        <v>242</v>
      </c>
      <c r="D27" s="539" t="s">
        <v>763</v>
      </c>
      <c r="E27" s="101"/>
      <c r="F27" s="105" t="s">
        <v>257</v>
      </c>
      <c r="G27" s="332">
        <v>58</v>
      </c>
      <c r="H27" s="596"/>
      <c r="I27" s="334"/>
      <c r="J27" s="597"/>
      <c r="K27" s="598"/>
      <c r="L27" s="111">
        <v>3</v>
      </c>
      <c r="M27" s="112">
        <v>5</v>
      </c>
      <c r="N27" s="113">
        <f t="shared" si="1"/>
        <v>6</v>
      </c>
    </row>
    <row r="28" spans="1:14" ht="14.4" x14ac:dyDescent="0.25">
      <c r="A28" s="100" t="str">
        <f t="shared" si="0"/>
        <v/>
      </c>
      <c r="B28" s="346"/>
      <c r="C28" s="102"/>
      <c r="D28" s="532"/>
      <c r="E28" s="101"/>
      <c r="F28" s="105"/>
      <c r="G28" s="332"/>
      <c r="H28" s="596"/>
      <c r="I28" s="334"/>
      <c r="J28" s="597"/>
      <c r="K28" s="598"/>
      <c r="L28" s="111"/>
      <c r="M28" s="112">
        <v>0</v>
      </c>
      <c r="N28" s="113">
        <f t="shared" si="1"/>
        <v>1</v>
      </c>
    </row>
    <row r="29" spans="1:14" ht="14.4" x14ac:dyDescent="0.25">
      <c r="A29" s="100" t="str">
        <f t="shared" si="0"/>
        <v>PrepTakayla PenseTatty Old Bit</v>
      </c>
      <c r="B29" s="346" t="s">
        <v>26</v>
      </c>
      <c r="C29" s="102" t="s">
        <v>751</v>
      </c>
      <c r="D29" s="539" t="s">
        <v>758</v>
      </c>
      <c r="E29" s="101"/>
      <c r="F29" s="105" t="s">
        <v>734</v>
      </c>
      <c r="G29" s="332">
        <v>68.332999999999998</v>
      </c>
      <c r="H29" s="596"/>
      <c r="I29" s="334"/>
      <c r="J29" s="597"/>
      <c r="K29" s="598"/>
      <c r="L29" s="111">
        <v>1</v>
      </c>
      <c r="M29" s="112">
        <v>7</v>
      </c>
      <c r="N29" s="113">
        <f t="shared" si="1"/>
        <v>8</v>
      </c>
    </row>
    <row r="30" spans="1:14" ht="14.4" x14ac:dyDescent="0.25">
      <c r="A30" s="100" t="str">
        <f t="shared" si="0"/>
        <v/>
      </c>
      <c r="B30" s="346"/>
      <c r="C30" s="102"/>
      <c r="D30" s="532"/>
      <c r="E30" s="101"/>
      <c r="F30" s="105"/>
      <c r="G30" s="332"/>
      <c r="H30" s="596"/>
      <c r="I30" s="334"/>
      <c r="J30" s="597"/>
      <c r="K30" s="598"/>
      <c r="L30" s="111"/>
      <c r="M30" s="112">
        <v>0</v>
      </c>
      <c r="N30" s="113">
        <f t="shared" si="1"/>
        <v>1</v>
      </c>
    </row>
    <row r="31" spans="1:14" ht="14.4" x14ac:dyDescent="0.25">
      <c r="A31" s="100" t="str">
        <f t="shared" si="0"/>
        <v>PrepLily SpencerJoshua Brook Sweet Inspiration</v>
      </c>
      <c r="B31" s="346" t="s">
        <v>26</v>
      </c>
      <c r="C31" s="102" t="s">
        <v>752</v>
      </c>
      <c r="D31" s="539" t="s">
        <v>764</v>
      </c>
      <c r="E31" s="101"/>
      <c r="F31" s="105" t="s">
        <v>734</v>
      </c>
      <c r="G31" s="332">
        <v>60.667000000000002</v>
      </c>
      <c r="H31" s="596"/>
      <c r="I31" s="334"/>
      <c r="J31" s="597"/>
      <c r="K31" s="598"/>
      <c r="L31" s="111">
        <v>1</v>
      </c>
      <c r="M31" s="112">
        <v>7</v>
      </c>
      <c r="N31" s="113">
        <f t="shared" si="1"/>
        <v>8</v>
      </c>
    </row>
    <row r="32" spans="1:14" ht="14.4" x14ac:dyDescent="0.25">
      <c r="A32" s="100" t="str">
        <f t="shared" si="0"/>
        <v/>
      </c>
      <c r="B32" s="346"/>
      <c r="C32" s="102"/>
      <c r="D32" s="532"/>
      <c r="E32" s="101"/>
      <c r="F32" s="105"/>
      <c r="G32" s="332"/>
      <c r="H32" s="596"/>
      <c r="I32" s="334"/>
      <c r="J32" s="597"/>
      <c r="K32" s="598"/>
      <c r="L32" s="111"/>
      <c r="M32" s="112">
        <v>0</v>
      </c>
      <c r="N32" s="113">
        <f t="shared" si="1"/>
        <v>1</v>
      </c>
    </row>
    <row r="33" spans="1:14" ht="14.4" x14ac:dyDescent="0.25">
      <c r="A33" s="100" t="str">
        <f t="shared" si="0"/>
        <v/>
      </c>
      <c r="B33" s="346"/>
      <c r="C33" s="102"/>
      <c r="D33" s="532"/>
      <c r="E33" s="101"/>
      <c r="F33" s="105"/>
      <c r="G33" s="332"/>
      <c r="H33" s="596"/>
      <c r="I33" s="334"/>
      <c r="J33" s="597"/>
      <c r="K33" s="598"/>
      <c r="L33" s="111"/>
      <c r="M33" s="112">
        <v>0</v>
      </c>
      <c r="N33" s="113">
        <f t="shared" si="1"/>
        <v>1</v>
      </c>
    </row>
    <row r="34" spans="1:14" ht="14.4" x14ac:dyDescent="0.25">
      <c r="A34" s="100" t="str">
        <f t="shared" si="0"/>
        <v>PrelimJenaveve PageWyatchwood Druid</v>
      </c>
      <c r="B34" s="112" t="s">
        <v>24</v>
      </c>
      <c r="C34" s="102" t="s">
        <v>214</v>
      </c>
      <c r="D34" s="532" t="s">
        <v>228</v>
      </c>
      <c r="E34" s="101"/>
      <c r="F34" s="105" t="s">
        <v>734</v>
      </c>
      <c r="G34" s="332"/>
      <c r="H34" s="596">
        <v>67</v>
      </c>
      <c r="I34" s="334"/>
      <c r="J34" s="597"/>
      <c r="K34" s="598"/>
      <c r="L34" s="111">
        <v>1</v>
      </c>
      <c r="M34" s="112">
        <v>7</v>
      </c>
      <c r="N34" s="113">
        <f t="shared" si="1"/>
        <v>8</v>
      </c>
    </row>
    <row r="35" spans="1:14" ht="14.4" x14ac:dyDescent="0.25">
      <c r="A35" s="100" t="str">
        <f t="shared" si="0"/>
        <v>PrelimElla AtwellKarma Park Tops Delight</v>
      </c>
      <c r="B35" s="112" t="s">
        <v>24</v>
      </c>
      <c r="C35" s="102" t="s">
        <v>233</v>
      </c>
      <c r="D35" s="532" t="s">
        <v>239</v>
      </c>
      <c r="E35" s="101"/>
      <c r="F35" s="105" t="s">
        <v>734</v>
      </c>
      <c r="G35" s="332"/>
      <c r="H35" s="596">
        <v>65.8</v>
      </c>
      <c r="I35" s="334"/>
      <c r="J35" s="597"/>
      <c r="K35" s="598"/>
      <c r="L35" s="111">
        <v>2</v>
      </c>
      <c r="M35" s="112">
        <v>6</v>
      </c>
      <c r="N35" s="113">
        <f t="shared" si="1"/>
        <v>7</v>
      </c>
    </row>
    <row r="36" spans="1:14" ht="14.4" x14ac:dyDescent="0.25">
      <c r="A36" s="100" t="str">
        <f t="shared" si="0"/>
        <v>PrelimKaylee ThompsonComanche</v>
      </c>
      <c r="B36" s="112" t="s">
        <v>24</v>
      </c>
      <c r="C36" s="102" t="s">
        <v>560</v>
      </c>
      <c r="D36" s="532" t="s">
        <v>262</v>
      </c>
      <c r="E36" s="101"/>
      <c r="F36" s="105"/>
      <c r="G36" s="332"/>
      <c r="H36" s="596">
        <v>59</v>
      </c>
      <c r="I36" s="334"/>
      <c r="J36" s="597"/>
      <c r="K36" s="598"/>
      <c r="L36" s="111">
        <v>5</v>
      </c>
      <c r="M36" s="112">
        <v>3</v>
      </c>
      <c r="N36" s="113">
        <f t="shared" si="1"/>
        <v>4</v>
      </c>
    </row>
    <row r="37" spans="1:14" ht="14.4" x14ac:dyDescent="0.25">
      <c r="A37" s="100" t="str">
        <f t="shared" si="0"/>
        <v>PrelimJenaveve PageLyngarie Philano's Gift</v>
      </c>
      <c r="B37" s="112" t="s">
        <v>24</v>
      </c>
      <c r="C37" s="102" t="s">
        <v>214</v>
      </c>
      <c r="D37" s="539" t="s">
        <v>753</v>
      </c>
      <c r="E37" s="101"/>
      <c r="F37" s="105" t="s">
        <v>734</v>
      </c>
      <c r="G37" s="332"/>
      <c r="H37" s="596">
        <v>64.8</v>
      </c>
      <c r="I37" s="334"/>
      <c r="J37" s="597"/>
      <c r="K37" s="598"/>
      <c r="L37" s="111">
        <v>3</v>
      </c>
      <c r="M37" s="112">
        <v>5</v>
      </c>
      <c r="N37" s="113">
        <f t="shared" si="1"/>
        <v>6</v>
      </c>
    </row>
    <row r="38" spans="1:14" ht="14.4" x14ac:dyDescent="0.25">
      <c r="A38" s="100" t="str">
        <f t="shared" si="0"/>
        <v>PrelimKate BerzinsPerppermint</v>
      </c>
      <c r="B38" s="112" t="s">
        <v>24</v>
      </c>
      <c r="C38" s="102" t="s">
        <v>754</v>
      </c>
      <c r="D38" s="532" t="s">
        <v>755</v>
      </c>
      <c r="E38" s="101"/>
      <c r="F38" s="105"/>
      <c r="G38" s="332"/>
      <c r="H38" s="596">
        <v>62.2</v>
      </c>
      <c r="I38" s="334"/>
      <c r="J38" s="597"/>
      <c r="K38" s="598"/>
      <c r="L38" s="111">
        <v>4</v>
      </c>
      <c r="M38" s="112">
        <v>4</v>
      </c>
      <c r="N38" s="113">
        <f t="shared" si="1"/>
        <v>5</v>
      </c>
    </row>
    <row r="39" spans="1:14" ht="14.4" x14ac:dyDescent="0.25">
      <c r="A39" s="100" t="str">
        <f t="shared" si="0"/>
        <v/>
      </c>
      <c r="B39" s="112"/>
      <c r="C39" s="102"/>
      <c r="D39" s="532"/>
      <c r="E39" s="101"/>
      <c r="F39" s="105"/>
      <c r="G39" s="332"/>
      <c r="H39" s="596"/>
      <c r="I39" s="334"/>
      <c r="J39" s="597"/>
      <c r="K39" s="598"/>
      <c r="L39" s="111"/>
      <c r="M39" s="112">
        <v>0</v>
      </c>
      <c r="N39" s="113">
        <f t="shared" si="1"/>
        <v>1</v>
      </c>
    </row>
    <row r="40" spans="1:14" ht="14.4" x14ac:dyDescent="0.25">
      <c r="A40" s="100" t="str">
        <f t="shared" si="0"/>
        <v/>
      </c>
      <c r="B40" s="112"/>
      <c r="C40" s="102"/>
      <c r="D40" s="532"/>
      <c r="E40" s="101"/>
      <c r="F40" s="105"/>
      <c r="G40" s="332"/>
      <c r="H40" s="596"/>
      <c r="I40" s="334"/>
      <c r="J40" s="597"/>
      <c r="K40" s="598"/>
      <c r="L40" s="111"/>
      <c r="M40" s="112">
        <v>0</v>
      </c>
      <c r="N40" s="113">
        <f t="shared" si="1"/>
        <v>1</v>
      </c>
    </row>
    <row r="41" spans="1:14" ht="14.4" x14ac:dyDescent="0.25">
      <c r="A41" s="100" t="str">
        <f t="shared" si="0"/>
        <v>PrelimAnnalyce PageCoronation Flora</v>
      </c>
      <c r="B41" s="112" t="s">
        <v>24</v>
      </c>
      <c r="C41" s="102" t="s">
        <v>335</v>
      </c>
      <c r="D41" s="532" t="s">
        <v>338</v>
      </c>
      <c r="E41" s="101"/>
      <c r="F41" s="105" t="s">
        <v>734</v>
      </c>
      <c r="G41" s="332"/>
      <c r="H41" s="596">
        <v>67.8</v>
      </c>
      <c r="I41" s="334"/>
      <c r="J41" s="597"/>
      <c r="K41" s="598"/>
      <c r="L41" s="111">
        <v>1</v>
      </c>
      <c r="M41" s="112">
        <v>7</v>
      </c>
      <c r="N41" s="113">
        <f t="shared" si="1"/>
        <v>8</v>
      </c>
    </row>
    <row r="42" spans="1:14" ht="14.4" x14ac:dyDescent="0.25">
      <c r="A42" s="100" t="str">
        <f t="shared" si="0"/>
        <v>PrelimAine DooleyDevereaux Speedy Gonzalas</v>
      </c>
      <c r="B42" s="112" t="s">
        <v>24</v>
      </c>
      <c r="C42" s="102" t="s">
        <v>756</v>
      </c>
      <c r="D42" s="532" t="s">
        <v>757</v>
      </c>
      <c r="E42" s="101"/>
      <c r="F42" s="105"/>
      <c r="G42" s="332"/>
      <c r="H42" s="596">
        <v>64.8</v>
      </c>
      <c r="I42" s="334"/>
      <c r="J42" s="597"/>
      <c r="K42" s="598"/>
      <c r="L42" s="111">
        <v>2</v>
      </c>
      <c r="M42" s="112">
        <v>6</v>
      </c>
      <c r="N42" s="113">
        <f t="shared" si="1"/>
        <v>7</v>
      </c>
    </row>
    <row r="43" spans="1:14" ht="14.4" x14ac:dyDescent="0.25">
      <c r="A43" s="100" t="str">
        <f t="shared" si="0"/>
        <v>PrelimEmmi KnealeBelview Windsong</v>
      </c>
      <c r="B43" s="112" t="s">
        <v>24</v>
      </c>
      <c r="C43" s="102" t="s">
        <v>242</v>
      </c>
      <c r="D43" s="532" t="s">
        <v>319</v>
      </c>
      <c r="E43" s="101"/>
      <c r="F43" s="105" t="s">
        <v>257</v>
      </c>
      <c r="G43" s="332"/>
      <c r="H43" s="596">
        <v>62.2</v>
      </c>
      <c r="I43" s="334"/>
      <c r="J43" s="597"/>
      <c r="K43" s="598"/>
      <c r="L43" s="111">
        <v>3</v>
      </c>
      <c r="M43" s="112">
        <v>5</v>
      </c>
      <c r="N43" s="113">
        <f t="shared" si="1"/>
        <v>6</v>
      </c>
    </row>
    <row r="44" spans="1:14" ht="14.4" x14ac:dyDescent="0.25">
      <c r="A44" s="100" t="str">
        <f t="shared" si="0"/>
        <v/>
      </c>
      <c r="B44" s="112"/>
      <c r="C44" s="102"/>
      <c r="D44" s="532"/>
      <c r="E44" s="101"/>
      <c r="F44" s="105"/>
      <c r="G44" s="332"/>
      <c r="H44" s="596"/>
      <c r="I44" s="334"/>
      <c r="J44" s="597"/>
      <c r="K44" s="598"/>
      <c r="L44" s="111"/>
      <c r="M44" s="112">
        <v>0</v>
      </c>
      <c r="N44" s="113">
        <f t="shared" si="1"/>
        <v>1</v>
      </c>
    </row>
    <row r="45" spans="1:14" ht="14.4" x14ac:dyDescent="0.25">
      <c r="A45" s="100" t="str">
        <f t="shared" si="0"/>
        <v/>
      </c>
      <c r="B45" s="112"/>
      <c r="C45" s="102"/>
      <c r="D45" s="532"/>
      <c r="E45" s="101"/>
      <c r="F45" s="105"/>
      <c r="G45" s="332"/>
      <c r="H45" s="596"/>
      <c r="I45" s="334"/>
      <c r="J45" s="597"/>
      <c r="K45" s="598"/>
      <c r="L45" s="111"/>
      <c r="M45" s="112">
        <v>0</v>
      </c>
      <c r="N45" s="113">
        <f t="shared" si="1"/>
        <v>1</v>
      </c>
    </row>
    <row r="46" spans="1:14" ht="14.4" x14ac:dyDescent="0.25">
      <c r="A46" s="100" t="str">
        <f t="shared" si="0"/>
        <v/>
      </c>
      <c r="B46" s="112"/>
      <c r="C46" s="102"/>
      <c r="D46" s="532"/>
      <c r="E46" s="101"/>
      <c r="F46" s="105"/>
      <c r="G46" s="332"/>
      <c r="H46" s="596"/>
      <c r="I46" s="334"/>
      <c r="J46" s="597"/>
      <c r="K46" s="598"/>
      <c r="L46" s="111"/>
      <c r="M46" s="112">
        <v>0</v>
      </c>
      <c r="N46" s="113">
        <f t="shared" si="1"/>
        <v>1</v>
      </c>
    </row>
    <row r="47" spans="1:14" ht="14.4" x14ac:dyDescent="0.25">
      <c r="A47" s="100" t="str">
        <f t="shared" si="0"/>
        <v>PrelimSavannah BeveridgeThe Italian Job</v>
      </c>
      <c r="B47" s="112" t="s">
        <v>24</v>
      </c>
      <c r="C47" s="102" t="s">
        <v>354</v>
      </c>
      <c r="D47" s="532" t="s">
        <v>397</v>
      </c>
      <c r="E47" s="101"/>
      <c r="F47" s="105" t="s">
        <v>734</v>
      </c>
      <c r="G47" s="332"/>
      <c r="H47" s="596">
        <v>66.8</v>
      </c>
      <c r="I47" s="334"/>
      <c r="J47" s="597"/>
      <c r="K47" s="598"/>
      <c r="L47" s="111">
        <v>1</v>
      </c>
      <c r="M47" s="112">
        <v>7</v>
      </c>
      <c r="N47" s="113">
        <f t="shared" si="1"/>
        <v>8</v>
      </c>
    </row>
    <row r="48" spans="1:14" ht="14.4" x14ac:dyDescent="0.25">
      <c r="A48" s="100" t="str">
        <f t="shared" si="0"/>
        <v/>
      </c>
      <c r="B48" s="112"/>
      <c r="C48" s="102"/>
      <c r="D48" s="532"/>
      <c r="E48" s="101"/>
      <c r="F48" s="105"/>
      <c r="G48" s="332"/>
      <c r="H48" s="596"/>
      <c r="I48" s="334"/>
      <c r="J48" s="597"/>
      <c r="K48" s="598"/>
      <c r="L48" s="111"/>
      <c r="M48" s="112">
        <v>0</v>
      </c>
      <c r="N48" s="113">
        <f t="shared" si="1"/>
        <v>1</v>
      </c>
    </row>
    <row r="49" spans="1:14" ht="14.4" x14ac:dyDescent="0.25">
      <c r="A49" s="100" t="str">
        <f t="shared" si="0"/>
        <v/>
      </c>
      <c r="B49" s="112"/>
      <c r="C49" s="102"/>
      <c r="D49" s="532"/>
      <c r="E49" s="101"/>
      <c r="F49" s="105"/>
      <c r="G49" s="332"/>
      <c r="H49" s="596"/>
      <c r="I49" s="334"/>
      <c r="J49" s="597"/>
      <c r="K49" s="598"/>
      <c r="L49" s="111"/>
      <c r="M49" s="112">
        <v>0</v>
      </c>
      <c r="N49" s="113">
        <f t="shared" si="1"/>
        <v>1</v>
      </c>
    </row>
    <row r="50" spans="1:14" ht="14.4" x14ac:dyDescent="0.25">
      <c r="A50" s="100" t="str">
        <f t="shared" si="0"/>
        <v>PrelimBronte AndersonPluggers Angel</v>
      </c>
      <c r="B50" s="112" t="s">
        <v>24</v>
      </c>
      <c r="C50" s="102" t="s">
        <v>739</v>
      </c>
      <c r="D50" s="532" t="s">
        <v>740</v>
      </c>
      <c r="E50" s="101"/>
      <c r="F50" s="105"/>
      <c r="G50" s="332"/>
      <c r="H50" s="596">
        <v>66</v>
      </c>
      <c r="I50" s="334"/>
      <c r="J50" s="597"/>
      <c r="K50" s="598"/>
      <c r="L50" s="111">
        <v>1</v>
      </c>
      <c r="M50" s="112">
        <v>7</v>
      </c>
      <c r="N50" s="113">
        <f t="shared" si="1"/>
        <v>8</v>
      </c>
    </row>
    <row r="51" spans="1:14" ht="14.4" x14ac:dyDescent="0.25">
      <c r="A51" s="100" t="str">
        <f t="shared" si="0"/>
        <v>PrelimTakayla PenseTatty Old Bit</v>
      </c>
      <c r="B51" s="112" t="s">
        <v>24</v>
      </c>
      <c r="C51" s="102" t="s">
        <v>751</v>
      </c>
      <c r="D51" s="532" t="s">
        <v>758</v>
      </c>
      <c r="E51" s="101"/>
      <c r="F51" s="105" t="s">
        <v>734</v>
      </c>
      <c r="G51" s="332"/>
      <c r="H51" s="596">
        <v>65.2</v>
      </c>
      <c r="I51" s="334"/>
      <c r="J51" s="597"/>
      <c r="K51" s="598"/>
      <c r="L51" s="111">
        <v>2</v>
      </c>
      <c r="M51" s="112">
        <v>6</v>
      </c>
      <c r="N51" s="113">
        <f t="shared" si="1"/>
        <v>7</v>
      </c>
    </row>
    <row r="52" spans="1:14" ht="14.4" x14ac:dyDescent="0.25">
      <c r="A52" s="100" t="str">
        <f t="shared" si="0"/>
        <v>PrelimSummer ThornTyson Fight</v>
      </c>
      <c r="B52" s="112" t="s">
        <v>24</v>
      </c>
      <c r="C52" s="102" t="s">
        <v>759</v>
      </c>
      <c r="D52" s="532" t="s">
        <v>760</v>
      </c>
      <c r="E52" s="101"/>
      <c r="F52" s="105"/>
      <c r="G52" s="332"/>
      <c r="H52" s="596">
        <v>64.400000000000006</v>
      </c>
      <c r="I52" s="334"/>
      <c r="J52" s="597"/>
      <c r="K52" s="598"/>
      <c r="L52" s="111">
        <v>3</v>
      </c>
      <c r="M52" s="112">
        <v>5</v>
      </c>
      <c r="N52" s="113">
        <f t="shared" si="1"/>
        <v>6</v>
      </c>
    </row>
    <row r="53" spans="1:14" ht="14.4" x14ac:dyDescent="0.25">
      <c r="A53" s="100" t="str">
        <f t="shared" si="0"/>
        <v/>
      </c>
      <c r="B53" s="101"/>
      <c r="C53" s="102"/>
      <c r="D53" s="532"/>
      <c r="E53" s="153"/>
      <c r="F53" s="105"/>
      <c r="G53" s="106"/>
      <c r="H53" s="107"/>
      <c r="I53" s="108"/>
      <c r="J53" s="109"/>
      <c r="K53" s="110"/>
      <c r="L53" s="111"/>
      <c r="M53" s="112">
        <f t="shared" ref="M53:M69" si="2">IF(L53=1,7,IF(L53=2,6,IF(L53=3,5,IF(L53=4,4,IF(L53=5,3,IF(L53=6,2,IF(L53&gt;=6,1,0)))))))</f>
        <v>0</v>
      </c>
      <c r="N53" s="113"/>
    </row>
    <row r="54" spans="1:14" ht="14.4" x14ac:dyDescent="0.25">
      <c r="A54" s="100" t="str">
        <f t="shared" ref="A54:A69" si="3">CONCATENATE(B54,C54,D54)</f>
        <v/>
      </c>
      <c r="B54" s="101"/>
      <c r="C54" s="102"/>
      <c r="D54" s="532"/>
      <c r="E54" s="104"/>
      <c r="F54" s="105"/>
      <c r="G54" s="106"/>
      <c r="H54" s="107"/>
      <c r="I54" s="108"/>
      <c r="J54" s="109"/>
      <c r="K54" s="110"/>
      <c r="L54" s="111"/>
      <c r="M54" s="112">
        <f t="shared" si="2"/>
        <v>0</v>
      </c>
      <c r="N54" s="113"/>
    </row>
    <row r="55" spans="1:14" ht="14.4" x14ac:dyDescent="0.25">
      <c r="A55" s="100" t="str">
        <f t="shared" si="3"/>
        <v/>
      </c>
      <c r="B55" s="101"/>
      <c r="C55" s="102"/>
      <c r="D55" s="103"/>
      <c r="E55" s="104"/>
      <c r="F55" s="105"/>
      <c r="G55" s="106"/>
      <c r="H55" s="107"/>
      <c r="I55" s="108"/>
      <c r="J55" s="109"/>
      <c r="K55" s="110"/>
      <c r="L55" s="111"/>
      <c r="M55" s="112">
        <f t="shared" si="2"/>
        <v>0</v>
      </c>
      <c r="N55" s="113"/>
    </row>
    <row r="56" spans="1:14" ht="14.4" x14ac:dyDescent="0.25">
      <c r="A56" s="100" t="str">
        <f t="shared" si="3"/>
        <v/>
      </c>
      <c r="B56" s="101"/>
      <c r="C56" s="102"/>
      <c r="D56" s="103"/>
      <c r="E56" s="104"/>
      <c r="F56" s="105"/>
      <c r="G56" s="106"/>
      <c r="H56" s="107"/>
      <c r="I56" s="108"/>
      <c r="J56" s="109"/>
      <c r="K56" s="110"/>
      <c r="L56" s="111"/>
      <c r="M56" s="112">
        <f t="shared" si="2"/>
        <v>0</v>
      </c>
      <c r="N56" s="113"/>
    </row>
    <row r="57" spans="1:14" ht="14.4" x14ac:dyDescent="0.25">
      <c r="A57" s="100" t="str">
        <f t="shared" si="3"/>
        <v/>
      </c>
      <c r="B57" s="101"/>
      <c r="C57" s="102"/>
      <c r="D57" s="103"/>
      <c r="E57" s="104"/>
      <c r="F57" s="105"/>
      <c r="G57" s="106"/>
      <c r="H57" s="107"/>
      <c r="I57" s="108"/>
      <c r="J57" s="109"/>
      <c r="K57" s="110"/>
      <c r="L57" s="111"/>
      <c r="M57" s="112">
        <f t="shared" si="2"/>
        <v>0</v>
      </c>
      <c r="N57" s="113"/>
    </row>
    <row r="58" spans="1:14" ht="14.4" x14ac:dyDescent="0.25">
      <c r="A58" s="100" t="str">
        <f t="shared" si="3"/>
        <v/>
      </c>
      <c r="B58" s="101"/>
      <c r="C58" s="102"/>
      <c r="D58" s="103"/>
      <c r="E58" s="104"/>
      <c r="F58" s="105"/>
      <c r="G58" s="106"/>
      <c r="H58" s="107"/>
      <c r="I58" s="108"/>
      <c r="J58" s="109"/>
      <c r="K58" s="110"/>
      <c r="L58" s="111"/>
      <c r="M58" s="112">
        <f t="shared" si="2"/>
        <v>0</v>
      </c>
      <c r="N58" s="113"/>
    </row>
    <row r="59" spans="1:14" ht="14.4" x14ac:dyDescent="0.25">
      <c r="A59" s="100" t="str">
        <f t="shared" si="3"/>
        <v/>
      </c>
      <c r="B59" s="101"/>
      <c r="C59" s="102"/>
      <c r="D59" s="103"/>
      <c r="E59" s="104"/>
      <c r="F59" s="105"/>
      <c r="G59" s="106"/>
      <c r="H59" s="107"/>
      <c r="I59" s="108"/>
      <c r="J59" s="109"/>
      <c r="K59" s="110"/>
      <c r="L59" s="111"/>
      <c r="M59" s="112">
        <f t="shared" si="2"/>
        <v>0</v>
      </c>
      <c r="N59" s="113"/>
    </row>
    <row r="60" spans="1:14" ht="14.4" x14ac:dyDescent="0.25">
      <c r="A60" s="100" t="str">
        <f t="shared" si="3"/>
        <v/>
      </c>
      <c r="B60" s="101"/>
      <c r="C60" s="102"/>
      <c r="D60" s="103"/>
      <c r="E60" s="104"/>
      <c r="F60" s="105"/>
      <c r="G60" s="106"/>
      <c r="H60" s="107"/>
      <c r="I60" s="108"/>
      <c r="J60" s="109"/>
      <c r="K60" s="110"/>
      <c r="L60" s="111"/>
      <c r="M60" s="112">
        <f t="shared" si="2"/>
        <v>0</v>
      </c>
      <c r="N60" s="113"/>
    </row>
    <row r="61" spans="1:14" ht="14.4" x14ac:dyDescent="0.25">
      <c r="A61" s="100" t="str">
        <f t="shared" si="3"/>
        <v/>
      </c>
      <c r="B61" s="101"/>
      <c r="C61" s="102"/>
      <c r="D61" s="103"/>
      <c r="E61" s="104"/>
      <c r="F61" s="105"/>
      <c r="G61" s="106"/>
      <c r="H61" s="107"/>
      <c r="I61" s="108"/>
      <c r="J61" s="109"/>
      <c r="K61" s="110"/>
      <c r="L61" s="111"/>
      <c r="M61" s="112">
        <f t="shared" si="2"/>
        <v>0</v>
      </c>
      <c r="N61" s="113"/>
    </row>
    <row r="62" spans="1:14" ht="14.4" x14ac:dyDescent="0.25">
      <c r="A62" s="100" t="str">
        <f t="shared" si="3"/>
        <v/>
      </c>
      <c r="B62" s="101"/>
      <c r="C62" s="102"/>
      <c r="D62" s="103"/>
      <c r="E62" s="104"/>
      <c r="F62" s="105"/>
      <c r="G62" s="106"/>
      <c r="H62" s="107"/>
      <c r="I62" s="108"/>
      <c r="J62" s="109"/>
      <c r="K62" s="110"/>
      <c r="L62" s="111"/>
      <c r="M62" s="112">
        <f t="shared" si="2"/>
        <v>0</v>
      </c>
      <c r="N62" s="113"/>
    </row>
    <row r="63" spans="1:14" ht="14.4" x14ac:dyDescent="0.25">
      <c r="A63" s="100" t="str">
        <f t="shared" si="3"/>
        <v/>
      </c>
      <c r="B63" s="101"/>
      <c r="C63" s="102"/>
      <c r="D63" s="103"/>
      <c r="E63" s="104"/>
      <c r="F63" s="105"/>
      <c r="G63" s="106"/>
      <c r="H63" s="107"/>
      <c r="I63" s="108"/>
      <c r="J63" s="109"/>
      <c r="K63" s="110"/>
      <c r="L63" s="111"/>
      <c r="M63" s="112">
        <f t="shared" si="2"/>
        <v>0</v>
      </c>
      <c r="N63" s="113"/>
    </row>
    <row r="64" spans="1:14" ht="14.4" x14ac:dyDescent="0.25">
      <c r="A64" s="100" t="str">
        <f t="shared" si="3"/>
        <v/>
      </c>
      <c r="B64" s="101"/>
      <c r="C64" s="102"/>
      <c r="D64" s="103"/>
      <c r="E64" s="104"/>
      <c r="F64" s="105"/>
      <c r="G64" s="106"/>
      <c r="H64" s="107"/>
      <c r="I64" s="108"/>
      <c r="J64" s="109"/>
      <c r="K64" s="110"/>
      <c r="L64" s="111"/>
      <c r="M64" s="112">
        <f t="shared" si="2"/>
        <v>0</v>
      </c>
      <c r="N64" s="113"/>
    </row>
    <row r="65" spans="1:14" ht="14.4" x14ac:dyDescent="0.25">
      <c r="A65" s="100" t="str">
        <f t="shared" si="3"/>
        <v/>
      </c>
      <c r="B65" s="101"/>
      <c r="C65" s="102"/>
      <c r="D65" s="103"/>
      <c r="E65" s="104"/>
      <c r="F65" s="105"/>
      <c r="G65" s="106"/>
      <c r="H65" s="107"/>
      <c r="I65" s="108"/>
      <c r="J65" s="109"/>
      <c r="K65" s="110"/>
      <c r="L65" s="111"/>
      <c r="M65" s="112">
        <f t="shared" si="2"/>
        <v>0</v>
      </c>
      <c r="N65" s="113"/>
    </row>
    <row r="66" spans="1:14" ht="14.4" x14ac:dyDescent="0.25">
      <c r="A66" s="100" t="str">
        <f t="shared" si="3"/>
        <v/>
      </c>
      <c r="B66" s="101"/>
      <c r="C66" s="102"/>
      <c r="D66" s="103"/>
      <c r="E66" s="104"/>
      <c r="F66" s="105"/>
      <c r="G66" s="106"/>
      <c r="H66" s="107"/>
      <c r="I66" s="108"/>
      <c r="J66" s="109"/>
      <c r="K66" s="110"/>
      <c r="L66" s="111"/>
      <c r="M66" s="112">
        <f t="shared" si="2"/>
        <v>0</v>
      </c>
      <c r="N66" s="113"/>
    </row>
    <row r="67" spans="1:14" ht="14.4" x14ac:dyDescent="0.25">
      <c r="A67" s="100" t="str">
        <f t="shared" si="3"/>
        <v/>
      </c>
      <c r="B67" s="101"/>
      <c r="C67" s="102"/>
      <c r="D67" s="103"/>
      <c r="E67" s="104"/>
      <c r="F67" s="105"/>
      <c r="G67" s="106"/>
      <c r="H67" s="107"/>
      <c r="I67" s="108"/>
      <c r="J67" s="109"/>
      <c r="K67" s="110"/>
      <c r="L67" s="111"/>
      <c r="M67" s="112">
        <f t="shared" si="2"/>
        <v>0</v>
      </c>
      <c r="N67" s="113"/>
    </row>
    <row r="68" spans="1:14" ht="14.4" x14ac:dyDescent="0.25">
      <c r="A68" s="100" t="str">
        <f t="shared" si="3"/>
        <v/>
      </c>
      <c r="B68" s="101"/>
      <c r="C68" s="102"/>
      <c r="D68" s="103"/>
      <c r="E68" s="104"/>
      <c r="F68" s="105"/>
      <c r="G68" s="106"/>
      <c r="H68" s="107"/>
      <c r="I68" s="108"/>
      <c r="J68" s="109"/>
      <c r="K68" s="110"/>
      <c r="L68" s="111"/>
      <c r="M68" s="112">
        <f t="shared" si="2"/>
        <v>0</v>
      </c>
      <c r="N68" s="113"/>
    </row>
    <row r="69" spans="1:14" ht="14.4" x14ac:dyDescent="0.25">
      <c r="A69" s="100" t="str">
        <f t="shared" si="3"/>
        <v/>
      </c>
      <c r="B69" s="101"/>
      <c r="C69" s="102"/>
      <c r="D69" s="103"/>
      <c r="E69" s="104"/>
      <c r="F69" s="105"/>
      <c r="G69" s="106"/>
      <c r="H69" s="107"/>
      <c r="I69" s="108"/>
      <c r="J69" s="109"/>
      <c r="K69" s="110"/>
      <c r="L69" s="111"/>
      <c r="M69" s="112">
        <f t="shared" si="2"/>
        <v>0</v>
      </c>
      <c r="N69" s="113"/>
    </row>
    <row r="70" spans="1:14" ht="14.4" x14ac:dyDescent="0.25">
      <c r="A70" s="100" t="str">
        <f t="shared" ref="A70:A98" si="4">CONCATENATE(B70,C70,D70)</f>
        <v/>
      </c>
      <c r="B70" s="101"/>
      <c r="C70" s="102"/>
      <c r="D70" s="103"/>
      <c r="E70" s="104"/>
      <c r="F70" s="105"/>
      <c r="G70" s="106"/>
      <c r="H70" s="107"/>
      <c r="I70" s="108"/>
      <c r="J70" s="109"/>
      <c r="K70" s="110"/>
      <c r="L70" s="111"/>
      <c r="M70" s="112">
        <f t="shared" ref="M70:M98" si="5">IF(L70=1,7,IF(L70=2,6,IF(L70=3,5,IF(L70=4,4,IF(L70=5,3,IF(L70=6,2,IF(L70&gt;=6,1,0)))))))</f>
        <v>0</v>
      </c>
      <c r="N70" s="113"/>
    </row>
    <row r="71" spans="1:14" ht="14.4" x14ac:dyDescent="0.25">
      <c r="A71" s="100" t="str">
        <f t="shared" si="4"/>
        <v/>
      </c>
      <c r="B71" s="101"/>
      <c r="C71" s="102"/>
      <c r="D71" s="103"/>
      <c r="E71" s="104"/>
      <c r="F71" s="105"/>
      <c r="G71" s="106"/>
      <c r="H71" s="107"/>
      <c r="I71" s="108"/>
      <c r="J71" s="109"/>
      <c r="K71" s="110"/>
      <c r="L71" s="111"/>
      <c r="M71" s="112">
        <f t="shared" si="5"/>
        <v>0</v>
      </c>
      <c r="N71" s="113"/>
    </row>
    <row r="72" spans="1:14" ht="14.4" x14ac:dyDescent="0.25">
      <c r="A72" s="100" t="str">
        <f t="shared" si="4"/>
        <v/>
      </c>
      <c r="B72" s="101"/>
      <c r="C72" s="102"/>
      <c r="D72" s="103"/>
      <c r="E72" s="104"/>
      <c r="F72" s="105"/>
      <c r="G72" s="106"/>
      <c r="H72" s="107"/>
      <c r="I72" s="108"/>
      <c r="J72" s="109"/>
      <c r="K72" s="110"/>
      <c r="L72" s="111"/>
      <c r="M72" s="112">
        <f t="shared" si="5"/>
        <v>0</v>
      </c>
      <c r="N72" s="113"/>
    </row>
    <row r="73" spans="1:14" ht="14.4" x14ac:dyDescent="0.25">
      <c r="A73" s="100" t="str">
        <f t="shared" si="4"/>
        <v/>
      </c>
      <c r="B73" s="101"/>
      <c r="C73" s="102"/>
      <c r="D73" s="103"/>
      <c r="E73" s="104"/>
      <c r="F73" s="105"/>
      <c r="G73" s="106"/>
      <c r="H73" s="107"/>
      <c r="I73" s="108"/>
      <c r="J73" s="109"/>
      <c r="K73" s="110"/>
      <c r="L73" s="111"/>
      <c r="M73" s="112">
        <f t="shared" si="5"/>
        <v>0</v>
      </c>
      <c r="N73" s="113"/>
    </row>
    <row r="74" spans="1:14" ht="14.4" x14ac:dyDescent="0.25">
      <c r="A74" s="100" t="str">
        <f t="shared" si="4"/>
        <v/>
      </c>
      <c r="B74" s="101"/>
      <c r="C74" s="102"/>
      <c r="D74" s="103"/>
      <c r="E74" s="104"/>
      <c r="F74" s="105"/>
      <c r="G74" s="106"/>
      <c r="H74" s="107"/>
      <c r="I74" s="108"/>
      <c r="J74" s="109"/>
      <c r="K74" s="110"/>
      <c r="L74" s="111"/>
      <c r="M74" s="112">
        <f t="shared" si="5"/>
        <v>0</v>
      </c>
      <c r="N74" s="113"/>
    </row>
    <row r="75" spans="1:14" ht="14.4" x14ac:dyDescent="0.25">
      <c r="A75" s="100" t="str">
        <f t="shared" si="4"/>
        <v/>
      </c>
      <c r="B75" s="101"/>
      <c r="C75" s="102"/>
      <c r="D75" s="103"/>
      <c r="E75" s="104"/>
      <c r="F75" s="105"/>
      <c r="G75" s="106"/>
      <c r="H75" s="107"/>
      <c r="I75" s="108"/>
      <c r="J75" s="109"/>
      <c r="K75" s="110"/>
      <c r="L75" s="111"/>
      <c r="M75" s="112">
        <f t="shared" si="5"/>
        <v>0</v>
      </c>
      <c r="N75" s="113"/>
    </row>
    <row r="76" spans="1:14" ht="14.4" x14ac:dyDescent="0.25">
      <c r="A76" s="100" t="str">
        <f t="shared" si="4"/>
        <v/>
      </c>
      <c r="B76" s="101"/>
      <c r="C76" s="102"/>
      <c r="D76" s="103"/>
      <c r="E76" s="104"/>
      <c r="F76" s="105"/>
      <c r="G76" s="106"/>
      <c r="H76" s="107"/>
      <c r="I76" s="108"/>
      <c r="J76" s="109"/>
      <c r="K76" s="110"/>
      <c r="L76" s="111"/>
      <c r="M76" s="112">
        <f t="shared" si="5"/>
        <v>0</v>
      </c>
      <c r="N76" s="113"/>
    </row>
    <row r="77" spans="1:14" ht="14.4" x14ac:dyDescent="0.25">
      <c r="A77" s="100" t="str">
        <f t="shared" si="4"/>
        <v/>
      </c>
      <c r="B77" s="101"/>
      <c r="C77" s="102"/>
      <c r="D77" s="103"/>
      <c r="E77" s="104"/>
      <c r="F77" s="105"/>
      <c r="G77" s="106"/>
      <c r="H77" s="107"/>
      <c r="I77" s="108"/>
      <c r="J77" s="109"/>
      <c r="K77" s="110"/>
      <c r="L77" s="111"/>
      <c r="M77" s="112">
        <f t="shared" si="5"/>
        <v>0</v>
      </c>
      <c r="N77" s="113"/>
    </row>
    <row r="78" spans="1:14" ht="14.4" x14ac:dyDescent="0.25">
      <c r="A78" s="100" t="str">
        <f t="shared" si="4"/>
        <v/>
      </c>
      <c r="B78" s="101"/>
      <c r="C78" s="102"/>
      <c r="D78" s="103"/>
      <c r="E78" s="104"/>
      <c r="F78" s="105"/>
      <c r="G78" s="106"/>
      <c r="H78" s="107"/>
      <c r="I78" s="108"/>
      <c r="J78" s="109"/>
      <c r="K78" s="110"/>
      <c r="L78" s="111"/>
      <c r="M78" s="112">
        <f t="shared" si="5"/>
        <v>0</v>
      </c>
      <c r="N78" s="113"/>
    </row>
    <row r="79" spans="1:14" ht="14.4" x14ac:dyDescent="0.25">
      <c r="A79" s="100" t="str">
        <f t="shared" si="4"/>
        <v/>
      </c>
      <c r="B79" s="101"/>
      <c r="C79" s="102"/>
      <c r="D79" s="103"/>
      <c r="E79" s="104"/>
      <c r="F79" s="105"/>
      <c r="G79" s="106"/>
      <c r="H79" s="107"/>
      <c r="I79" s="108"/>
      <c r="J79" s="109"/>
      <c r="K79" s="110"/>
      <c r="L79" s="111"/>
      <c r="M79" s="112">
        <f t="shared" si="5"/>
        <v>0</v>
      </c>
      <c r="N79" s="113"/>
    </row>
    <row r="80" spans="1:14" ht="14.4" x14ac:dyDescent="0.25">
      <c r="A80" s="100" t="str">
        <f t="shared" si="4"/>
        <v/>
      </c>
      <c r="B80" s="101"/>
      <c r="C80" s="102"/>
      <c r="D80" s="103"/>
      <c r="E80" s="104"/>
      <c r="F80" s="105"/>
      <c r="G80" s="106"/>
      <c r="H80" s="107"/>
      <c r="I80" s="108"/>
      <c r="J80" s="109"/>
      <c r="K80" s="110"/>
      <c r="L80" s="111"/>
      <c r="M80" s="112">
        <f t="shared" si="5"/>
        <v>0</v>
      </c>
      <c r="N80" s="113"/>
    </row>
    <row r="81" spans="1:14" ht="14.4" x14ac:dyDescent="0.25">
      <c r="A81" s="100" t="str">
        <f t="shared" si="4"/>
        <v/>
      </c>
      <c r="B81" s="101"/>
      <c r="C81" s="102"/>
      <c r="D81" s="103"/>
      <c r="E81" s="104"/>
      <c r="F81" s="105"/>
      <c r="G81" s="106"/>
      <c r="H81" s="107"/>
      <c r="I81" s="108"/>
      <c r="J81" s="109"/>
      <c r="K81" s="110"/>
      <c r="L81" s="111"/>
      <c r="M81" s="112">
        <f t="shared" si="5"/>
        <v>0</v>
      </c>
      <c r="N81" s="113"/>
    </row>
    <row r="82" spans="1:14" ht="14.4" x14ac:dyDescent="0.25">
      <c r="A82" s="100" t="str">
        <f t="shared" si="4"/>
        <v/>
      </c>
      <c r="B82" s="101"/>
      <c r="C82" s="102"/>
      <c r="D82" s="103"/>
      <c r="E82" s="104"/>
      <c r="F82" s="105"/>
      <c r="G82" s="106"/>
      <c r="H82" s="107"/>
      <c r="I82" s="108"/>
      <c r="J82" s="109"/>
      <c r="K82" s="110"/>
      <c r="L82" s="111"/>
      <c r="M82" s="112">
        <f t="shared" si="5"/>
        <v>0</v>
      </c>
      <c r="N82" s="113"/>
    </row>
    <row r="83" spans="1:14" ht="14.4" x14ac:dyDescent="0.25">
      <c r="A83" s="100" t="str">
        <f t="shared" si="4"/>
        <v/>
      </c>
      <c r="B83" s="101"/>
      <c r="C83" s="102"/>
      <c r="D83" s="103"/>
      <c r="E83" s="104"/>
      <c r="F83" s="105"/>
      <c r="G83" s="106"/>
      <c r="H83" s="107"/>
      <c r="I83" s="108"/>
      <c r="J83" s="109"/>
      <c r="K83" s="110"/>
      <c r="L83" s="111"/>
      <c r="M83" s="112">
        <f t="shared" si="5"/>
        <v>0</v>
      </c>
      <c r="N83" s="113"/>
    </row>
    <row r="84" spans="1:14" ht="14.4" x14ac:dyDescent="0.25">
      <c r="A84" s="100" t="str">
        <f t="shared" si="4"/>
        <v/>
      </c>
      <c r="B84" s="101"/>
      <c r="C84" s="102"/>
      <c r="D84" s="103"/>
      <c r="E84" s="104"/>
      <c r="F84" s="105"/>
      <c r="G84" s="106"/>
      <c r="H84" s="107"/>
      <c r="I84" s="108"/>
      <c r="J84" s="109"/>
      <c r="K84" s="110"/>
      <c r="L84" s="111"/>
      <c r="M84" s="112">
        <f t="shared" si="5"/>
        <v>0</v>
      </c>
      <c r="N84" s="113"/>
    </row>
    <row r="85" spans="1:14" ht="14.4" x14ac:dyDescent="0.25">
      <c r="A85" s="100" t="str">
        <f t="shared" si="4"/>
        <v/>
      </c>
      <c r="B85" s="101"/>
      <c r="C85" s="102"/>
      <c r="D85" s="103"/>
      <c r="E85" s="114"/>
      <c r="F85" s="105"/>
      <c r="G85" s="106"/>
      <c r="H85" s="107"/>
      <c r="I85" s="108"/>
      <c r="J85" s="109"/>
      <c r="K85" s="110"/>
      <c r="L85" s="111"/>
      <c r="M85" s="112">
        <f t="shared" si="5"/>
        <v>0</v>
      </c>
      <c r="N85" s="113"/>
    </row>
    <row r="86" spans="1:14" ht="14.4" x14ac:dyDescent="0.25">
      <c r="A86" s="100" t="str">
        <f t="shared" si="4"/>
        <v/>
      </c>
      <c r="B86" s="101"/>
      <c r="C86" s="102"/>
      <c r="D86" s="103"/>
      <c r="E86" s="114"/>
      <c r="F86" s="105"/>
      <c r="G86" s="106"/>
      <c r="H86" s="107"/>
      <c r="I86" s="108"/>
      <c r="J86" s="109"/>
      <c r="K86" s="110"/>
      <c r="L86" s="111"/>
      <c r="M86" s="112">
        <f t="shared" si="5"/>
        <v>0</v>
      </c>
      <c r="N86" s="113"/>
    </row>
    <row r="87" spans="1:14" ht="14.4" x14ac:dyDescent="0.25">
      <c r="A87" s="100" t="str">
        <f t="shared" si="4"/>
        <v/>
      </c>
      <c r="B87" s="101"/>
      <c r="C87" s="102"/>
      <c r="D87" s="103"/>
      <c r="E87" s="114"/>
      <c r="F87" s="105"/>
      <c r="G87" s="106"/>
      <c r="H87" s="107"/>
      <c r="I87" s="108"/>
      <c r="J87" s="109"/>
      <c r="K87" s="110"/>
      <c r="L87" s="111"/>
      <c r="M87" s="112">
        <f t="shared" si="5"/>
        <v>0</v>
      </c>
      <c r="N87" s="113"/>
    </row>
    <row r="88" spans="1:14" ht="14.4" x14ac:dyDescent="0.25">
      <c r="A88" s="100" t="str">
        <f t="shared" si="4"/>
        <v/>
      </c>
      <c r="B88" s="101"/>
      <c r="C88" s="102"/>
      <c r="D88" s="103"/>
      <c r="E88" s="114"/>
      <c r="F88" s="105"/>
      <c r="G88" s="106"/>
      <c r="H88" s="107"/>
      <c r="I88" s="108"/>
      <c r="J88" s="109"/>
      <c r="K88" s="110"/>
      <c r="L88" s="111"/>
      <c r="M88" s="112">
        <f t="shared" si="5"/>
        <v>0</v>
      </c>
      <c r="N88" s="113"/>
    </row>
    <row r="89" spans="1:14" ht="14.4" x14ac:dyDescent="0.25">
      <c r="A89" s="100" t="str">
        <f t="shared" si="4"/>
        <v/>
      </c>
      <c r="B89" s="101"/>
      <c r="C89" s="102"/>
      <c r="D89" s="103"/>
      <c r="E89" s="114"/>
      <c r="F89" s="105"/>
      <c r="G89" s="106"/>
      <c r="H89" s="107"/>
      <c r="I89" s="108"/>
      <c r="J89" s="109"/>
      <c r="K89" s="110"/>
      <c r="L89" s="111"/>
      <c r="M89" s="112">
        <f t="shared" si="5"/>
        <v>0</v>
      </c>
      <c r="N89" s="113"/>
    </row>
    <row r="90" spans="1:14" ht="14.4" x14ac:dyDescent="0.25">
      <c r="A90" s="100" t="str">
        <f t="shared" si="4"/>
        <v/>
      </c>
      <c r="B90" s="101"/>
      <c r="C90" s="102"/>
      <c r="D90" s="103"/>
      <c r="E90" s="114"/>
      <c r="F90" s="105"/>
      <c r="G90" s="106"/>
      <c r="H90" s="107"/>
      <c r="I90" s="108"/>
      <c r="J90" s="109"/>
      <c r="K90" s="110"/>
      <c r="L90" s="111"/>
      <c r="M90" s="112">
        <f t="shared" si="5"/>
        <v>0</v>
      </c>
      <c r="N90" s="113"/>
    </row>
    <row r="91" spans="1:14" ht="14.4" x14ac:dyDescent="0.25">
      <c r="A91" s="100" t="str">
        <f t="shared" si="4"/>
        <v/>
      </c>
      <c r="B91" s="101"/>
      <c r="C91" s="102"/>
      <c r="D91" s="103"/>
      <c r="E91" s="114"/>
      <c r="F91" s="105"/>
      <c r="G91" s="106"/>
      <c r="H91" s="107"/>
      <c r="I91" s="108"/>
      <c r="J91" s="109"/>
      <c r="K91" s="110"/>
      <c r="L91" s="111"/>
      <c r="M91" s="112">
        <f t="shared" si="5"/>
        <v>0</v>
      </c>
      <c r="N91" s="113"/>
    </row>
    <row r="92" spans="1:14" ht="14.4" x14ac:dyDescent="0.25">
      <c r="A92" s="100" t="str">
        <f t="shared" si="4"/>
        <v/>
      </c>
      <c r="B92" s="101"/>
      <c r="C92" s="102"/>
      <c r="D92" s="103"/>
      <c r="E92" s="114"/>
      <c r="F92" s="105"/>
      <c r="G92" s="106"/>
      <c r="H92" s="107"/>
      <c r="I92" s="108"/>
      <c r="J92" s="109"/>
      <c r="K92" s="110"/>
      <c r="L92" s="111"/>
      <c r="M92" s="112">
        <f t="shared" si="5"/>
        <v>0</v>
      </c>
      <c r="N92" s="113"/>
    </row>
    <row r="93" spans="1:14" ht="14.4" x14ac:dyDescent="0.25">
      <c r="A93" s="100" t="str">
        <f t="shared" si="4"/>
        <v/>
      </c>
      <c r="B93" s="101"/>
      <c r="C93" s="102"/>
      <c r="D93" s="103"/>
      <c r="E93" s="114"/>
      <c r="F93" s="105"/>
      <c r="G93" s="106"/>
      <c r="H93" s="107"/>
      <c r="I93" s="108"/>
      <c r="J93" s="109"/>
      <c r="K93" s="110"/>
      <c r="L93" s="111"/>
      <c r="M93" s="112">
        <f t="shared" si="5"/>
        <v>0</v>
      </c>
      <c r="N93" s="113"/>
    </row>
    <row r="94" spans="1:14" ht="14.4" x14ac:dyDescent="0.25">
      <c r="A94" s="100" t="str">
        <f t="shared" si="4"/>
        <v/>
      </c>
      <c r="B94" s="101"/>
      <c r="C94" s="102"/>
      <c r="D94" s="103"/>
      <c r="E94" s="114"/>
      <c r="F94" s="105"/>
      <c r="G94" s="106"/>
      <c r="H94" s="107"/>
      <c r="I94" s="108"/>
      <c r="J94" s="109"/>
      <c r="K94" s="110"/>
      <c r="L94" s="111"/>
      <c r="M94" s="112">
        <f t="shared" si="5"/>
        <v>0</v>
      </c>
      <c r="N94" s="113"/>
    </row>
    <row r="95" spans="1:14" ht="14.4" x14ac:dyDescent="0.25">
      <c r="A95" s="100" t="str">
        <f t="shared" si="4"/>
        <v/>
      </c>
      <c r="B95" s="101"/>
      <c r="C95" s="102"/>
      <c r="D95" s="103"/>
      <c r="E95" s="114"/>
      <c r="F95" s="105"/>
      <c r="G95" s="106"/>
      <c r="H95" s="107"/>
      <c r="I95" s="108"/>
      <c r="J95" s="109"/>
      <c r="K95" s="110"/>
      <c r="L95" s="111"/>
      <c r="M95" s="112">
        <f t="shared" si="5"/>
        <v>0</v>
      </c>
      <c r="N95" s="113"/>
    </row>
    <row r="96" spans="1:14" ht="14.4" x14ac:dyDescent="0.25">
      <c r="A96" s="100" t="str">
        <f t="shared" si="4"/>
        <v/>
      </c>
      <c r="B96" s="101"/>
      <c r="C96" s="102"/>
      <c r="D96" s="103"/>
      <c r="E96" s="114"/>
      <c r="F96" s="105"/>
      <c r="G96" s="106"/>
      <c r="H96" s="107"/>
      <c r="I96" s="108"/>
      <c r="J96" s="109"/>
      <c r="K96" s="110"/>
      <c r="L96" s="111"/>
      <c r="M96" s="112">
        <f t="shared" si="5"/>
        <v>0</v>
      </c>
      <c r="N96" s="113"/>
    </row>
    <row r="97" spans="1:14" ht="14.4" x14ac:dyDescent="0.25">
      <c r="A97" s="100" t="str">
        <f t="shared" si="4"/>
        <v/>
      </c>
      <c r="B97" s="101"/>
      <c r="C97" s="102"/>
      <c r="D97" s="103"/>
      <c r="E97" s="114"/>
      <c r="F97" s="105"/>
      <c r="G97" s="106"/>
      <c r="H97" s="107"/>
      <c r="I97" s="108"/>
      <c r="J97" s="109"/>
      <c r="K97" s="110"/>
      <c r="L97" s="111"/>
      <c r="M97" s="112">
        <f t="shared" si="5"/>
        <v>0</v>
      </c>
      <c r="N97" s="113"/>
    </row>
    <row r="98" spans="1:14" ht="15" thickBot="1" x14ac:dyDescent="0.3">
      <c r="A98" s="100" t="str">
        <f t="shared" si="4"/>
        <v/>
      </c>
      <c r="B98" s="115"/>
      <c r="C98" s="116"/>
      <c r="D98" s="117"/>
      <c r="E98" s="118"/>
      <c r="F98" s="119"/>
      <c r="G98" s="120"/>
      <c r="H98" s="121"/>
      <c r="I98" s="122"/>
      <c r="J98" s="123"/>
      <c r="K98" s="124"/>
      <c r="L98" s="125"/>
      <c r="M98" s="126">
        <f t="shared" si="5"/>
        <v>0</v>
      </c>
      <c r="N98" s="127"/>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75" priority="4"/>
    <cfRule type="duplicateValues" dxfId="74" priority="5"/>
  </conditionalFormatting>
  <conditionalFormatting sqref="C6:D14 C16:D30">
    <cfRule type="duplicateValues" dxfId="73" priority="413"/>
  </conditionalFormatting>
  <conditionalFormatting sqref="C6:D52">
    <cfRule type="duplicateValues" dxfId="72" priority="1"/>
  </conditionalFormatting>
  <conditionalFormatting sqref="D15">
    <cfRule type="duplicateValues" dxfId="71" priority="2"/>
    <cfRule type="duplicateValues" dxfId="70" priority="3"/>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813F-CECE-44F4-B32C-90F84240612E}">
  <sheetPr>
    <tabColor rgb="FFFF3399"/>
  </sheetPr>
  <dimension ref="A1:N76"/>
  <sheetViews>
    <sheetView topLeftCell="A10" zoomScale="90" zoomScaleNormal="90" workbookViewId="0">
      <selection activeCell="N5" sqref="N5"/>
    </sheetView>
  </sheetViews>
  <sheetFormatPr defaultColWidth="9.109375" defaultRowHeight="13.2" x14ac:dyDescent="0.25"/>
  <cols>
    <col min="1" max="1" width="37" style="93" customWidth="1"/>
    <col min="2" max="2" width="9.109375" style="12"/>
    <col min="3" max="3" width="19.44140625" style="93" bestFit="1" customWidth="1"/>
    <col min="4" max="4" width="26.6640625" style="128" bestFit="1" customWidth="1"/>
    <col min="5" max="5" width="12" style="12" bestFit="1" customWidth="1"/>
    <col min="6" max="6" width="16" style="93" bestFit="1" customWidth="1"/>
    <col min="7" max="7" width="7.109375" style="12" bestFit="1" customWidth="1"/>
    <col min="8" max="8" width="8.6640625" style="12" bestFit="1" customWidth="1"/>
    <col min="9" max="9" width="9.5546875" style="12" bestFit="1" customWidth="1"/>
    <col min="10" max="10" width="14.33203125" style="12" bestFit="1" customWidth="1"/>
    <col min="11" max="11" width="14.88671875" style="12" bestFit="1" customWidth="1"/>
    <col min="12" max="12" width="8.33203125" style="12" bestFit="1" customWidth="1"/>
    <col min="13" max="13" width="14.88671875" style="12" bestFit="1" customWidth="1"/>
    <col min="14" max="14" width="33.109375" style="12" bestFit="1" customWidth="1"/>
    <col min="15" max="16384" width="9.109375" style="93"/>
  </cols>
  <sheetData>
    <row r="1" spans="1:14" ht="14.4" thickBot="1" x14ac:dyDescent="0.3">
      <c r="A1" s="89">
        <f>SUM(A2-1)</f>
        <v>27</v>
      </c>
      <c r="B1" s="942" t="s">
        <v>54</v>
      </c>
      <c r="C1" s="943"/>
      <c r="D1" s="90" t="s">
        <v>27</v>
      </c>
      <c r="E1" s="944" t="s">
        <v>177</v>
      </c>
      <c r="F1" s="945"/>
      <c r="G1" s="945"/>
      <c r="H1" s="945"/>
      <c r="I1" s="945"/>
      <c r="J1" s="968"/>
      <c r="K1" s="92" t="s">
        <v>28</v>
      </c>
      <c r="L1" s="982">
        <v>45004</v>
      </c>
      <c r="M1" s="983"/>
      <c r="N1" s="92" t="s">
        <v>55</v>
      </c>
    </row>
    <row r="2" spans="1:14" ht="13.8" thickBot="1" x14ac:dyDescent="0.3">
      <c r="A2" s="94">
        <f>COUNTA(_xlfn.UNIQUE(D8:D161))</f>
        <v>28</v>
      </c>
      <c r="B2" s="984" t="s">
        <v>56</v>
      </c>
      <c r="C2" s="985"/>
      <c r="D2" s="985"/>
      <c r="E2" s="985"/>
      <c r="F2" s="985"/>
      <c r="G2" s="985"/>
      <c r="H2" s="985"/>
      <c r="I2" s="985"/>
      <c r="J2" s="985"/>
      <c r="K2" s="985"/>
      <c r="L2" s="985"/>
      <c r="M2" s="986"/>
      <c r="N2" s="95" t="s">
        <v>57</v>
      </c>
    </row>
    <row r="3" spans="1:14" ht="14.4" thickBot="1" x14ac:dyDescent="0.3">
      <c r="A3" s="926" t="s">
        <v>58</v>
      </c>
      <c r="B3" s="971" t="s">
        <v>29</v>
      </c>
      <c r="C3" s="973" t="s">
        <v>30</v>
      </c>
      <c r="D3" s="934" t="s">
        <v>31</v>
      </c>
      <c r="E3" s="971" t="s">
        <v>59</v>
      </c>
      <c r="F3" s="934" t="s">
        <v>36</v>
      </c>
      <c r="G3" s="944" t="s">
        <v>60</v>
      </c>
      <c r="H3" s="945"/>
      <c r="I3" s="945"/>
      <c r="J3" s="945"/>
      <c r="K3" s="968"/>
      <c r="L3" s="987" t="s">
        <v>25</v>
      </c>
      <c r="M3" s="926" t="s">
        <v>34</v>
      </c>
      <c r="N3" s="96" t="s">
        <v>61</v>
      </c>
    </row>
    <row r="4" spans="1:14" ht="14.4" thickBot="1" x14ac:dyDescent="0.3">
      <c r="A4" s="927"/>
      <c r="B4" s="990"/>
      <c r="C4" s="991"/>
      <c r="D4" s="935"/>
      <c r="E4" s="992"/>
      <c r="F4" s="949"/>
      <c r="G4" s="971" t="s">
        <v>26</v>
      </c>
      <c r="H4" s="973" t="s">
        <v>24</v>
      </c>
      <c r="I4" s="973" t="s">
        <v>38</v>
      </c>
      <c r="J4" s="973" t="s">
        <v>32</v>
      </c>
      <c r="K4" s="934" t="s">
        <v>33</v>
      </c>
      <c r="L4" s="988"/>
      <c r="M4" s="927"/>
      <c r="N4" s="98">
        <v>1</v>
      </c>
    </row>
    <row r="5" spans="1:14" ht="14.4" thickBot="1" x14ac:dyDescent="0.3">
      <c r="A5" s="961"/>
      <c r="B5" s="972"/>
      <c r="C5" s="974"/>
      <c r="D5" s="964"/>
      <c r="E5" s="965" t="s">
        <v>35</v>
      </c>
      <c r="F5" s="966"/>
      <c r="G5" s="972"/>
      <c r="H5" s="974"/>
      <c r="I5" s="974"/>
      <c r="J5" s="974"/>
      <c r="K5" s="964"/>
      <c r="L5" s="989"/>
      <c r="M5" s="961"/>
      <c r="N5" s="99">
        <f>IF(N4=1,0,IF(N4=2,1,IF(N4=3,2,0)))</f>
        <v>0</v>
      </c>
    </row>
    <row r="6" spans="1:14" ht="14.4" x14ac:dyDescent="0.25">
      <c r="A6" s="266" t="str">
        <f t="shared" ref="A6:A37" si="0">CONCATENATE(B6,C6,D6)</f>
        <v xml:space="preserve">PrepExample Rider AExample Horse </v>
      </c>
      <c r="B6" s="267" t="s">
        <v>26</v>
      </c>
      <c r="C6" s="268" t="s">
        <v>129</v>
      </c>
      <c r="D6" s="269" t="s">
        <v>130</v>
      </c>
      <c r="E6" s="270">
        <v>6000000</v>
      </c>
      <c r="F6" s="271" t="s">
        <v>131</v>
      </c>
      <c r="G6" s="270">
        <v>60</v>
      </c>
      <c r="H6" s="267"/>
      <c r="I6" s="272"/>
      <c r="J6" s="273"/>
      <c r="K6" s="274"/>
      <c r="L6" s="275">
        <v>1</v>
      </c>
      <c r="M6" s="276">
        <f>IF(L6=1,7,IF(L6=2,6,IF(L6=3,5,IF(L6=4,4,IF(L6=5,3,IF(L6=6,2,IF(L6&gt;=6,1,0)))))))</f>
        <v>7</v>
      </c>
      <c r="N6" s="277">
        <f>SUM(M6+$N$5)</f>
        <v>7</v>
      </c>
    </row>
    <row r="7" spans="1:14" ht="14.4" x14ac:dyDescent="0.25">
      <c r="A7" s="100" t="str">
        <f t="shared" si="0"/>
        <v xml:space="preserve">PrelimExample RiderExample Horse </v>
      </c>
      <c r="B7" s="278" t="s">
        <v>24</v>
      </c>
      <c r="C7" s="279" t="s">
        <v>132</v>
      </c>
      <c r="D7" s="280" t="s">
        <v>130</v>
      </c>
      <c r="E7" s="281">
        <v>6000001</v>
      </c>
      <c r="F7" s="282" t="s">
        <v>131</v>
      </c>
      <c r="G7" s="281"/>
      <c r="H7" s="278">
        <v>45</v>
      </c>
      <c r="I7" s="283"/>
      <c r="J7" s="284"/>
      <c r="K7" s="285"/>
      <c r="L7" s="286">
        <v>3</v>
      </c>
      <c r="M7" s="287">
        <f>IF(L7=1,7,IF(L7=2,6,IF(L7=3,5,IF(L7=4,4,IF(L7=5,3,IF(L7=6,2,IF(L7&gt;=6,1,0)))))))</f>
        <v>5</v>
      </c>
      <c r="N7" s="288">
        <f>SUM(M7+$N$5)</f>
        <v>5</v>
      </c>
    </row>
    <row r="8" spans="1:14" ht="15.6" x14ac:dyDescent="0.25">
      <c r="A8" s="100" t="str">
        <f t="shared" si="0"/>
        <v>PrelimGeorgina ClarkeParkiarrup Puzzle</v>
      </c>
      <c r="B8" s="410" t="s">
        <v>24</v>
      </c>
      <c r="C8" s="417" t="s">
        <v>412</v>
      </c>
      <c r="D8" s="418" t="s">
        <v>437</v>
      </c>
      <c r="E8" s="114"/>
      <c r="F8" s="105"/>
      <c r="G8" s="540"/>
      <c r="H8" s="101">
        <v>71.3</v>
      </c>
      <c r="I8" s="153"/>
      <c r="J8" s="177"/>
      <c r="K8" s="178"/>
      <c r="L8" s="111">
        <v>1</v>
      </c>
      <c r="M8" s="112">
        <f t="shared" ref="M8:M60" si="1">IF(L8=1,7,IF(L8=2,6,IF(L8=3,5,IF(L8=4,4,IF(L8=5,3,IF(L8=6,2,IF(L8&gt;=6,1,0)))))))</f>
        <v>7</v>
      </c>
      <c r="N8" s="113">
        <f>SUM(M8+$N$5)</f>
        <v>7</v>
      </c>
    </row>
    <row r="9" spans="1:14" ht="15.6" x14ac:dyDescent="0.25">
      <c r="A9" s="100" t="str">
        <f t="shared" si="0"/>
        <v>PrelimJackson BlackYo Espro Astro</v>
      </c>
      <c r="B9" s="410" t="s">
        <v>24</v>
      </c>
      <c r="C9" s="417" t="s">
        <v>784</v>
      </c>
      <c r="D9" s="418" t="s">
        <v>785</v>
      </c>
      <c r="E9" s="114"/>
      <c r="F9" s="105"/>
      <c r="G9" s="540"/>
      <c r="H9" s="101">
        <v>69.099999999999994</v>
      </c>
      <c r="I9" s="153"/>
      <c r="J9" s="177"/>
      <c r="K9" s="178"/>
      <c r="L9" s="111">
        <v>2</v>
      </c>
      <c r="M9" s="112">
        <f t="shared" si="1"/>
        <v>6</v>
      </c>
      <c r="N9" s="113">
        <f t="shared" ref="N9:N60" si="2">SUM(M9+$N$5)</f>
        <v>6</v>
      </c>
    </row>
    <row r="10" spans="1:14" ht="15.6" x14ac:dyDescent="0.25">
      <c r="A10" s="100" t="str">
        <f t="shared" si="0"/>
        <v>PrelimBridget BarwickClayton Courageous Kelly</v>
      </c>
      <c r="B10" s="410" t="s">
        <v>24</v>
      </c>
      <c r="C10" s="420" t="s">
        <v>786</v>
      </c>
      <c r="D10" s="421" t="s">
        <v>787</v>
      </c>
      <c r="E10" s="114"/>
      <c r="F10" s="105"/>
      <c r="G10" s="540"/>
      <c r="H10" s="101">
        <v>60.7</v>
      </c>
      <c r="I10" s="153"/>
      <c r="J10" s="177"/>
      <c r="K10" s="178"/>
      <c r="L10" s="111">
        <v>3</v>
      </c>
      <c r="M10" s="112">
        <f t="shared" si="1"/>
        <v>5</v>
      </c>
      <c r="N10" s="113">
        <f t="shared" si="2"/>
        <v>5</v>
      </c>
    </row>
    <row r="11" spans="1:14" ht="15.6" x14ac:dyDescent="0.25">
      <c r="A11" s="100" t="str">
        <f t="shared" si="0"/>
        <v>PrelimAngela TomeoPixie</v>
      </c>
      <c r="B11" s="410" t="s">
        <v>24</v>
      </c>
      <c r="C11" s="420" t="s">
        <v>788</v>
      </c>
      <c r="D11" s="421" t="s">
        <v>789</v>
      </c>
      <c r="E11" s="114"/>
      <c r="F11" s="105"/>
      <c r="G11" s="540"/>
      <c r="H11" s="101">
        <v>56.6</v>
      </c>
      <c r="I11" s="153"/>
      <c r="J11" s="177"/>
      <c r="K11" s="178"/>
      <c r="L11" s="111">
        <v>4</v>
      </c>
      <c r="M11" s="112">
        <f t="shared" si="1"/>
        <v>4</v>
      </c>
      <c r="N11" s="113">
        <f t="shared" si="2"/>
        <v>4</v>
      </c>
    </row>
    <row r="12" spans="1:14" ht="15.6" x14ac:dyDescent="0.25">
      <c r="A12" s="100" t="str">
        <f t="shared" si="0"/>
        <v>PrepElaria AtheisBamborough Lady Caroline</v>
      </c>
      <c r="B12" s="410" t="s">
        <v>26</v>
      </c>
      <c r="C12" s="417" t="s">
        <v>213</v>
      </c>
      <c r="D12" s="418" t="s">
        <v>226</v>
      </c>
      <c r="E12" s="114"/>
      <c r="F12" s="105"/>
      <c r="G12" s="540">
        <v>69.7</v>
      </c>
      <c r="H12" s="101"/>
      <c r="I12" s="153"/>
      <c r="J12" s="177"/>
      <c r="K12" s="178"/>
      <c r="L12" s="111">
        <v>1</v>
      </c>
      <c r="M12" s="112">
        <f t="shared" si="1"/>
        <v>7</v>
      </c>
      <c r="N12" s="113">
        <f t="shared" si="2"/>
        <v>7</v>
      </c>
    </row>
    <row r="13" spans="1:14" ht="15.6" x14ac:dyDescent="0.25">
      <c r="A13" s="100" t="str">
        <f t="shared" si="0"/>
        <v>PrepPippa TriggsWilling Wattle</v>
      </c>
      <c r="B13" s="410" t="s">
        <v>26</v>
      </c>
      <c r="C13" s="417" t="s">
        <v>790</v>
      </c>
      <c r="D13" s="418" t="s">
        <v>791</v>
      </c>
      <c r="E13" s="114"/>
      <c r="F13" s="105"/>
      <c r="G13" s="540">
        <v>66.7</v>
      </c>
      <c r="H13" s="101"/>
      <c r="I13" s="153"/>
      <c r="J13" s="177"/>
      <c r="K13" s="178"/>
      <c r="L13" s="111">
        <v>2</v>
      </c>
      <c r="M13" s="112">
        <f t="shared" si="1"/>
        <v>6</v>
      </c>
      <c r="N13" s="113">
        <f t="shared" si="2"/>
        <v>6</v>
      </c>
    </row>
    <row r="14" spans="1:14" ht="27.6" x14ac:dyDescent="0.25">
      <c r="A14" s="100" t="str">
        <f t="shared" si="0"/>
        <v>PrelimRachel Staniforth-SmithKatannah Chardonnay</v>
      </c>
      <c r="B14" s="410" t="s">
        <v>24</v>
      </c>
      <c r="C14" s="420" t="s">
        <v>357</v>
      </c>
      <c r="D14" s="421" t="s">
        <v>399</v>
      </c>
      <c r="E14" s="114"/>
      <c r="F14" s="105"/>
      <c r="G14" s="114"/>
      <c r="H14" s="541">
        <v>66.3</v>
      </c>
      <c r="I14" s="153"/>
      <c r="J14" s="177"/>
      <c r="K14" s="178"/>
      <c r="L14" s="111">
        <v>1</v>
      </c>
      <c r="M14" s="112">
        <f t="shared" si="1"/>
        <v>7</v>
      </c>
      <c r="N14" s="113">
        <f t="shared" si="2"/>
        <v>7</v>
      </c>
    </row>
    <row r="15" spans="1:14" ht="15.6" x14ac:dyDescent="0.25">
      <c r="A15" s="100" t="str">
        <f t="shared" si="0"/>
        <v>PrelimCaitlin CordenMerrivale Dexter</v>
      </c>
      <c r="B15" s="410" t="s">
        <v>24</v>
      </c>
      <c r="C15" s="420" t="s">
        <v>792</v>
      </c>
      <c r="D15" s="421" t="s">
        <v>793</v>
      </c>
      <c r="E15" s="114"/>
      <c r="F15" s="105"/>
      <c r="G15" s="114"/>
      <c r="H15" s="541">
        <v>65.900000000000006</v>
      </c>
      <c r="I15" s="153"/>
      <c r="J15" s="177"/>
      <c r="K15" s="178"/>
      <c r="L15" s="111">
        <v>2</v>
      </c>
      <c r="M15" s="112">
        <f t="shared" si="1"/>
        <v>6</v>
      </c>
      <c r="N15" s="113">
        <f t="shared" si="2"/>
        <v>6</v>
      </c>
    </row>
    <row r="16" spans="1:14" ht="27.6" x14ac:dyDescent="0.25">
      <c r="A16" s="100" t="str">
        <f t="shared" si="0"/>
        <v>PrelimAhntaya Hjelte-LachsPrince</v>
      </c>
      <c r="B16" s="410" t="s">
        <v>24</v>
      </c>
      <c r="C16" s="420" t="s">
        <v>794</v>
      </c>
      <c r="D16" s="421" t="s">
        <v>795</v>
      </c>
      <c r="E16" s="114"/>
      <c r="F16" s="105"/>
      <c r="G16" s="114"/>
      <c r="H16" s="541">
        <v>64.099999999999994</v>
      </c>
      <c r="I16" s="153"/>
      <c r="J16" s="177"/>
      <c r="K16" s="178"/>
      <c r="L16" s="111">
        <v>3</v>
      </c>
      <c r="M16" s="112">
        <f t="shared" si="1"/>
        <v>5</v>
      </c>
      <c r="N16" s="113">
        <f t="shared" si="2"/>
        <v>5</v>
      </c>
    </row>
    <row r="17" spans="1:14" ht="27.6" x14ac:dyDescent="0.25">
      <c r="A17" s="100" t="str">
        <f t="shared" si="0"/>
        <v>PrelimIndi Tkachenko-ByngMr Teddy Bear</v>
      </c>
      <c r="B17" s="410" t="s">
        <v>24</v>
      </c>
      <c r="C17" s="420" t="s">
        <v>796</v>
      </c>
      <c r="D17" s="421" t="s">
        <v>730</v>
      </c>
      <c r="E17" s="114"/>
      <c r="F17" s="105"/>
      <c r="G17" s="114"/>
      <c r="H17" s="541">
        <v>61.7</v>
      </c>
      <c r="I17" s="153"/>
      <c r="J17" s="177"/>
      <c r="K17" s="178"/>
      <c r="L17" s="111">
        <v>4</v>
      </c>
      <c r="M17" s="112">
        <f t="shared" si="1"/>
        <v>4</v>
      </c>
      <c r="N17" s="113">
        <f t="shared" si="2"/>
        <v>4</v>
      </c>
    </row>
    <row r="18" spans="1:14" ht="15.6" x14ac:dyDescent="0.25">
      <c r="A18" s="100" t="str">
        <f t="shared" si="0"/>
        <v>PrelimMailaryce MuscaMission Control</v>
      </c>
      <c r="B18" s="410" t="s">
        <v>24</v>
      </c>
      <c r="C18" s="420" t="s">
        <v>797</v>
      </c>
      <c r="D18" s="421" t="s">
        <v>798</v>
      </c>
      <c r="E18" s="114"/>
      <c r="F18" s="105"/>
      <c r="G18" s="114"/>
      <c r="H18" s="541">
        <v>59.6</v>
      </c>
      <c r="I18" s="153"/>
      <c r="J18" s="177"/>
      <c r="K18" s="178"/>
      <c r="L18" s="111">
        <v>5</v>
      </c>
      <c r="M18" s="112">
        <f t="shared" si="1"/>
        <v>3</v>
      </c>
      <c r="N18" s="113">
        <f t="shared" si="2"/>
        <v>3</v>
      </c>
    </row>
    <row r="19" spans="1:14" ht="15.6" x14ac:dyDescent="0.25">
      <c r="A19" s="100" t="str">
        <f t="shared" si="0"/>
        <v>PrelimTracey JoosteHunter'S Choice</v>
      </c>
      <c r="B19" s="410" t="s">
        <v>24</v>
      </c>
      <c r="C19" s="420" t="s">
        <v>799</v>
      </c>
      <c r="D19" s="421" t="s">
        <v>821</v>
      </c>
      <c r="E19" s="114"/>
      <c r="F19" s="105"/>
      <c r="G19" s="114"/>
      <c r="H19" s="541">
        <v>56.6</v>
      </c>
      <c r="I19" s="153"/>
      <c r="J19" s="177"/>
      <c r="K19" s="178"/>
      <c r="L19" s="111">
        <v>6</v>
      </c>
      <c r="M19" s="112">
        <f t="shared" si="1"/>
        <v>2</v>
      </c>
      <c r="N19" s="113">
        <f t="shared" si="2"/>
        <v>2</v>
      </c>
    </row>
    <row r="20" spans="1:14" ht="15.6" x14ac:dyDescent="0.25">
      <c r="A20" s="100" t="str">
        <f t="shared" si="0"/>
        <v>PrelimClara DagostinoWendamar Trafford</v>
      </c>
      <c r="B20" s="410" t="s">
        <v>24</v>
      </c>
      <c r="C20" s="420" t="s">
        <v>800</v>
      </c>
      <c r="D20" s="421" t="s">
        <v>801</v>
      </c>
      <c r="E20" s="114"/>
      <c r="F20" s="105"/>
      <c r="G20" s="114"/>
      <c r="H20" s="541">
        <v>65</v>
      </c>
      <c r="I20" s="153"/>
      <c r="J20" s="177"/>
      <c r="K20" s="178"/>
      <c r="L20" s="111">
        <v>1</v>
      </c>
      <c r="M20" s="112">
        <f t="shared" si="1"/>
        <v>7</v>
      </c>
      <c r="N20" s="113">
        <f t="shared" si="2"/>
        <v>7</v>
      </c>
    </row>
    <row r="21" spans="1:14" ht="15.6" x14ac:dyDescent="0.25">
      <c r="A21" s="100" t="str">
        <f t="shared" si="0"/>
        <v>PrelimHarpa ByrneJudaroo Lottie Jones</v>
      </c>
      <c r="B21" s="410" t="s">
        <v>24</v>
      </c>
      <c r="C21" s="420" t="s">
        <v>712</v>
      </c>
      <c r="D21" s="421" t="s">
        <v>713</v>
      </c>
      <c r="E21" s="114"/>
      <c r="F21" s="105"/>
      <c r="G21" s="114"/>
      <c r="H21" s="541">
        <v>64.599999999999994</v>
      </c>
      <c r="I21" s="153"/>
      <c r="J21" s="177"/>
      <c r="K21" s="178"/>
      <c r="L21" s="111">
        <v>2</v>
      </c>
      <c r="M21" s="112">
        <f t="shared" si="1"/>
        <v>6</v>
      </c>
      <c r="N21" s="113">
        <f t="shared" si="2"/>
        <v>6</v>
      </c>
    </row>
    <row r="22" spans="1:14" ht="15.6" x14ac:dyDescent="0.25">
      <c r="A22" s="100" t="str">
        <f t="shared" si="0"/>
        <v>PrelimIndi BaileyLocky</v>
      </c>
      <c r="B22" s="410" t="s">
        <v>24</v>
      </c>
      <c r="C22" s="420" t="s">
        <v>802</v>
      </c>
      <c r="D22" s="421" t="s">
        <v>803</v>
      </c>
      <c r="E22" s="114"/>
      <c r="F22" s="105"/>
      <c r="G22" s="114"/>
      <c r="H22" s="541">
        <v>64</v>
      </c>
      <c r="I22" s="153"/>
      <c r="J22" s="177"/>
      <c r="K22" s="178"/>
      <c r="L22" s="111">
        <v>3</v>
      </c>
      <c r="M22" s="112">
        <f t="shared" si="1"/>
        <v>5</v>
      </c>
      <c r="N22" s="113">
        <f t="shared" si="2"/>
        <v>5</v>
      </c>
    </row>
    <row r="23" spans="1:14" ht="15.6" x14ac:dyDescent="0.25">
      <c r="A23" s="100" t="str">
        <f t="shared" si="0"/>
        <v>PrelimPippa TriggsWilling Wattle</v>
      </c>
      <c r="B23" s="410" t="s">
        <v>24</v>
      </c>
      <c r="C23" s="420" t="s">
        <v>790</v>
      </c>
      <c r="D23" s="421" t="s">
        <v>791</v>
      </c>
      <c r="E23" s="114"/>
      <c r="F23" s="105"/>
      <c r="G23" s="114"/>
      <c r="H23" s="541">
        <v>63.9</v>
      </c>
      <c r="I23" s="153"/>
      <c r="J23" s="177"/>
      <c r="K23" s="178"/>
      <c r="L23" s="111">
        <v>4</v>
      </c>
      <c r="M23" s="112">
        <f t="shared" si="1"/>
        <v>4</v>
      </c>
      <c r="N23" s="113">
        <f t="shared" si="2"/>
        <v>4</v>
      </c>
    </row>
    <row r="24" spans="1:14" ht="15.6" x14ac:dyDescent="0.25">
      <c r="A24" s="100" t="str">
        <f t="shared" si="0"/>
        <v>PrelimSkye BoschettiWendamar Braxton</v>
      </c>
      <c r="B24" s="410" t="s">
        <v>24</v>
      </c>
      <c r="C24" s="420" t="s">
        <v>804</v>
      </c>
      <c r="D24" s="421" t="s">
        <v>805</v>
      </c>
      <c r="E24" s="114"/>
      <c r="F24" s="105"/>
      <c r="G24" s="114"/>
      <c r="H24" s="541">
        <v>63</v>
      </c>
      <c r="I24" s="153"/>
      <c r="J24" s="177"/>
      <c r="K24" s="178"/>
      <c r="L24" s="111">
        <v>5</v>
      </c>
      <c r="M24" s="112">
        <f t="shared" si="1"/>
        <v>3</v>
      </c>
      <c r="N24" s="113">
        <f t="shared" si="2"/>
        <v>3</v>
      </c>
    </row>
    <row r="25" spans="1:14" ht="15.6" x14ac:dyDescent="0.25">
      <c r="A25" s="100" t="str">
        <f t="shared" si="0"/>
        <v>PrelimElaria AtheisBamborough Lady Caroline</v>
      </c>
      <c r="B25" s="410" t="s">
        <v>24</v>
      </c>
      <c r="C25" s="420" t="s">
        <v>213</v>
      </c>
      <c r="D25" s="421" t="s">
        <v>226</v>
      </c>
      <c r="E25" s="114"/>
      <c r="F25" s="105"/>
      <c r="G25" s="114"/>
      <c r="H25" s="541">
        <v>62</v>
      </c>
      <c r="I25" s="153"/>
      <c r="J25" s="177"/>
      <c r="K25" s="178"/>
      <c r="L25" s="111">
        <v>6</v>
      </c>
      <c r="M25" s="112">
        <f t="shared" si="1"/>
        <v>2</v>
      </c>
      <c r="N25" s="113">
        <f t="shared" si="2"/>
        <v>2</v>
      </c>
    </row>
    <row r="26" spans="1:14" ht="15.6" x14ac:dyDescent="0.25">
      <c r="A26" s="100" t="str">
        <f t="shared" si="0"/>
        <v>PrelimLilly MclennanViolet</v>
      </c>
      <c r="B26" s="410" t="s">
        <v>24</v>
      </c>
      <c r="C26" s="420" t="s">
        <v>823</v>
      </c>
      <c r="D26" s="421" t="s">
        <v>806</v>
      </c>
      <c r="E26" s="114"/>
      <c r="F26" s="105"/>
      <c r="G26" s="114"/>
      <c r="H26" s="541">
        <v>61.7</v>
      </c>
      <c r="I26" s="153"/>
      <c r="J26" s="177"/>
      <c r="K26" s="178"/>
      <c r="L26" s="111">
        <v>7</v>
      </c>
      <c r="M26" s="112">
        <f t="shared" si="1"/>
        <v>1</v>
      </c>
      <c r="N26" s="113">
        <f t="shared" si="2"/>
        <v>1</v>
      </c>
    </row>
    <row r="27" spans="1:14" ht="15.6" x14ac:dyDescent="0.25">
      <c r="A27" s="100" t="str">
        <f t="shared" si="0"/>
        <v>PrelimEliza HickmanMyfanwy Goldilocks</v>
      </c>
      <c r="B27" s="410" t="s">
        <v>24</v>
      </c>
      <c r="C27" s="420" t="s">
        <v>595</v>
      </c>
      <c r="D27" s="421" t="s">
        <v>623</v>
      </c>
      <c r="E27" s="114"/>
      <c r="F27" s="105"/>
      <c r="G27" s="114"/>
      <c r="H27" s="541">
        <v>61.6</v>
      </c>
      <c r="I27" s="153"/>
      <c r="J27" s="177"/>
      <c r="K27" s="178"/>
      <c r="L27" s="111">
        <v>8</v>
      </c>
      <c r="M27" s="112">
        <f t="shared" si="1"/>
        <v>1</v>
      </c>
      <c r="N27" s="113">
        <f t="shared" si="2"/>
        <v>1</v>
      </c>
    </row>
    <row r="28" spans="1:14" ht="15.6" x14ac:dyDescent="0.25">
      <c r="A28" s="100" t="str">
        <f t="shared" si="0"/>
        <v>PrelimXavier FrancisHeidi</v>
      </c>
      <c r="B28" s="410" t="s">
        <v>24</v>
      </c>
      <c r="C28" s="420" t="s">
        <v>807</v>
      </c>
      <c r="D28" s="421" t="s">
        <v>808</v>
      </c>
      <c r="E28" s="114"/>
      <c r="F28" s="105"/>
      <c r="G28" s="114"/>
      <c r="H28" s="541">
        <v>58.4</v>
      </c>
      <c r="I28" s="153"/>
      <c r="J28" s="177"/>
      <c r="K28" s="178"/>
      <c r="L28" s="111">
        <v>9</v>
      </c>
      <c r="M28" s="112">
        <f t="shared" si="1"/>
        <v>1</v>
      </c>
      <c r="N28" s="113">
        <f t="shared" si="2"/>
        <v>1</v>
      </c>
    </row>
    <row r="29" spans="1:14" ht="15.6" x14ac:dyDescent="0.25">
      <c r="A29" s="100" t="str">
        <f t="shared" si="0"/>
        <v>PrelimSeren EspositoLady Penelope</v>
      </c>
      <c r="B29" s="410" t="s">
        <v>24</v>
      </c>
      <c r="C29" s="420" t="s">
        <v>232</v>
      </c>
      <c r="D29" s="421" t="s">
        <v>237</v>
      </c>
      <c r="E29" s="114"/>
      <c r="F29" s="105"/>
      <c r="G29" s="114"/>
      <c r="H29" s="541">
        <v>55.4</v>
      </c>
      <c r="I29" s="153"/>
      <c r="J29" s="177"/>
      <c r="K29" s="178"/>
      <c r="L29" s="111">
        <v>10</v>
      </c>
      <c r="M29" s="112">
        <f t="shared" si="1"/>
        <v>1</v>
      </c>
      <c r="N29" s="113">
        <f t="shared" si="2"/>
        <v>1</v>
      </c>
    </row>
    <row r="30" spans="1:14" ht="14.4" x14ac:dyDescent="0.25">
      <c r="A30" s="100" t="str">
        <f t="shared" si="0"/>
        <v>PrelimLily VanderwielSundale Sirius</v>
      </c>
      <c r="B30" s="410" t="s">
        <v>24</v>
      </c>
      <c r="C30" s="417" t="s">
        <v>809</v>
      </c>
      <c r="D30" s="418" t="s">
        <v>810</v>
      </c>
      <c r="E30" s="114"/>
      <c r="F30" s="105"/>
      <c r="G30" s="114"/>
      <c r="H30" s="101">
        <v>66.8</v>
      </c>
      <c r="I30" s="153"/>
      <c r="J30" s="177"/>
      <c r="K30" s="178"/>
      <c r="L30" s="111">
        <v>1</v>
      </c>
      <c r="M30" s="112">
        <f t="shared" si="1"/>
        <v>7</v>
      </c>
      <c r="N30" s="113">
        <f t="shared" si="2"/>
        <v>7</v>
      </c>
    </row>
    <row r="31" spans="1:14" ht="27.6" x14ac:dyDescent="0.25">
      <c r="A31" s="100" t="str">
        <f t="shared" si="0"/>
        <v>PrelimZara Coussens-LeesonTeifi Valley Mr Llewellyn</v>
      </c>
      <c r="B31" s="410" t="s">
        <v>24</v>
      </c>
      <c r="C31" s="420" t="s">
        <v>811</v>
      </c>
      <c r="D31" s="421" t="s">
        <v>812</v>
      </c>
      <c r="E31" s="114"/>
      <c r="F31" s="105"/>
      <c r="G31" s="114"/>
      <c r="H31" s="101">
        <v>66.099999999999994</v>
      </c>
      <c r="I31" s="542"/>
      <c r="J31" s="177"/>
      <c r="K31" s="178"/>
      <c r="L31" s="111">
        <v>2</v>
      </c>
      <c r="M31" s="112">
        <f t="shared" si="1"/>
        <v>6</v>
      </c>
      <c r="N31" s="113">
        <f t="shared" si="2"/>
        <v>6</v>
      </c>
    </row>
    <row r="32" spans="1:14" ht="27.6" x14ac:dyDescent="0.25">
      <c r="A32" s="100" t="str">
        <f t="shared" si="0"/>
        <v>PrelimZara Coussens-LeesonRegal Donatello</v>
      </c>
      <c r="B32" s="410" t="s">
        <v>24</v>
      </c>
      <c r="C32" s="420" t="s">
        <v>811</v>
      </c>
      <c r="D32" s="421" t="s">
        <v>813</v>
      </c>
      <c r="E32" s="114"/>
      <c r="F32" s="105"/>
      <c r="G32" s="114"/>
      <c r="H32" s="101">
        <v>65.900000000000006</v>
      </c>
      <c r="I32" s="542"/>
      <c r="J32" s="177"/>
      <c r="K32" s="178"/>
      <c r="L32" s="111">
        <v>3</v>
      </c>
      <c r="M32" s="112">
        <f t="shared" si="1"/>
        <v>5</v>
      </c>
      <c r="N32" s="113">
        <f t="shared" si="2"/>
        <v>5</v>
      </c>
    </row>
    <row r="33" spans="1:14" ht="15.6" x14ac:dyDescent="0.25">
      <c r="A33" s="100" t="str">
        <f t="shared" si="0"/>
        <v>PrelimLily QuirkLuna</v>
      </c>
      <c r="B33" s="410" t="s">
        <v>24</v>
      </c>
      <c r="C33" s="420" t="s">
        <v>814</v>
      </c>
      <c r="D33" s="421" t="s">
        <v>815</v>
      </c>
      <c r="E33" s="114"/>
      <c r="F33" s="105"/>
      <c r="G33" s="114"/>
      <c r="H33" s="101">
        <v>64.599999999999994</v>
      </c>
      <c r="I33" s="542"/>
      <c r="J33" s="177"/>
      <c r="K33" s="178"/>
      <c r="L33" s="111">
        <v>4</v>
      </c>
      <c r="M33" s="112">
        <f t="shared" si="1"/>
        <v>4</v>
      </c>
      <c r="N33" s="113">
        <f t="shared" si="2"/>
        <v>4</v>
      </c>
    </row>
    <row r="34" spans="1:14" ht="15.6" x14ac:dyDescent="0.25">
      <c r="A34" s="100" t="str">
        <f t="shared" si="0"/>
        <v>PrelimEmily SweetmanErigola Starburst</v>
      </c>
      <c r="B34" s="410" t="s">
        <v>24</v>
      </c>
      <c r="C34" s="420" t="s">
        <v>816</v>
      </c>
      <c r="D34" s="421" t="s">
        <v>817</v>
      </c>
      <c r="E34" s="114"/>
      <c r="F34" s="105"/>
      <c r="G34" s="350"/>
      <c r="H34" s="101">
        <v>62.3</v>
      </c>
      <c r="I34" s="542"/>
      <c r="J34" s="177"/>
      <c r="K34" s="178"/>
      <c r="L34" s="111">
        <v>5</v>
      </c>
      <c r="M34" s="112">
        <f t="shared" si="1"/>
        <v>3</v>
      </c>
      <c r="N34" s="113">
        <f t="shared" si="2"/>
        <v>3</v>
      </c>
    </row>
    <row r="35" spans="1:14" ht="15.6" x14ac:dyDescent="0.25">
      <c r="A35" s="100" t="str">
        <f t="shared" si="0"/>
        <v>PrelimAlannah CaddJingaree Look At Me</v>
      </c>
      <c r="B35" s="410" t="s">
        <v>24</v>
      </c>
      <c r="C35" s="420" t="s">
        <v>818</v>
      </c>
      <c r="D35" s="421" t="s">
        <v>822</v>
      </c>
      <c r="E35" s="114"/>
      <c r="F35" s="105"/>
      <c r="G35" s="114"/>
      <c r="H35" s="101">
        <v>60.7</v>
      </c>
      <c r="I35" s="542"/>
      <c r="J35" s="177"/>
      <c r="K35" s="178"/>
      <c r="L35" s="111">
        <v>6</v>
      </c>
      <c r="M35" s="112">
        <f t="shared" si="1"/>
        <v>2</v>
      </c>
      <c r="N35" s="113">
        <f t="shared" si="2"/>
        <v>2</v>
      </c>
    </row>
    <row r="36" spans="1:14" ht="15.6" x14ac:dyDescent="0.25">
      <c r="A36" s="100" t="str">
        <f t="shared" si="0"/>
        <v>PrelimAbigail HornbyDecoy</v>
      </c>
      <c r="B36" s="410" t="s">
        <v>24</v>
      </c>
      <c r="C36" s="420" t="s">
        <v>819</v>
      </c>
      <c r="D36" s="421" t="s">
        <v>820</v>
      </c>
      <c r="E36" s="114"/>
      <c r="F36" s="105"/>
      <c r="G36" s="114"/>
      <c r="H36" s="101">
        <v>54.6</v>
      </c>
      <c r="I36" s="542"/>
      <c r="J36" s="177"/>
      <c r="K36" s="178"/>
      <c r="L36" s="111">
        <v>7</v>
      </c>
      <c r="M36" s="112">
        <f t="shared" si="1"/>
        <v>1</v>
      </c>
      <c r="N36" s="113">
        <f t="shared" si="2"/>
        <v>1</v>
      </c>
    </row>
    <row r="37" spans="1:14" ht="15.6" x14ac:dyDescent="0.25">
      <c r="A37" s="100" t="str">
        <f t="shared" si="0"/>
        <v/>
      </c>
      <c r="B37" s="410"/>
      <c r="C37" s="420"/>
      <c r="D37" s="421"/>
      <c r="E37" s="114"/>
      <c r="F37" s="105"/>
      <c r="G37" s="114"/>
      <c r="H37" s="101"/>
      <c r="I37" s="542"/>
      <c r="J37" s="177"/>
      <c r="K37" s="178"/>
      <c r="L37" s="111"/>
      <c r="M37" s="112">
        <f t="shared" si="1"/>
        <v>0</v>
      </c>
      <c r="N37" s="113">
        <f t="shared" si="2"/>
        <v>0</v>
      </c>
    </row>
    <row r="38" spans="1:14" ht="15.6" x14ac:dyDescent="0.25">
      <c r="A38" s="100" t="str">
        <f t="shared" ref="A38:A69" si="3">CONCATENATE(B38,C38,D38)</f>
        <v/>
      </c>
      <c r="B38" s="410"/>
      <c r="C38" s="420"/>
      <c r="D38" s="421"/>
      <c r="E38" s="114"/>
      <c r="F38" s="105"/>
      <c r="G38" s="114"/>
      <c r="H38" s="101"/>
      <c r="I38" s="542"/>
      <c r="J38" s="177"/>
      <c r="K38" s="178"/>
      <c r="L38" s="111"/>
      <c r="M38" s="112">
        <f t="shared" si="1"/>
        <v>0</v>
      </c>
      <c r="N38" s="113">
        <f t="shared" si="2"/>
        <v>0</v>
      </c>
    </row>
    <row r="39" spans="1:14" ht="15.6" x14ac:dyDescent="0.25">
      <c r="A39" s="100" t="str">
        <f t="shared" si="3"/>
        <v/>
      </c>
      <c r="B39" s="410"/>
      <c r="C39" s="420"/>
      <c r="D39" s="421"/>
      <c r="E39" s="114"/>
      <c r="F39" s="105"/>
      <c r="G39" s="114"/>
      <c r="H39" s="101"/>
      <c r="I39" s="542"/>
      <c r="J39" s="177"/>
      <c r="K39" s="178"/>
      <c r="L39" s="111"/>
      <c r="M39" s="112">
        <f t="shared" si="1"/>
        <v>0</v>
      </c>
      <c r="N39" s="113">
        <f t="shared" si="2"/>
        <v>0</v>
      </c>
    </row>
    <row r="40" spans="1:14" ht="15.6" x14ac:dyDescent="0.25">
      <c r="A40" s="100" t="str">
        <f t="shared" si="3"/>
        <v/>
      </c>
      <c r="B40" s="410"/>
      <c r="C40" s="420"/>
      <c r="D40" s="421"/>
      <c r="E40" s="114"/>
      <c r="F40" s="105"/>
      <c r="G40" s="114"/>
      <c r="H40" s="101"/>
      <c r="I40" s="542"/>
      <c r="J40" s="177"/>
      <c r="K40" s="178"/>
      <c r="L40" s="111"/>
      <c r="M40" s="112">
        <f t="shared" si="1"/>
        <v>0</v>
      </c>
      <c r="N40" s="113">
        <f t="shared" si="2"/>
        <v>0</v>
      </c>
    </row>
    <row r="41" spans="1:14" ht="15.6" x14ac:dyDescent="0.25">
      <c r="A41" s="100" t="str">
        <f t="shared" si="3"/>
        <v/>
      </c>
      <c r="B41" s="410"/>
      <c r="C41" s="420"/>
      <c r="D41" s="421"/>
      <c r="E41" s="114"/>
      <c r="F41" s="105"/>
      <c r="G41" s="114"/>
      <c r="H41" s="101"/>
      <c r="I41" s="542"/>
      <c r="J41" s="177"/>
      <c r="K41" s="178"/>
      <c r="L41" s="111"/>
      <c r="M41" s="112">
        <f t="shared" si="1"/>
        <v>0</v>
      </c>
      <c r="N41" s="113">
        <f t="shared" si="2"/>
        <v>0</v>
      </c>
    </row>
    <row r="42" spans="1:14" ht="15.6" x14ac:dyDescent="0.25">
      <c r="A42" s="100" t="str">
        <f t="shared" si="3"/>
        <v/>
      </c>
      <c r="B42" s="410"/>
      <c r="C42" s="420"/>
      <c r="D42" s="421"/>
      <c r="E42" s="114"/>
      <c r="F42" s="105"/>
      <c r="G42" s="114"/>
      <c r="H42" s="101"/>
      <c r="I42" s="542"/>
      <c r="J42" s="177"/>
      <c r="K42" s="178"/>
      <c r="L42" s="111"/>
      <c r="M42" s="112">
        <f t="shared" si="1"/>
        <v>0</v>
      </c>
      <c r="N42" s="113">
        <f t="shared" si="2"/>
        <v>0</v>
      </c>
    </row>
    <row r="43" spans="1:14" ht="15.6" x14ac:dyDescent="0.25">
      <c r="A43" s="100" t="str">
        <f t="shared" si="3"/>
        <v/>
      </c>
      <c r="B43" s="410"/>
      <c r="C43" s="420"/>
      <c r="D43" s="421"/>
      <c r="E43" s="114"/>
      <c r="F43" s="105"/>
      <c r="G43" s="114"/>
      <c r="H43" s="101"/>
      <c r="I43" s="542"/>
      <c r="J43" s="177"/>
      <c r="K43" s="178"/>
      <c r="L43" s="111"/>
      <c r="M43" s="112">
        <f t="shared" si="1"/>
        <v>0</v>
      </c>
      <c r="N43" s="113">
        <f t="shared" si="2"/>
        <v>0</v>
      </c>
    </row>
    <row r="44" spans="1:14" ht="15.6" x14ac:dyDescent="0.25">
      <c r="A44" s="100" t="str">
        <f t="shared" si="3"/>
        <v/>
      </c>
      <c r="B44" s="410"/>
      <c r="C44" s="420"/>
      <c r="D44" s="421"/>
      <c r="E44" s="114"/>
      <c r="F44" s="105"/>
      <c r="G44" s="114"/>
      <c r="H44" s="101"/>
      <c r="I44" s="542"/>
      <c r="J44" s="177"/>
      <c r="K44" s="178"/>
      <c r="L44" s="111"/>
      <c r="M44" s="112">
        <f t="shared" si="1"/>
        <v>0</v>
      </c>
      <c r="N44" s="113">
        <f t="shared" si="2"/>
        <v>0</v>
      </c>
    </row>
    <row r="45" spans="1:14" ht="15.6" x14ac:dyDescent="0.25">
      <c r="A45" s="100" t="str">
        <f t="shared" si="3"/>
        <v/>
      </c>
      <c r="B45" s="410"/>
      <c r="C45" s="420"/>
      <c r="D45" s="421"/>
      <c r="E45" s="114"/>
      <c r="F45" s="105"/>
      <c r="G45" s="114"/>
      <c r="H45" s="101"/>
      <c r="I45" s="542"/>
      <c r="J45" s="177"/>
      <c r="K45" s="178"/>
      <c r="L45" s="111"/>
      <c r="M45" s="112">
        <f t="shared" si="1"/>
        <v>0</v>
      </c>
      <c r="N45" s="113">
        <f t="shared" si="2"/>
        <v>0</v>
      </c>
    </row>
    <row r="46" spans="1:14" ht="15.6" x14ac:dyDescent="0.25">
      <c r="A46" s="100" t="str">
        <f t="shared" si="3"/>
        <v/>
      </c>
      <c r="B46" s="410"/>
      <c r="C46" s="420"/>
      <c r="D46" s="421"/>
      <c r="E46" s="114"/>
      <c r="F46" s="105"/>
      <c r="G46" s="114"/>
      <c r="H46" s="101"/>
      <c r="I46" s="542"/>
      <c r="J46" s="177"/>
      <c r="K46" s="178"/>
      <c r="L46" s="111"/>
      <c r="M46" s="112">
        <f t="shared" si="1"/>
        <v>0</v>
      </c>
      <c r="N46" s="113">
        <f t="shared" si="2"/>
        <v>0</v>
      </c>
    </row>
    <row r="47" spans="1:14" ht="15.6" x14ac:dyDescent="0.25">
      <c r="A47" s="100" t="str">
        <f t="shared" si="3"/>
        <v/>
      </c>
      <c r="B47" s="410"/>
      <c r="C47" s="420"/>
      <c r="D47" s="421"/>
      <c r="E47" s="114"/>
      <c r="F47" s="105"/>
      <c r="G47" s="114"/>
      <c r="H47" s="101"/>
      <c r="I47" s="542"/>
      <c r="J47" s="177"/>
      <c r="K47" s="178"/>
      <c r="L47" s="111"/>
      <c r="M47" s="112">
        <f t="shared" si="1"/>
        <v>0</v>
      </c>
      <c r="N47" s="113">
        <f t="shared" si="2"/>
        <v>0</v>
      </c>
    </row>
    <row r="48" spans="1:14" ht="15.6" x14ac:dyDescent="0.25">
      <c r="A48" s="100" t="str">
        <f t="shared" si="3"/>
        <v/>
      </c>
      <c r="B48" s="410"/>
      <c r="C48" s="420"/>
      <c r="D48" s="421"/>
      <c r="E48" s="114"/>
      <c r="F48" s="105"/>
      <c r="G48" s="114"/>
      <c r="H48" s="101"/>
      <c r="I48" s="542"/>
      <c r="J48" s="177"/>
      <c r="K48" s="178"/>
      <c r="L48" s="111"/>
      <c r="M48" s="112">
        <f t="shared" si="1"/>
        <v>0</v>
      </c>
      <c r="N48" s="113">
        <f t="shared" si="2"/>
        <v>0</v>
      </c>
    </row>
    <row r="49" spans="1:14" ht="15.6" x14ac:dyDescent="0.25">
      <c r="A49" s="100" t="str">
        <f t="shared" si="3"/>
        <v/>
      </c>
      <c r="B49" s="410"/>
      <c r="C49" s="420"/>
      <c r="D49" s="421"/>
      <c r="E49" s="114"/>
      <c r="F49" s="105"/>
      <c r="G49" s="114"/>
      <c r="H49" s="101"/>
      <c r="I49" s="406"/>
      <c r="J49" s="177"/>
      <c r="K49" s="178"/>
      <c r="L49" s="111"/>
      <c r="M49" s="112">
        <f t="shared" si="1"/>
        <v>0</v>
      </c>
      <c r="N49" s="113">
        <f t="shared" si="2"/>
        <v>0</v>
      </c>
    </row>
    <row r="50" spans="1:14" ht="15.6" x14ac:dyDescent="0.25">
      <c r="A50" s="100" t="str">
        <f t="shared" si="3"/>
        <v/>
      </c>
      <c r="B50" s="410"/>
      <c r="C50" s="420"/>
      <c r="D50" s="421"/>
      <c r="E50" s="114"/>
      <c r="F50" s="105"/>
      <c r="G50" s="114"/>
      <c r="H50" s="101"/>
      <c r="I50" s="406"/>
      <c r="J50" s="177"/>
      <c r="K50" s="178"/>
      <c r="L50" s="111"/>
      <c r="M50" s="112">
        <f t="shared" si="1"/>
        <v>0</v>
      </c>
      <c r="N50" s="113">
        <f t="shared" si="2"/>
        <v>0</v>
      </c>
    </row>
    <row r="51" spans="1:14" ht="15.6" x14ac:dyDescent="0.25">
      <c r="A51" s="100" t="str">
        <f t="shared" si="3"/>
        <v/>
      </c>
      <c r="B51" s="410"/>
      <c r="C51" s="420"/>
      <c r="D51" s="421"/>
      <c r="E51" s="114"/>
      <c r="F51" s="105"/>
      <c r="G51" s="114"/>
      <c r="H51" s="101"/>
      <c r="I51" s="406"/>
      <c r="J51" s="177"/>
      <c r="K51" s="178"/>
      <c r="L51" s="111"/>
      <c r="M51" s="112">
        <f t="shared" si="1"/>
        <v>0</v>
      </c>
      <c r="N51" s="113">
        <f t="shared" si="2"/>
        <v>0</v>
      </c>
    </row>
    <row r="52" spans="1:14" ht="15.6" x14ac:dyDescent="0.25">
      <c r="A52" s="100" t="str">
        <f t="shared" si="3"/>
        <v/>
      </c>
      <c r="B52" s="410"/>
      <c r="C52" s="422"/>
      <c r="D52" s="421"/>
      <c r="E52" s="114"/>
      <c r="F52" s="105"/>
      <c r="G52" s="114"/>
      <c r="H52" s="101"/>
      <c r="I52" s="406"/>
      <c r="J52" s="177"/>
      <c r="K52" s="178"/>
      <c r="L52" s="111"/>
      <c r="M52" s="112">
        <f t="shared" si="1"/>
        <v>0</v>
      </c>
      <c r="N52" s="113">
        <f t="shared" si="2"/>
        <v>0</v>
      </c>
    </row>
    <row r="53" spans="1:14" ht="14.4" x14ac:dyDescent="0.25">
      <c r="A53" s="100" t="str">
        <f t="shared" si="3"/>
        <v/>
      </c>
      <c r="B53" s="419"/>
      <c r="C53" s="420"/>
      <c r="D53" s="423"/>
      <c r="E53" s="114"/>
      <c r="F53" s="105"/>
      <c r="G53" s="114"/>
      <c r="H53" s="101"/>
      <c r="I53" s="153"/>
      <c r="J53" s="177"/>
      <c r="K53" s="178"/>
      <c r="L53" s="111"/>
      <c r="M53" s="112">
        <f t="shared" si="1"/>
        <v>0</v>
      </c>
      <c r="N53" s="113">
        <f t="shared" si="2"/>
        <v>0</v>
      </c>
    </row>
    <row r="54" spans="1:14" ht="15.6" x14ac:dyDescent="0.25">
      <c r="A54" s="100" t="str">
        <f t="shared" si="3"/>
        <v/>
      </c>
      <c r="B54" s="419"/>
      <c r="C54" s="424"/>
      <c r="D54" s="425"/>
      <c r="E54" s="114"/>
      <c r="F54" s="105"/>
      <c r="G54" s="114"/>
      <c r="H54" s="101"/>
      <c r="I54" s="153"/>
      <c r="J54" s="407"/>
      <c r="K54" s="178"/>
      <c r="L54" s="111"/>
      <c r="M54" s="112">
        <f t="shared" si="1"/>
        <v>0</v>
      </c>
      <c r="N54" s="113">
        <f t="shared" si="2"/>
        <v>0</v>
      </c>
    </row>
    <row r="55" spans="1:14" ht="15.6" x14ac:dyDescent="0.25">
      <c r="A55" s="100" t="str">
        <f t="shared" si="3"/>
        <v/>
      </c>
      <c r="B55" s="419"/>
      <c r="C55" s="420"/>
      <c r="D55" s="421"/>
      <c r="E55" s="114"/>
      <c r="F55" s="105"/>
      <c r="G55" s="114"/>
      <c r="H55" s="101"/>
      <c r="I55" s="153"/>
      <c r="J55" s="407"/>
      <c r="K55" s="178"/>
      <c r="L55" s="111"/>
      <c r="M55" s="112">
        <f t="shared" si="1"/>
        <v>0</v>
      </c>
      <c r="N55" s="113">
        <f t="shared" si="2"/>
        <v>0</v>
      </c>
    </row>
    <row r="56" spans="1:14" ht="15.6" x14ac:dyDescent="0.25">
      <c r="A56" s="100" t="str">
        <f t="shared" si="3"/>
        <v/>
      </c>
      <c r="B56" s="419"/>
      <c r="C56" s="420"/>
      <c r="D56" s="421"/>
      <c r="E56" s="114"/>
      <c r="F56" s="105"/>
      <c r="G56" s="114"/>
      <c r="H56" s="101"/>
      <c r="I56" s="153"/>
      <c r="J56" s="407"/>
      <c r="K56" s="178"/>
      <c r="L56" s="111"/>
      <c r="M56" s="112">
        <f t="shared" si="1"/>
        <v>0</v>
      </c>
      <c r="N56" s="113">
        <f t="shared" si="2"/>
        <v>0</v>
      </c>
    </row>
    <row r="57" spans="1:14" ht="15.6" x14ac:dyDescent="0.25">
      <c r="A57" s="100" t="str">
        <f t="shared" si="3"/>
        <v/>
      </c>
      <c r="B57" s="419"/>
      <c r="C57" s="420"/>
      <c r="D57" s="421"/>
      <c r="E57" s="114"/>
      <c r="F57" s="105"/>
      <c r="G57" s="114"/>
      <c r="H57" s="101"/>
      <c r="I57" s="153"/>
      <c r="J57" s="407"/>
      <c r="K57" s="178"/>
      <c r="L57" s="111"/>
      <c r="M57" s="112">
        <f t="shared" si="1"/>
        <v>0</v>
      </c>
      <c r="N57" s="113">
        <f t="shared" si="2"/>
        <v>0</v>
      </c>
    </row>
    <row r="58" spans="1:14" ht="15.6" x14ac:dyDescent="0.25">
      <c r="A58" s="100" t="str">
        <f t="shared" si="3"/>
        <v/>
      </c>
      <c r="B58" s="419"/>
      <c r="C58" s="420"/>
      <c r="D58" s="421"/>
      <c r="E58" s="114"/>
      <c r="F58" s="105"/>
      <c r="G58" s="114"/>
      <c r="H58" s="101"/>
      <c r="I58" s="153"/>
      <c r="J58" s="407"/>
      <c r="K58" s="178"/>
      <c r="L58" s="111"/>
      <c r="M58" s="112">
        <f t="shared" si="1"/>
        <v>0</v>
      </c>
      <c r="N58" s="113">
        <f t="shared" si="2"/>
        <v>0</v>
      </c>
    </row>
    <row r="59" spans="1:14" ht="15.6" x14ac:dyDescent="0.25">
      <c r="A59" s="100" t="str">
        <f t="shared" si="3"/>
        <v/>
      </c>
      <c r="B59" s="419"/>
      <c r="C59" s="420"/>
      <c r="D59" s="421"/>
      <c r="E59" s="114"/>
      <c r="F59" s="105"/>
      <c r="G59" s="114"/>
      <c r="H59" s="101"/>
      <c r="I59" s="153"/>
      <c r="J59" s="407"/>
      <c r="K59" s="178"/>
      <c r="L59" s="111"/>
      <c r="M59" s="112">
        <f t="shared" si="1"/>
        <v>0</v>
      </c>
      <c r="N59" s="113">
        <f t="shared" si="2"/>
        <v>0</v>
      </c>
    </row>
    <row r="60" spans="1:14" ht="14.4" x14ac:dyDescent="0.25">
      <c r="A60" s="100" t="str">
        <f t="shared" si="3"/>
        <v/>
      </c>
      <c r="B60" s="101"/>
      <c r="C60" s="102"/>
      <c r="D60" s="103"/>
      <c r="E60" s="114"/>
      <c r="F60" s="105"/>
      <c r="G60" s="114"/>
      <c r="H60" s="101"/>
      <c r="I60" s="153"/>
      <c r="J60" s="177"/>
      <c r="K60" s="178"/>
      <c r="L60" s="111"/>
      <c r="M60" s="112">
        <f t="shared" si="1"/>
        <v>0</v>
      </c>
      <c r="N60" s="113">
        <f t="shared" si="2"/>
        <v>0</v>
      </c>
    </row>
    <row r="61" spans="1:14" ht="14.4" x14ac:dyDescent="0.25">
      <c r="A61" s="100" t="str">
        <f t="shared" si="3"/>
        <v/>
      </c>
      <c r="B61" s="130"/>
      <c r="C61" s="102"/>
      <c r="D61" s="103"/>
      <c r="E61" s="114"/>
      <c r="F61" s="105"/>
      <c r="G61" s="114"/>
      <c r="H61" s="101"/>
      <c r="I61" s="153"/>
      <c r="J61" s="177"/>
      <c r="K61" s="178"/>
      <c r="L61" s="111"/>
      <c r="M61" s="112">
        <f t="shared" ref="M61:M76" si="4">IF(L61=1,7,IF(L61=2,6,IF(L61=3,5,IF(L61=4,4,IF(L61=5,3,IF(L61=6,2,IF(L61&gt;=6,1,0)))))))</f>
        <v>0</v>
      </c>
      <c r="N61" s="113">
        <f t="shared" ref="N61:N76" si="5">SUM(M61+$N$5)</f>
        <v>0</v>
      </c>
    </row>
    <row r="62" spans="1:14" ht="14.4" x14ac:dyDescent="0.25">
      <c r="A62" s="100" t="str">
        <f t="shared" si="3"/>
        <v/>
      </c>
      <c r="B62" s="130"/>
      <c r="C62" s="102"/>
      <c r="D62" s="103"/>
      <c r="E62" s="114"/>
      <c r="F62" s="105"/>
      <c r="G62" s="114"/>
      <c r="H62" s="101"/>
      <c r="I62" s="153"/>
      <c r="J62" s="177"/>
      <c r="K62" s="178"/>
      <c r="L62" s="111"/>
      <c r="M62" s="112">
        <f t="shared" si="4"/>
        <v>0</v>
      </c>
      <c r="N62" s="113">
        <f t="shared" si="5"/>
        <v>0</v>
      </c>
    </row>
    <row r="63" spans="1:14" ht="14.4" x14ac:dyDescent="0.25">
      <c r="A63" s="100" t="str">
        <f t="shared" si="3"/>
        <v/>
      </c>
      <c r="B63" s="130"/>
      <c r="C63" s="102"/>
      <c r="D63" s="103"/>
      <c r="E63" s="114"/>
      <c r="F63" s="105"/>
      <c r="G63" s="114"/>
      <c r="H63" s="101"/>
      <c r="I63" s="153"/>
      <c r="J63" s="177"/>
      <c r="K63" s="178"/>
      <c r="L63" s="111"/>
      <c r="M63" s="112">
        <f t="shared" si="4"/>
        <v>0</v>
      </c>
      <c r="N63" s="113">
        <f t="shared" si="5"/>
        <v>0</v>
      </c>
    </row>
    <row r="64" spans="1:14" ht="14.4" x14ac:dyDescent="0.25">
      <c r="A64" s="100" t="str">
        <f t="shared" si="3"/>
        <v/>
      </c>
      <c r="B64" s="130"/>
      <c r="C64" s="102"/>
      <c r="D64" s="103"/>
      <c r="E64" s="114"/>
      <c r="F64" s="105"/>
      <c r="G64" s="114"/>
      <c r="H64" s="101"/>
      <c r="I64" s="153"/>
      <c r="J64" s="177"/>
      <c r="K64" s="178"/>
      <c r="L64" s="111"/>
      <c r="M64" s="112">
        <f t="shared" si="4"/>
        <v>0</v>
      </c>
      <c r="N64" s="113">
        <f t="shared" si="5"/>
        <v>0</v>
      </c>
    </row>
    <row r="65" spans="1:14" ht="14.4" x14ac:dyDescent="0.25">
      <c r="A65" s="100" t="str">
        <f t="shared" si="3"/>
        <v/>
      </c>
      <c r="B65" s="130"/>
      <c r="C65" s="102"/>
      <c r="D65" s="103"/>
      <c r="E65" s="114"/>
      <c r="F65" s="105"/>
      <c r="G65" s="114"/>
      <c r="H65" s="101"/>
      <c r="I65" s="153"/>
      <c r="J65" s="177"/>
      <c r="K65" s="178"/>
      <c r="L65" s="111"/>
      <c r="M65" s="112">
        <f t="shared" si="4"/>
        <v>0</v>
      </c>
      <c r="N65" s="113">
        <f t="shared" si="5"/>
        <v>0</v>
      </c>
    </row>
    <row r="66" spans="1:14" ht="14.4" x14ac:dyDescent="0.25">
      <c r="A66" s="100" t="str">
        <f t="shared" si="3"/>
        <v/>
      </c>
      <c r="B66" s="130"/>
      <c r="C66" s="102"/>
      <c r="D66" s="103"/>
      <c r="E66" s="114"/>
      <c r="F66" s="105"/>
      <c r="G66" s="114"/>
      <c r="H66" s="101"/>
      <c r="I66" s="153"/>
      <c r="J66" s="177"/>
      <c r="K66" s="178"/>
      <c r="L66" s="111"/>
      <c r="M66" s="112">
        <f t="shared" si="4"/>
        <v>0</v>
      </c>
      <c r="N66" s="113">
        <f t="shared" si="5"/>
        <v>0</v>
      </c>
    </row>
    <row r="67" spans="1:14" ht="14.4" x14ac:dyDescent="0.25">
      <c r="A67" s="100" t="str">
        <f t="shared" si="3"/>
        <v/>
      </c>
      <c r="B67" s="130"/>
      <c r="C67" s="102"/>
      <c r="D67" s="103"/>
      <c r="E67" s="114"/>
      <c r="F67" s="105"/>
      <c r="G67" s="114"/>
      <c r="H67" s="101"/>
      <c r="I67" s="153"/>
      <c r="J67" s="177"/>
      <c r="K67" s="178"/>
      <c r="L67" s="111"/>
      <c r="M67" s="112">
        <f t="shared" si="4"/>
        <v>0</v>
      </c>
      <c r="N67" s="113">
        <f t="shared" si="5"/>
        <v>0</v>
      </c>
    </row>
    <row r="68" spans="1:14" ht="14.4" x14ac:dyDescent="0.25">
      <c r="A68" s="100" t="str">
        <f t="shared" si="3"/>
        <v/>
      </c>
      <c r="B68" s="130"/>
      <c r="C68" s="102"/>
      <c r="D68" s="103"/>
      <c r="E68" s="114"/>
      <c r="F68" s="105"/>
      <c r="G68" s="114"/>
      <c r="H68" s="101"/>
      <c r="I68" s="153"/>
      <c r="J68" s="177"/>
      <c r="K68" s="178"/>
      <c r="L68" s="111"/>
      <c r="M68" s="112">
        <f t="shared" si="4"/>
        <v>0</v>
      </c>
      <c r="N68" s="113">
        <f t="shared" si="5"/>
        <v>0</v>
      </c>
    </row>
    <row r="69" spans="1:14" ht="14.4" x14ac:dyDescent="0.25">
      <c r="A69" s="100" t="str">
        <f t="shared" si="3"/>
        <v/>
      </c>
      <c r="B69" s="101"/>
      <c r="C69" s="102"/>
      <c r="D69" s="103"/>
      <c r="E69" s="114"/>
      <c r="F69" s="105"/>
      <c r="G69" s="114"/>
      <c r="H69" s="101"/>
      <c r="I69" s="153"/>
      <c r="J69" s="177"/>
      <c r="K69" s="178"/>
      <c r="L69" s="111"/>
      <c r="M69" s="112">
        <f t="shared" si="4"/>
        <v>0</v>
      </c>
      <c r="N69" s="113">
        <f t="shared" si="5"/>
        <v>0</v>
      </c>
    </row>
    <row r="70" spans="1:14" ht="14.4" x14ac:dyDescent="0.25">
      <c r="A70" s="100" t="str">
        <f t="shared" ref="A70:A76" si="6">CONCATENATE(B70,C70,D70)</f>
        <v/>
      </c>
      <c r="B70" s="101"/>
      <c r="C70" s="102"/>
      <c r="D70" s="103"/>
      <c r="E70" s="114"/>
      <c r="F70" s="105"/>
      <c r="G70" s="114"/>
      <c r="H70" s="101"/>
      <c r="I70" s="153"/>
      <c r="J70" s="177"/>
      <c r="K70" s="178"/>
      <c r="L70" s="111"/>
      <c r="M70" s="112">
        <f t="shared" si="4"/>
        <v>0</v>
      </c>
      <c r="N70" s="113">
        <f t="shared" si="5"/>
        <v>0</v>
      </c>
    </row>
    <row r="71" spans="1:14" ht="14.4" x14ac:dyDescent="0.25">
      <c r="A71" s="100" t="str">
        <f t="shared" si="6"/>
        <v/>
      </c>
      <c r="B71" s="101"/>
      <c r="C71" s="102"/>
      <c r="D71" s="103"/>
      <c r="E71" s="114"/>
      <c r="F71" s="105"/>
      <c r="G71" s="114"/>
      <c r="H71" s="101"/>
      <c r="I71" s="153"/>
      <c r="J71" s="177"/>
      <c r="K71" s="178"/>
      <c r="L71" s="111"/>
      <c r="M71" s="112">
        <f t="shared" si="4"/>
        <v>0</v>
      </c>
      <c r="N71" s="113">
        <f t="shared" si="5"/>
        <v>0</v>
      </c>
    </row>
    <row r="72" spans="1:14" ht="14.4" x14ac:dyDescent="0.25">
      <c r="A72" s="100" t="str">
        <f t="shared" si="6"/>
        <v/>
      </c>
      <c r="B72" s="101"/>
      <c r="C72" s="102"/>
      <c r="D72" s="103"/>
      <c r="E72" s="114"/>
      <c r="F72" s="105"/>
      <c r="G72" s="114"/>
      <c r="H72" s="101"/>
      <c r="I72" s="153"/>
      <c r="J72" s="177"/>
      <c r="K72" s="178"/>
      <c r="L72" s="111"/>
      <c r="M72" s="112">
        <f t="shared" si="4"/>
        <v>0</v>
      </c>
      <c r="N72" s="113">
        <f t="shared" si="5"/>
        <v>0</v>
      </c>
    </row>
    <row r="73" spans="1:14" ht="14.4" x14ac:dyDescent="0.25">
      <c r="A73" s="100" t="str">
        <f t="shared" si="6"/>
        <v/>
      </c>
      <c r="B73" s="101"/>
      <c r="C73" s="102"/>
      <c r="D73" s="103"/>
      <c r="E73" s="114"/>
      <c r="F73" s="105"/>
      <c r="G73" s="114"/>
      <c r="H73" s="101"/>
      <c r="I73" s="153"/>
      <c r="J73" s="177"/>
      <c r="K73" s="178"/>
      <c r="L73" s="111"/>
      <c r="M73" s="112">
        <f t="shared" si="4"/>
        <v>0</v>
      </c>
      <c r="N73" s="113">
        <f t="shared" si="5"/>
        <v>0</v>
      </c>
    </row>
    <row r="74" spans="1:14" ht="14.4" x14ac:dyDescent="0.25">
      <c r="A74" s="100" t="str">
        <f t="shared" si="6"/>
        <v/>
      </c>
      <c r="B74" s="101"/>
      <c r="C74" s="102"/>
      <c r="D74" s="103"/>
      <c r="E74" s="114"/>
      <c r="F74" s="105"/>
      <c r="G74" s="114"/>
      <c r="H74" s="101"/>
      <c r="I74" s="153"/>
      <c r="J74" s="177"/>
      <c r="K74" s="178"/>
      <c r="L74" s="111"/>
      <c r="M74" s="112">
        <f t="shared" si="4"/>
        <v>0</v>
      </c>
      <c r="N74" s="113">
        <f t="shared" si="5"/>
        <v>0</v>
      </c>
    </row>
    <row r="75" spans="1:14" ht="14.4" x14ac:dyDescent="0.25">
      <c r="A75" s="100" t="str">
        <f t="shared" si="6"/>
        <v/>
      </c>
      <c r="B75" s="101"/>
      <c r="C75" s="102"/>
      <c r="D75" s="103"/>
      <c r="E75" s="114"/>
      <c r="F75" s="105"/>
      <c r="G75" s="114"/>
      <c r="H75" s="101"/>
      <c r="I75" s="153"/>
      <c r="J75" s="177"/>
      <c r="K75" s="178"/>
      <c r="L75" s="111"/>
      <c r="M75" s="112">
        <f t="shared" si="4"/>
        <v>0</v>
      </c>
      <c r="N75" s="113">
        <f t="shared" si="5"/>
        <v>0</v>
      </c>
    </row>
    <row r="76" spans="1:14" ht="14.4" x14ac:dyDescent="0.25">
      <c r="A76" s="100" t="str">
        <f t="shared" si="6"/>
        <v/>
      </c>
      <c r="B76" s="101"/>
      <c r="C76" s="102"/>
      <c r="D76" s="103"/>
      <c r="E76" s="114"/>
      <c r="F76" s="105"/>
      <c r="G76" s="114"/>
      <c r="H76" s="101"/>
      <c r="I76" s="153"/>
      <c r="J76" s="177"/>
      <c r="K76" s="178"/>
      <c r="L76" s="111"/>
      <c r="M76" s="112">
        <f t="shared" si="4"/>
        <v>0</v>
      </c>
      <c r="N76" s="113">
        <f t="shared" si="5"/>
        <v>0</v>
      </c>
    </row>
  </sheetData>
  <mergeCells count="19">
    <mergeCell ref="A3:A5"/>
    <mergeCell ref="B3:B5"/>
    <mergeCell ref="C3:C5"/>
    <mergeCell ref="D3:D5"/>
    <mergeCell ref="E3:E4"/>
    <mergeCell ref="E5:F5"/>
    <mergeCell ref="K4:K5"/>
    <mergeCell ref="B1:C1"/>
    <mergeCell ref="E1:J1"/>
    <mergeCell ref="L1:M1"/>
    <mergeCell ref="B2:M2"/>
    <mergeCell ref="F3:F4"/>
    <mergeCell ref="G3:K3"/>
    <mergeCell ref="L3:L5"/>
    <mergeCell ref="M3:M5"/>
    <mergeCell ref="G4:G5"/>
    <mergeCell ref="H4:H5"/>
    <mergeCell ref="I4:I5"/>
    <mergeCell ref="J4:J5"/>
  </mergeCells>
  <phoneticPr fontId="19" type="noConversion"/>
  <conditionalFormatting sqref="C9:D29">
    <cfRule type="duplicateValues" dxfId="69" priority="864"/>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65917-275C-4831-B671-51CF4E716EAF}">
  <sheetPr>
    <tabColor rgb="FFFF3399"/>
    <pageSetUpPr fitToPage="1"/>
  </sheetPr>
  <dimension ref="A1:N69"/>
  <sheetViews>
    <sheetView topLeftCell="A5" zoomScale="80" zoomScaleNormal="80" workbookViewId="0">
      <selection activeCell="D34" sqref="D34"/>
    </sheetView>
  </sheetViews>
  <sheetFormatPr defaultColWidth="10" defaultRowHeight="13.2" x14ac:dyDescent="0.25"/>
  <cols>
    <col min="1" max="1" width="37" style="93" customWidth="1"/>
    <col min="2" max="2" width="9.109375" style="12" bestFit="1" customWidth="1"/>
    <col min="3" max="3" width="18.6640625" style="93" bestFit="1" customWidth="1"/>
    <col min="4" max="4" width="25.88671875" style="128" bestFit="1" customWidth="1"/>
    <col min="5" max="5" width="11.88671875" style="12" bestFit="1" customWidth="1"/>
    <col min="6" max="6" width="16" style="93" bestFit="1" customWidth="1"/>
    <col min="7" max="8" width="9.109375" style="331" bestFit="1" customWidth="1"/>
    <col min="9" max="9" width="9.5546875" style="331" bestFit="1" customWidth="1"/>
    <col min="10" max="10" width="14.109375" style="331" bestFit="1" customWidth="1"/>
    <col min="11" max="11" width="14.88671875" style="331" bestFit="1" customWidth="1"/>
    <col min="12" max="12" width="8.33203125" style="12" bestFit="1" customWidth="1"/>
    <col min="13" max="13" width="14.88671875" style="12" bestFit="1" customWidth="1"/>
    <col min="14" max="14" width="33.109375" style="12" bestFit="1" customWidth="1"/>
    <col min="15" max="16384" width="10" style="93"/>
  </cols>
  <sheetData>
    <row r="1" spans="1:14" ht="22.5" customHeight="1" thickBot="1" x14ac:dyDescent="0.3">
      <c r="A1" s="89">
        <f>SUM(A2-1)</f>
        <v>32</v>
      </c>
      <c r="B1" s="942" t="s">
        <v>54</v>
      </c>
      <c r="C1" s="943"/>
      <c r="D1" s="90" t="s">
        <v>27</v>
      </c>
      <c r="E1" s="944" t="s">
        <v>862</v>
      </c>
      <c r="F1" s="945"/>
      <c r="G1" s="945"/>
      <c r="H1" s="945"/>
      <c r="I1" s="945"/>
      <c r="J1" s="945"/>
      <c r="K1" s="320" t="s">
        <v>28</v>
      </c>
      <c r="L1" s="946">
        <v>45088</v>
      </c>
      <c r="M1" s="947"/>
      <c r="N1" s="92" t="s">
        <v>55</v>
      </c>
    </row>
    <row r="2" spans="1:14" ht="22.5" customHeight="1" thickBot="1" x14ac:dyDescent="0.3">
      <c r="A2" s="94">
        <f>COUNTA(_xlfn.UNIQUE(D6:D169))</f>
        <v>33</v>
      </c>
      <c r="B2" s="948" t="s">
        <v>56</v>
      </c>
      <c r="C2" s="948"/>
      <c r="D2" s="948"/>
      <c r="E2" s="948"/>
      <c r="F2" s="948"/>
      <c r="G2" s="948"/>
      <c r="H2" s="948"/>
      <c r="I2" s="948"/>
      <c r="J2" s="948"/>
      <c r="K2" s="948"/>
      <c r="L2" s="948"/>
      <c r="M2" s="948"/>
      <c r="N2" s="95" t="s">
        <v>57</v>
      </c>
    </row>
    <row r="3" spans="1:14" ht="14.4" thickBot="1" x14ac:dyDescent="0.3">
      <c r="A3" s="926" t="s">
        <v>58</v>
      </c>
      <c r="B3" s="928" t="s">
        <v>29</v>
      </c>
      <c r="C3" s="931" t="s">
        <v>30</v>
      </c>
      <c r="D3" s="934" t="s">
        <v>31</v>
      </c>
      <c r="E3" s="936" t="s">
        <v>59</v>
      </c>
      <c r="F3" s="934" t="s">
        <v>36</v>
      </c>
      <c r="G3" s="995" t="s">
        <v>60</v>
      </c>
      <c r="H3" s="996"/>
      <c r="I3" s="996"/>
      <c r="J3" s="996"/>
      <c r="K3" s="997"/>
      <c r="L3" s="953" t="s">
        <v>25</v>
      </c>
      <c r="M3" s="955" t="s">
        <v>34</v>
      </c>
      <c r="N3" s="96" t="s">
        <v>61</v>
      </c>
    </row>
    <row r="4" spans="1:14" ht="14.4" thickBot="1" x14ac:dyDescent="0.3">
      <c r="A4" s="927"/>
      <c r="B4" s="929"/>
      <c r="C4" s="932"/>
      <c r="D4" s="935"/>
      <c r="E4" s="937"/>
      <c r="F4" s="949"/>
      <c r="G4" s="998" t="s">
        <v>26</v>
      </c>
      <c r="H4" s="1000" t="s">
        <v>24</v>
      </c>
      <c r="I4" s="1000" t="s">
        <v>38</v>
      </c>
      <c r="J4" s="1000" t="s">
        <v>32</v>
      </c>
      <c r="K4" s="993" t="s">
        <v>33</v>
      </c>
      <c r="L4" s="954"/>
      <c r="M4" s="956"/>
      <c r="N4" s="98">
        <v>1</v>
      </c>
    </row>
    <row r="5" spans="1:14" ht="14.4" thickBot="1" x14ac:dyDescent="0.3">
      <c r="A5" s="961"/>
      <c r="B5" s="962"/>
      <c r="C5" s="963"/>
      <c r="D5" s="964"/>
      <c r="E5" s="965" t="s">
        <v>35</v>
      </c>
      <c r="F5" s="966"/>
      <c r="G5" s="999"/>
      <c r="H5" s="1001"/>
      <c r="I5" s="1001"/>
      <c r="J5" s="1001"/>
      <c r="K5" s="994"/>
      <c r="L5" s="969"/>
      <c r="M5" s="970"/>
      <c r="N5" s="99">
        <f>IF(N4=1,0,IF(N4=2,1,IF(N4=3,2,0)))</f>
        <v>0</v>
      </c>
    </row>
    <row r="6" spans="1:14" ht="14.4" x14ac:dyDescent="0.25">
      <c r="A6" s="100" t="str">
        <f t="shared" ref="A6:A29" si="0">CONCATENATE(B6,C6,D6)</f>
        <v>PrepOlivia StephensBarney</v>
      </c>
      <c r="B6" s="130" t="s">
        <v>26</v>
      </c>
      <c r="C6" s="102" t="s">
        <v>726</v>
      </c>
      <c r="D6" s="132" t="s">
        <v>704</v>
      </c>
      <c r="E6" s="114">
        <v>9106953</v>
      </c>
      <c r="F6" s="105" t="s">
        <v>260</v>
      </c>
      <c r="G6" s="114">
        <v>1</v>
      </c>
      <c r="H6" s="101"/>
      <c r="I6" s="153"/>
      <c r="J6" s="177"/>
      <c r="K6" s="178"/>
      <c r="L6" s="111">
        <v>1</v>
      </c>
      <c r="M6" s="112">
        <f t="shared" ref="M6:M60" si="1">IF(L6=1,7,IF(L6=2,6,IF(L6=3,5,IF(L6=4,4,IF(L6=5,3,IF(L6=6,2,IF(L6&gt;=6,1,0)))))))</f>
        <v>7</v>
      </c>
      <c r="N6" s="192">
        <f>SUM(M6+$N$5)</f>
        <v>7</v>
      </c>
    </row>
    <row r="7" spans="1:14" ht="14.4" x14ac:dyDescent="0.25">
      <c r="A7" s="100" t="str">
        <f t="shared" si="0"/>
        <v>PrepJenaveve PageLyngarie Philano'S Gift</v>
      </c>
      <c r="B7" s="130" t="s">
        <v>26</v>
      </c>
      <c r="C7" s="102" t="s">
        <v>214</v>
      </c>
      <c r="D7" s="103" t="s">
        <v>783</v>
      </c>
      <c r="E7" s="114">
        <v>6020436</v>
      </c>
      <c r="F7" s="105" t="s">
        <v>734</v>
      </c>
      <c r="G7" s="114">
        <v>2</v>
      </c>
      <c r="H7" s="101"/>
      <c r="I7" s="153"/>
      <c r="J7" s="177"/>
      <c r="K7" s="178"/>
      <c r="L7" s="111">
        <v>2</v>
      </c>
      <c r="M7" s="112">
        <f t="shared" si="1"/>
        <v>6</v>
      </c>
      <c r="N7" s="192">
        <f t="shared" ref="N7:N69" si="2">SUM(M7+$N$5)</f>
        <v>6</v>
      </c>
    </row>
    <row r="8" spans="1:14" ht="14.4" x14ac:dyDescent="0.25">
      <c r="A8" s="100" t="str">
        <f t="shared" si="0"/>
        <v>PrepAva StephensShilo</v>
      </c>
      <c r="B8" s="130" t="s">
        <v>26</v>
      </c>
      <c r="C8" s="131" t="s">
        <v>705</v>
      </c>
      <c r="D8" s="103" t="s">
        <v>706</v>
      </c>
      <c r="E8" s="114">
        <v>9106952</v>
      </c>
      <c r="F8" s="105" t="s">
        <v>260</v>
      </c>
      <c r="G8" s="114">
        <v>3</v>
      </c>
      <c r="H8" s="101"/>
      <c r="I8" s="153"/>
      <c r="J8" s="177"/>
      <c r="K8" s="178"/>
      <c r="L8" s="111">
        <v>3</v>
      </c>
      <c r="M8" s="112">
        <f t="shared" si="1"/>
        <v>5</v>
      </c>
      <c r="N8" s="192">
        <f t="shared" si="2"/>
        <v>5</v>
      </c>
    </row>
    <row r="9" spans="1:14" ht="14.4" x14ac:dyDescent="0.25">
      <c r="A9" s="100" t="str">
        <f t="shared" si="0"/>
        <v>PrepMakayla RobertsHerbie</v>
      </c>
      <c r="B9" s="130" t="s">
        <v>26</v>
      </c>
      <c r="C9" s="102" t="s">
        <v>765</v>
      </c>
      <c r="D9" s="103" t="s">
        <v>766</v>
      </c>
      <c r="E9" s="114">
        <v>6027332</v>
      </c>
      <c r="F9" s="105" t="s">
        <v>260</v>
      </c>
      <c r="G9" s="114">
        <v>4</v>
      </c>
      <c r="H9" s="101"/>
      <c r="I9" s="153"/>
      <c r="J9" s="177"/>
      <c r="K9" s="178"/>
      <c r="L9" s="111">
        <v>4</v>
      </c>
      <c r="M9" s="112">
        <f t="shared" si="1"/>
        <v>4</v>
      </c>
      <c r="N9" s="192">
        <f t="shared" si="2"/>
        <v>4</v>
      </c>
    </row>
    <row r="10" spans="1:14" ht="14.4" x14ac:dyDescent="0.25">
      <c r="A10" s="100" t="str">
        <f t="shared" si="0"/>
        <v>PrepMorgan FallsPopstar</v>
      </c>
      <c r="B10" s="130" t="s">
        <v>26</v>
      </c>
      <c r="C10" s="102" t="s">
        <v>767</v>
      </c>
      <c r="D10" s="103" t="s">
        <v>768</v>
      </c>
      <c r="E10" s="114">
        <v>6028938</v>
      </c>
      <c r="F10" s="105" t="s">
        <v>260</v>
      </c>
      <c r="G10" s="114">
        <v>4</v>
      </c>
      <c r="H10" s="101"/>
      <c r="I10" s="153"/>
      <c r="J10" s="177"/>
      <c r="K10" s="178"/>
      <c r="L10" s="111">
        <v>4</v>
      </c>
      <c r="M10" s="112">
        <f t="shared" si="1"/>
        <v>4</v>
      </c>
      <c r="N10" s="192">
        <f t="shared" si="2"/>
        <v>4</v>
      </c>
    </row>
    <row r="11" spans="1:14" ht="14.4" x14ac:dyDescent="0.25">
      <c r="A11" s="100" t="str">
        <f t="shared" si="0"/>
        <v>PrepChloe RobertsGosh</v>
      </c>
      <c r="B11" s="130" t="s">
        <v>26</v>
      </c>
      <c r="C11" s="131" t="s">
        <v>769</v>
      </c>
      <c r="D11" s="103" t="s">
        <v>770</v>
      </c>
      <c r="E11" s="114">
        <v>6024364</v>
      </c>
      <c r="F11" s="105" t="s">
        <v>260</v>
      </c>
      <c r="G11" s="114">
        <v>6</v>
      </c>
      <c r="H11" s="101"/>
      <c r="I11" s="153"/>
      <c r="J11" s="177"/>
      <c r="K11" s="178"/>
      <c r="L11" s="111">
        <v>6</v>
      </c>
      <c r="M11" s="112">
        <f t="shared" si="1"/>
        <v>2</v>
      </c>
      <c r="N11" s="192">
        <f t="shared" si="2"/>
        <v>2</v>
      </c>
    </row>
    <row r="12" spans="1:14" ht="14.4" x14ac:dyDescent="0.25">
      <c r="A12" s="100" t="str">
        <f t="shared" si="0"/>
        <v>PrepHaven DickinsonTiaja Park Gem</v>
      </c>
      <c r="B12" s="130" t="s">
        <v>26</v>
      </c>
      <c r="C12" s="102" t="s">
        <v>771</v>
      </c>
      <c r="D12" s="103" t="s">
        <v>772</v>
      </c>
      <c r="E12" s="114">
        <v>9102653</v>
      </c>
      <c r="F12" s="105" t="s">
        <v>773</v>
      </c>
      <c r="G12" s="114">
        <v>7</v>
      </c>
      <c r="H12" s="101"/>
      <c r="I12" s="153"/>
      <c r="J12" s="177"/>
      <c r="K12" s="178"/>
      <c r="L12" s="111">
        <v>7</v>
      </c>
      <c r="M12" s="112">
        <f t="shared" si="1"/>
        <v>1</v>
      </c>
      <c r="N12" s="192">
        <f t="shared" si="2"/>
        <v>1</v>
      </c>
    </row>
    <row r="13" spans="1:14" ht="14.4" x14ac:dyDescent="0.25">
      <c r="A13" s="100" t="str">
        <f t="shared" si="0"/>
        <v>PrepAbby RoweNyambas King Shazzbar</v>
      </c>
      <c r="B13" s="130" t="s">
        <v>26</v>
      </c>
      <c r="C13" s="103" t="s">
        <v>774</v>
      </c>
      <c r="D13" s="102" t="s">
        <v>775</v>
      </c>
      <c r="E13" s="114">
        <v>6028543</v>
      </c>
      <c r="F13" s="105" t="s">
        <v>260</v>
      </c>
      <c r="G13" s="114">
        <v>1</v>
      </c>
      <c r="H13" s="101"/>
      <c r="I13" s="153"/>
      <c r="J13" s="177"/>
      <c r="K13" s="178"/>
      <c r="L13" s="111">
        <v>1</v>
      </c>
      <c r="M13" s="112">
        <f t="shared" si="1"/>
        <v>7</v>
      </c>
      <c r="N13" s="192">
        <f t="shared" si="2"/>
        <v>7</v>
      </c>
    </row>
    <row r="14" spans="1:14" ht="14.4" x14ac:dyDescent="0.25">
      <c r="A14" s="100" t="str">
        <f t="shared" si="0"/>
        <v>PrepJess TooheyDuke</v>
      </c>
      <c r="B14" s="130" t="s">
        <v>26</v>
      </c>
      <c r="C14" s="102" t="s">
        <v>776</v>
      </c>
      <c r="D14" s="103" t="s">
        <v>777</v>
      </c>
      <c r="E14" s="114">
        <v>9101628</v>
      </c>
      <c r="F14" s="105" t="s">
        <v>260</v>
      </c>
      <c r="G14" s="114">
        <v>2</v>
      </c>
      <c r="H14" s="101"/>
      <c r="I14" s="153"/>
      <c r="J14" s="177"/>
      <c r="K14" s="178"/>
      <c r="L14" s="111">
        <v>2</v>
      </c>
      <c r="M14" s="112">
        <f t="shared" si="1"/>
        <v>6</v>
      </c>
      <c r="N14" s="192">
        <f t="shared" si="2"/>
        <v>6</v>
      </c>
    </row>
    <row r="15" spans="1:14" ht="14.4" x14ac:dyDescent="0.25">
      <c r="A15" s="100" t="str">
        <f t="shared" si="0"/>
        <v>PrelimHarpa ByrneJudaroo Lottie Jones</v>
      </c>
      <c r="B15" s="130" t="s">
        <v>24</v>
      </c>
      <c r="C15" s="102" t="s">
        <v>712</v>
      </c>
      <c r="D15" s="103" t="s">
        <v>713</v>
      </c>
      <c r="E15" s="114">
        <v>6072558</v>
      </c>
      <c r="F15" s="105" t="s">
        <v>260</v>
      </c>
      <c r="G15" s="114"/>
      <c r="H15" s="101">
        <v>1</v>
      </c>
      <c r="I15" s="153"/>
      <c r="J15" s="177"/>
      <c r="K15" s="178"/>
      <c r="L15" s="111">
        <v>1</v>
      </c>
      <c r="M15" s="112">
        <f t="shared" si="1"/>
        <v>7</v>
      </c>
      <c r="N15" s="192">
        <f t="shared" si="2"/>
        <v>7</v>
      </c>
    </row>
    <row r="16" spans="1:14" ht="14.4" x14ac:dyDescent="0.25">
      <c r="A16" s="100" t="str">
        <f t="shared" si="0"/>
        <v>PrelimHailey SnymanGordon Park Smarty Pants</v>
      </c>
      <c r="B16" s="130" t="s">
        <v>24</v>
      </c>
      <c r="C16" s="131" t="s">
        <v>249</v>
      </c>
      <c r="D16" s="103" t="s">
        <v>267</v>
      </c>
      <c r="E16" s="114">
        <v>6025131</v>
      </c>
      <c r="F16" s="105" t="s">
        <v>260</v>
      </c>
      <c r="G16" s="114"/>
      <c r="H16" s="101">
        <v>2</v>
      </c>
      <c r="I16" s="153"/>
      <c r="J16" s="177"/>
      <c r="K16" s="178"/>
      <c r="L16" s="111">
        <v>2</v>
      </c>
      <c r="M16" s="112">
        <f t="shared" si="1"/>
        <v>6</v>
      </c>
      <c r="N16" s="192">
        <f t="shared" si="2"/>
        <v>6</v>
      </c>
    </row>
    <row r="17" spans="1:14" ht="14.4" x14ac:dyDescent="0.25">
      <c r="A17" s="100" t="str">
        <f t="shared" si="0"/>
        <v>PrelimOlivia StephensBarney</v>
      </c>
      <c r="B17" s="130" t="s">
        <v>24</v>
      </c>
      <c r="C17" s="102" t="s">
        <v>726</v>
      </c>
      <c r="D17" s="103" t="s">
        <v>704</v>
      </c>
      <c r="E17" s="114">
        <v>9106953</v>
      </c>
      <c r="F17" s="105" t="s">
        <v>260</v>
      </c>
      <c r="G17" s="114"/>
      <c r="H17" s="101">
        <v>3</v>
      </c>
      <c r="I17" s="153"/>
      <c r="J17" s="177"/>
      <c r="K17" s="178"/>
      <c r="L17" s="111">
        <v>3</v>
      </c>
      <c r="M17" s="112">
        <f t="shared" si="1"/>
        <v>5</v>
      </c>
      <c r="N17" s="192">
        <f t="shared" si="2"/>
        <v>5</v>
      </c>
    </row>
    <row r="18" spans="1:14" ht="14.4" x14ac:dyDescent="0.25">
      <c r="A18" s="100" t="str">
        <f t="shared" si="0"/>
        <v>PrelimJenaveve PageLyngarie Philano'S Gift</v>
      </c>
      <c r="B18" s="130" t="s">
        <v>24</v>
      </c>
      <c r="C18" s="131" t="s">
        <v>214</v>
      </c>
      <c r="D18" s="103" t="s">
        <v>783</v>
      </c>
      <c r="E18" s="114">
        <v>6020436</v>
      </c>
      <c r="F18" s="105" t="s">
        <v>734</v>
      </c>
      <c r="G18" s="114"/>
      <c r="H18" s="101">
        <v>4</v>
      </c>
      <c r="I18" s="153"/>
      <c r="J18" s="177"/>
      <c r="K18" s="178"/>
      <c r="L18" s="111">
        <v>4</v>
      </c>
      <c r="M18" s="112">
        <f t="shared" si="1"/>
        <v>4</v>
      </c>
      <c r="N18" s="192">
        <f t="shared" si="2"/>
        <v>4</v>
      </c>
    </row>
    <row r="19" spans="1:14" ht="14.4" x14ac:dyDescent="0.25">
      <c r="A19" s="100" t="str">
        <f t="shared" si="0"/>
        <v>PrelimMadison KainPc Sonic</v>
      </c>
      <c r="B19" s="130" t="s">
        <v>24</v>
      </c>
      <c r="C19" s="102" t="s">
        <v>243</v>
      </c>
      <c r="D19" s="103" t="s">
        <v>522</v>
      </c>
      <c r="E19" s="114">
        <v>6022060</v>
      </c>
      <c r="F19" s="105" t="s">
        <v>260</v>
      </c>
      <c r="G19" s="114"/>
      <c r="H19" s="101">
        <v>5</v>
      </c>
      <c r="I19" s="153"/>
      <c r="J19" s="177"/>
      <c r="K19" s="178"/>
      <c r="L19" s="111">
        <v>5</v>
      </c>
      <c r="M19" s="112">
        <f t="shared" si="1"/>
        <v>3</v>
      </c>
      <c r="N19" s="192">
        <f t="shared" si="2"/>
        <v>3</v>
      </c>
    </row>
    <row r="20" spans="1:14" ht="14.4" x14ac:dyDescent="0.25">
      <c r="A20" s="100" t="str">
        <f t="shared" si="0"/>
        <v>PrelimMia StephensPanda</v>
      </c>
      <c r="B20" s="130" t="s">
        <v>24</v>
      </c>
      <c r="C20" s="102" t="s">
        <v>211</v>
      </c>
      <c r="D20" s="103" t="s">
        <v>225</v>
      </c>
      <c r="E20" s="114">
        <v>9114813</v>
      </c>
      <c r="F20" s="105" t="s">
        <v>260</v>
      </c>
      <c r="G20" s="321"/>
      <c r="H20" s="688">
        <v>6</v>
      </c>
      <c r="I20" s="689"/>
      <c r="J20" s="690"/>
      <c r="K20" s="691"/>
      <c r="L20" s="111">
        <v>6</v>
      </c>
      <c r="M20" s="112">
        <f t="shared" si="1"/>
        <v>2</v>
      </c>
      <c r="N20" s="192">
        <f t="shared" si="2"/>
        <v>2</v>
      </c>
    </row>
    <row r="21" spans="1:14" ht="14.4" x14ac:dyDescent="0.25">
      <c r="A21" s="100" t="str">
        <f t="shared" si="0"/>
        <v>PrelimAnnalyce PageCoronation Flora</v>
      </c>
      <c r="B21" s="130" t="s">
        <v>24</v>
      </c>
      <c r="C21" s="102" t="s">
        <v>335</v>
      </c>
      <c r="D21" s="103" t="s">
        <v>338</v>
      </c>
      <c r="E21" s="114">
        <v>6020437</v>
      </c>
      <c r="F21" s="105" t="s">
        <v>734</v>
      </c>
      <c r="G21" s="321"/>
      <c r="H21" s="688">
        <v>1</v>
      </c>
      <c r="I21" s="689"/>
      <c r="J21" s="690"/>
      <c r="K21" s="691"/>
      <c r="L21" s="111">
        <v>1</v>
      </c>
      <c r="M21" s="112">
        <f t="shared" si="1"/>
        <v>7</v>
      </c>
      <c r="N21" s="192">
        <f t="shared" si="2"/>
        <v>7</v>
      </c>
    </row>
    <row r="22" spans="1:14" ht="14.4" x14ac:dyDescent="0.25">
      <c r="A22" s="100" t="str">
        <f t="shared" si="0"/>
        <v>PrelimSophie TennantWandiera Special Addition</v>
      </c>
      <c r="B22" s="130" t="s">
        <v>24</v>
      </c>
      <c r="C22" s="102" t="s">
        <v>279</v>
      </c>
      <c r="D22" s="103" t="s">
        <v>318</v>
      </c>
      <c r="E22" s="114">
        <v>6011568</v>
      </c>
      <c r="F22" s="105" t="s">
        <v>297</v>
      </c>
      <c r="G22" s="321"/>
      <c r="H22" s="688">
        <v>2</v>
      </c>
      <c r="I22" s="689"/>
      <c r="J22" s="690"/>
      <c r="K22" s="691"/>
      <c r="L22" s="111">
        <v>2</v>
      </c>
      <c r="M22" s="112">
        <f t="shared" si="1"/>
        <v>6</v>
      </c>
      <c r="N22" s="192">
        <f t="shared" si="2"/>
        <v>6</v>
      </c>
    </row>
    <row r="23" spans="1:14" ht="14.4" x14ac:dyDescent="0.25">
      <c r="A23" s="100" t="str">
        <f t="shared" si="0"/>
        <v>PrelimSophie DagnallWenda Park Ducati</v>
      </c>
      <c r="B23" s="130" t="s">
        <v>24</v>
      </c>
      <c r="C23" s="102" t="s">
        <v>779</v>
      </c>
      <c r="D23" s="103" t="s">
        <v>780</v>
      </c>
      <c r="E23" s="114">
        <v>6020462</v>
      </c>
      <c r="F23" s="105" t="s">
        <v>260</v>
      </c>
      <c r="G23" s="321"/>
      <c r="H23" s="688">
        <v>3</v>
      </c>
      <c r="I23" s="689"/>
      <c r="J23" s="690"/>
      <c r="K23" s="691"/>
      <c r="L23" s="111">
        <v>3</v>
      </c>
      <c r="M23" s="112">
        <f t="shared" si="1"/>
        <v>5</v>
      </c>
      <c r="N23" s="192">
        <f t="shared" si="2"/>
        <v>5</v>
      </c>
    </row>
    <row r="24" spans="1:14" ht="14.4" x14ac:dyDescent="0.25">
      <c r="A24" s="100" t="str">
        <f t="shared" si="0"/>
        <v>PrelimMia DicandiloGordon Park Waltz</v>
      </c>
      <c r="B24" s="101" t="s">
        <v>24</v>
      </c>
      <c r="C24" s="102" t="s">
        <v>508</v>
      </c>
      <c r="D24" s="103" t="s">
        <v>398</v>
      </c>
      <c r="E24" s="114">
        <v>6006293</v>
      </c>
      <c r="F24" s="105" t="s">
        <v>92</v>
      </c>
      <c r="G24" s="321"/>
      <c r="H24" s="688">
        <v>1</v>
      </c>
      <c r="I24" s="689"/>
      <c r="J24" s="690"/>
      <c r="K24" s="691"/>
      <c r="L24" s="111">
        <v>1</v>
      </c>
      <c r="M24" s="112">
        <f t="shared" si="1"/>
        <v>7</v>
      </c>
      <c r="N24" s="192">
        <f t="shared" si="2"/>
        <v>7</v>
      </c>
    </row>
    <row r="25" spans="1:14" ht="14.4" x14ac:dyDescent="0.25">
      <c r="A25" s="100" t="str">
        <f t="shared" si="0"/>
        <v>PrelimMia FellowsMorningside Music Maker</v>
      </c>
      <c r="B25" s="101" t="s">
        <v>24</v>
      </c>
      <c r="C25" s="102" t="s">
        <v>718</v>
      </c>
      <c r="D25" s="103" t="s">
        <v>728</v>
      </c>
      <c r="E25" s="114">
        <v>6011956</v>
      </c>
      <c r="F25" s="105" t="s">
        <v>234</v>
      </c>
      <c r="G25" s="321"/>
      <c r="H25" s="688">
        <v>2</v>
      </c>
      <c r="I25" s="689"/>
      <c r="J25" s="690"/>
      <c r="K25" s="691"/>
      <c r="L25" s="111">
        <v>2</v>
      </c>
      <c r="M25" s="112">
        <f t="shared" si="1"/>
        <v>6</v>
      </c>
      <c r="N25" s="192">
        <f t="shared" si="2"/>
        <v>6</v>
      </c>
    </row>
    <row r="26" spans="1:14" ht="14.4" x14ac:dyDescent="0.25">
      <c r="A26" s="100" t="str">
        <f t="shared" si="0"/>
        <v>PrelimTeagan ChristieBms Ostinato</v>
      </c>
      <c r="B26" s="101" t="s">
        <v>24</v>
      </c>
      <c r="C26" s="102" t="s">
        <v>481</v>
      </c>
      <c r="D26" s="103" t="s">
        <v>514</v>
      </c>
      <c r="E26" s="114">
        <v>6007986</v>
      </c>
      <c r="F26" s="105" t="s">
        <v>260</v>
      </c>
      <c r="G26" s="321"/>
      <c r="H26" s="688">
        <v>3</v>
      </c>
      <c r="I26" s="689"/>
      <c r="J26" s="690"/>
      <c r="K26" s="691"/>
      <c r="L26" s="111">
        <v>3</v>
      </c>
      <c r="M26" s="112">
        <f t="shared" si="1"/>
        <v>5</v>
      </c>
      <c r="N26" s="192">
        <f t="shared" si="2"/>
        <v>5</v>
      </c>
    </row>
    <row r="27" spans="1:14" ht="14.4" x14ac:dyDescent="0.25">
      <c r="A27" s="100" t="str">
        <f t="shared" si="0"/>
        <v>PrelimSheridan ClarsonTiaja Park Halo</v>
      </c>
      <c r="B27" s="101" t="s">
        <v>24</v>
      </c>
      <c r="C27" s="102" t="s">
        <v>346</v>
      </c>
      <c r="D27" s="103" t="s">
        <v>390</v>
      </c>
      <c r="E27" s="114">
        <v>6014312</v>
      </c>
      <c r="F27" s="105" t="s">
        <v>369</v>
      </c>
      <c r="G27" s="321"/>
      <c r="H27" s="688">
        <v>4</v>
      </c>
      <c r="I27" s="689"/>
      <c r="J27" s="690"/>
      <c r="K27" s="691"/>
      <c r="L27" s="111">
        <v>4</v>
      </c>
      <c r="M27" s="112">
        <f t="shared" si="1"/>
        <v>4</v>
      </c>
      <c r="N27" s="192">
        <f t="shared" si="2"/>
        <v>4</v>
      </c>
    </row>
    <row r="28" spans="1:14" ht="14.4" x14ac:dyDescent="0.25">
      <c r="A28" s="100" t="str">
        <f t="shared" si="0"/>
        <v>PrelimTatum HandCrystal Clear</v>
      </c>
      <c r="B28" s="101" t="s">
        <v>24</v>
      </c>
      <c r="C28" s="102" t="s">
        <v>341</v>
      </c>
      <c r="D28" s="103" t="s">
        <v>516</v>
      </c>
      <c r="E28" s="114">
        <v>6022032</v>
      </c>
      <c r="F28" s="105" t="s">
        <v>260</v>
      </c>
      <c r="G28" s="321"/>
      <c r="H28" s="688">
        <v>5</v>
      </c>
      <c r="I28" s="689"/>
      <c r="J28" s="690"/>
      <c r="K28" s="691"/>
      <c r="L28" s="111">
        <v>5</v>
      </c>
      <c r="M28" s="112">
        <f t="shared" si="1"/>
        <v>3</v>
      </c>
      <c r="N28" s="192">
        <f t="shared" si="2"/>
        <v>3</v>
      </c>
    </row>
    <row r="29" spans="1:14" ht="14.4" x14ac:dyDescent="0.25">
      <c r="A29" s="100" t="str">
        <f t="shared" si="0"/>
        <v>PrelimElla MacgregorFour Needed Nz</v>
      </c>
      <c r="B29" s="101" t="s">
        <v>24</v>
      </c>
      <c r="C29" s="102" t="s">
        <v>506</v>
      </c>
      <c r="D29" s="103" t="s">
        <v>517</v>
      </c>
      <c r="E29" s="114">
        <v>6028541</v>
      </c>
      <c r="F29" s="105" t="s">
        <v>260</v>
      </c>
      <c r="G29" s="321"/>
      <c r="H29" s="688">
        <v>6</v>
      </c>
      <c r="I29" s="689"/>
      <c r="J29" s="690"/>
      <c r="K29" s="691"/>
      <c r="L29" s="111">
        <v>6</v>
      </c>
      <c r="M29" s="112">
        <f t="shared" si="1"/>
        <v>2</v>
      </c>
      <c r="N29" s="192">
        <f t="shared" si="2"/>
        <v>2</v>
      </c>
    </row>
    <row r="30" spans="1:14" ht="14.4" x14ac:dyDescent="0.25">
      <c r="A30" s="100" t="str">
        <f t="shared" ref="A30:A60" si="3">CONCATENATE(B30,C30,D30)</f>
        <v>PrelimNicola LachenichtEllington Evening</v>
      </c>
      <c r="B30" s="101" t="s">
        <v>24</v>
      </c>
      <c r="C30" s="102" t="s">
        <v>419</v>
      </c>
      <c r="D30" s="103" t="s">
        <v>444</v>
      </c>
      <c r="E30" s="114">
        <v>6007595</v>
      </c>
      <c r="F30" s="105" t="s">
        <v>92</v>
      </c>
      <c r="G30" s="321"/>
      <c r="H30" s="688">
        <v>1</v>
      </c>
      <c r="I30" s="689"/>
      <c r="J30" s="690"/>
      <c r="K30" s="691"/>
      <c r="L30" s="111">
        <v>1</v>
      </c>
      <c r="M30" s="112">
        <f t="shared" si="1"/>
        <v>7</v>
      </c>
      <c r="N30" s="192">
        <f t="shared" si="2"/>
        <v>7</v>
      </c>
    </row>
    <row r="31" spans="1:14" ht="14.4" x14ac:dyDescent="0.25">
      <c r="A31" s="100" t="str">
        <f t="shared" si="3"/>
        <v>NovJenaveve PageWyatchwood Druid</v>
      </c>
      <c r="B31" s="101" t="s">
        <v>70</v>
      </c>
      <c r="C31" s="102" t="s">
        <v>214</v>
      </c>
      <c r="D31" s="103" t="s">
        <v>228</v>
      </c>
      <c r="E31" s="114">
        <v>6020436</v>
      </c>
      <c r="F31" s="105" t="s">
        <v>734</v>
      </c>
      <c r="G31" s="321"/>
      <c r="H31" s="688"/>
      <c r="I31" s="689">
        <v>1</v>
      </c>
      <c r="J31" s="690"/>
      <c r="K31" s="691"/>
      <c r="L31" s="111">
        <v>1</v>
      </c>
      <c r="M31" s="112">
        <f t="shared" si="1"/>
        <v>7</v>
      </c>
      <c r="N31" s="192">
        <f t="shared" si="2"/>
        <v>7</v>
      </c>
    </row>
    <row r="32" spans="1:14" ht="14.4" x14ac:dyDescent="0.25">
      <c r="A32" s="100" t="str">
        <f t="shared" si="3"/>
        <v>NovAnnalyce PageCoronation Flora</v>
      </c>
      <c r="B32" s="101" t="s">
        <v>70</v>
      </c>
      <c r="C32" s="102" t="s">
        <v>335</v>
      </c>
      <c r="D32" s="103" t="s">
        <v>338</v>
      </c>
      <c r="E32" s="114">
        <v>6020437</v>
      </c>
      <c r="F32" s="105" t="s">
        <v>734</v>
      </c>
      <c r="G32" s="321"/>
      <c r="H32" s="688"/>
      <c r="I32" s="689">
        <v>1</v>
      </c>
      <c r="J32" s="690"/>
      <c r="K32" s="691"/>
      <c r="L32" s="111">
        <v>1</v>
      </c>
      <c r="M32" s="112">
        <f t="shared" si="1"/>
        <v>7</v>
      </c>
      <c r="N32" s="192">
        <f t="shared" si="2"/>
        <v>7</v>
      </c>
    </row>
    <row r="33" spans="1:14" ht="14.4" x14ac:dyDescent="0.25">
      <c r="A33" s="100" t="str">
        <f t="shared" si="3"/>
        <v>NovSophie TennantWandiera Special Addition</v>
      </c>
      <c r="B33" s="101" t="s">
        <v>70</v>
      </c>
      <c r="C33" s="102" t="s">
        <v>279</v>
      </c>
      <c r="D33" s="103" t="s">
        <v>318</v>
      </c>
      <c r="E33" s="114">
        <v>6011568</v>
      </c>
      <c r="F33" s="105" t="s">
        <v>297</v>
      </c>
      <c r="G33" s="321"/>
      <c r="H33" s="688"/>
      <c r="I33" s="689">
        <v>2</v>
      </c>
      <c r="J33" s="690"/>
      <c r="K33" s="691"/>
      <c r="L33" s="111">
        <v>2</v>
      </c>
      <c r="M33" s="112">
        <f t="shared" si="1"/>
        <v>6</v>
      </c>
      <c r="N33" s="192">
        <f t="shared" si="2"/>
        <v>6</v>
      </c>
    </row>
    <row r="34" spans="1:14" ht="14.4" x14ac:dyDescent="0.25">
      <c r="A34" s="100" t="str">
        <f t="shared" si="3"/>
        <v>NovSune SnymanSecret Assault</v>
      </c>
      <c r="B34" s="101" t="s">
        <v>70</v>
      </c>
      <c r="C34" s="102" t="s">
        <v>272</v>
      </c>
      <c r="D34" s="103" t="s">
        <v>309</v>
      </c>
      <c r="E34" s="114">
        <v>6020126</v>
      </c>
      <c r="F34" s="105" t="s">
        <v>260</v>
      </c>
      <c r="G34" s="321"/>
      <c r="H34" s="688"/>
      <c r="I34" s="689">
        <v>3</v>
      </c>
      <c r="J34" s="690"/>
      <c r="K34" s="691"/>
      <c r="L34" s="111">
        <v>3</v>
      </c>
      <c r="M34" s="112">
        <f t="shared" si="1"/>
        <v>5</v>
      </c>
      <c r="N34" s="192">
        <f t="shared" si="2"/>
        <v>5</v>
      </c>
    </row>
    <row r="35" spans="1:14" ht="14.4" x14ac:dyDescent="0.25">
      <c r="A35" s="100" t="str">
        <f t="shared" si="3"/>
        <v>NovSophie DagnallWenda Park Ducati</v>
      </c>
      <c r="B35" s="101" t="s">
        <v>70</v>
      </c>
      <c r="C35" s="102" t="s">
        <v>779</v>
      </c>
      <c r="D35" s="103" t="s">
        <v>780</v>
      </c>
      <c r="E35" s="114">
        <v>6020462</v>
      </c>
      <c r="F35" s="105" t="s">
        <v>260</v>
      </c>
      <c r="G35" s="321"/>
      <c r="H35" s="688"/>
      <c r="I35" s="689">
        <v>4</v>
      </c>
      <c r="J35" s="690"/>
      <c r="K35" s="691"/>
      <c r="L35" s="111">
        <v>4</v>
      </c>
      <c r="M35" s="112">
        <f t="shared" si="1"/>
        <v>4</v>
      </c>
      <c r="N35" s="192">
        <f t="shared" si="2"/>
        <v>4</v>
      </c>
    </row>
    <row r="36" spans="1:14" ht="14.4" x14ac:dyDescent="0.25">
      <c r="A36" s="100" t="str">
        <f t="shared" si="3"/>
        <v>NovNicola LachenichtEllington Evening</v>
      </c>
      <c r="B36" s="101" t="s">
        <v>70</v>
      </c>
      <c r="C36" s="102" t="s">
        <v>419</v>
      </c>
      <c r="D36" s="103" t="s">
        <v>444</v>
      </c>
      <c r="E36" s="114">
        <v>6007595</v>
      </c>
      <c r="F36" s="105" t="s">
        <v>92</v>
      </c>
      <c r="G36" s="321"/>
      <c r="H36" s="688"/>
      <c r="I36" s="689">
        <v>1</v>
      </c>
      <c r="J36" s="690"/>
      <c r="K36" s="691"/>
      <c r="L36" s="111">
        <v>1</v>
      </c>
      <c r="M36" s="112">
        <f t="shared" si="1"/>
        <v>7</v>
      </c>
      <c r="N36" s="192">
        <f t="shared" si="2"/>
        <v>7</v>
      </c>
    </row>
    <row r="37" spans="1:14" ht="14.4" x14ac:dyDescent="0.25">
      <c r="A37" s="100" t="str">
        <f t="shared" si="3"/>
        <v>NovShannon MeakinsKarma Park Esprit</v>
      </c>
      <c r="B37" s="101" t="s">
        <v>70</v>
      </c>
      <c r="C37" s="102" t="s">
        <v>422</v>
      </c>
      <c r="D37" s="103" t="s">
        <v>445</v>
      </c>
      <c r="E37" s="114">
        <v>9103428</v>
      </c>
      <c r="F37" s="105" t="s">
        <v>260</v>
      </c>
      <c r="G37" s="321"/>
      <c r="H37" s="688"/>
      <c r="I37" s="689">
        <v>2</v>
      </c>
      <c r="J37" s="690"/>
      <c r="K37" s="691"/>
      <c r="L37" s="111">
        <v>2</v>
      </c>
      <c r="M37" s="112">
        <f t="shared" si="1"/>
        <v>6</v>
      </c>
      <c r="N37" s="192">
        <f t="shared" si="2"/>
        <v>6</v>
      </c>
    </row>
    <row r="38" spans="1:14" ht="14.4" x14ac:dyDescent="0.25">
      <c r="A38" s="100" t="str">
        <f t="shared" si="3"/>
        <v>NovMia DeathGordon Park Royal Review</v>
      </c>
      <c r="B38" s="101" t="s">
        <v>70</v>
      </c>
      <c r="C38" s="102" t="s">
        <v>464</v>
      </c>
      <c r="D38" s="103" t="s">
        <v>513</v>
      </c>
      <c r="E38" s="114">
        <v>1426062</v>
      </c>
      <c r="F38" s="105" t="s">
        <v>369</v>
      </c>
      <c r="G38" s="321"/>
      <c r="H38" s="688"/>
      <c r="I38" s="689">
        <v>1</v>
      </c>
      <c r="J38" s="690"/>
      <c r="K38" s="691"/>
      <c r="L38" s="111">
        <v>1</v>
      </c>
      <c r="M38" s="112">
        <f t="shared" si="1"/>
        <v>7</v>
      </c>
      <c r="N38" s="192">
        <f t="shared" si="2"/>
        <v>7</v>
      </c>
    </row>
    <row r="39" spans="1:14" ht="14.4" x14ac:dyDescent="0.25">
      <c r="A39" s="100" t="str">
        <f t="shared" si="3"/>
        <v>NovMia DicandiloGordon Park Waltz</v>
      </c>
      <c r="B39" s="101" t="s">
        <v>70</v>
      </c>
      <c r="C39" s="102" t="s">
        <v>508</v>
      </c>
      <c r="D39" s="103" t="s">
        <v>398</v>
      </c>
      <c r="E39" s="114">
        <v>6006293</v>
      </c>
      <c r="F39" s="105" t="s">
        <v>92</v>
      </c>
      <c r="G39" s="321"/>
      <c r="H39" s="688"/>
      <c r="I39" s="689">
        <v>2</v>
      </c>
      <c r="J39" s="690"/>
      <c r="K39" s="691"/>
      <c r="L39" s="111">
        <v>2</v>
      </c>
      <c r="M39" s="112">
        <f t="shared" si="1"/>
        <v>6</v>
      </c>
      <c r="N39" s="192">
        <f t="shared" si="2"/>
        <v>6</v>
      </c>
    </row>
    <row r="40" spans="1:14" ht="14.4" x14ac:dyDescent="0.25">
      <c r="A40" s="100" t="str">
        <f t="shared" si="3"/>
        <v>NovEmily BrimblecombeSenlac Crowley</v>
      </c>
      <c r="B40" s="101" t="s">
        <v>70</v>
      </c>
      <c r="C40" s="102" t="s">
        <v>609</v>
      </c>
      <c r="D40" s="103" t="s">
        <v>642</v>
      </c>
      <c r="E40" s="114">
        <v>6021751</v>
      </c>
      <c r="F40" s="105" t="s">
        <v>369</v>
      </c>
      <c r="G40" s="321"/>
      <c r="H40" s="688"/>
      <c r="I40" s="689">
        <v>3</v>
      </c>
      <c r="J40" s="690"/>
      <c r="K40" s="691"/>
      <c r="L40" s="111">
        <v>3</v>
      </c>
      <c r="M40" s="112">
        <f t="shared" si="1"/>
        <v>5</v>
      </c>
      <c r="N40" s="192">
        <f t="shared" si="2"/>
        <v>5</v>
      </c>
    </row>
    <row r="41" spans="1:14" ht="14.4" x14ac:dyDescent="0.25">
      <c r="A41" s="100" t="str">
        <f t="shared" si="3"/>
        <v>NovSheridan ClarsonTiaja Park Halo</v>
      </c>
      <c r="B41" s="101" t="s">
        <v>70</v>
      </c>
      <c r="C41" s="102" t="s">
        <v>346</v>
      </c>
      <c r="D41" s="103" t="s">
        <v>390</v>
      </c>
      <c r="E41" s="114">
        <v>6014312</v>
      </c>
      <c r="F41" s="105" t="s">
        <v>369</v>
      </c>
      <c r="G41" s="321"/>
      <c r="H41" s="688"/>
      <c r="I41" s="689">
        <v>4</v>
      </c>
      <c r="J41" s="690"/>
      <c r="K41" s="691"/>
      <c r="L41" s="111">
        <v>4</v>
      </c>
      <c r="M41" s="112">
        <f t="shared" si="1"/>
        <v>4</v>
      </c>
      <c r="N41" s="192">
        <f t="shared" si="2"/>
        <v>4</v>
      </c>
    </row>
    <row r="42" spans="1:14" ht="14.4" x14ac:dyDescent="0.25">
      <c r="A42" s="100" t="str">
        <f t="shared" si="3"/>
        <v>NovMia FellowsMorningside Music Maker</v>
      </c>
      <c r="B42" s="101" t="s">
        <v>70</v>
      </c>
      <c r="C42" s="102" t="s">
        <v>718</v>
      </c>
      <c r="D42" s="103" t="s">
        <v>728</v>
      </c>
      <c r="E42" s="114">
        <v>6011956</v>
      </c>
      <c r="F42" s="105" t="s">
        <v>234</v>
      </c>
      <c r="G42" s="321"/>
      <c r="H42" s="688"/>
      <c r="I42" s="689">
        <v>5</v>
      </c>
      <c r="J42" s="690"/>
      <c r="K42" s="691"/>
      <c r="L42" s="111">
        <v>5</v>
      </c>
      <c r="M42" s="112">
        <f t="shared" si="1"/>
        <v>3</v>
      </c>
      <c r="N42" s="192">
        <f t="shared" si="2"/>
        <v>3</v>
      </c>
    </row>
    <row r="43" spans="1:14" ht="14.4" x14ac:dyDescent="0.25">
      <c r="A43" s="100" t="str">
        <f t="shared" si="3"/>
        <v>ElemMia DeathGordon Park Royal Review</v>
      </c>
      <c r="B43" s="101" t="s">
        <v>16</v>
      </c>
      <c r="C43" s="102" t="s">
        <v>464</v>
      </c>
      <c r="D43" s="103" t="s">
        <v>513</v>
      </c>
      <c r="E43" s="114">
        <v>1426062</v>
      </c>
      <c r="F43" s="105" t="s">
        <v>369</v>
      </c>
      <c r="G43" s="321"/>
      <c r="H43" s="688"/>
      <c r="I43" s="689"/>
      <c r="J43" s="690">
        <v>1</v>
      </c>
      <c r="K43" s="691"/>
      <c r="L43" s="111">
        <v>1</v>
      </c>
      <c r="M43" s="112">
        <f t="shared" si="1"/>
        <v>7</v>
      </c>
      <c r="N43" s="192">
        <f t="shared" si="2"/>
        <v>7</v>
      </c>
    </row>
    <row r="44" spans="1:14" ht="14.4" x14ac:dyDescent="0.25">
      <c r="A44" s="100" t="str">
        <f t="shared" si="3"/>
        <v>ElemAleska WearneBertie De Lux</v>
      </c>
      <c r="B44" s="101" t="s">
        <v>16</v>
      </c>
      <c r="C44" s="102" t="s">
        <v>453</v>
      </c>
      <c r="D44" s="103" t="s">
        <v>731</v>
      </c>
      <c r="E44" s="114">
        <v>6027376</v>
      </c>
      <c r="F44" s="105" t="s">
        <v>260</v>
      </c>
      <c r="G44" s="321"/>
      <c r="H44" s="688"/>
      <c r="I44" s="689"/>
      <c r="J44" s="690">
        <v>2</v>
      </c>
      <c r="K44" s="691"/>
      <c r="L44" s="111">
        <v>2</v>
      </c>
      <c r="M44" s="112">
        <f t="shared" si="1"/>
        <v>6</v>
      </c>
      <c r="N44" s="192">
        <f t="shared" si="2"/>
        <v>6</v>
      </c>
    </row>
    <row r="45" spans="1:14" ht="14.4" x14ac:dyDescent="0.25">
      <c r="A45" s="100" t="str">
        <f t="shared" si="3"/>
        <v>ElemNell HoworthFlirt With Hal</v>
      </c>
      <c r="B45" s="101" t="s">
        <v>16</v>
      </c>
      <c r="C45" s="102" t="s">
        <v>781</v>
      </c>
      <c r="D45" s="103" t="s">
        <v>782</v>
      </c>
      <c r="E45" s="114">
        <v>6028245</v>
      </c>
      <c r="F45" s="105" t="s">
        <v>92</v>
      </c>
      <c r="G45" s="321"/>
      <c r="H45" s="688"/>
      <c r="I45" s="689"/>
      <c r="J45" s="690">
        <v>3</v>
      </c>
      <c r="K45" s="691"/>
      <c r="L45" s="111">
        <v>3</v>
      </c>
      <c r="M45" s="112">
        <f t="shared" si="1"/>
        <v>5</v>
      </c>
      <c r="N45" s="192">
        <f t="shared" si="2"/>
        <v>5</v>
      </c>
    </row>
    <row r="46" spans="1:14" ht="14.4" x14ac:dyDescent="0.25">
      <c r="A46" s="100" t="str">
        <f t="shared" si="3"/>
        <v>MedTeagan ChristieAmani Phantasie</v>
      </c>
      <c r="B46" s="101" t="s">
        <v>14</v>
      </c>
      <c r="C46" s="102" t="s">
        <v>481</v>
      </c>
      <c r="D46" s="103" t="s">
        <v>478</v>
      </c>
      <c r="E46" s="114">
        <v>6007986</v>
      </c>
      <c r="F46" s="105" t="s">
        <v>260</v>
      </c>
      <c r="G46" s="321"/>
      <c r="H46" s="688"/>
      <c r="I46" s="689"/>
      <c r="J46" s="690"/>
      <c r="K46" s="691">
        <v>1</v>
      </c>
      <c r="L46" s="111">
        <v>1</v>
      </c>
      <c r="M46" s="112">
        <f t="shared" si="1"/>
        <v>7</v>
      </c>
      <c r="N46" s="192">
        <f t="shared" si="2"/>
        <v>7</v>
      </c>
    </row>
    <row r="47" spans="1:14" ht="14.4" x14ac:dyDescent="0.25">
      <c r="A47" s="100" t="str">
        <f t="shared" si="3"/>
        <v>MedMia AvilaRevelwood First Klass</v>
      </c>
      <c r="B47" s="130" t="s">
        <v>14</v>
      </c>
      <c r="C47" s="131" t="s">
        <v>480</v>
      </c>
      <c r="D47" s="132" t="s">
        <v>483</v>
      </c>
      <c r="E47" s="114"/>
      <c r="F47" s="105"/>
      <c r="G47" s="321"/>
      <c r="H47" s="322"/>
      <c r="I47" s="323"/>
      <c r="J47" s="324"/>
      <c r="K47" s="691">
        <v>2</v>
      </c>
      <c r="L47" s="111">
        <v>2</v>
      </c>
      <c r="M47" s="112">
        <f t="shared" si="1"/>
        <v>6</v>
      </c>
      <c r="N47" s="192">
        <f t="shared" si="2"/>
        <v>6</v>
      </c>
    </row>
    <row r="48" spans="1:14" ht="14.4" x14ac:dyDescent="0.25">
      <c r="A48" s="100" t="str">
        <f t="shared" si="3"/>
        <v/>
      </c>
      <c r="B48" s="101"/>
      <c r="C48" s="102"/>
      <c r="D48" s="103"/>
      <c r="E48" s="114"/>
      <c r="F48" s="105"/>
      <c r="G48" s="321"/>
      <c r="H48" s="322"/>
      <c r="I48" s="323"/>
      <c r="J48" s="324"/>
      <c r="K48" s="325"/>
      <c r="L48" s="111"/>
      <c r="M48" s="112">
        <f t="shared" si="1"/>
        <v>0</v>
      </c>
      <c r="N48" s="192">
        <f t="shared" si="2"/>
        <v>0</v>
      </c>
    </row>
    <row r="49" spans="1:14" ht="14.4" x14ac:dyDescent="0.25">
      <c r="A49" s="100" t="str">
        <f t="shared" si="3"/>
        <v/>
      </c>
      <c r="B49" s="101"/>
      <c r="C49" s="102"/>
      <c r="D49" s="103"/>
      <c r="E49" s="114"/>
      <c r="F49" s="105"/>
      <c r="G49" s="321"/>
      <c r="H49" s="322"/>
      <c r="I49" s="323"/>
      <c r="J49" s="324"/>
      <c r="K49" s="325"/>
      <c r="L49" s="111"/>
      <c r="M49" s="112">
        <f t="shared" si="1"/>
        <v>0</v>
      </c>
      <c r="N49" s="192">
        <f t="shared" si="2"/>
        <v>0</v>
      </c>
    </row>
    <row r="50" spans="1:14" ht="14.4" x14ac:dyDescent="0.25">
      <c r="A50" s="100" t="str">
        <f t="shared" si="3"/>
        <v/>
      </c>
      <c r="B50" s="101"/>
      <c r="C50" s="102"/>
      <c r="D50" s="103"/>
      <c r="E50" s="114"/>
      <c r="F50" s="105"/>
      <c r="G50" s="321"/>
      <c r="H50" s="322"/>
      <c r="I50" s="323"/>
      <c r="J50" s="324"/>
      <c r="K50" s="325"/>
      <c r="L50" s="111"/>
      <c r="M50" s="112">
        <f t="shared" si="1"/>
        <v>0</v>
      </c>
      <c r="N50" s="192">
        <f t="shared" si="2"/>
        <v>0</v>
      </c>
    </row>
    <row r="51" spans="1:14" ht="14.4" x14ac:dyDescent="0.25">
      <c r="A51" s="100" t="str">
        <f t="shared" si="3"/>
        <v/>
      </c>
      <c r="B51" s="101"/>
      <c r="C51" s="102"/>
      <c r="D51" s="103"/>
      <c r="E51" s="114"/>
      <c r="F51" s="105"/>
      <c r="G51" s="321"/>
      <c r="H51" s="322"/>
      <c r="I51" s="323"/>
      <c r="J51" s="324"/>
      <c r="K51" s="325"/>
      <c r="L51" s="111"/>
      <c r="M51" s="112">
        <f t="shared" si="1"/>
        <v>0</v>
      </c>
      <c r="N51" s="192">
        <f t="shared" si="2"/>
        <v>0</v>
      </c>
    </row>
    <row r="52" spans="1:14" ht="14.4" x14ac:dyDescent="0.25">
      <c r="A52" s="100" t="str">
        <f t="shared" si="3"/>
        <v/>
      </c>
      <c r="B52" s="101"/>
      <c r="C52" s="102"/>
      <c r="D52" s="103"/>
      <c r="E52" s="114"/>
      <c r="F52" s="105"/>
      <c r="G52" s="321"/>
      <c r="H52" s="322"/>
      <c r="I52" s="323"/>
      <c r="J52" s="324"/>
      <c r="K52" s="325"/>
      <c r="L52" s="111"/>
      <c r="M52" s="112">
        <f t="shared" si="1"/>
        <v>0</v>
      </c>
      <c r="N52" s="192">
        <f t="shared" si="2"/>
        <v>0</v>
      </c>
    </row>
    <row r="53" spans="1:14" ht="14.4" x14ac:dyDescent="0.25">
      <c r="A53" s="100" t="str">
        <f t="shared" si="3"/>
        <v/>
      </c>
      <c r="B53" s="101"/>
      <c r="C53" s="102"/>
      <c r="D53" s="103"/>
      <c r="E53" s="114"/>
      <c r="F53" s="105"/>
      <c r="G53" s="321"/>
      <c r="H53" s="322"/>
      <c r="I53" s="323"/>
      <c r="J53" s="324"/>
      <c r="K53" s="325"/>
      <c r="L53" s="111"/>
      <c r="M53" s="112">
        <f t="shared" si="1"/>
        <v>0</v>
      </c>
      <c r="N53" s="192">
        <f t="shared" si="2"/>
        <v>0</v>
      </c>
    </row>
    <row r="54" spans="1:14" ht="14.4" x14ac:dyDescent="0.25">
      <c r="A54" s="100" t="str">
        <f t="shared" si="3"/>
        <v/>
      </c>
      <c r="B54" s="101"/>
      <c r="C54" s="102"/>
      <c r="D54" s="103"/>
      <c r="E54" s="114"/>
      <c r="F54" s="105"/>
      <c r="G54" s="321"/>
      <c r="H54" s="322"/>
      <c r="I54" s="323"/>
      <c r="J54" s="324"/>
      <c r="K54" s="325"/>
      <c r="L54" s="111"/>
      <c r="M54" s="112">
        <f t="shared" si="1"/>
        <v>0</v>
      </c>
      <c r="N54" s="192">
        <f t="shared" si="2"/>
        <v>0</v>
      </c>
    </row>
    <row r="55" spans="1:14" ht="14.4" x14ac:dyDescent="0.25">
      <c r="A55" s="100" t="str">
        <f t="shared" si="3"/>
        <v/>
      </c>
      <c r="B55" s="101"/>
      <c r="C55" s="102"/>
      <c r="D55" s="103"/>
      <c r="E55" s="114"/>
      <c r="F55" s="105"/>
      <c r="G55" s="321"/>
      <c r="H55" s="322"/>
      <c r="I55" s="323"/>
      <c r="J55" s="324"/>
      <c r="K55" s="325"/>
      <c r="L55" s="111"/>
      <c r="M55" s="112">
        <f t="shared" si="1"/>
        <v>0</v>
      </c>
      <c r="N55" s="192">
        <f t="shared" si="2"/>
        <v>0</v>
      </c>
    </row>
    <row r="56" spans="1:14" ht="14.4" x14ac:dyDescent="0.25">
      <c r="A56" s="100" t="str">
        <f t="shared" si="3"/>
        <v/>
      </c>
      <c r="B56" s="101"/>
      <c r="C56" s="102"/>
      <c r="D56" s="103"/>
      <c r="E56" s="114"/>
      <c r="F56" s="105"/>
      <c r="G56" s="321"/>
      <c r="H56" s="322"/>
      <c r="I56" s="323"/>
      <c r="J56" s="324"/>
      <c r="K56" s="325"/>
      <c r="L56" s="111"/>
      <c r="M56" s="112">
        <f t="shared" si="1"/>
        <v>0</v>
      </c>
      <c r="N56" s="192">
        <f t="shared" si="2"/>
        <v>0</v>
      </c>
    </row>
    <row r="57" spans="1:14" ht="14.4" x14ac:dyDescent="0.25">
      <c r="A57" s="100" t="str">
        <f t="shared" si="3"/>
        <v/>
      </c>
      <c r="B57" s="101"/>
      <c r="C57" s="102"/>
      <c r="D57" s="103"/>
      <c r="E57" s="114"/>
      <c r="F57" s="105"/>
      <c r="G57" s="321"/>
      <c r="H57" s="322"/>
      <c r="I57" s="323"/>
      <c r="J57" s="324"/>
      <c r="K57" s="325"/>
      <c r="L57" s="111"/>
      <c r="M57" s="112">
        <f t="shared" si="1"/>
        <v>0</v>
      </c>
      <c r="N57" s="192">
        <f t="shared" si="2"/>
        <v>0</v>
      </c>
    </row>
    <row r="58" spans="1:14" ht="14.4" x14ac:dyDescent="0.25">
      <c r="A58" s="100" t="str">
        <f t="shared" si="3"/>
        <v/>
      </c>
      <c r="B58" s="101"/>
      <c r="C58" s="102"/>
      <c r="D58" s="103"/>
      <c r="E58" s="114"/>
      <c r="F58" s="105"/>
      <c r="G58" s="321"/>
      <c r="H58" s="322"/>
      <c r="I58" s="323"/>
      <c r="J58" s="324"/>
      <c r="K58" s="325"/>
      <c r="L58" s="111"/>
      <c r="M58" s="112">
        <f t="shared" si="1"/>
        <v>0</v>
      </c>
      <c r="N58" s="192">
        <f t="shared" si="2"/>
        <v>0</v>
      </c>
    </row>
    <row r="59" spans="1:14" ht="14.4" x14ac:dyDescent="0.25">
      <c r="A59" s="100" t="str">
        <f t="shared" si="3"/>
        <v/>
      </c>
      <c r="B59" s="101"/>
      <c r="C59" s="102"/>
      <c r="D59" s="103"/>
      <c r="E59" s="114"/>
      <c r="F59" s="105"/>
      <c r="G59" s="321"/>
      <c r="H59" s="322"/>
      <c r="I59" s="323"/>
      <c r="J59" s="324"/>
      <c r="K59" s="325"/>
      <c r="L59" s="111"/>
      <c r="M59" s="112">
        <f t="shared" si="1"/>
        <v>0</v>
      </c>
      <c r="N59" s="192">
        <f t="shared" si="2"/>
        <v>0</v>
      </c>
    </row>
    <row r="60" spans="1:14" ht="14.4" x14ac:dyDescent="0.25">
      <c r="A60" s="100" t="str">
        <f t="shared" si="3"/>
        <v/>
      </c>
      <c r="B60" s="101"/>
      <c r="C60" s="102"/>
      <c r="D60" s="103"/>
      <c r="E60" s="114"/>
      <c r="F60" s="105"/>
      <c r="G60" s="321"/>
      <c r="H60" s="322"/>
      <c r="I60" s="323"/>
      <c r="J60" s="324"/>
      <c r="K60" s="325"/>
      <c r="L60" s="111"/>
      <c r="M60" s="112">
        <f t="shared" si="1"/>
        <v>0</v>
      </c>
      <c r="N60" s="192">
        <f t="shared" si="2"/>
        <v>0</v>
      </c>
    </row>
    <row r="61" spans="1:14" ht="14.4" x14ac:dyDescent="0.25">
      <c r="A61" s="100" t="str">
        <f t="shared" ref="A61:A69" si="4">CONCATENATE(B61,C61,D61)</f>
        <v/>
      </c>
      <c r="B61" s="101"/>
      <c r="C61" s="102"/>
      <c r="D61" s="103"/>
      <c r="E61" s="114"/>
      <c r="F61" s="105"/>
      <c r="G61" s="321"/>
      <c r="H61" s="322"/>
      <c r="I61" s="323"/>
      <c r="J61" s="324"/>
      <c r="K61" s="325"/>
      <c r="L61" s="111"/>
      <c r="M61" s="112">
        <f t="shared" ref="M61:M69" si="5">IF(L61=1,7,IF(L61=2,6,IF(L61=3,5,IF(L61=4,4,IF(L61=5,3,IF(L61=6,2,IF(L61&gt;=6,1,0)))))))</f>
        <v>0</v>
      </c>
      <c r="N61" s="192">
        <f t="shared" si="2"/>
        <v>0</v>
      </c>
    </row>
    <row r="62" spans="1:14" ht="14.4" x14ac:dyDescent="0.25">
      <c r="A62" s="100" t="str">
        <f t="shared" si="4"/>
        <v/>
      </c>
      <c r="B62" s="101"/>
      <c r="C62" s="102"/>
      <c r="D62" s="103"/>
      <c r="E62" s="114"/>
      <c r="F62" s="105"/>
      <c r="G62" s="321"/>
      <c r="H62" s="322"/>
      <c r="I62" s="323"/>
      <c r="J62" s="324"/>
      <c r="K62" s="325"/>
      <c r="L62" s="111"/>
      <c r="M62" s="112">
        <f t="shared" si="5"/>
        <v>0</v>
      </c>
      <c r="N62" s="192">
        <f t="shared" si="2"/>
        <v>0</v>
      </c>
    </row>
    <row r="63" spans="1:14" ht="14.4" x14ac:dyDescent="0.25">
      <c r="A63" s="100" t="str">
        <f t="shared" si="4"/>
        <v/>
      </c>
      <c r="B63" s="101"/>
      <c r="C63" s="102"/>
      <c r="D63" s="103"/>
      <c r="E63" s="114"/>
      <c r="F63" s="105"/>
      <c r="G63" s="321"/>
      <c r="H63" s="322"/>
      <c r="I63" s="323"/>
      <c r="J63" s="324"/>
      <c r="K63" s="325"/>
      <c r="L63" s="111"/>
      <c r="M63" s="112">
        <f t="shared" si="5"/>
        <v>0</v>
      </c>
      <c r="N63" s="192">
        <f t="shared" si="2"/>
        <v>0</v>
      </c>
    </row>
    <row r="64" spans="1:14" ht="14.4" x14ac:dyDescent="0.25">
      <c r="A64" s="100" t="str">
        <f t="shared" si="4"/>
        <v/>
      </c>
      <c r="B64" s="101"/>
      <c r="C64" s="102"/>
      <c r="D64" s="103"/>
      <c r="E64" s="114"/>
      <c r="F64" s="105"/>
      <c r="G64" s="321"/>
      <c r="H64" s="322"/>
      <c r="I64" s="323"/>
      <c r="J64" s="324"/>
      <c r="K64" s="325"/>
      <c r="L64" s="111"/>
      <c r="M64" s="112">
        <f t="shared" si="5"/>
        <v>0</v>
      </c>
      <c r="N64" s="192">
        <f t="shared" si="2"/>
        <v>0</v>
      </c>
    </row>
    <row r="65" spans="1:14" ht="14.4" x14ac:dyDescent="0.25">
      <c r="A65" s="100" t="str">
        <f t="shared" si="4"/>
        <v/>
      </c>
      <c r="B65" s="101"/>
      <c r="C65" s="102"/>
      <c r="D65" s="103"/>
      <c r="E65" s="114"/>
      <c r="F65" s="105"/>
      <c r="G65" s="321"/>
      <c r="H65" s="322"/>
      <c r="I65" s="323"/>
      <c r="J65" s="324"/>
      <c r="K65" s="325"/>
      <c r="L65" s="111"/>
      <c r="M65" s="112">
        <f t="shared" si="5"/>
        <v>0</v>
      </c>
      <c r="N65" s="192">
        <f t="shared" si="2"/>
        <v>0</v>
      </c>
    </row>
    <row r="66" spans="1:14" ht="14.4" x14ac:dyDescent="0.25">
      <c r="A66" s="100" t="str">
        <f t="shared" si="4"/>
        <v/>
      </c>
      <c r="B66" s="101"/>
      <c r="C66" s="102"/>
      <c r="D66" s="103"/>
      <c r="E66" s="114"/>
      <c r="F66" s="105"/>
      <c r="G66" s="321"/>
      <c r="H66" s="322"/>
      <c r="I66" s="323"/>
      <c r="J66" s="324"/>
      <c r="K66" s="325"/>
      <c r="L66" s="111"/>
      <c r="M66" s="112">
        <f t="shared" si="5"/>
        <v>0</v>
      </c>
      <c r="N66" s="192">
        <f t="shared" si="2"/>
        <v>0</v>
      </c>
    </row>
    <row r="67" spans="1:14" ht="14.4" x14ac:dyDescent="0.25">
      <c r="A67" s="100" t="str">
        <f t="shared" si="4"/>
        <v/>
      </c>
      <c r="B67" s="101"/>
      <c r="C67" s="102"/>
      <c r="D67" s="103"/>
      <c r="E67" s="114"/>
      <c r="F67" s="105"/>
      <c r="G67" s="321"/>
      <c r="H67" s="322"/>
      <c r="I67" s="323"/>
      <c r="J67" s="324"/>
      <c r="K67" s="325"/>
      <c r="L67" s="111"/>
      <c r="M67" s="112">
        <f t="shared" si="5"/>
        <v>0</v>
      </c>
      <c r="N67" s="192">
        <f t="shared" si="2"/>
        <v>0</v>
      </c>
    </row>
    <row r="68" spans="1:14" ht="14.4" x14ac:dyDescent="0.25">
      <c r="A68" s="100" t="str">
        <f t="shared" si="4"/>
        <v/>
      </c>
      <c r="B68" s="101"/>
      <c r="C68" s="102"/>
      <c r="D68" s="103"/>
      <c r="E68" s="114"/>
      <c r="F68" s="105"/>
      <c r="G68" s="321"/>
      <c r="H68" s="322"/>
      <c r="I68" s="323"/>
      <c r="J68" s="324"/>
      <c r="K68" s="325"/>
      <c r="L68" s="111"/>
      <c r="M68" s="112">
        <f t="shared" si="5"/>
        <v>0</v>
      </c>
      <c r="N68" s="192">
        <f t="shared" si="2"/>
        <v>0</v>
      </c>
    </row>
    <row r="69" spans="1:14" ht="15" thickBot="1" x14ac:dyDescent="0.3">
      <c r="A69" s="100" t="str">
        <f t="shared" si="4"/>
        <v/>
      </c>
      <c r="B69" s="115"/>
      <c r="C69" s="116"/>
      <c r="D69" s="117"/>
      <c r="E69" s="118"/>
      <c r="F69" s="119"/>
      <c r="G69" s="326"/>
      <c r="H69" s="327"/>
      <c r="I69" s="328"/>
      <c r="J69" s="329"/>
      <c r="K69" s="330"/>
      <c r="L69" s="125"/>
      <c r="M69" s="126">
        <f t="shared" si="5"/>
        <v>0</v>
      </c>
      <c r="N69" s="192">
        <f t="shared" si="2"/>
        <v>0</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68" priority="2"/>
    <cfRule type="duplicateValues" dxfId="67" priority="3"/>
  </conditionalFormatting>
  <conditionalFormatting sqref="C6:D19">
    <cfRule type="duplicateValues" dxfId="66" priority="1"/>
  </conditionalFormatting>
  <conditionalFormatting sqref="C20:D22">
    <cfRule type="duplicateValues" dxfId="65" priority="430"/>
  </conditionalFormatting>
  <pageMargins left="0.7" right="0.7" top="0.75" bottom="0.75" header="0.3" footer="0.3"/>
  <pageSetup paperSize="9" scale="5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DFF71-DAAB-46A7-9C6E-606B4219B903}">
  <sheetPr>
    <tabColor rgb="FFFF3399"/>
  </sheetPr>
  <dimension ref="A1:N43"/>
  <sheetViews>
    <sheetView topLeftCell="A26" zoomScale="90" zoomScaleNormal="90" workbookViewId="0">
      <selection activeCell="F53" sqref="F53"/>
    </sheetView>
  </sheetViews>
  <sheetFormatPr defaultColWidth="10.33203125" defaultRowHeight="13.2" x14ac:dyDescent="0.25"/>
  <cols>
    <col min="1" max="1" width="58.5546875" style="93" customWidth="1"/>
    <col min="2" max="2" width="19.6640625" style="12" bestFit="1" customWidth="1"/>
    <col min="3" max="3" width="18.6640625" style="93" bestFit="1" customWidth="1"/>
    <col min="4" max="4" width="17.88671875" style="726" bestFit="1" customWidth="1"/>
    <col min="5" max="5" width="12" style="12" bestFit="1" customWidth="1"/>
    <col min="6" max="6" width="16" style="93" bestFit="1" customWidth="1"/>
    <col min="7" max="7" width="8.33203125" style="129" bestFit="1" customWidth="1"/>
    <col min="8" max="8" width="8.88671875" style="129" bestFit="1" customWidth="1"/>
    <col min="9" max="9" width="9.5546875" style="129" bestFit="1" customWidth="1"/>
    <col min="10" max="10" width="14.33203125" style="129" bestFit="1" customWidth="1"/>
    <col min="11" max="11" width="14.88671875" style="129" bestFit="1" customWidth="1"/>
    <col min="12" max="12" width="8.33203125" style="12" bestFit="1" customWidth="1"/>
    <col min="13" max="13" width="14.88671875" style="12" bestFit="1" customWidth="1"/>
    <col min="14" max="14" width="33.109375" style="12" bestFit="1" customWidth="1"/>
    <col min="15" max="16384" width="10.33203125" style="93"/>
  </cols>
  <sheetData>
    <row r="1" spans="1:14" ht="22.5" customHeight="1" thickBot="1" x14ac:dyDescent="0.3">
      <c r="A1" s="89">
        <f>SUM(A2-1)</f>
        <v>20</v>
      </c>
      <c r="B1" s="942" t="s">
        <v>54</v>
      </c>
      <c r="C1" s="943"/>
      <c r="D1" s="575" t="s">
        <v>27</v>
      </c>
      <c r="E1" s="944" t="s">
        <v>178</v>
      </c>
      <c r="F1" s="945"/>
      <c r="G1" s="945"/>
      <c r="H1" s="945"/>
      <c r="I1" s="945"/>
      <c r="J1" s="945"/>
      <c r="K1" s="91" t="s">
        <v>28</v>
      </c>
      <c r="L1" s="946">
        <v>45018</v>
      </c>
      <c r="M1" s="947"/>
      <c r="N1" s="92" t="s">
        <v>55</v>
      </c>
    </row>
    <row r="2" spans="1:14" ht="22.5" customHeight="1" thickBot="1" x14ac:dyDescent="0.3">
      <c r="A2" s="94">
        <f>COUNTA(_xlfn.UNIQUE(D6:D29))</f>
        <v>21</v>
      </c>
      <c r="B2" s="948" t="s">
        <v>56</v>
      </c>
      <c r="C2" s="948"/>
      <c r="D2" s="948"/>
      <c r="E2" s="948"/>
      <c r="F2" s="948"/>
      <c r="G2" s="948"/>
      <c r="H2" s="948"/>
      <c r="I2" s="948"/>
      <c r="J2" s="948"/>
      <c r="K2" s="948"/>
      <c r="L2" s="948"/>
      <c r="M2" s="948"/>
      <c r="N2" s="95" t="s">
        <v>57</v>
      </c>
    </row>
    <row r="3" spans="1:14" ht="14.4" thickBot="1" x14ac:dyDescent="0.3">
      <c r="A3" s="926" t="s">
        <v>58</v>
      </c>
      <c r="B3" s="928" t="s">
        <v>29</v>
      </c>
      <c r="C3" s="931" t="s">
        <v>30</v>
      </c>
      <c r="D3" s="1002" t="s">
        <v>31</v>
      </c>
      <c r="E3" s="936" t="s">
        <v>59</v>
      </c>
      <c r="F3" s="934" t="s">
        <v>36</v>
      </c>
      <c r="G3" s="950" t="s">
        <v>60</v>
      </c>
      <c r="H3" s="951"/>
      <c r="I3" s="951"/>
      <c r="J3" s="951"/>
      <c r="K3" s="952"/>
      <c r="L3" s="953" t="s">
        <v>25</v>
      </c>
      <c r="M3" s="955" t="s">
        <v>34</v>
      </c>
      <c r="N3" s="96" t="s">
        <v>61</v>
      </c>
    </row>
    <row r="4" spans="1:14" ht="14.4" thickBot="1" x14ac:dyDescent="0.3">
      <c r="A4" s="927"/>
      <c r="B4" s="929"/>
      <c r="C4" s="932"/>
      <c r="D4" s="1003"/>
      <c r="E4" s="937"/>
      <c r="F4" s="949"/>
      <c r="G4" s="957" t="s">
        <v>26</v>
      </c>
      <c r="H4" s="959" t="s">
        <v>24</v>
      </c>
      <c r="I4" s="959" t="s">
        <v>38</v>
      </c>
      <c r="J4" s="959" t="s">
        <v>32</v>
      </c>
      <c r="K4" s="940" t="s">
        <v>33</v>
      </c>
      <c r="L4" s="954"/>
      <c r="M4" s="956"/>
      <c r="N4" s="98">
        <v>2</v>
      </c>
    </row>
    <row r="5" spans="1:14" ht="14.4" thickBot="1" x14ac:dyDescent="0.3">
      <c r="A5" s="961"/>
      <c r="B5" s="962"/>
      <c r="C5" s="963"/>
      <c r="D5" s="1004"/>
      <c r="E5" s="965" t="s">
        <v>35</v>
      </c>
      <c r="F5" s="966"/>
      <c r="G5" s="976"/>
      <c r="H5" s="977"/>
      <c r="I5" s="977"/>
      <c r="J5" s="977"/>
      <c r="K5" s="975"/>
      <c r="L5" s="969"/>
      <c r="M5" s="970"/>
      <c r="N5" s="99">
        <f>IF(N4=1,0,IF(N4=2,1,IF(N4=3,2,0)))</f>
        <v>1</v>
      </c>
    </row>
    <row r="6" spans="1:14" ht="14.4" x14ac:dyDescent="0.25">
      <c r="A6" s="100" t="str">
        <f>CONCATENATE(B6,C6,D6)</f>
        <v>PrepCharlotte HenshallJujantra Tradesman</v>
      </c>
      <c r="B6" s="130" t="s">
        <v>26</v>
      </c>
      <c r="C6" s="102" t="s">
        <v>568</v>
      </c>
      <c r="D6" s="723" t="s">
        <v>569</v>
      </c>
      <c r="E6" s="114">
        <v>6026860</v>
      </c>
      <c r="F6" s="604" t="s">
        <v>570</v>
      </c>
      <c r="G6" s="114">
        <v>67</v>
      </c>
      <c r="H6" s="101"/>
      <c r="I6" s="153"/>
      <c r="J6" s="177"/>
      <c r="K6" s="178"/>
      <c r="L6" s="111">
        <v>1</v>
      </c>
      <c r="M6" s="112">
        <f t="shared" ref="M6:M32" si="0">IF(L6=1,7,IF(L6=2,6,IF(L6=3,5,IF(L6=4,4,IF(L6=5,3,IF(L6=6,2,IF(L6&gt;=6,1,0)))))))</f>
        <v>7</v>
      </c>
      <c r="N6" s="113">
        <f>SUM(M6+$N$5)</f>
        <v>8</v>
      </c>
    </row>
    <row r="7" spans="1:14" ht="14.4" x14ac:dyDescent="0.25">
      <c r="A7" s="100" t="str">
        <f t="shared" ref="A7:A43" si="1">CONCATENATE(B7,C7,D7)</f>
        <v>PrepEmber JenszHarry</v>
      </c>
      <c r="B7" s="130" t="s">
        <v>26</v>
      </c>
      <c r="C7" s="102" t="s">
        <v>251</v>
      </c>
      <c r="D7" s="174" t="s">
        <v>830</v>
      </c>
      <c r="E7" s="114">
        <v>6011167</v>
      </c>
      <c r="F7" s="604" t="s">
        <v>376</v>
      </c>
      <c r="G7" s="412">
        <v>66</v>
      </c>
      <c r="H7" s="153"/>
      <c r="I7" s="153"/>
      <c r="J7" s="177"/>
      <c r="K7" s="178"/>
      <c r="L7" s="111">
        <v>2</v>
      </c>
      <c r="M7" s="112">
        <f t="shared" si="0"/>
        <v>6</v>
      </c>
      <c r="N7" s="113">
        <f t="shared" ref="N7:N32" si="2">SUM(M7+$N$5)</f>
        <v>7</v>
      </c>
    </row>
    <row r="8" spans="1:14" ht="14.4" x14ac:dyDescent="0.25">
      <c r="A8" s="100" t="str">
        <f t="shared" si="1"/>
        <v>PrepLucy RyanWendamar Eragon</v>
      </c>
      <c r="B8" s="130" t="s">
        <v>26</v>
      </c>
      <c r="C8" s="102" t="s">
        <v>824</v>
      </c>
      <c r="D8" s="174" t="s">
        <v>831</v>
      </c>
      <c r="E8" s="114">
        <v>9101643</v>
      </c>
      <c r="F8" s="604" t="s">
        <v>570</v>
      </c>
      <c r="G8" s="412">
        <v>61.332999999999998</v>
      </c>
      <c r="H8" s="153"/>
      <c r="I8" s="153"/>
      <c r="J8" s="177"/>
      <c r="K8" s="178"/>
      <c r="L8" s="111">
        <v>3</v>
      </c>
      <c r="M8" s="112">
        <f t="shared" si="0"/>
        <v>5</v>
      </c>
      <c r="N8" s="113">
        <f t="shared" si="2"/>
        <v>6</v>
      </c>
    </row>
    <row r="9" spans="1:14" ht="14.4" x14ac:dyDescent="0.25">
      <c r="A9" s="100" t="str">
        <f t="shared" si="1"/>
        <v>PrelimBronte HorsfallRockview Solar Flair</v>
      </c>
      <c r="B9" s="130" t="s">
        <v>24</v>
      </c>
      <c r="C9" s="102" t="s">
        <v>156</v>
      </c>
      <c r="D9" s="722" t="s">
        <v>523</v>
      </c>
      <c r="E9" s="114">
        <v>6025533</v>
      </c>
      <c r="F9" s="605" t="s">
        <v>376</v>
      </c>
      <c r="G9" s="114"/>
      <c r="H9" s="315">
        <v>69.2</v>
      </c>
      <c r="I9" s="153"/>
      <c r="J9" s="177"/>
      <c r="K9" s="178"/>
      <c r="L9" s="111">
        <v>1</v>
      </c>
      <c r="M9" s="112">
        <f t="shared" si="0"/>
        <v>7</v>
      </c>
      <c r="N9" s="113">
        <f t="shared" si="2"/>
        <v>8</v>
      </c>
    </row>
    <row r="10" spans="1:14" ht="15.6" x14ac:dyDescent="0.3">
      <c r="A10" s="100" t="str">
        <f t="shared" si="1"/>
        <v>PrelimEmber JenszWendamar Elysia</v>
      </c>
      <c r="B10" s="130" t="s">
        <v>24</v>
      </c>
      <c r="C10" s="686" t="s">
        <v>251</v>
      </c>
      <c r="D10" s="687" t="s">
        <v>269</v>
      </c>
      <c r="E10" s="114">
        <v>6011167</v>
      </c>
      <c r="F10" s="604" t="s">
        <v>376</v>
      </c>
      <c r="G10" s="114"/>
      <c r="H10" s="315">
        <v>69.2</v>
      </c>
      <c r="I10" s="153"/>
      <c r="J10" s="177"/>
      <c r="K10" s="178"/>
      <c r="L10" s="111">
        <v>1</v>
      </c>
      <c r="M10" s="112">
        <f t="shared" si="0"/>
        <v>7</v>
      </c>
      <c r="N10" s="113">
        <f t="shared" si="2"/>
        <v>8</v>
      </c>
    </row>
    <row r="11" spans="1:14" ht="14.4" x14ac:dyDescent="0.25">
      <c r="A11" s="100" t="str">
        <f t="shared" si="1"/>
        <v>PrelimHoney Towers-HammondYartala Park Kandinsky</v>
      </c>
      <c r="B11" s="130" t="s">
        <v>24</v>
      </c>
      <c r="C11" s="102" t="s">
        <v>825</v>
      </c>
      <c r="D11" s="722" t="s">
        <v>832</v>
      </c>
      <c r="E11" s="114">
        <v>6024866</v>
      </c>
      <c r="F11" s="605" t="s">
        <v>376</v>
      </c>
      <c r="G11" s="114"/>
      <c r="H11" s="315">
        <v>68</v>
      </c>
      <c r="I11" s="153"/>
      <c r="J11" s="177"/>
      <c r="K11" s="178"/>
      <c r="L11" s="111">
        <v>3</v>
      </c>
      <c r="M11" s="112">
        <f t="shared" si="0"/>
        <v>5</v>
      </c>
      <c r="N11" s="113">
        <f t="shared" si="2"/>
        <v>6</v>
      </c>
    </row>
    <row r="12" spans="1:14" ht="14.4" x14ac:dyDescent="0.25">
      <c r="A12" s="100" t="str">
        <f t="shared" si="1"/>
        <v>PrelimJosie DayWeston Park Applewood</v>
      </c>
      <c r="B12" s="130" t="s">
        <v>24</v>
      </c>
      <c r="C12" s="102" t="s">
        <v>666</v>
      </c>
      <c r="D12" s="722" t="s">
        <v>667</v>
      </c>
      <c r="E12" s="114">
        <v>6027112</v>
      </c>
      <c r="F12" s="604" t="s">
        <v>376</v>
      </c>
      <c r="G12" s="114"/>
      <c r="H12" s="315">
        <v>67.599999999999994</v>
      </c>
      <c r="I12" s="153"/>
      <c r="J12" s="177"/>
      <c r="K12" s="178"/>
      <c r="L12" s="111">
        <v>4</v>
      </c>
      <c r="M12" s="112">
        <f t="shared" si="0"/>
        <v>4</v>
      </c>
      <c r="N12" s="113">
        <f t="shared" si="2"/>
        <v>5</v>
      </c>
    </row>
    <row r="13" spans="1:14" ht="14.4" x14ac:dyDescent="0.25">
      <c r="A13" s="100" t="str">
        <f t="shared" si="1"/>
        <v>PrelimCharlotte HenshallJujantra Tradesman</v>
      </c>
      <c r="B13" s="130" t="s">
        <v>24</v>
      </c>
      <c r="C13" s="102" t="s">
        <v>568</v>
      </c>
      <c r="D13" s="722" t="s">
        <v>569</v>
      </c>
      <c r="E13" s="114">
        <v>6026860</v>
      </c>
      <c r="F13" s="605" t="s">
        <v>570</v>
      </c>
      <c r="G13" s="114"/>
      <c r="H13" s="315">
        <v>64</v>
      </c>
      <c r="I13" s="153"/>
      <c r="J13" s="177"/>
      <c r="K13" s="178"/>
      <c r="L13" s="111">
        <v>5</v>
      </c>
      <c r="M13" s="112">
        <f t="shared" si="0"/>
        <v>3</v>
      </c>
      <c r="N13" s="113">
        <f t="shared" si="2"/>
        <v>4</v>
      </c>
    </row>
    <row r="14" spans="1:14" ht="14.4" x14ac:dyDescent="0.25">
      <c r="A14" s="100" t="str">
        <f t="shared" si="1"/>
        <v>Prelim	Chaise FowlerGlobal Supreme</v>
      </c>
      <c r="B14" s="130" t="s">
        <v>24</v>
      </c>
      <c r="C14" s="131" t="s">
        <v>826</v>
      </c>
      <c r="D14" s="722" t="s">
        <v>549</v>
      </c>
      <c r="E14" s="114">
        <v>6024856</v>
      </c>
      <c r="F14" s="604" t="s">
        <v>376</v>
      </c>
      <c r="G14" s="114"/>
      <c r="H14" s="101">
        <v>68</v>
      </c>
      <c r="I14" s="315"/>
      <c r="J14" s="177"/>
      <c r="K14" s="178"/>
      <c r="L14" s="111">
        <v>1</v>
      </c>
      <c r="M14" s="112">
        <f t="shared" si="0"/>
        <v>7</v>
      </c>
      <c r="N14" s="113">
        <f t="shared" si="2"/>
        <v>8</v>
      </c>
    </row>
    <row r="15" spans="1:14" ht="14.4" x14ac:dyDescent="0.25">
      <c r="A15" s="100" t="str">
        <f t="shared" si="1"/>
        <v>Prelim	Holly KerrOwendale Firefox</v>
      </c>
      <c r="B15" s="130" t="s">
        <v>24</v>
      </c>
      <c r="C15" s="102" t="s">
        <v>827</v>
      </c>
      <c r="D15" s="722" t="s">
        <v>526</v>
      </c>
      <c r="E15" s="114">
        <v>9102542</v>
      </c>
      <c r="F15" s="604" t="s">
        <v>570</v>
      </c>
      <c r="G15" s="114"/>
      <c r="H15" s="101">
        <v>67.8</v>
      </c>
      <c r="I15" s="315"/>
      <c r="J15" s="177"/>
      <c r="K15" s="178"/>
      <c r="L15" s="111">
        <v>2</v>
      </c>
      <c r="M15" s="112">
        <f t="shared" si="0"/>
        <v>6</v>
      </c>
      <c r="N15" s="113">
        <f t="shared" si="2"/>
        <v>7</v>
      </c>
    </row>
    <row r="16" spans="1:14" ht="14.4" x14ac:dyDescent="0.25">
      <c r="A16" s="100" t="str">
        <f t="shared" si="1"/>
        <v>PrelimEmmy FieldingBramley Sugarman</v>
      </c>
      <c r="B16" s="130" t="s">
        <v>24</v>
      </c>
      <c r="C16" s="102" t="s">
        <v>534</v>
      </c>
      <c r="D16" s="722" t="s">
        <v>525</v>
      </c>
      <c r="E16" s="114">
        <v>6028710</v>
      </c>
      <c r="F16" s="605" t="s">
        <v>376</v>
      </c>
      <c r="G16" s="114"/>
      <c r="H16" s="101">
        <v>67.2</v>
      </c>
      <c r="I16" s="315"/>
      <c r="J16" s="177"/>
      <c r="K16" s="178"/>
      <c r="L16" s="111">
        <v>3</v>
      </c>
      <c r="M16" s="112">
        <f t="shared" si="0"/>
        <v>5</v>
      </c>
      <c r="N16" s="113">
        <f t="shared" si="2"/>
        <v>6</v>
      </c>
    </row>
    <row r="17" spans="1:14" ht="14.4" x14ac:dyDescent="0.25">
      <c r="A17" s="100" t="str">
        <f t="shared" si="1"/>
        <v>PrelimJasmine ElliottWindy Hill Ginger Rocks</v>
      </c>
      <c r="B17" s="130" t="s">
        <v>24</v>
      </c>
      <c r="C17" s="723" t="s">
        <v>275</v>
      </c>
      <c r="D17" s="673" t="s">
        <v>312</v>
      </c>
      <c r="E17" s="114">
        <v>6022088</v>
      </c>
      <c r="F17" s="606" t="s">
        <v>376</v>
      </c>
      <c r="G17" s="114"/>
      <c r="H17" s="101">
        <v>67.2</v>
      </c>
      <c r="I17" s="315"/>
      <c r="J17" s="177"/>
      <c r="K17" s="178"/>
      <c r="L17" s="111">
        <v>3</v>
      </c>
      <c r="M17" s="112">
        <f t="shared" si="0"/>
        <v>5</v>
      </c>
      <c r="N17" s="113">
        <f t="shared" si="2"/>
        <v>6</v>
      </c>
    </row>
    <row r="18" spans="1:14" ht="14.4" x14ac:dyDescent="0.25">
      <c r="A18" s="100" t="str">
        <f t="shared" si="1"/>
        <v>PrelimZahara WintersGynudup Plains Arabella</v>
      </c>
      <c r="B18" s="130" t="s">
        <v>24</v>
      </c>
      <c r="C18" s="102" t="s">
        <v>602</v>
      </c>
      <c r="D18" s="722" t="s">
        <v>632</v>
      </c>
      <c r="E18" s="114">
        <v>6010957</v>
      </c>
      <c r="F18" s="606" t="s">
        <v>681</v>
      </c>
      <c r="G18" s="114"/>
      <c r="H18" s="101">
        <v>65.599999999999994</v>
      </c>
      <c r="I18" s="315"/>
      <c r="J18" s="177"/>
      <c r="K18" s="178"/>
      <c r="L18" s="111">
        <v>5</v>
      </c>
      <c r="M18" s="112">
        <f t="shared" si="0"/>
        <v>3</v>
      </c>
      <c r="N18" s="113">
        <f t="shared" si="2"/>
        <v>4</v>
      </c>
    </row>
    <row r="19" spans="1:14" ht="14.4" x14ac:dyDescent="0.25">
      <c r="A19" s="100" t="str">
        <f t="shared" si="1"/>
        <v>PrelimSophie Summers	Buddy</v>
      </c>
      <c r="B19" s="130" t="s">
        <v>24</v>
      </c>
      <c r="C19" s="102" t="s">
        <v>671</v>
      </c>
      <c r="D19" s="722" t="s">
        <v>833</v>
      </c>
      <c r="E19" s="114">
        <v>6027240</v>
      </c>
      <c r="F19" s="606" t="s">
        <v>570</v>
      </c>
      <c r="G19" s="114"/>
      <c r="H19" s="101">
        <v>65.2</v>
      </c>
      <c r="I19" s="315"/>
      <c r="J19" s="177"/>
      <c r="K19" s="178"/>
      <c r="L19" s="111">
        <v>6</v>
      </c>
      <c r="M19" s="112">
        <f t="shared" si="0"/>
        <v>2</v>
      </c>
      <c r="N19" s="113">
        <f t="shared" si="2"/>
        <v>3</v>
      </c>
    </row>
    <row r="20" spans="1:14" ht="14.4" x14ac:dyDescent="0.25">
      <c r="A20" s="100" t="str">
        <f t="shared" si="1"/>
        <v>PrelimReagan HughanSylvania Curtain Call</v>
      </c>
      <c r="B20" s="130" t="s">
        <v>24</v>
      </c>
      <c r="C20" s="102" t="s">
        <v>343</v>
      </c>
      <c r="D20" s="722" t="s">
        <v>386</v>
      </c>
      <c r="E20" s="114">
        <v>6008572</v>
      </c>
      <c r="F20" s="606" t="s">
        <v>376</v>
      </c>
      <c r="G20" s="114"/>
      <c r="H20" s="101">
        <v>70.599999999999994</v>
      </c>
      <c r="I20" s="315"/>
      <c r="J20" s="177"/>
      <c r="K20" s="178"/>
      <c r="L20" s="111">
        <v>1</v>
      </c>
      <c r="M20" s="112">
        <f t="shared" si="0"/>
        <v>7</v>
      </c>
      <c r="N20" s="113">
        <f t="shared" si="2"/>
        <v>8</v>
      </c>
    </row>
    <row r="21" spans="1:14" ht="14.4" x14ac:dyDescent="0.25">
      <c r="A21" s="100" t="str">
        <f t="shared" si="1"/>
        <v>PrelimHannah KerrCharisma George Washington</v>
      </c>
      <c r="B21" s="130" t="s">
        <v>24</v>
      </c>
      <c r="C21" s="102" t="s">
        <v>507</v>
      </c>
      <c r="D21" s="722" t="s">
        <v>393</v>
      </c>
      <c r="E21" s="114">
        <v>9102541</v>
      </c>
      <c r="F21" s="606" t="s">
        <v>570</v>
      </c>
      <c r="G21" s="114"/>
      <c r="H21" s="101">
        <v>69.400000000000006</v>
      </c>
      <c r="I21" s="315"/>
      <c r="J21" s="177"/>
      <c r="K21" s="178"/>
      <c r="L21" s="111">
        <v>2</v>
      </c>
      <c r="M21" s="112">
        <f t="shared" si="0"/>
        <v>6</v>
      </c>
      <c r="N21" s="113">
        <f t="shared" si="2"/>
        <v>7</v>
      </c>
    </row>
    <row r="22" spans="1:14" ht="14.4" x14ac:dyDescent="0.25">
      <c r="A22" s="100" t="str">
        <f t="shared" si="1"/>
        <v>PrelimZali RyanEsb Golden Elf</v>
      </c>
      <c r="B22" s="130" t="s">
        <v>24</v>
      </c>
      <c r="C22" s="102" t="s">
        <v>828</v>
      </c>
      <c r="D22" s="722" t="s">
        <v>834</v>
      </c>
      <c r="E22" s="114">
        <v>6026247</v>
      </c>
      <c r="F22" s="606" t="s">
        <v>570</v>
      </c>
      <c r="G22" s="114"/>
      <c r="H22" s="101">
        <v>69</v>
      </c>
      <c r="I22" s="315"/>
      <c r="J22" s="177"/>
      <c r="K22" s="178"/>
      <c r="L22" s="111">
        <v>3</v>
      </c>
      <c r="M22" s="112">
        <f t="shared" si="0"/>
        <v>5</v>
      </c>
      <c r="N22" s="113">
        <f t="shared" si="2"/>
        <v>6</v>
      </c>
    </row>
    <row r="23" spans="1:14" ht="14.4" x14ac:dyDescent="0.25">
      <c r="A23" s="100" t="str">
        <f t="shared" si="1"/>
        <v>PrelimJorja WarehamTiaja Park Image</v>
      </c>
      <c r="B23" s="130" t="s">
        <v>24</v>
      </c>
      <c r="C23" s="102" t="s">
        <v>340</v>
      </c>
      <c r="D23" s="722" t="s">
        <v>383</v>
      </c>
      <c r="E23" s="114">
        <v>6005901</v>
      </c>
      <c r="F23" s="606" t="s">
        <v>364</v>
      </c>
      <c r="G23" s="114"/>
      <c r="H23" s="101">
        <v>65.8</v>
      </c>
      <c r="I23" s="315"/>
      <c r="J23" s="177"/>
      <c r="K23" s="178"/>
      <c r="L23" s="111">
        <v>4</v>
      </c>
      <c r="M23" s="112">
        <f t="shared" si="0"/>
        <v>4</v>
      </c>
      <c r="N23" s="113">
        <f t="shared" si="2"/>
        <v>5</v>
      </c>
    </row>
    <row r="24" spans="1:14" ht="14.4" x14ac:dyDescent="0.25">
      <c r="A24" s="100" t="str">
        <f t="shared" si="1"/>
        <v>PrelimSophie MorrisonPowderbark Orlaith</v>
      </c>
      <c r="B24" s="130" t="s">
        <v>24</v>
      </c>
      <c r="C24" s="102" t="s">
        <v>423</v>
      </c>
      <c r="D24" s="722" t="s">
        <v>446</v>
      </c>
      <c r="E24" s="114">
        <v>6026197</v>
      </c>
      <c r="F24" s="604" t="s">
        <v>376</v>
      </c>
      <c r="G24" s="114"/>
      <c r="H24" s="101">
        <v>67.400000000000006</v>
      </c>
      <c r="I24" s="315"/>
      <c r="J24" s="177"/>
      <c r="K24" s="178"/>
      <c r="L24" s="111">
        <v>1</v>
      </c>
      <c r="M24" s="112">
        <f t="shared" si="0"/>
        <v>7</v>
      </c>
      <c r="N24" s="113">
        <f t="shared" si="2"/>
        <v>8</v>
      </c>
    </row>
    <row r="25" spans="1:14" ht="14.4" x14ac:dyDescent="0.25">
      <c r="A25" s="100" t="str">
        <f t="shared" si="1"/>
        <v>PrelimRebecca SimpsonKasac Park Global Warrior</v>
      </c>
      <c r="B25" s="130" t="s">
        <v>24</v>
      </c>
      <c r="C25" s="102" t="s">
        <v>486</v>
      </c>
      <c r="D25" s="722" t="s">
        <v>490</v>
      </c>
      <c r="E25" s="114">
        <v>6021210</v>
      </c>
      <c r="F25" s="105" t="s">
        <v>699</v>
      </c>
      <c r="G25" s="114"/>
      <c r="H25" s="101">
        <v>59.8</v>
      </c>
      <c r="I25" s="315"/>
      <c r="J25" s="153"/>
      <c r="K25" s="178"/>
      <c r="L25" s="111">
        <v>2</v>
      </c>
      <c r="M25" s="112">
        <f t="shared" si="0"/>
        <v>6</v>
      </c>
      <c r="N25" s="113">
        <f t="shared" si="2"/>
        <v>7</v>
      </c>
    </row>
    <row r="26" spans="1:14" ht="14.4" x14ac:dyDescent="0.25">
      <c r="A26" s="100" t="str">
        <f t="shared" si="1"/>
        <v>NovJasmine ElliottWindy Hill Ginger Rocks</v>
      </c>
      <c r="B26" s="130" t="s">
        <v>70</v>
      </c>
      <c r="C26" s="131" t="s">
        <v>275</v>
      </c>
      <c r="D26" s="454" t="s">
        <v>312</v>
      </c>
      <c r="E26" s="114">
        <v>6022088</v>
      </c>
      <c r="F26" s="105" t="s">
        <v>376</v>
      </c>
      <c r="G26" s="114"/>
      <c r="H26" s="101"/>
      <c r="I26" s="153">
        <v>65.576999999999998</v>
      </c>
      <c r="J26" s="153"/>
      <c r="K26" s="178"/>
      <c r="L26" s="111">
        <v>1</v>
      </c>
      <c r="M26" s="112">
        <f t="shared" si="0"/>
        <v>7</v>
      </c>
      <c r="N26" s="113">
        <f t="shared" si="2"/>
        <v>8</v>
      </c>
    </row>
    <row r="27" spans="1:14" ht="14.4" x14ac:dyDescent="0.25">
      <c r="A27" s="100" t="str">
        <f t="shared" si="1"/>
        <v>NovJorja WarehamTiaja Park Fearless</v>
      </c>
      <c r="B27" s="130" t="s">
        <v>70</v>
      </c>
      <c r="C27" s="102" t="s">
        <v>340</v>
      </c>
      <c r="D27" s="722" t="s">
        <v>462</v>
      </c>
      <c r="E27" s="114">
        <v>6005901</v>
      </c>
      <c r="F27" s="105" t="s">
        <v>364</v>
      </c>
      <c r="G27" s="114"/>
      <c r="H27" s="315"/>
      <c r="I27" s="153"/>
      <c r="J27" s="177"/>
      <c r="K27" s="178"/>
      <c r="L27" s="111">
        <v>1</v>
      </c>
      <c r="M27" s="112">
        <f t="shared" si="0"/>
        <v>7</v>
      </c>
      <c r="N27" s="113">
        <f t="shared" si="2"/>
        <v>8</v>
      </c>
    </row>
    <row r="28" spans="1:14" ht="14.4" x14ac:dyDescent="0.25">
      <c r="A28" s="100" t="str">
        <f t="shared" si="1"/>
        <v>NovHannah KerrCharisma George Washington</v>
      </c>
      <c r="B28" s="130" t="s">
        <v>70</v>
      </c>
      <c r="C28" s="102" t="s">
        <v>507</v>
      </c>
      <c r="D28" s="724" t="s">
        <v>393</v>
      </c>
      <c r="E28" s="114">
        <v>9102541</v>
      </c>
      <c r="F28" s="105" t="s">
        <v>570</v>
      </c>
      <c r="G28" s="114"/>
      <c r="H28" s="315"/>
      <c r="I28" s="153"/>
      <c r="J28" s="177"/>
      <c r="K28" s="178"/>
      <c r="L28" s="111">
        <v>2</v>
      </c>
      <c r="M28" s="112">
        <f t="shared" si="0"/>
        <v>6</v>
      </c>
      <c r="N28" s="113">
        <f t="shared" si="2"/>
        <v>7</v>
      </c>
    </row>
    <row r="29" spans="1:14" ht="14.4" x14ac:dyDescent="0.25">
      <c r="A29" s="100" t="str">
        <f t="shared" si="1"/>
        <v>NovJordyn BronkhorstThe Slayer</v>
      </c>
      <c r="B29" s="130" t="s">
        <v>70</v>
      </c>
      <c r="C29" s="102" t="s">
        <v>829</v>
      </c>
      <c r="D29" s="722" t="s">
        <v>835</v>
      </c>
      <c r="E29" s="114">
        <v>6029249</v>
      </c>
      <c r="F29" s="105" t="s">
        <v>570</v>
      </c>
      <c r="G29" s="114"/>
      <c r="H29" s="101"/>
      <c r="I29" s="315"/>
      <c r="J29" s="177"/>
      <c r="K29" s="178"/>
      <c r="L29" s="111">
        <v>2</v>
      </c>
      <c r="M29" s="112">
        <f t="shared" si="0"/>
        <v>6</v>
      </c>
      <c r="N29" s="113">
        <f t="shared" si="2"/>
        <v>7</v>
      </c>
    </row>
    <row r="30" spans="1:14" ht="14.4" x14ac:dyDescent="0.25">
      <c r="A30" s="100" t="str">
        <f t="shared" si="1"/>
        <v>NovImogen FreemanDaisy</v>
      </c>
      <c r="B30" s="130" t="s">
        <v>70</v>
      </c>
      <c r="C30" s="102" t="s">
        <v>500</v>
      </c>
      <c r="D30" s="722" t="s">
        <v>836</v>
      </c>
      <c r="E30" s="114">
        <v>6023010</v>
      </c>
      <c r="F30" s="105" t="s">
        <v>570</v>
      </c>
      <c r="G30" s="114"/>
      <c r="H30" s="101"/>
      <c r="I30" s="315"/>
      <c r="J30" s="177"/>
      <c r="K30" s="178"/>
      <c r="L30" s="111">
        <v>4</v>
      </c>
      <c r="M30" s="112">
        <f t="shared" si="0"/>
        <v>4</v>
      </c>
      <c r="N30" s="113">
        <f t="shared" si="2"/>
        <v>5</v>
      </c>
    </row>
    <row r="31" spans="1:14" ht="14.4" x14ac:dyDescent="0.25">
      <c r="A31" s="100" t="str">
        <f t="shared" si="1"/>
        <v>NovZali RyanEsb Golden Elf</v>
      </c>
      <c r="B31" s="130" t="s">
        <v>70</v>
      </c>
      <c r="C31" s="102" t="s">
        <v>828</v>
      </c>
      <c r="D31" s="722" t="s">
        <v>834</v>
      </c>
      <c r="E31" s="114">
        <v>6026247</v>
      </c>
      <c r="F31" s="105" t="s">
        <v>570</v>
      </c>
      <c r="G31" s="114"/>
      <c r="H31" s="101"/>
      <c r="I31" s="315"/>
      <c r="J31" s="177"/>
      <c r="K31" s="178"/>
      <c r="L31" s="111">
        <v>5</v>
      </c>
      <c r="M31" s="112">
        <f t="shared" si="0"/>
        <v>3</v>
      </c>
      <c r="N31" s="113">
        <f t="shared" si="2"/>
        <v>4</v>
      </c>
    </row>
    <row r="32" spans="1:14" ht="14.4" x14ac:dyDescent="0.25">
      <c r="A32" s="100" t="str">
        <f t="shared" si="1"/>
        <v>NovAbbie KirkhamLuminous Star</v>
      </c>
      <c r="B32" s="130" t="s">
        <v>70</v>
      </c>
      <c r="C32" s="102" t="s">
        <v>504</v>
      </c>
      <c r="D32" s="722" t="s">
        <v>384</v>
      </c>
      <c r="E32" s="114">
        <v>6027917</v>
      </c>
      <c r="F32" s="105" t="s">
        <v>570</v>
      </c>
      <c r="G32" s="114"/>
      <c r="H32" s="101"/>
      <c r="I32" s="315"/>
      <c r="J32" s="177"/>
      <c r="K32" s="178"/>
      <c r="L32" s="111">
        <v>6</v>
      </c>
      <c r="M32" s="112">
        <f t="shared" si="0"/>
        <v>2</v>
      </c>
      <c r="N32" s="113">
        <f t="shared" si="2"/>
        <v>3</v>
      </c>
    </row>
    <row r="33" spans="1:14" ht="14.4" x14ac:dyDescent="0.25">
      <c r="A33" s="100" t="str">
        <f t="shared" si="1"/>
        <v>NovCarla NewmanTias Tiger Moth</v>
      </c>
      <c r="B33" s="130" t="s">
        <v>70</v>
      </c>
      <c r="C33" s="102" t="s">
        <v>501</v>
      </c>
      <c r="D33" s="722" t="s">
        <v>651</v>
      </c>
      <c r="E33" s="114">
        <v>6021314</v>
      </c>
      <c r="F33" s="105" t="s">
        <v>681</v>
      </c>
      <c r="G33" s="114"/>
      <c r="H33" s="101"/>
      <c r="I33" s="315"/>
      <c r="J33" s="177"/>
      <c r="K33" s="178"/>
      <c r="L33" s="111">
        <v>7</v>
      </c>
      <c r="M33" s="112">
        <f t="shared" ref="M33" si="3">IF(L33=1,7,IF(L33=2,6,IF(L33=3,5,IF(L33=4,4,IF(L33=5,3,IF(L33=6,2,IF(L33&gt;=6,1,0)))))))</f>
        <v>1</v>
      </c>
      <c r="N33" s="113">
        <f t="shared" ref="N33" si="4">SUM(M33+$N$5)</f>
        <v>2</v>
      </c>
    </row>
    <row r="34" spans="1:14" ht="14.4" x14ac:dyDescent="0.25">
      <c r="A34" s="100" t="str">
        <f t="shared" si="1"/>
        <v>NovAva ClarkeLancefield Park Amanzi</v>
      </c>
      <c r="B34" s="130" t="s">
        <v>70</v>
      </c>
      <c r="C34" s="131" t="s">
        <v>456</v>
      </c>
      <c r="D34" s="754" t="s">
        <v>837</v>
      </c>
      <c r="E34" s="114">
        <v>9101295</v>
      </c>
      <c r="F34" s="105" t="s">
        <v>570</v>
      </c>
      <c r="G34" s="114"/>
      <c r="H34" s="101"/>
      <c r="I34" s="315"/>
      <c r="J34" s="177"/>
      <c r="K34" s="178"/>
      <c r="L34" s="111">
        <v>8</v>
      </c>
      <c r="M34" s="112">
        <f t="shared" ref="M34:M42" si="5">IF(L34=1,7,IF(L34=2,6,IF(L34=3,5,IF(L34=4,4,IF(L34=5,3,IF(L34=6,2,IF(L34&gt;=6,1,0)))))))</f>
        <v>1</v>
      </c>
      <c r="N34" s="113">
        <f t="shared" ref="N34:N42" si="6">SUM(M34+$N$5)</f>
        <v>2</v>
      </c>
    </row>
    <row r="35" spans="1:14" ht="14.4" x14ac:dyDescent="0.25">
      <c r="A35" s="100" t="str">
        <f t="shared" si="1"/>
        <v>NovJorja WarehamTiaja Park Image</v>
      </c>
      <c r="B35" s="342" t="s">
        <v>70</v>
      </c>
      <c r="C35" s="102" t="s">
        <v>340</v>
      </c>
      <c r="D35" s="725" t="s">
        <v>383</v>
      </c>
      <c r="E35" s="153">
        <v>6005901</v>
      </c>
      <c r="F35" s="102" t="s">
        <v>364</v>
      </c>
      <c r="G35" s="108"/>
      <c r="H35" s="108"/>
      <c r="I35" s="108"/>
      <c r="J35" s="108"/>
      <c r="K35" s="108"/>
      <c r="L35" s="153">
        <v>9</v>
      </c>
      <c r="M35" s="112">
        <f t="shared" si="5"/>
        <v>1</v>
      </c>
      <c r="N35" s="113">
        <f t="shared" si="6"/>
        <v>2</v>
      </c>
    </row>
    <row r="36" spans="1:14" ht="14.4" x14ac:dyDescent="0.25">
      <c r="A36" s="100" t="str">
        <f t="shared" si="1"/>
        <v>NovAshlyn O'BrienDizzy</v>
      </c>
      <c r="B36" s="342" t="s">
        <v>70</v>
      </c>
      <c r="C36" s="102" t="s">
        <v>467</v>
      </c>
      <c r="D36" s="725" t="s">
        <v>473</v>
      </c>
      <c r="E36" s="153">
        <v>6021338</v>
      </c>
      <c r="F36" s="102" t="s">
        <v>570</v>
      </c>
      <c r="G36" s="108"/>
      <c r="H36" s="108"/>
      <c r="I36" s="108">
        <v>67.114999999999995</v>
      </c>
      <c r="J36" s="108"/>
      <c r="K36" s="108"/>
      <c r="L36" s="153">
        <v>1</v>
      </c>
      <c r="M36" s="112">
        <f t="shared" si="5"/>
        <v>7</v>
      </c>
      <c r="N36" s="113">
        <f t="shared" si="6"/>
        <v>8</v>
      </c>
    </row>
    <row r="37" spans="1:14" ht="14.4" x14ac:dyDescent="0.25">
      <c r="A37" s="100" t="str">
        <f t="shared" si="1"/>
        <v>NovKaitlyn BrownMellandra Touch Of Class</v>
      </c>
      <c r="B37" s="342" t="s">
        <v>70</v>
      </c>
      <c r="C37" s="102" t="s">
        <v>448</v>
      </c>
      <c r="D37" s="725" t="s">
        <v>496</v>
      </c>
      <c r="E37" s="153">
        <v>6008556</v>
      </c>
      <c r="F37" s="102" t="s">
        <v>376</v>
      </c>
      <c r="G37" s="108"/>
      <c r="H37" s="108"/>
      <c r="I37" s="108">
        <v>66.441999999999993</v>
      </c>
      <c r="J37" s="108"/>
      <c r="K37" s="108"/>
      <c r="L37" s="153">
        <v>2</v>
      </c>
      <c r="M37" s="112">
        <f t="shared" si="5"/>
        <v>6</v>
      </c>
      <c r="N37" s="113">
        <f t="shared" si="6"/>
        <v>7</v>
      </c>
    </row>
    <row r="38" spans="1:14" ht="14.4" x14ac:dyDescent="0.25">
      <c r="A38" s="100" t="str">
        <f t="shared" si="1"/>
        <v>NovSophie MorrisonPowderbark Orlaith</v>
      </c>
      <c r="B38" s="342" t="s">
        <v>70</v>
      </c>
      <c r="C38" s="102" t="s">
        <v>423</v>
      </c>
      <c r="D38" s="725" t="s">
        <v>446</v>
      </c>
      <c r="E38" s="153">
        <v>6026197</v>
      </c>
      <c r="F38" s="102" t="s">
        <v>376</v>
      </c>
      <c r="G38" s="108"/>
      <c r="H38" s="108"/>
      <c r="I38" s="108">
        <v>66.441999999999993</v>
      </c>
      <c r="J38" s="108"/>
      <c r="K38" s="108"/>
      <c r="L38" s="153">
        <v>3</v>
      </c>
      <c r="M38" s="112">
        <f t="shared" si="5"/>
        <v>5</v>
      </c>
      <c r="N38" s="113">
        <f t="shared" si="6"/>
        <v>6</v>
      </c>
    </row>
    <row r="39" spans="1:14" ht="14.4" x14ac:dyDescent="0.25">
      <c r="A39" s="100" t="str">
        <f t="shared" si="1"/>
        <v>NovRebecca SimpsonKasac Park Global Warrior</v>
      </c>
      <c r="B39" s="342" t="s">
        <v>70</v>
      </c>
      <c r="C39" s="102" t="s">
        <v>486</v>
      </c>
      <c r="D39" s="725" t="s">
        <v>490</v>
      </c>
      <c r="E39" s="153">
        <v>6021210</v>
      </c>
      <c r="F39" s="102" t="s">
        <v>699</v>
      </c>
      <c r="G39" s="108"/>
      <c r="H39" s="108"/>
      <c r="I39" s="108">
        <v>61.25</v>
      </c>
      <c r="J39" s="108"/>
      <c r="K39" s="108"/>
      <c r="L39" s="153">
        <v>4</v>
      </c>
      <c r="M39" s="112">
        <f t="shared" si="5"/>
        <v>4</v>
      </c>
      <c r="N39" s="113">
        <f t="shared" si="6"/>
        <v>5</v>
      </c>
    </row>
    <row r="40" spans="1:14" ht="14.4" x14ac:dyDescent="0.25">
      <c r="A40" s="100" t="str">
        <f t="shared" si="1"/>
        <v>ElemKrystina BerceneMy Ophelia</v>
      </c>
      <c r="B40" s="153" t="s">
        <v>16</v>
      </c>
      <c r="C40" s="102" t="s">
        <v>686</v>
      </c>
      <c r="D40" s="725" t="s">
        <v>656</v>
      </c>
      <c r="E40" s="153">
        <v>6012162</v>
      </c>
      <c r="F40" s="102" t="s">
        <v>573</v>
      </c>
      <c r="G40" s="108"/>
      <c r="H40" s="108"/>
      <c r="I40" s="108"/>
      <c r="J40" s="108">
        <v>66.213999999999999</v>
      </c>
      <c r="K40" s="108"/>
      <c r="L40" s="153">
        <v>1</v>
      </c>
      <c r="M40" s="112">
        <f t="shared" si="5"/>
        <v>7</v>
      </c>
      <c r="N40" s="113">
        <f t="shared" si="6"/>
        <v>8</v>
      </c>
    </row>
    <row r="41" spans="1:14" ht="14.4" x14ac:dyDescent="0.25">
      <c r="A41" s="100" t="str">
        <f t="shared" si="1"/>
        <v>ElemJorja WarehamTiaja Park Fearless</v>
      </c>
      <c r="B41" s="153" t="s">
        <v>16</v>
      </c>
      <c r="C41" s="102" t="s">
        <v>340</v>
      </c>
      <c r="D41" s="725" t="s">
        <v>462</v>
      </c>
      <c r="E41" s="153">
        <v>6005901</v>
      </c>
      <c r="F41" s="102" t="s">
        <v>364</v>
      </c>
      <c r="G41" s="108"/>
      <c r="H41" s="108"/>
      <c r="I41" s="108"/>
      <c r="J41" s="108">
        <v>61.356999999999999</v>
      </c>
      <c r="K41" s="108"/>
      <c r="L41" s="153">
        <v>2</v>
      </c>
      <c r="M41" s="112">
        <f t="shared" si="5"/>
        <v>6</v>
      </c>
      <c r="N41" s="113">
        <f t="shared" si="6"/>
        <v>7</v>
      </c>
    </row>
    <row r="42" spans="1:14" ht="14.4" x14ac:dyDescent="0.25">
      <c r="A42" s="100" t="str">
        <f t="shared" si="1"/>
        <v>ElemJessica RidleyHoffman'S Molly</v>
      </c>
      <c r="B42" s="153" t="s">
        <v>16</v>
      </c>
      <c r="C42" s="102" t="s">
        <v>18</v>
      </c>
      <c r="D42" s="725" t="s">
        <v>1024</v>
      </c>
      <c r="E42" s="153">
        <v>6005429</v>
      </c>
      <c r="F42" s="102" t="s">
        <v>376</v>
      </c>
      <c r="G42" s="108"/>
      <c r="H42" s="108"/>
      <c r="I42" s="108"/>
      <c r="J42" s="108">
        <v>62.356999999999999</v>
      </c>
      <c r="K42" s="108"/>
      <c r="L42" s="153">
        <v>1</v>
      </c>
      <c r="M42" s="112">
        <f t="shared" si="5"/>
        <v>7</v>
      </c>
      <c r="N42" s="113">
        <f t="shared" si="6"/>
        <v>8</v>
      </c>
    </row>
    <row r="43" spans="1:14" ht="14.4" x14ac:dyDescent="0.25">
      <c r="A43" s="100" t="str">
        <f t="shared" si="1"/>
        <v>MedMia TollarzoDallu Stanley</v>
      </c>
      <c r="B43" s="342" t="s">
        <v>14</v>
      </c>
      <c r="C43" s="131" t="s">
        <v>482</v>
      </c>
      <c r="D43" s="672" t="s">
        <v>484</v>
      </c>
      <c r="E43" s="153"/>
      <c r="F43" s="131" t="s">
        <v>890</v>
      </c>
      <c r="G43" s="108"/>
      <c r="H43" s="108"/>
      <c r="I43" s="108"/>
      <c r="J43" s="108">
        <v>61.014000000000003</v>
      </c>
      <c r="K43" s="108"/>
      <c r="L43" s="153">
        <v>1</v>
      </c>
      <c r="M43" s="112">
        <f t="shared" ref="M43" si="7">IF(L43=1,7,IF(L43=2,6,IF(L43=3,5,IF(L43=4,4,IF(L43=5,3,IF(L43=6,2,IF(L43&gt;=6,1,0)))))))</f>
        <v>7</v>
      </c>
      <c r="N43" s="113">
        <f t="shared" ref="N43" si="8">SUM(M43+$N$5)</f>
        <v>8</v>
      </c>
    </row>
  </sheetData>
  <mergeCells count="19">
    <mergeCell ref="A3:A5"/>
    <mergeCell ref="B3:B5"/>
    <mergeCell ref="C3:C5"/>
    <mergeCell ref="D3:D5"/>
    <mergeCell ref="E3:E4"/>
    <mergeCell ref="E5:F5"/>
    <mergeCell ref="K4:K5"/>
    <mergeCell ref="B1:C1"/>
    <mergeCell ref="E1:J1"/>
    <mergeCell ref="L1:M1"/>
    <mergeCell ref="B2:M2"/>
    <mergeCell ref="F3:F4"/>
    <mergeCell ref="G3:K3"/>
    <mergeCell ref="L3:L5"/>
    <mergeCell ref="M3:M5"/>
    <mergeCell ref="G4:G5"/>
    <mergeCell ref="H4:H5"/>
    <mergeCell ref="I4:I5"/>
    <mergeCell ref="J4:J5"/>
  </mergeCells>
  <phoneticPr fontId="19" type="noConversion"/>
  <conditionalFormatting sqref="C1:D5">
    <cfRule type="duplicateValues" dxfId="64" priority="1082"/>
  </conditionalFormatting>
  <conditionalFormatting sqref="C6:D9 C11:D30">
    <cfRule type="duplicateValues" dxfId="63" priority="1079"/>
  </conditionalFormatting>
  <conditionalFormatting sqref="C31:D34">
    <cfRule type="duplicateValues" dxfId="62" priority="779"/>
  </conditionalFormatting>
  <conditionalFormatting sqref="D10">
    <cfRule type="duplicateValues" dxfId="61" priority="1"/>
    <cfRule type="duplicateValues" dxfId="60" priority="2"/>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A7944-AA4F-434F-8205-B0957231EB98}">
  <sheetPr>
    <tabColor rgb="FFFF3399"/>
  </sheetPr>
  <dimension ref="A1:N61"/>
  <sheetViews>
    <sheetView topLeftCell="A8" zoomScale="90" zoomScaleNormal="90" workbookViewId="0">
      <selection activeCell="C26" sqref="C26"/>
    </sheetView>
  </sheetViews>
  <sheetFormatPr defaultColWidth="9.109375" defaultRowHeight="13.2" x14ac:dyDescent="0.25"/>
  <cols>
    <col min="1" max="1" width="48.5546875" style="93" bestFit="1" customWidth="1"/>
    <col min="2" max="2" width="7.5546875" style="12" bestFit="1" customWidth="1"/>
    <col min="3" max="3" width="17.88671875" style="93" bestFit="1" customWidth="1"/>
    <col min="4" max="4" width="29.33203125" style="128" bestFit="1" customWidth="1"/>
    <col min="5" max="5" width="9" style="12" bestFit="1" customWidth="1"/>
    <col min="6" max="6" width="13.109375" style="93" bestFit="1" customWidth="1"/>
    <col min="7" max="7" width="7.109375" style="129" bestFit="1" customWidth="1"/>
    <col min="8" max="8" width="7.44140625" style="129" bestFit="1" customWidth="1"/>
    <col min="9" max="9" width="8.109375" style="129" bestFit="1" customWidth="1"/>
    <col min="10" max="10" width="12.33203125" style="129" bestFit="1" customWidth="1"/>
    <col min="11" max="11" width="12.88671875" style="129" bestFit="1" customWidth="1"/>
    <col min="12" max="12" width="6.5546875" style="12" bestFit="1" customWidth="1"/>
    <col min="13" max="13" width="12.5546875" style="12" bestFit="1" customWidth="1"/>
    <col min="14" max="14" width="29.44140625" style="12" bestFit="1" customWidth="1"/>
    <col min="15" max="16384" width="9.109375" style="93"/>
  </cols>
  <sheetData>
    <row r="1" spans="1:14" ht="22.5" customHeight="1" thickBot="1" x14ac:dyDescent="0.3">
      <c r="A1" s="89">
        <f>SUM(A2-1)</f>
        <v>20</v>
      </c>
      <c r="B1" s="942" t="s">
        <v>54</v>
      </c>
      <c r="C1" s="943"/>
      <c r="D1" s="90" t="s">
        <v>27</v>
      </c>
      <c r="E1" s="944" t="s">
        <v>963</v>
      </c>
      <c r="F1" s="945"/>
      <c r="G1" s="945"/>
      <c r="H1" s="945"/>
      <c r="I1" s="945"/>
      <c r="J1" s="945"/>
      <c r="K1" s="91" t="s">
        <v>28</v>
      </c>
      <c r="L1" s="946" t="s">
        <v>964</v>
      </c>
      <c r="M1" s="947"/>
      <c r="N1" s="92" t="s">
        <v>55</v>
      </c>
    </row>
    <row r="2" spans="1:14" ht="22.5" customHeight="1" thickBot="1" x14ac:dyDescent="0.3">
      <c r="A2" s="94">
        <f>COUNTA(_xlfn.UNIQUE(D6:D36))</f>
        <v>21</v>
      </c>
      <c r="B2" s="948" t="s">
        <v>56</v>
      </c>
      <c r="C2" s="948"/>
      <c r="D2" s="948"/>
      <c r="E2" s="948"/>
      <c r="F2" s="948"/>
      <c r="G2" s="948"/>
      <c r="H2" s="948"/>
      <c r="I2" s="948"/>
      <c r="J2" s="948"/>
      <c r="K2" s="948"/>
      <c r="L2" s="948"/>
      <c r="M2" s="948"/>
      <c r="N2" s="95" t="s">
        <v>57</v>
      </c>
    </row>
    <row r="3" spans="1:14" ht="14.4" thickBot="1" x14ac:dyDescent="0.3">
      <c r="A3" s="926" t="s">
        <v>58</v>
      </c>
      <c r="B3" s="928" t="s">
        <v>29</v>
      </c>
      <c r="C3" s="931" t="s">
        <v>30</v>
      </c>
      <c r="D3" s="934" t="s">
        <v>31</v>
      </c>
      <c r="E3" s="936" t="s">
        <v>59</v>
      </c>
      <c r="F3" s="934" t="s">
        <v>36</v>
      </c>
      <c r="G3" s="950" t="s">
        <v>60</v>
      </c>
      <c r="H3" s="951"/>
      <c r="I3" s="951"/>
      <c r="J3" s="951"/>
      <c r="K3" s="952"/>
      <c r="L3" s="953" t="s">
        <v>25</v>
      </c>
      <c r="M3" s="955" t="s">
        <v>34</v>
      </c>
      <c r="N3" s="96" t="s">
        <v>61</v>
      </c>
    </row>
    <row r="4" spans="1:14" ht="14.4" thickBot="1" x14ac:dyDescent="0.3">
      <c r="A4" s="927"/>
      <c r="B4" s="929"/>
      <c r="C4" s="932"/>
      <c r="D4" s="935"/>
      <c r="E4" s="937"/>
      <c r="F4" s="949"/>
      <c r="G4" s="957" t="s">
        <v>26</v>
      </c>
      <c r="H4" s="959" t="s">
        <v>24</v>
      </c>
      <c r="I4" s="959" t="s">
        <v>38</v>
      </c>
      <c r="J4" s="959" t="s">
        <v>32</v>
      </c>
      <c r="K4" s="940" t="s">
        <v>33</v>
      </c>
      <c r="L4" s="954"/>
      <c r="M4" s="956"/>
      <c r="N4" s="179">
        <v>1</v>
      </c>
    </row>
    <row r="5" spans="1:14" ht="14.4" thickBot="1" x14ac:dyDescent="0.3">
      <c r="A5" s="961"/>
      <c r="B5" s="962"/>
      <c r="C5" s="963"/>
      <c r="D5" s="935"/>
      <c r="E5" s="965" t="s">
        <v>35</v>
      </c>
      <c r="F5" s="966"/>
      <c r="G5" s="976"/>
      <c r="H5" s="977"/>
      <c r="I5" s="977"/>
      <c r="J5" s="977"/>
      <c r="K5" s="975"/>
      <c r="L5" s="969"/>
      <c r="M5" s="970"/>
      <c r="N5" s="99">
        <v>0</v>
      </c>
    </row>
    <row r="6" spans="1:14" ht="14.4" x14ac:dyDescent="0.25">
      <c r="A6" s="266" t="str">
        <f t="shared" ref="A6:A37" si="0">CONCATENATE(B6,C6,D6)</f>
        <v>PrepJenna PerkinsCalvin</v>
      </c>
      <c r="B6" s="267" t="s">
        <v>26</v>
      </c>
      <c r="C6" s="268" t="s">
        <v>565</v>
      </c>
      <c r="D6" s="533" t="s">
        <v>948</v>
      </c>
      <c r="E6" s="267">
        <v>6022063</v>
      </c>
      <c r="F6" s="271" t="s">
        <v>379</v>
      </c>
      <c r="G6" s="270">
        <v>58</v>
      </c>
      <c r="H6" s="267"/>
      <c r="I6" s="272"/>
      <c r="J6" s="273"/>
      <c r="K6" s="274"/>
      <c r="L6" s="275">
        <v>1</v>
      </c>
      <c r="M6" s="276">
        <f>IF(L6=1,7,IF(L6=2,6,IF(L6=3,5,IF(L6=4,4,IF(L6=5,3,IF(L6=6,2,IF(L6&gt;=6,1,0)))))))</f>
        <v>7</v>
      </c>
      <c r="N6" s="277">
        <f>SUM(M6+$N$5)</f>
        <v>7</v>
      </c>
    </row>
    <row r="7" spans="1:14" ht="14.4" x14ac:dyDescent="0.25">
      <c r="A7" s="100" t="str">
        <f t="shared" si="0"/>
        <v>PrepTammy CameronWithout Compromise</v>
      </c>
      <c r="B7" s="267" t="s">
        <v>26</v>
      </c>
      <c r="C7" s="279" t="s">
        <v>949</v>
      </c>
      <c r="D7" s="533" t="s">
        <v>950</v>
      </c>
      <c r="E7" s="278">
        <v>6028424</v>
      </c>
      <c r="F7" s="282" t="s">
        <v>925</v>
      </c>
      <c r="G7" s="281">
        <v>70.667000000000002</v>
      </c>
      <c r="H7" s="278"/>
      <c r="I7" s="283"/>
      <c r="J7" s="284"/>
      <c r="K7" s="285"/>
      <c r="L7" s="286">
        <v>1</v>
      </c>
      <c r="M7" s="287">
        <f>IF(L7=1,7,IF(L7=2,6,IF(L7=3,5,IF(L7=4,4,IF(L7=5,3,IF(L7=6,2,IF(L7&gt;=6,1,0)))))))</f>
        <v>7</v>
      </c>
      <c r="N7" s="288">
        <f>SUM(M7+$N$5)</f>
        <v>7</v>
      </c>
    </row>
    <row r="8" spans="1:14" ht="14.4" x14ac:dyDescent="0.25">
      <c r="A8" s="100" t="str">
        <f t="shared" si="0"/>
        <v>PrepBrianna SheriffAce Of Hearts</v>
      </c>
      <c r="B8" s="267" t="s">
        <v>26</v>
      </c>
      <c r="C8" s="131" t="s">
        <v>553</v>
      </c>
      <c r="D8" s="132" t="s">
        <v>547</v>
      </c>
      <c r="E8" s="171">
        <v>6027089</v>
      </c>
      <c r="F8" s="105" t="s">
        <v>925</v>
      </c>
      <c r="G8" s="527">
        <v>57</v>
      </c>
      <c r="H8" s="107"/>
      <c r="I8" s="108"/>
      <c r="J8" s="109"/>
      <c r="K8" s="110"/>
      <c r="L8" s="111">
        <v>2</v>
      </c>
      <c r="M8" s="112">
        <f>IF(L8=1,7,IF(L8=2,6,IF(L8=3,5,IF(L8=4,4,IF(L8=5,3,IF(L8=6,2,IF(L8&gt;=6,1,0)))))))</f>
        <v>6</v>
      </c>
      <c r="N8" s="113">
        <f>SUM(M8+$N$5)</f>
        <v>6</v>
      </c>
    </row>
    <row r="9" spans="1:14" ht="14.4" x14ac:dyDescent="0.25">
      <c r="A9" s="100" t="str">
        <f t="shared" si="0"/>
        <v>PrepMya DoveLake Muir Bella</v>
      </c>
      <c r="B9" s="267" t="s">
        <v>26</v>
      </c>
      <c r="C9" s="131" t="s">
        <v>923</v>
      </c>
      <c r="D9" s="132" t="s">
        <v>924</v>
      </c>
      <c r="E9" s="171">
        <v>9105196</v>
      </c>
      <c r="F9" s="105" t="s">
        <v>925</v>
      </c>
      <c r="G9" s="527">
        <v>57</v>
      </c>
      <c r="H9" s="107"/>
      <c r="I9" s="108"/>
      <c r="J9" s="109"/>
      <c r="K9" s="110"/>
      <c r="L9" s="111">
        <v>2</v>
      </c>
      <c r="M9" s="112">
        <f>IF(L9=1,7,IF(L9=2,6,IF(L9=3,5,IF(L9=4,4,IF(L9=5,3,IF(L9=6,2,IF(L9&gt;=6,1,0)))))))</f>
        <v>6</v>
      </c>
      <c r="N9" s="113">
        <f t="shared" ref="N9:N37" si="1">SUM(M9+$N$5)</f>
        <v>6</v>
      </c>
    </row>
    <row r="10" spans="1:14" ht="14.4" x14ac:dyDescent="0.25">
      <c r="A10" s="100" t="str">
        <f t="shared" si="0"/>
        <v>PrepMolly HillSassy But Classy</v>
      </c>
      <c r="B10" s="267" t="s">
        <v>26</v>
      </c>
      <c r="C10" s="102" t="s">
        <v>951</v>
      </c>
      <c r="D10" s="132" t="s">
        <v>952</v>
      </c>
      <c r="E10" s="171">
        <v>9110184</v>
      </c>
      <c r="F10" s="105"/>
      <c r="G10" s="527">
        <v>48</v>
      </c>
      <c r="H10" s="107"/>
      <c r="I10" s="108"/>
      <c r="J10" s="109"/>
      <c r="K10" s="110"/>
      <c r="L10" s="111">
        <v>3</v>
      </c>
      <c r="M10" s="112">
        <f t="shared" ref="M10:M37" si="2">IF(L10=1,7,IF(L10=2,6,IF(L10=3,5,IF(L10=4,4,IF(L10=5,3,IF(L10=6,2,IF(L10&gt;=6,1,0)))))))</f>
        <v>5</v>
      </c>
      <c r="N10" s="113">
        <f t="shared" si="1"/>
        <v>5</v>
      </c>
    </row>
    <row r="11" spans="1:14" ht="14.4" x14ac:dyDescent="0.25">
      <c r="A11" s="100" t="str">
        <f t="shared" si="0"/>
        <v>PrelimRuby GilberdKirralea Cabaret</v>
      </c>
      <c r="B11" s="130" t="s">
        <v>24</v>
      </c>
      <c r="C11" s="102" t="s">
        <v>930</v>
      </c>
      <c r="D11" s="103" t="s">
        <v>931</v>
      </c>
      <c r="E11" s="171">
        <v>2533155</v>
      </c>
      <c r="F11" s="105" t="s">
        <v>257</v>
      </c>
      <c r="G11" s="527"/>
      <c r="H11" s="107">
        <v>75.5</v>
      </c>
      <c r="I11" s="108"/>
      <c r="J11" s="109"/>
      <c r="K11" s="110"/>
      <c r="L11" s="111">
        <v>1</v>
      </c>
      <c r="M11" s="112">
        <f t="shared" si="2"/>
        <v>7</v>
      </c>
      <c r="N11" s="113">
        <f t="shared" si="1"/>
        <v>7</v>
      </c>
    </row>
    <row r="12" spans="1:14" ht="14.4" x14ac:dyDescent="0.25">
      <c r="A12" s="100" t="str">
        <f t="shared" si="0"/>
        <v>PrelimRuby GilberdJudaroo Lotus</v>
      </c>
      <c r="B12" s="130" t="s">
        <v>24</v>
      </c>
      <c r="C12" s="102" t="s">
        <v>930</v>
      </c>
      <c r="D12" s="103" t="s">
        <v>953</v>
      </c>
      <c r="E12" s="171">
        <v>2533155</v>
      </c>
      <c r="F12" s="105" t="s">
        <v>257</v>
      </c>
      <c r="G12" s="527"/>
      <c r="H12" s="107">
        <v>64.106999999999999</v>
      </c>
      <c r="I12" s="108"/>
      <c r="J12" s="109"/>
      <c r="K12" s="110"/>
      <c r="L12" s="111">
        <v>2</v>
      </c>
      <c r="M12" s="112">
        <f t="shared" si="2"/>
        <v>6</v>
      </c>
      <c r="N12" s="113">
        <f t="shared" si="1"/>
        <v>6</v>
      </c>
    </row>
    <row r="13" spans="1:14" ht="14.4" x14ac:dyDescent="0.25">
      <c r="A13" s="100" t="str">
        <f t="shared" si="0"/>
        <v>PrelimJenna PerkinsCalvin</v>
      </c>
      <c r="B13" s="130" t="s">
        <v>24</v>
      </c>
      <c r="C13" s="102" t="s">
        <v>565</v>
      </c>
      <c r="D13" s="103" t="s">
        <v>948</v>
      </c>
      <c r="E13" s="171">
        <v>6022063</v>
      </c>
      <c r="F13" s="105" t="s">
        <v>379</v>
      </c>
      <c r="G13" s="106"/>
      <c r="H13" s="528">
        <v>55.713999999999999</v>
      </c>
      <c r="I13" s="108"/>
      <c r="J13" s="109"/>
      <c r="K13" s="110"/>
      <c r="L13" s="111">
        <v>3</v>
      </c>
      <c r="M13" s="112">
        <f t="shared" si="2"/>
        <v>5</v>
      </c>
      <c r="N13" s="113">
        <f t="shared" si="1"/>
        <v>5</v>
      </c>
    </row>
    <row r="14" spans="1:14" ht="14.4" x14ac:dyDescent="0.25">
      <c r="A14" s="100" t="str">
        <f t="shared" si="0"/>
        <v>PrelimElla AtwellKarma Park Tops Delight</v>
      </c>
      <c r="B14" s="130" t="s">
        <v>24</v>
      </c>
      <c r="C14" s="131" t="s">
        <v>233</v>
      </c>
      <c r="D14" s="103" t="s">
        <v>239</v>
      </c>
      <c r="E14" s="171">
        <v>6023409</v>
      </c>
      <c r="F14" s="105" t="s">
        <v>734</v>
      </c>
      <c r="G14" s="106"/>
      <c r="H14" s="528">
        <v>68.929000000000002</v>
      </c>
      <c r="I14" s="108"/>
      <c r="J14" s="109"/>
      <c r="K14" s="110"/>
      <c r="L14" s="111">
        <v>1</v>
      </c>
      <c r="M14" s="112">
        <f t="shared" si="2"/>
        <v>7</v>
      </c>
      <c r="N14" s="113">
        <f t="shared" si="1"/>
        <v>7</v>
      </c>
    </row>
    <row r="15" spans="1:14" ht="14.4" x14ac:dyDescent="0.25">
      <c r="A15" s="100" t="str">
        <f t="shared" si="0"/>
        <v>PrelimAmelia GordonAryline Bobby Sox</v>
      </c>
      <c r="B15" s="130" t="s">
        <v>24</v>
      </c>
      <c r="C15" s="102" t="s">
        <v>283</v>
      </c>
      <c r="D15" s="132" t="s">
        <v>323</v>
      </c>
      <c r="E15" s="171">
        <v>6024069</v>
      </c>
      <c r="F15" s="105"/>
      <c r="G15" s="106"/>
      <c r="H15" s="528">
        <v>67.679000000000002</v>
      </c>
      <c r="I15" s="108"/>
      <c r="J15" s="109"/>
      <c r="K15" s="110"/>
      <c r="L15" s="111">
        <v>2</v>
      </c>
      <c r="M15" s="112">
        <f t="shared" si="2"/>
        <v>6</v>
      </c>
      <c r="N15" s="113">
        <f t="shared" si="1"/>
        <v>6</v>
      </c>
    </row>
    <row r="16" spans="1:14" ht="14.4" x14ac:dyDescent="0.25">
      <c r="A16" s="100" t="str">
        <f t="shared" si="0"/>
        <v>PrelimKady MiddlecoatMallaine Motown</v>
      </c>
      <c r="B16" s="130" t="s">
        <v>24</v>
      </c>
      <c r="C16" s="131" t="s">
        <v>954</v>
      </c>
      <c r="D16" s="103" t="s">
        <v>955</v>
      </c>
      <c r="E16" s="171">
        <v>6011289</v>
      </c>
      <c r="F16" s="105" t="s">
        <v>925</v>
      </c>
      <c r="G16" s="106"/>
      <c r="H16" s="528">
        <v>60.893000000000001</v>
      </c>
      <c r="I16" s="108"/>
      <c r="J16" s="109"/>
      <c r="K16" s="110"/>
      <c r="L16" s="111">
        <v>3</v>
      </c>
      <c r="M16" s="112">
        <f t="shared" si="2"/>
        <v>5</v>
      </c>
      <c r="N16" s="113">
        <f t="shared" si="1"/>
        <v>5</v>
      </c>
    </row>
    <row r="17" spans="1:14" ht="14.4" x14ac:dyDescent="0.25">
      <c r="A17" s="100" t="str">
        <f t="shared" si="0"/>
        <v>PrelimBrianna SheriffAce Of Hearts</v>
      </c>
      <c r="B17" s="130" t="s">
        <v>24</v>
      </c>
      <c r="C17" s="131" t="s">
        <v>553</v>
      </c>
      <c r="D17" s="103" t="s">
        <v>547</v>
      </c>
      <c r="E17" s="171">
        <v>6027089</v>
      </c>
      <c r="F17" s="105" t="s">
        <v>925</v>
      </c>
      <c r="G17" s="106"/>
      <c r="H17" s="528">
        <v>60.536000000000001</v>
      </c>
      <c r="I17" s="108"/>
      <c r="J17" s="109"/>
      <c r="K17" s="110"/>
      <c r="L17" s="111">
        <v>4</v>
      </c>
      <c r="M17" s="112">
        <f t="shared" si="2"/>
        <v>4</v>
      </c>
      <c r="N17" s="113">
        <f t="shared" si="1"/>
        <v>4</v>
      </c>
    </row>
    <row r="18" spans="1:14" ht="14.4" x14ac:dyDescent="0.25">
      <c r="A18" s="100" t="str">
        <f t="shared" si="0"/>
        <v>PrelimMolly HillSassy But Classy</v>
      </c>
      <c r="B18" s="130" t="s">
        <v>24</v>
      </c>
      <c r="C18" s="131" t="s">
        <v>951</v>
      </c>
      <c r="D18" s="103" t="s">
        <v>952</v>
      </c>
      <c r="E18" s="171">
        <v>9110184</v>
      </c>
      <c r="F18" s="105"/>
      <c r="G18" s="106"/>
      <c r="H18" s="528">
        <v>50.179000000000002</v>
      </c>
      <c r="I18" s="108"/>
      <c r="J18" s="109"/>
      <c r="K18" s="110"/>
      <c r="L18" s="111">
        <v>5</v>
      </c>
      <c r="M18" s="112">
        <f t="shared" si="2"/>
        <v>3</v>
      </c>
      <c r="N18" s="113">
        <f t="shared" si="1"/>
        <v>3</v>
      </c>
    </row>
    <row r="19" spans="1:14" ht="14.4" x14ac:dyDescent="0.25">
      <c r="A19" s="100" t="str">
        <f t="shared" si="0"/>
        <v>PrelimTammy CameronWithout Compromise</v>
      </c>
      <c r="B19" s="130" t="s">
        <v>24</v>
      </c>
      <c r="C19" s="131" t="s">
        <v>949</v>
      </c>
      <c r="D19" s="132" t="s">
        <v>950</v>
      </c>
      <c r="E19" s="171">
        <v>6028424</v>
      </c>
      <c r="F19" s="105" t="s">
        <v>925</v>
      </c>
      <c r="G19" s="106"/>
      <c r="H19" s="528">
        <v>73.929000000000002</v>
      </c>
      <c r="I19" s="108"/>
      <c r="J19" s="109"/>
      <c r="K19" s="110"/>
      <c r="L19" s="111">
        <v>1</v>
      </c>
      <c r="M19" s="112">
        <f t="shared" si="2"/>
        <v>7</v>
      </c>
      <c r="N19" s="113">
        <f t="shared" si="1"/>
        <v>7</v>
      </c>
    </row>
    <row r="20" spans="1:14" ht="14.4" x14ac:dyDescent="0.25">
      <c r="A20" s="100" t="str">
        <f t="shared" si="0"/>
        <v>PrelimAnnabell GibbonsJoshua Brook Merlin</v>
      </c>
      <c r="B20" s="130" t="s">
        <v>24</v>
      </c>
      <c r="C20" s="131" t="s">
        <v>932</v>
      </c>
      <c r="D20" s="132" t="s">
        <v>933</v>
      </c>
      <c r="E20" s="171">
        <v>6028168</v>
      </c>
      <c r="F20" s="105" t="s">
        <v>925</v>
      </c>
      <c r="G20" s="106"/>
      <c r="H20" s="528">
        <v>67.320999999999998</v>
      </c>
      <c r="I20" s="108"/>
      <c r="J20" s="109"/>
      <c r="K20" s="110"/>
      <c r="L20" s="111">
        <v>2</v>
      </c>
      <c r="M20" s="112">
        <f t="shared" si="2"/>
        <v>6</v>
      </c>
      <c r="N20" s="113">
        <f t="shared" si="1"/>
        <v>6</v>
      </c>
    </row>
    <row r="21" spans="1:14" ht="14.4" x14ac:dyDescent="0.25">
      <c r="A21" s="100" t="str">
        <f t="shared" si="0"/>
        <v>PrelimMya DoveLake Muir Bella</v>
      </c>
      <c r="B21" s="130" t="s">
        <v>24</v>
      </c>
      <c r="C21" s="102" t="s">
        <v>923</v>
      </c>
      <c r="D21" s="132" t="s">
        <v>924</v>
      </c>
      <c r="E21" s="171">
        <v>9105196</v>
      </c>
      <c r="F21" s="105" t="s">
        <v>925</v>
      </c>
      <c r="G21" s="106"/>
      <c r="H21" s="528">
        <v>64.106999999999999</v>
      </c>
      <c r="I21" s="108"/>
      <c r="J21" s="109"/>
      <c r="K21" s="110"/>
      <c r="L21" s="111">
        <v>3</v>
      </c>
      <c r="M21" s="112">
        <f t="shared" si="2"/>
        <v>5</v>
      </c>
      <c r="N21" s="113">
        <f t="shared" si="1"/>
        <v>5</v>
      </c>
    </row>
    <row r="22" spans="1:14" ht="14.4" x14ac:dyDescent="0.25">
      <c r="A22" s="100" t="str">
        <f t="shared" si="0"/>
        <v>PrelimPortia AllanKiara Sunfyre</v>
      </c>
      <c r="B22" s="130" t="s">
        <v>24</v>
      </c>
      <c r="C22" s="102" t="s">
        <v>415</v>
      </c>
      <c r="D22" s="103" t="s">
        <v>439</v>
      </c>
      <c r="E22" s="171">
        <v>6008223</v>
      </c>
      <c r="F22" s="105" t="s">
        <v>844</v>
      </c>
      <c r="G22" s="106"/>
      <c r="H22" s="528">
        <v>67.320999999999998</v>
      </c>
      <c r="I22" s="108"/>
      <c r="J22" s="109"/>
      <c r="K22" s="110"/>
      <c r="L22" s="111">
        <v>1</v>
      </c>
      <c r="M22" s="112">
        <f t="shared" si="2"/>
        <v>7</v>
      </c>
      <c r="N22" s="113">
        <f t="shared" si="1"/>
        <v>7</v>
      </c>
    </row>
    <row r="23" spans="1:14" ht="14.4" x14ac:dyDescent="0.25">
      <c r="A23" s="100" t="str">
        <f t="shared" si="0"/>
        <v>PrelimSarah CarterWayside</v>
      </c>
      <c r="B23" s="130" t="s">
        <v>24</v>
      </c>
      <c r="C23" s="102" t="s">
        <v>956</v>
      </c>
      <c r="D23" s="103" t="s">
        <v>957</v>
      </c>
      <c r="E23" s="171">
        <v>6008228</v>
      </c>
      <c r="F23" s="105" t="s">
        <v>925</v>
      </c>
      <c r="G23" s="106"/>
      <c r="H23" s="528">
        <v>65.356999999999999</v>
      </c>
      <c r="I23" s="108"/>
      <c r="J23" s="109"/>
      <c r="K23" s="110"/>
      <c r="L23" s="111">
        <v>2</v>
      </c>
      <c r="M23" s="112">
        <f t="shared" si="2"/>
        <v>6</v>
      </c>
      <c r="N23" s="113">
        <f t="shared" si="1"/>
        <v>6</v>
      </c>
    </row>
    <row r="24" spans="1:14" ht="14.4" x14ac:dyDescent="0.25">
      <c r="A24" s="100" t="str">
        <f t="shared" si="0"/>
        <v>PrelimNicole DragovichDer Traun</v>
      </c>
      <c r="B24" s="130" t="s">
        <v>24</v>
      </c>
      <c r="C24" s="102" t="s">
        <v>958</v>
      </c>
      <c r="D24" s="132" t="s">
        <v>959</v>
      </c>
      <c r="E24" s="171"/>
      <c r="F24" s="105" t="s">
        <v>925</v>
      </c>
      <c r="G24" s="106"/>
      <c r="H24" s="528">
        <v>61.070999999999998</v>
      </c>
      <c r="I24" s="108"/>
      <c r="J24" s="109"/>
      <c r="K24" s="110"/>
      <c r="L24" s="111">
        <v>3</v>
      </c>
      <c r="M24" s="112">
        <f t="shared" si="2"/>
        <v>5</v>
      </c>
      <c r="N24" s="113">
        <f t="shared" si="1"/>
        <v>5</v>
      </c>
    </row>
    <row r="25" spans="1:14" ht="14.4" x14ac:dyDescent="0.25">
      <c r="A25" s="100" t="str">
        <f t="shared" si="0"/>
        <v>PrelimIvy-Joy RalphCethana O'Croft Chance</v>
      </c>
      <c r="B25" s="130" t="s">
        <v>24</v>
      </c>
      <c r="C25" s="102" t="s">
        <v>938</v>
      </c>
      <c r="D25" s="132" t="s">
        <v>942</v>
      </c>
      <c r="E25" s="171">
        <v>602917</v>
      </c>
      <c r="F25" s="105" t="s">
        <v>925</v>
      </c>
      <c r="G25" s="106"/>
      <c r="H25" s="528">
        <v>59.463999999999999</v>
      </c>
      <c r="I25" s="108"/>
      <c r="J25" s="109"/>
      <c r="K25" s="110"/>
      <c r="L25" s="111">
        <v>4</v>
      </c>
      <c r="M25" s="112">
        <f t="shared" si="2"/>
        <v>4</v>
      </c>
      <c r="N25" s="113">
        <f t="shared" si="1"/>
        <v>4</v>
      </c>
    </row>
    <row r="26" spans="1:14" ht="14.4" x14ac:dyDescent="0.25">
      <c r="A26" s="100" t="str">
        <f t="shared" si="0"/>
        <v>NovAmelia GordonAryline Bobby Sox</v>
      </c>
      <c r="B26" s="130" t="s">
        <v>70</v>
      </c>
      <c r="C26" s="102" t="s">
        <v>283</v>
      </c>
      <c r="D26" s="132" t="s">
        <v>323</v>
      </c>
      <c r="E26" s="171">
        <v>6024069</v>
      </c>
      <c r="F26" s="105"/>
      <c r="G26" s="106"/>
      <c r="H26" s="528"/>
      <c r="I26" s="108">
        <v>62.030999999999999</v>
      </c>
      <c r="J26" s="109"/>
      <c r="K26" s="110"/>
      <c r="L26" s="111">
        <v>1</v>
      </c>
      <c r="M26" s="112">
        <f t="shared" si="2"/>
        <v>7</v>
      </c>
      <c r="N26" s="113">
        <f t="shared" si="1"/>
        <v>7</v>
      </c>
    </row>
    <row r="27" spans="1:14" ht="14.4" x14ac:dyDescent="0.25">
      <c r="A27" s="100" t="str">
        <f t="shared" si="0"/>
        <v>NovKady MiddlecoatMallaine Motown</v>
      </c>
      <c r="B27" s="130" t="s">
        <v>70</v>
      </c>
      <c r="C27" s="102" t="s">
        <v>954</v>
      </c>
      <c r="D27" s="103" t="s">
        <v>955</v>
      </c>
      <c r="E27" s="171">
        <v>6011289</v>
      </c>
      <c r="F27" s="105" t="s">
        <v>925</v>
      </c>
      <c r="G27" s="106"/>
      <c r="H27" s="528"/>
      <c r="I27" s="108">
        <v>56.094000000000001</v>
      </c>
      <c r="J27" s="109"/>
      <c r="K27" s="110"/>
      <c r="L27" s="111">
        <v>2</v>
      </c>
      <c r="M27" s="112">
        <f t="shared" si="2"/>
        <v>6</v>
      </c>
      <c r="N27" s="113">
        <f t="shared" si="1"/>
        <v>6</v>
      </c>
    </row>
    <row r="28" spans="1:14" ht="14.4" x14ac:dyDescent="0.25">
      <c r="A28" s="100" t="str">
        <f t="shared" si="0"/>
        <v>NovEllie GilberdNoblewood Casablanca</v>
      </c>
      <c r="B28" s="130" t="s">
        <v>70</v>
      </c>
      <c r="C28" s="102" t="s">
        <v>455</v>
      </c>
      <c r="D28" s="103" t="s">
        <v>509</v>
      </c>
      <c r="E28" s="171">
        <v>2531779</v>
      </c>
      <c r="F28" s="105" t="s">
        <v>257</v>
      </c>
      <c r="G28" s="106"/>
      <c r="H28" s="528"/>
      <c r="I28" s="108">
        <v>71.531000000000006</v>
      </c>
      <c r="J28" s="109"/>
      <c r="K28" s="110"/>
      <c r="L28" s="111">
        <v>1</v>
      </c>
      <c r="M28" s="112">
        <f t="shared" si="2"/>
        <v>7</v>
      </c>
      <c r="N28" s="113">
        <f t="shared" si="1"/>
        <v>7</v>
      </c>
    </row>
    <row r="29" spans="1:14" ht="14.4" x14ac:dyDescent="0.25">
      <c r="A29" s="100" t="str">
        <f t="shared" si="0"/>
        <v>NovAnnabell GibbonsJoshua Brook Merlin</v>
      </c>
      <c r="B29" s="130" t="s">
        <v>70</v>
      </c>
      <c r="C29" s="102" t="s">
        <v>932</v>
      </c>
      <c r="D29" s="103" t="s">
        <v>933</v>
      </c>
      <c r="E29" s="171">
        <v>6028168</v>
      </c>
      <c r="F29" s="105" t="s">
        <v>925</v>
      </c>
      <c r="G29" s="106"/>
      <c r="H29" s="528"/>
      <c r="I29" s="108">
        <v>65.625</v>
      </c>
      <c r="J29" s="109"/>
      <c r="K29" s="110"/>
      <c r="L29" s="111">
        <v>2</v>
      </c>
      <c r="M29" s="112">
        <f t="shared" si="2"/>
        <v>6</v>
      </c>
      <c r="N29" s="113">
        <f t="shared" si="1"/>
        <v>6</v>
      </c>
    </row>
    <row r="30" spans="1:14" ht="14.4" x14ac:dyDescent="0.25">
      <c r="A30" s="100" t="str">
        <f t="shared" si="0"/>
        <v>NovSheridon ClarsonTiaja Park Elegance</v>
      </c>
      <c r="B30" s="130" t="s">
        <v>70</v>
      </c>
      <c r="C30" s="131" t="s">
        <v>961</v>
      </c>
      <c r="D30" s="103" t="s">
        <v>400</v>
      </c>
      <c r="E30" s="171">
        <v>6014312</v>
      </c>
      <c r="F30" s="105" t="s">
        <v>960</v>
      </c>
      <c r="G30" s="106"/>
      <c r="H30" s="528"/>
      <c r="I30" s="108">
        <v>65.313000000000002</v>
      </c>
      <c r="J30" s="109"/>
      <c r="K30" s="110"/>
      <c r="L30" s="111">
        <v>3</v>
      </c>
      <c r="M30" s="112">
        <f t="shared" si="2"/>
        <v>5</v>
      </c>
      <c r="N30" s="113">
        <f t="shared" si="1"/>
        <v>5</v>
      </c>
    </row>
    <row r="31" spans="1:14" ht="14.4" x14ac:dyDescent="0.25">
      <c r="A31" s="100" t="str">
        <f t="shared" si="0"/>
        <v>NovSheridon ClarsonTiaja Park Halo</v>
      </c>
      <c r="B31" s="130" t="s">
        <v>70</v>
      </c>
      <c r="C31" s="102" t="s">
        <v>961</v>
      </c>
      <c r="D31" s="132" t="s">
        <v>390</v>
      </c>
      <c r="E31" s="171">
        <v>6014312</v>
      </c>
      <c r="F31" s="105" t="s">
        <v>960</v>
      </c>
      <c r="G31" s="106"/>
      <c r="H31" s="528"/>
      <c r="I31" s="108">
        <v>63.280999999999999</v>
      </c>
      <c r="J31" s="109"/>
      <c r="K31" s="110"/>
      <c r="L31" s="111">
        <v>4</v>
      </c>
      <c r="M31" s="112">
        <f t="shared" si="2"/>
        <v>4</v>
      </c>
      <c r="N31" s="113">
        <f t="shared" si="1"/>
        <v>4</v>
      </c>
    </row>
    <row r="32" spans="1:14" ht="14.4" x14ac:dyDescent="0.25">
      <c r="A32" s="100" t="str">
        <f t="shared" si="0"/>
        <v>NovOlivia HawkinsBilden Park Coachella</v>
      </c>
      <c r="B32" s="130" t="s">
        <v>70</v>
      </c>
      <c r="C32" s="102" t="s">
        <v>488</v>
      </c>
      <c r="D32" s="132" t="s">
        <v>962</v>
      </c>
      <c r="E32" s="171">
        <v>6006305</v>
      </c>
      <c r="F32" s="105"/>
      <c r="G32" s="106"/>
      <c r="H32" s="528"/>
      <c r="I32" s="108">
        <v>69.218999999999994</v>
      </c>
      <c r="J32" s="109"/>
      <c r="K32" s="110"/>
      <c r="L32" s="111">
        <v>1</v>
      </c>
      <c r="M32" s="112">
        <f t="shared" si="2"/>
        <v>7</v>
      </c>
      <c r="N32" s="113">
        <f t="shared" si="1"/>
        <v>7</v>
      </c>
    </row>
    <row r="33" spans="1:14" ht="14.4" x14ac:dyDescent="0.25">
      <c r="A33" s="100" t="str">
        <f t="shared" si="0"/>
        <v>NovIvy-Joy RalphCethana O'Croft Chance</v>
      </c>
      <c r="B33" s="130" t="s">
        <v>70</v>
      </c>
      <c r="C33" s="102" t="s">
        <v>938</v>
      </c>
      <c r="D33" s="103" t="s">
        <v>942</v>
      </c>
      <c r="E33" s="171">
        <v>602917</v>
      </c>
      <c r="F33" s="105" t="s">
        <v>925</v>
      </c>
      <c r="G33" s="106"/>
      <c r="H33" s="528"/>
      <c r="I33" s="108">
        <v>63.905999999999999</v>
      </c>
      <c r="J33" s="109"/>
      <c r="K33" s="110"/>
      <c r="L33" s="111">
        <v>2</v>
      </c>
      <c r="M33" s="112">
        <f t="shared" si="2"/>
        <v>6</v>
      </c>
      <c r="N33" s="113">
        <f t="shared" si="1"/>
        <v>6</v>
      </c>
    </row>
    <row r="34" spans="1:14" ht="14.4" x14ac:dyDescent="0.25">
      <c r="A34" s="100" t="str">
        <f t="shared" si="0"/>
        <v>NovSarah HatchEsb Golden Kip</v>
      </c>
      <c r="B34" s="130" t="s">
        <v>70</v>
      </c>
      <c r="C34" s="102" t="s">
        <v>939</v>
      </c>
      <c r="D34" s="132" t="s">
        <v>943</v>
      </c>
      <c r="E34" s="171">
        <v>6008247</v>
      </c>
      <c r="F34" s="105" t="s">
        <v>925</v>
      </c>
      <c r="G34" s="106"/>
      <c r="H34" s="528"/>
      <c r="I34" s="108">
        <v>60.625</v>
      </c>
      <c r="J34" s="109"/>
      <c r="K34" s="110"/>
      <c r="L34" s="111">
        <v>3</v>
      </c>
      <c r="M34" s="112">
        <f t="shared" si="2"/>
        <v>5</v>
      </c>
      <c r="N34" s="113">
        <f t="shared" si="1"/>
        <v>5</v>
      </c>
    </row>
    <row r="35" spans="1:14" ht="14.4" x14ac:dyDescent="0.25">
      <c r="A35" s="100" t="str">
        <f t="shared" si="0"/>
        <v>NovPortia AllanKiara Sunfyre</v>
      </c>
      <c r="B35" s="130" t="s">
        <v>70</v>
      </c>
      <c r="C35" s="102" t="s">
        <v>415</v>
      </c>
      <c r="D35" s="132" t="s">
        <v>439</v>
      </c>
      <c r="E35" s="171">
        <v>6008223</v>
      </c>
      <c r="F35" s="105" t="s">
        <v>844</v>
      </c>
      <c r="G35" s="106"/>
      <c r="H35" s="528"/>
      <c r="I35" s="108">
        <v>57.5</v>
      </c>
      <c r="J35" s="109"/>
      <c r="K35" s="110"/>
      <c r="L35" s="111">
        <v>4</v>
      </c>
      <c r="M35" s="112">
        <f t="shared" si="2"/>
        <v>4</v>
      </c>
      <c r="N35" s="113">
        <f t="shared" si="1"/>
        <v>4</v>
      </c>
    </row>
    <row r="36" spans="1:14" ht="14.4" x14ac:dyDescent="0.25">
      <c r="A36" s="100" t="str">
        <f t="shared" si="0"/>
        <v>ElemSarah HatchCethana Kingston Court</v>
      </c>
      <c r="B36" s="130" t="s">
        <v>16</v>
      </c>
      <c r="C36" s="131" t="s">
        <v>939</v>
      </c>
      <c r="D36" s="132" t="s">
        <v>940</v>
      </c>
      <c r="E36" s="171">
        <v>6008247</v>
      </c>
      <c r="F36" s="105" t="s">
        <v>925</v>
      </c>
      <c r="G36" s="106"/>
      <c r="H36" s="528"/>
      <c r="I36" s="108"/>
      <c r="J36" s="109">
        <v>61.125</v>
      </c>
      <c r="K36" s="110"/>
      <c r="L36" s="111">
        <v>1</v>
      </c>
      <c r="M36" s="112">
        <f t="shared" si="2"/>
        <v>7</v>
      </c>
      <c r="N36" s="113">
        <f t="shared" si="1"/>
        <v>7</v>
      </c>
    </row>
    <row r="37" spans="1:14" ht="14.4" x14ac:dyDescent="0.25">
      <c r="A37" s="100" t="str">
        <f t="shared" si="0"/>
        <v>MedSarah HatchCethana Kingston Court</v>
      </c>
      <c r="B37" s="130" t="s">
        <v>14</v>
      </c>
      <c r="C37" s="102" t="s">
        <v>939</v>
      </c>
      <c r="D37" s="103" t="s">
        <v>940</v>
      </c>
      <c r="E37" s="171">
        <v>6008247</v>
      </c>
      <c r="F37" s="105" t="s">
        <v>925</v>
      </c>
      <c r="G37" s="106"/>
      <c r="H37" s="528"/>
      <c r="I37" s="108"/>
      <c r="J37" s="109"/>
      <c r="K37" s="110">
        <v>65</v>
      </c>
      <c r="L37" s="111">
        <v>1</v>
      </c>
      <c r="M37" s="112">
        <f t="shared" si="2"/>
        <v>7</v>
      </c>
      <c r="N37" s="113">
        <f t="shared" si="1"/>
        <v>7</v>
      </c>
    </row>
    <row r="38" spans="1:14" ht="14.4" x14ac:dyDescent="0.25">
      <c r="A38" s="100" t="str">
        <f t="shared" ref="A38:A54" si="3">CONCATENATE(B38,C38,D38)</f>
        <v/>
      </c>
      <c r="B38" s="130"/>
      <c r="C38" s="102"/>
      <c r="D38" s="103"/>
      <c r="E38" s="171"/>
      <c r="F38" s="105"/>
      <c r="G38" s="106"/>
      <c r="H38" s="107"/>
      <c r="I38" s="529"/>
      <c r="J38" s="109"/>
      <c r="K38" s="110"/>
      <c r="L38" s="111"/>
      <c r="M38" s="112"/>
      <c r="N38" s="113"/>
    </row>
    <row r="39" spans="1:14" ht="14.4" x14ac:dyDescent="0.25">
      <c r="A39" s="100" t="str">
        <f t="shared" si="3"/>
        <v/>
      </c>
      <c r="B39" s="130"/>
      <c r="C39" s="102"/>
      <c r="D39" s="132"/>
      <c r="E39" s="171"/>
      <c r="F39" s="105"/>
      <c r="G39" s="106"/>
      <c r="H39" s="107"/>
      <c r="I39" s="529"/>
      <c r="J39" s="109"/>
      <c r="K39" s="110"/>
      <c r="L39" s="111"/>
      <c r="M39" s="112"/>
      <c r="N39" s="113"/>
    </row>
    <row r="40" spans="1:14" ht="14.4" x14ac:dyDescent="0.25">
      <c r="A40" s="100" t="str">
        <f t="shared" si="3"/>
        <v/>
      </c>
      <c r="B40" s="130"/>
      <c r="C40" s="102"/>
      <c r="D40" s="532"/>
      <c r="E40" s="171"/>
      <c r="F40" s="105"/>
      <c r="G40" s="106"/>
      <c r="H40" s="107"/>
      <c r="I40" s="529"/>
      <c r="J40" s="109"/>
      <c r="K40" s="110"/>
      <c r="L40" s="111"/>
      <c r="M40" s="112"/>
      <c r="N40" s="113"/>
    </row>
    <row r="41" spans="1:14" ht="14.4" x14ac:dyDescent="0.25">
      <c r="A41" s="100" t="str">
        <f t="shared" si="3"/>
        <v/>
      </c>
      <c r="B41" s="130"/>
      <c r="C41" s="102"/>
      <c r="D41" s="539"/>
      <c r="E41" s="171"/>
      <c r="F41" s="105"/>
      <c r="G41" s="106"/>
      <c r="H41" s="107"/>
      <c r="I41" s="529"/>
      <c r="J41" s="109"/>
      <c r="K41" s="110"/>
      <c r="L41" s="111"/>
      <c r="M41" s="112"/>
      <c r="N41" s="113"/>
    </row>
    <row r="42" spans="1:14" ht="14.4" x14ac:dyDescent="0.25">
      <c r="A42" s="100" t="str">
        <f t="shared" si="3"/>
        <v/>
      </c>
      <c r="B42" s="130"/>
      <c r="C42" s="102"/>
      <c r="D42" s="539"/>
      <c r="E42" s="171"/>
      <c r="F42" s="105"/>
      <c r="G42" s="106"/>
      <c r="H42" s="107"/>
      <c r="I42" s="529"/>
      <c r="J42" s="109"/>
      <c r="K42" s="110"/>
      <c r="L42" s="111"/>
      <c r="M42" s="112"/>
      <c r="N42" s="113"/>
    </row>
    <row r="43" spans="1:14" ht="14.4" x14ac:dyDescent="0.25">
      <c r="A43" s="100" t="str">
        <f t="shared" si="3"/>
        <v/>
      </c>
      <c r="B43" s="130"/>
      <c r="C43" s="102"/>
      <c r="D43" s="532"/>
      <c r="E43" s="171"/>
      <c r="F43" s="105"/>
      <c r="G43" s="106"/>
      <c r="H43" s="107"/>
      <c r="I43" s="529"/>
      <c r="J43" s="109"/>
      <c r="K43" s="110"/>
      <c r="L43" s="111"/>
      <c r="M43" s="112"/>
      <c r="N43" s="113"/>
    </row>
    <row r="44" spans="1:14" ht="14.4" x14ac:dyDescent="0.25">
      <c r="A44" s="100" t="str">
        <f t="shared" si="3"/>
        <v/>
      </c>
      <c r="B44" s="130"/>
      <c r="C44" s="102"/>
      <c r="D44" s="539"/>
      <c r="E44" s="171"/>
      <c r="F44" s="105"/>
      <c r="G44" s="106"/>
      <c r="H44" s="107"/>
      <c r="I44" s="529"/>
      <c r="J44" s="109"/>
      <c r="K44" s="110"/>
      <c r="L44" s="111"/>
      <c r="M44" s="112"/>
      <c r="N44" s="113"/>
    </row>
    <row r="45" spans="1:14" ht="14.4" x14ac:dyDescent="0.25">
      <c r="A45" s="100" t="str">
        <f t="shared" si="3"/>
        <v/>
      </c>
      <c r="B45" s="130"/>
      <c r="C45" s="102"/>
      <c r="D45" s="532"/>
      <c r="E45" s="171"/>
      <c r="F45" s="105"/>
      <c r="G45" s="106"/>
      <c r="H45" s="107"/>
      <c r="I45" s="529"/>
      <c r="J45" s="109"/>
      <c r="K45" s="110"/>
      <c r="L45" s="111"/>
      <c r="M45" s="112"/>
      <c r="N45" s="113"/>
    </row>
    <row r="46" spans="1:14" ht="14.4" x14ac:dyDescent="0.25">
      <c r="A46" s="100" t="str">
        <f t="shared" si="3"/>
        <v/>
      </c>
      <c r="B46" s="130"/>
      <c r="C46" s="102"/>
      <c r="D46" s="532"/>
      <c r="E46" s="171"/>
      <c r="F46" s="105"/>
      <c r="G46" s="106"/>
      <c r="H46" s="107"/>
      <c r="I46" s="529"/>
      <c r="J46" s="109"/>
      <c r="K46" s="110"/>
      <c r="L46" s="111"/>
      <c r="M46" s="112"/>
      <c r="N46" s="113"/>
    </row>
    <row r="47" spans="1:14" ht="14.4" x14ac:dyDescent="0.25">
      <c r="A47" s="100" t="str">
        <f t="shared" si="3"/>
        <v/>
      </c>
      <c r="B47" s="130"/>
      <c r="C47" s="102"/>
      <c r="D47" s="532"/>
      <c r="E47" s="171"/>
      <c r="F47" s="105"/>
      <c r="G47" s="106"/>
      <c r="H47" s="107"/>
      <c r="I47" s="529"/>
      <c r="J47" s="109"/>
      <c r="K47" s="110"/>
      <c r="L47" s="111"/>
      <c r="M47" s="112"/>
      <c r="N47" s="113"/>
    </row>
    <row r="48" spans="1:14" ht="14.4" x14ac:dyDescent="0.25">
      <c r="A48" s="100" t="str">
        <f t="shared" si="3"/>
        <v/>
      </c>
      <c r="B48" s="130"/>
      <c r="C48" s="102"/>
      <c r="D48" s="532"/>
      <c r="E48" s="171"/>
      <c r="F48" s="105"/>
      <c r="G48" s="106"/>
      <c r="H48" s="107"/>
      <c r="I48" s="529"/>
      <c r="J48" s="109"/>
      <c r="K48" s="110"/>
      <c r="L48" s="111"/>
      <c r="M48" s="112"/>
      <c r="N48" s="113"/>
    </row>
    <row r="49" spans="1:14" ht="14.4" x14ac:dyDescent="0.25">
      <c r="A49" s="100" t="str">
        <f t="shared" si="3"/>
        <v/>
      </c>
      <c r="B49" s="101"/>
      <c r="C49" s="102"/>
      <c r="D49" s="532"/>
      <c r="E49" s="171"/>
      <c r="F49" s="105"/>
      <c r="G49" s="106"/>
      <c r="H49" s="107"/>
      <c r="I49" s="108"/>
      <c r="J49" s="534"/>
      <c r="K49" s="110"/>
      <c r="L49" s="111"/>
      <c r="M49" s="112"/>
      <c r="N49" s="113"/>
    </row>
    <row r="50" spans="1:14" ht="14.4" x14ac:dyDescent="0.25">
      <c r="A50" s="100" t="str">
        <f t="shared" si="3"/>
        <v/>
      </c>
      <c r="B50" s="101"/>
      <c r="C50" s="102"/>
      <c r="D50" s="532"/>
      <c r="E50" s="171"/>
      <c r="F50" s="105"/>
      <c r="G50" s="106"/>
      <c r="H50" s="107"/>
      <c r="I50" s="108"/>
      <c r="J50" s="534"/>
      <c r="K50" s="110"/>
      <c r="L50" s="111"/>
      <c r="M50" s="112"/>
      <c r="N50" s="113"/>
    </row>
    <row r="51" spans="1:14" ht="14.4" x14ac:dyDescent="0.25">
      <c r="A51" s="100" t="str">
        <f t="shared" si="3"/>
        <v/>
      </c>
      <c r="B51" s="101"/>
      <c r="C51" s="102"/>
      <c r="D51" s="532"/>
      <c r="E51" s="171"/>
      <c r="F51" s="105"/>
      <c r="G51" s="106"/>
      <c r="H51" s="107"/>
      <c r="I51" s="108"/>
      <c r="J51" s="534"/>
      <c r="K51" s="110"/>
      <c r="L51" s="111"/>
      <c r="M51" s="112"/>
      <c r="N51" s="113"/>
    </row>
    <row r="52" spans="1:14" ht="14.4" x14ac:dyDescent="0.25">
      <c r="A52" s="100" t="str">
        <f t="shared" si="3"/>
        <v/>
      </c>
      <c r="B52" s="101"/>
      <c r="C52" s="102"/>
      <c r="D52" s="539"/>
      <c r="E52" s="171"/>
      <c r="F52" s="105"/>
      <c r="G52" s="106"/>
      <c r="H52" s="107"/>
      <c r="I52" s="108"/>
      <c r="J52" s="109"/>
      <c r="K52" s="530"/>
      <c r="L52" s="111"/>
      <c r="M52" s="112"/>
      <c r="N52" s="113"/>
    </row>
    <row r="53" spans="1:14" ht="14.4" x14ac:dyDescent="0.25">
      <c r="A53" s="100" t="str">
        <f t="shared" si="3"/>
        <v/>
      </c>
      <c r="B53" s="101"/>
      <c r="C53" s="102"/>
      <c r="D53" s="532"/>
      <c r="E53" s="171"/>
      <c r="F53" s="105"/>
      <c r="G53" s="106"/>
      <c r="H53" s="107"/>
      <c r="I53" s="108"/>
      <c r="J53" s="109"/>
      <c r="K53" s="530"/>
      <c r="L53" s="111"/>
      <c r="M53" s="112"/>
      <c r="N53" s="113"/>
    </row>
    <row r="54" spans="1:14" ht="14.4" x14ac:dyDescent="0.25">
      <c r="A54" s="100" t="str">
        <f t="shared" si="3"/>
        <v/>
      </c>
      <c r="B54" s="101"/>
      <c r="C54" s="102"/>
      <c r="D54" s="532"/>
      <c r="E54" s="171"/>
      <c r="F54" s="105"/>
      <c r="G54" s="106"/>
      <c r="H54" s="107"/>
      <c r="I54" s="108"/>
      <c r="J54" s="109"/>
      <c r="K54" s="530"/>
      <c r="L54" s="111"/>
      <c r="M54" s="112"/>
      <c r="N54" s="113"/>
    </row>
    <row r="55" spans="1:14" ht="14.4" x14ac:dyDescent="0.25">
      <c r="A55" s="100"/>
      <c r="B55" s="101"/>
      <c r="C55" s="102"/>
      <c r="D55" s="532"/>
      <c r="E55" s="114"/>
      <c r="F55" s="105"/>
      <c r="G55" s="106"/>
      <c r="H55" s="107"/>
      <c r="I55" s="108"/>
      <c r="J55" s="109"/>
      <c r="K55" s="110"/>
      <c r="L55" s="111"/>
      <c r="M55" s="112"/>
      <c r="N55" s="113"/>
    </row>
    <row r="56" spans="1:14" ht="14.4" x14ac:dyDescent="0.25">
      <c r="A56" s="100"/>
      <c r="B56" s="101"/>
      <c r="C56" s="102"/>
      <c r="D56" s="532"/>
      <c r="E56" s="114"/>
      <c r="F56" s="105"/>
      <c r="G56" s="106"/>
      <c r="H56" s="107"/>
      <c r="I56" s="108"/>
      <c r="J56" s="109"/>
      <c r="K56" s="110"/>
      <c r="L56" s="111"/>
      <c r="M56" s="112"/>
      <c r="N56" s="113"/>
    </row>
    <row r="57" spans="1:14" ht="14.4" x14ac:dyDescent="0.25">
      <c r="A57" s="100"/>
      <c r="B57" s="101"/>
      <c r="C57" s="102"/>
      <c r="D57" s="532"/>
      <c r="E57" s="114"/>
      <c r="F57" s="105"/>
      <c r="G57" s="106"/>
      <c r="H57" s="107"/>
      <c r="I57" s="108"/>
      <c r="J57" s="109"/>
      <c r="K57" s="110"/>
      <c r="L57" s="111"/>
      <c r="M57" s="112"/>
      <c r="N57" s="113"/>
    </row>
    <row r="58" spans="1:14" ht="14.4" x14ac:dyDescent="0.25">
      <c r="A58" s="100"/>
      <c r="B58" s="101"/>
      <c r="C58" s="102"/>
      <c r="D58" s="532"/>
      <c r="E58" s="114"/>
      <c r="F58" s="105"/>
      <c r="G58" s="106"/>
      <c r="H58" s="107"/>
      <c r="I58" s="108"/>
      <c r="J58" s="109"/>
      <c r="K58" s="110"/>
      <c r="L58" s="111"/>
      <c r="M58" s="112"/>
      <c r="N58" s="113"/>
    </row>
    <row r="59" spans="1:14" ht="14.4" x14ac:dyDescent="0.25">
      <c r="A59" s="100"/>
      <c r="B59" s="101"/>
      <c r="C59" s="102"/>
      <c r="D59" s="532"/>
      <c r="E59" s="114"/>
      <c r="F59" s="105"/>
      <c r="G59" s="106"/>
      <c r="H59" s="107"/>
      <c r="I59" s="108"/>
      <c r="J59" s="109"/>
      <c r="K59" s="110"/>
      <c r="L59" s="111"/>
      <c r="M59" s="112"/>
      <c r="N59" s="113"/>
    </row>
    <row r="60" spans="1:14" ht="14.4" x14ac:dyDescent="0.25">
      <c r="A60" s="100"/>
      <c r="B60" s="101"/>
      <c r="C60" s="102"/>
      <c r="D60" s="532"/>
      <c r="E60" s="114"/>
      <c r="F60" s="105"/>
      <c r="G60" s="106"/>
      <c r="H60" s="107"/>
      <c r="I60" s="108"/>
      <c r="J60" s="109"/>
      <c r="K60" s="110"/>
      <c r="L60" s="111"/>
      <c r="M60" s="112"/>
      <c r="N60" s="113"/>
    </row>
    <row r="61" spans="1:14" ht="15" thickBot="1" x14ac:dyDescent="0.3">
      <c r="A61" s="100"/>
      <c r="B61" s="115"/>
      <c r="C61" s="116"/>
      <c r="D61" s="532"/>
      <c r="E61" s="118"/>
      <c r="F61" s="119"/>
      <c r="G61" s="120"/>
      <c r="H61" s="121"/>
      <c r="I61" s="122"/>
      <c r="J61" s="123"/>
      <c r="K61" s="124"/>
      <c r="L61" s="125"/>
      <c r="M61" s="126"/>
      <c r="N61" s="127"/>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19" type="noConversion"/>
  <conditionalFormatting sqref="C6:D7">
    <cfRule type="duplicateValues" dxfId="59" priority="953"/>
  </conditionalFormatting>
  <conditionalFormatting sqref="C13:D37">
    <cfRule type="duplicateValues" dxfId="58" priority="1"/>
  </conditionalFormatting>
  <conditionalFormatting sqref="C37:D40">
    <cfRule type="duplicateValues" dxfId="57" priority="955"/>
  </conditionalFormatting>
  <conditionalFormatting sqref="D8:D36 C1:D5 C41:D1048576 C8:C35">
    <cfRule type="duplicateValues" dxfId="56" priority="949"/>
  </conditionalFormatting>
  <conditionalFormatting sqref="D8:D1048576 C1:D5 C8:C35 C37:C1048576">
    <cfRule type="duplicateValues" dxfId="55" priority="944"/>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72332-BB94-44D5-AB99-D1ECAB820613}">
  <sheetPr codeName="Sheet37">
    <tabColor rgb="FFFF3399"/>
  </sheetPr>
  <dimension ref="A1:N45"/>
  <sheetViews>
    <sheetView topLeftCell="C1" workbookViewId="0">
      <selection activeCell="Q40" sqref="Q39:Q40"/>
    </sheetView>
  </sheetViews>
  <sheetFormatPr defaultRowHeight="13.8" x14ac:dyDescent="0.25"/>
  <cols>
    <col min="1" max="1" width="31.44140625" customWidth="1"/>
    <col min="2" max="2" width="29.33203125" style="411" bestFit="1" customWidth="1"/>
    <col min="3" max="3" width="20.44140625" bestFit="1" customWidth="1"/>
    <col min="4" max="4" width="24.109375" bestFit="1" customWidth="1"/>
    <col min="5" max="5" width="9" bestFit="1" customWidth="1"/>
    <col min="6" max="6" width="34.5546875" bestFit="1" customWidth="1"/>
    <col min="9" max="9" width="10.5546875" customWidth="1"/>
    <col min="10" max="10" width="13.33203125" customWidth="1"/>
    <col min="11" max="11" width="12.88671875" bestFit="1" customWidth="1"/>
    <col min="13" max="13" width="12.5546875" bestFit="1" customWidth="1"/>
    <col min="14" max="14" width="29.44140625" bestFit="1" customWidth="1"/>
  </cols>
  <sheetData>
    <row r="1" spans="1:14" s="93" customFormat="1" ht="22.5" customHeight="1" thickBot="1" x14ac:dyDescent="0.3">
      <c r="A1" s="89">
        <f>SUM(A2-1)</f>
        <v>21</v>
      </c>
      <c r="B1" s="942" t="s">
        <v>54</v>
      </c>
      <c r="C1" s="943"/>
      <c r="D1" s="90" t="s">
        <v>27</v>
      </c>
      <c r="E1" s="944" t="s">
        <v>144</v>
      </c>
      <c r="F1" s="945"/>
      <c r="G1" s="945"/>
      <c r="H1" s="945"/>
      <c r="I1" s="945"/>
      <c r="J1" s="945"/>
      <c r="K1" s="91" t="s">
        <v>28</v>
      </c>
      <c r="L1" s="946">
        <v>45031</v>
      </c>
      <c r="M1" s="947"/>
      <c r="N1" s="92" t="s">
        <v>55</v>
      </c>
    </row>
    <row r="2" spans="1:14" s="93" customFormat="1" ht="22.5" customHeight="1" thickBot="1" x14ac:dyDescent="0.3">
      <c r="A2" s="94">
        <f>COUNTA(_xlfn.UNIQUE(D6:D195))</f>
        <v>22</v>
      </c>
      <c r="B2" s="948" t="s">
        <v>56</v>
      </c>
      <c r="C2" s="948"/>
      <c r="D2" s="948"/>
      <c r="E2" s="948"/>
      <c r="F2" s="948"/>
      <c r="G2" s="948"/>
      <c r="H2" s="948"/>
      <c r="I2" s="948"/>
      <c r="J2" s="948"/>
      <c r="K2" s="948"/>
      <c r="L2" s="948"/>
      <c r="M2" s="948"/>
      <c r="N2" s="95" t="s">
        <v>57</v>
      </c>
    </row>
    <row r="3" spans="1:14" s="93" customFormat="1" ht="14.4" thickBot="1" x14ac:dyDescent="0.3">
      <c r="A3" s="926" t="s">
        <v>58</v>
      </c>
      <c r="B3" s="928" t="s">
        <v>29</v>
      </c>
      <c r="C3" s="931" t="s">
        <v>30</v>
      </c>
      <c r="D3" s="934" t="s">
        <v>31</v>
      </c>
      <c r="E3" s="936" t="s">
        <v>59</v>
      </c>
      <c r="F3" s="934" t="s">
        <v>36</v>
      </c>
      <c r="G3" s="950" t="s">
        <v>60</v>
      </c>
      <c r="H3" s="951"/>
      <c r="I3" s="951"/>
      <c r="J3" s="951"/>
      <c r="K3" s="952"/>
      <c r="L3" s="953" t="s">
        <v>25</v>
      </c>
      <c r="M3" s="955" t="s">
        <v>34</v>
      </c>
      <c r="N3" s="96" t="s">
        <v>61</v>
      </c>
    </row>
    <row r="4" spans="1:14" s="93" customFormat="1" ht="14.4" thickBot="1" x14ac:dyDescent="0.3">
      <c r="A4" s="927"/>
      <c r="B4" s="929"/>
      <c r="C4" s="932"/>
      <c r="D4" s="935"/>
      <c r="E4" s="937"/>
      <c r="F4" s="949"/>
      <c r="G4" s="957" t="s">
        <v>26</v>
      </c>
      <c r="H4" s="959" t="s">
        <v>24</v>
      </c>
      <c r="I4" s="959" t="s">
        <v>38</v>
      </c>
      <c r="J4" s="959" t="s">
        <v>32</v>
      </c>
      <c r="K4" s="940" t="s">
        <v>33</v>
      </c>
      <c r="L4" s="954"/>
      <c r="M4" s="956"/>
      <c r="N4" s="98">
        <v>2</v>
      </c>
    </row>
    <row r="5" spans="1:14" s="93" customFormat="1" ht="14.4" thickBot="1" x14ac:dyDescent="0.3">
      <c r="A5" s="961"/>
      <c r="B5" s="962"/>
      <c r="C5" s="963"/>
      <c r="D5" s="964"/>
      <c r="E5" s="965" t="s">
        <v>35</v>
      </c>
      <c r="F5" s="966"/>
      <c r="G5" s="976"/>
      <c r="H5" s="977"/>
      <c r="I5" s="977"/>
      <c r="J5" s="977"/>
      <c r="K5" s="975"/>
      <c r="L5" s="969"/>
      <c r="M5" s="970"/>
      <c r="N5" s="99">
        <f>IF(N4=1,0,IF(N4=2,1,IF(N4=3,2,0)))</f>
        <v>1</v>
      </c>
    </row>
    <row r="6" spans="1:14" s="93" customFormat="1" ht="14.4" x14ac:dyDescent="0.25">
      <c r="A6" s="100" t="str">
        <f t="shared" ref="A6:A45" si="0">CONCATENATE(B6,C6,D6)</f>
        <v>ElemSavannah BeveridgeCunnamore Blackwood</v>
      </c>
      <c r="B6" s="553" t="s">
        <v>16</v>
      </c>
      <c r="C6" s="554" t="s">
        <v>354</v>
      </c>
      <c r="D6" s="554" t="s">
        <v>463</v>
      </c>
      <c r="E6" s="555"/>
      <c r="F6" s="554" t="s">
        <v>428</v>
      </c>
      <c r="G6" s="556"/>
      <c r="H6" s="555"/>
      <c r="I6" s="555"/>
      <c r="J6" s="555">
        <v>63.125</v>
      </c>
      <c r="K6" s="555"/>
      <c r="L6" s="557">
        <v>1</v>
      </c>
      <c r="M6" s="558">
        <f>IF(L6=1,7,IF(L6=2,6,IF(L6=3,5,IF(L6=4,4,IF(L6=5,3,IF(L6=6,2,IF(L6&gt;=6,1,0)))))))</f>
        <v>7</v>
      </c>
      <c r="N6" s="547">
        <f t="shared" ref="N6:N26" si="1">SUM(M6+$N$5)</f>
        <v>8</v>
      </c>
    </row>
    <row r="7" spans="1:14" ht="14.4" x14ac:dyDescent="0.25">
      <c r="A7" s="100" t="str">
        <f t="shared" si="0"/>
        <v>NovAnnalyce PageCoronation Flora</v>
      </c>
      <c r="B7" s="559" t="s">
        <v>70</v>
      </c>
      <c r="C7" s="549" t="s">
        <v>335</v>
      </c>
      <c r="D7" s="549" t="s">
        <v>338</v>
      </c>
      <c r="E7" s="544"/>
      <c r="F7" s="549" t="s">
        <v>734</v>
      </c>
      <c r="G7" s="551"/>
      <c r="H7" s="544"/>
      <c r="I7" s="544">
        <v>65.570999999999998</v>
      </c>
      <c r="J7" s="544"/>
      <c r="K7" s="544"/>
      <c r="L7" s="545">
        <v>1</v>
      </c>
      <c r="M7" s="552">
        <f>IF(L7=1,7,IF(L7=2,6,IF(L7=3,5,IF(L7=4,4,IF(L7=5,3,IF(L7=6,2,IF(L7&gt;=6,1,0)))))))</f>
        <v>7</v>
      </c>
      <c r="N7" s="547">
        <f t="shared" si="1"/>
        <v>8</v>
      </c>
    </row>
    <row r="8" spans="1:14" ht="14.4" x14ac:dyDescent="0.25">
      <c r="A8" s="100" t="str">
        <f t="shared" si="0"/>
        <v>NovEmma WieseValentino Man</v>
      </c>
      <c r="B8" s="559" t="s">
        <v>70</v>
      </c>
      <c r="C8" s="560" t="s">
        <v>841</v>
      </c>
      <c r="D8" s="560" t="s">
        <v>842</v>
      </c>
      <c r="E8" s="561"/>
      <c r="F8" s="560" t="s">
        <v>734</v>
      </c>
      <c r="G8" s="551"/>
      <c r="H8" s="544"/>
      <c r="I8" s="544">
        <v>67.286000000000001</v>
      </c>
      <c r="J8" s="544"/>
      <c r="K8" s="544"/>
      <c r="L8" s="562">
        <v>1</v>
      </c>
      <c r="M8" s="563">
        <f t="shared" ref="M8:M10" si="2">IF(L8=1,7,IF(L8=2,6,IF(L8=3,5,IF(L8=4,4,IF(L8=5,3,IF(L8=6,2,IF(L8&gt;=6,1,0)))))))</f>
        <v>7</v>
      </c>
      <c r="N8" s="547">
        <f t="shared" si="1"/>
        <v>8</v>
      </c>
    </row>
    <row r="9" spans="1:14" ht="14.4" x14ac:dyDescent="0.25">
      <c r="A9" s="100" t="str">
        <f t="shared" si="0"/>
        <v>NovBill WieseThree Votes</v>
      </c>
      <c r="B9" s="559" t="s">
        <v>70</v>
      </c>
      <c r="C9" s="560" t="s">
        <v>843</v>
      </c>
      <c r="D9" s="560" t="s">
        <v>491</v>
      </c>
      <c r="E9" s="561"/>
      <c r="F9" s="560" t="s">
        <v>734</v>
      </c>
      <c r="G9" s="551"/>
      <c r="H9" s="544"/>
      <c r="I9" s="544">
        <v>57.429000000000002</v>
      </c>
      <c r="J9" s="544"/>
      <c r="K9" s="544"/>
      <c r="L9" s="562">
        <v>2</v>
      </c>
      <c r="M9" s="563">
        <f t="shared" si="2"/>
        <v>6</v>
      </c>
      <c r="N9" s="547">
        <f t="shared" si="1"/>
        <v>7</v>
      </c>
    </row>
    <row r="10" spans="1:14" ht="14.4" x14ac:dyDescent="0.25">
      <c r="A10" s="100" t="str">
        <f t="shared" si="0"/>
        <v>PrepRuth ElsegoodKarlinda Gus</v>
      </c>
      <c r="B10" s="559" t="s">
        <v>26</v>
      </c>
      <c r="C10" s="546" t="s">
        <v>244</v>
      </c>
      <c r="D10" s="546" t="s">
        <v>1215</v>
      </c>
      <c r="E10" s="561"/>
      <c r="F10" s="546" t="s">
        <v>844</v>
      </c>
      <c r="G10" s="544">
        <v>57.368000000000002</v>
      </c>
      <c r="H10" s="551"/>
      <c r="I10" s="544"/>
      <c r="J10" s="544"/>
      <c r="K10" s="544"/>
      <c r="L10" s="545">
        <v>1</v>
      </c>
      <c r="M10" s="552">
        <f t="shared" si="2"/>
        <v>7</v>
      </c>
      <c r="N10" s="547">
        <f t="shared" si="1"/>
        <v>8</v>
      </c>
    </row>
    <row r="11" spans="1:14" ht="14.4" x14ac:dyDescent="0.25">
      <c r="A11" s="100" t="str">
        <f t="shared" si="0"/>
        <v>prepJenaveve PageLyngarie Philano's Gift</v>
      </c>
      <c r="B11" s="564" t="s">
        <v>855</v>
      </c>
      <c r="C11" s="546" t="s">
        <v>214</v>
      </c>
      <c r="D11" s="546" t="s">
        <v>753</v>
      </c>
      <c r="E11" s="561"/>
      <c r="F11" s="546" t="s">
        <v>734</v>
      </c>
      <c r="G11" s="544">
        <v>56.579000000000001</v>
      </c>
      <c r="H11" s="551"/>
      <c r="I11" s="544"/>
      <c r="J11" s="544"/>
      <c r="K11" s="544"/>
      <c r="L11" s="545">
        <v>2</v>
      </c>
      <c r="M11" s="552">
        <f t="shared" ref="M11:M41" si="3">IF(L11=1,7,IF(L11=2,6,IF(L11=3,5,IF(L11=4,4,IF(L11=5,3,IF(L11=6,2,IF(L11&gt;=6,1,0)))))))</f>
        <v>6</v>
      </c>
      <c r="N11" s="547">
        <f t="shared" si="1"/>
        <v>7</v>
      </c>
    </row>
    <row r="12" spans="1:14" ht="14.4" x14ac:dyDescent="0.25">
      <c r="A12" s="100" t="str">
        <f t="shared" si="0"/>
        <v>PrepMichelle MunroeMinstrals Spirit</v>
      </c>
      <c r="B12" s="559" t="s">
        <v>26</v>
      </c>
      <c r="C12" s="560" t="s">
        <v>743</v>
      </c>
      <c r="D12" s="560" t="s">
        <v>744</v>
      </c>
      <c r="E12" s="561"/>
      <c r="F12" s="560" t="s">
        <v>745</v>
      </c>
      <c r="G12" s="544">
        <v>54.737000000000002</v>
      </c>
      <c r="H12" s="551"/>
      <c r="I12" s="544"/>
      <c r="J12" s="544"/>
      <c r="K12" s="544"/>
      <c r="L12" s="562">
        <v>3</v>
      </c>
      <c r="M12" s="563">
        <f t="shared" si="3"/>
        <v>5</v>
      </c>
      <c r="N12" s="547">
        <f t="shared" si="1"/>
        <v>6</v>
      </c>
    </row>
    <row r="13" spans="1:14" ht="14.4" x14ac:dyDescent="0.25">
      <c r="A13" s="100" t="str">
        <f t="shared" si="0"/>
        <v>prepIzabel CorriganDusty</v>
      </c>
      <c r="B13" s="564" t="s">
        <v>855</v>
      </c>
      <c r="C13" s="546" t="s">
        <v>845</v>
      </c>
      <c r="D13" s="546" t="s">
        <v>846</v>
      </c>
      <c r="E13" s="561"/>
      <c r="F13" s="546"/>
      <c r="G13" s="544" t="s">
        <v>737</v>
      </c>
      <c r="H13" s="551"/>
      <c r="I13" s="544"/>
      <c r="J13" s="544"/>
      <c r="K13" s="544"/>
      <c r="L13" s="545"/>
      <c r="M13" s="552">
        <f t="shared" si="3"/>
        <v>0</v>
      </c>
      <c r="N13" s="547">
        <f t="shared" si="1"/>
        <v>1</v>
      </c>
    </row>
    <row r="14" spans="1:14" ht="14.4" x14ac:dyDescent="0.25">
      <c r="A14" s="100" t="str">
        <f t="shared" si="0"/>
        <v>PrepEmmi KnealeMiss Miracle</v>
      </c>
      <c r="B14" s="559" t="s">
        <v>26</v>
      </c>
      <c r="C14" s="560" t="s">
        <v>242</v>
      </c>
      <c r="D14" s="560" t="s">
        <v>763</v>
      </c>
      <c r="E14" s="561"/>
      <c r="F14" s="560" t="s">
        <v>257</v>
      </c>
      <c r="G14" s="544">
        <v>51.316000000000003</v>
      </c>
      <c r="H14" s="551"/>
      <c r="I14" s="544"/>
      <c r="J14" s="544"/>
      <c r="K14" s="544"/>
      <c r="L14" s="562">
        <v>1</v>
      </c>
      <c r="M14" s="563">
        <f t="shared" si="3"/>
        <v>7</v>
      </c>
      <c r="N14" s="547">
        <f t="shared" si="1"/>
        <v>8</v>
      </c>
    </row>
    <row r="15" spans="1:14" ht="14.4" x14ac:dyDescent="0.25">
      <c r="A15" s="100" t="str">
        <f t="shared" si="0"/>
        <v>prepLily SpencerNutmeg</v>
      </c>
      <c r="B15" s="564" t="s">
        <v>855</v>
      </c>
      <c r="C15" s="546" t="s">
        <v>752</v>
      </c>
      <c r="D15" s="546" t="s">
        <v>847</v>
      </c>
      <c r="E15" s="561"/>
      <c r="F15" s="546" t="s">
        <v>734</v>
      </c>
      <c r="G15" s="544">
        <v>56.667000000000002</v>
      </c>
      <c r="H15" s="551"/>
      <c r="I15" s="544"/>
      <c r="J15" s="544"/>
      <c r="K15" s="544"/>
      <c r="L15" s="545">
        <v>1</v>
      </c>
      <c r="M15" s="552">
        <f t="shared" si="3"/>
        <v>7</v>
      </c>
      <c r="N15" s="547">
        <f t="shared" si="1"/>
        <v>8</v>
      </c>
    </row>
    <row r="16" spans="1:14" ht="14.4" x14ac:dyDescent="0.25">
      <c r="A16" s="100" t="str">
        <f t="shared" si="0"/>
        <v>PrepLily SpencerJoshua Brook Sweet Inspiration</v>
      </c>
      <c r="B16" s="559" t="s">
        <v>26</v>
      </c>
      <c r="C16" s="560" t="s">
        <v>752</v>
      </c>
      <c r="D16" s="560" t="s">
        <v>764</v>
      </c>
      <c r="E16" s="561"/>
      <c r="F16" s="560" t="s">
        <v>734</v>
      </c>
      <c r="G16" s="544">
        <v>54</v>
      </c>
      <c r="H16" s="551"/>
      <c r="I16" s="544"/>
      <c r="J16" s="544"/>
      <c r="K16" s="544"/>
      <c r="L16" s="562">
        <v>2</v>
      </c>
      <c r="M16" s="563">
        <f t="shared" si="3"/>
        <v>6</v>
      </c>
      <c r="N16" s="547">
        <f t="shared" si="1"/>
        <v>7</v>
      </c>
    </row>
    <row r="17" spans="1:14" ht="14.4" x14ac:dyDescent="0.25">
      <c r="A17" s="100" t="str">
        <f t="shared" si="0"/>
        <v>PrelimJenaveve PageWyatchwood Druid</v>
      </c>
      <c r="B17" s="564" t="s">
        <v>24</v>
      </c>
      <c r="C17" s="546" t="s">
        <v>214</v>
      </c>
      <c r="D17" s="546" t="s">
        <v>228</v>
      </c>
      <c r="E17" s="561"/>
      <c r="F17" s="546" t="s">
        <v>734</v>
      </c>
      <c r="G17" s="544"/>
      <c r="H17" s="551">
        <v>72.292000000000002</v>
      </c>
      <c r="I17" s="544"/>
      <c r="J17" s="544"/>
      <c r="K17" s="544"/>
      <c r="L17" s="545">
        <v>1</v>
      </c>
      <c r="M17" s="552">
        <f t="shared" si="3"/>
        <v>7</v>
      </c>
      <c r="N17" s="547">
        <f t="shared" si="1"/>
        <v>8</v>
      </c>
    </row>
    <row r="18" spans="1:14" ht="14.4" x14ac:dyDescent="0.25">
      <c r="A18" s="100" t="str">
        <f t="shared" si="0"/>
        <v>PrelimElla AtwellKarma Park Tops Delight</v>
      </c>
      <c r="B18" s="564" t="s">
        <v>24</v>
      </c>
      <c r="C18" s="546" t="s">
        <v>233</v>
      </c>
      <c r="D18" s="546" t="s">
        <v>239</v>
      </c>
      <c r="E18" s="561"/>
      <c r="F18" s="546" t="s">
        <v>734</v>
      </c>
      <c r="G18" s="544"/>
      <c r="H18" s="551">
        <v>69.792000000000002</v>
      </c>
      <c r="I18" s="544"/>
      <c r="J18" s="544"/>
      <c r="K18" s="544"/>
      <c r="L18" s="545">
        <v>2</v>
      </c>
      <c r="M18" s="552">
        <f t="shared" si="3"/>
        <v>6</v>
      </c>
      <c r="N18" s="547">
        <f t="shared" si="1"/>
        <v>7</v>
      </c>
    </row>
    <row r="19" spans="1:14" ht="14.4" x14ac:dyDescent="0.25">
      <c r="A19" s="100" t="str">
        <f t="shared" si="0"/>
        <v>PrelimKaylee ThompsonComanche</v>
      </c>
      <c r="B19" s="564" t="s">
        <v>24</v>
      </c>
      <c r="C19" s="560" t="s">
        <v>560</v>
      </c>
      <c r="D19" s="560" t="s">
        <v>262</v>
      </c>
      <c r="E19" s="561"/>
      <c r="F19" s="560"/>
      <c r="G19" s="544"/>
      <c r="H19" s="551">
        <v>54.792000000000002</v>
      </c>
      <c r="I19" s="544"/>
      <c r="J19" s="544"/>
      <c r="K19" s="544"/>
      <c r="L19" s="562">
        <v>3</v>
      </c>
      <c r="M19" s="563">
        <f t="shared" si="3"/>
        <v>5</v>
      </c>
      <c r="N19" s="547">
        <f t="shared" si="1"/>
        <v>6</v>
      </c>
    </row>
    <row r="20" spans="1:14" ht="14.4" x14ac:dyDescent="0.25">
      <c r="A20" s="100" t="str">
        <f t="shared" si="0"/>
        <v>PrelimAnnalyce PageLyngarie Catena</v>
      </c>
      <c r="B20" s="564" t="s">
        <v>24</v>
      </c>
      <c r="C20" s="546" t="s">
        <v>335</v>
      </c>
      <c r="D20" s="546" t="s">
        <v>337</v>
      </c>
      <c r="E20" s="561"/>
      <c r="F20" s="546" t="s">
        <v>734</v>
      </c>
      <c r="G20" s="544"/>
      <c r="H20" s="551">
        <v>68.125</v>
      </c>
      <c r="I20" s="544"/>
      <c r="J20" s="544"/>
      <c r="K20" s="544"/>
      <c r="L20" s="545">
        <v>1</v>
      </c>
      <c r="M20" s="552">
        <f t="shared" si="3"/>
        <v>7</v>
      </c>
      <c r="N20" s="547">
        <f t="shared" si="1"/>
        <v>8</v>
      </c>
    </row>
    <row r="21" spans="1:14" ht="14.4" x14ac:dyDescent="0.25">
      <c r="A21" s="100" t="str">
        <f t="shared" si="0"/>
        <v>PrelimAmy LeitchWendamar Newsflash</v>
      </c>
      <c r="B21" s="564" t="s">
        <v>24</v>
      </c>
      <c r="C21" s="546" t="s">
        <v>848</v>
      </c>
      <c r="D21" s="546" t="s">
        <v>849</v>
      </c>
      <c r="E21" s="561"/>
      <c r="F21" s="546"/>
      <c r="G21" s="544"/>
      <c r="H21" s="551">
        <v>66.457999999999998</v>
      </c>
      <c r="I21" s="544"/>
      <c r="J21" s="544"/>
      <c r="K21" s="544"/>
      <c r="L21" s="545">
        <v>2</v>
      </c>
      <c r="M21" s="552">
        <f t="shared" si="3"/>
        <v>6</v>
      </c>
      <c r="N21" s="547">
        <f t="shared" si="1"/>
        <v>7</v>
      </c>
    </row>
    <row r="22" spans="1:14" ht="14.4" x14ac:dyDescent="0.25">
      <c r="A22" s="100" t="str">
        <f t="shared" si="0"/>
        <v>PrelimEmmi KnealeBelview Windsong</v>
      </c>
      <c r="B22" s="564" t="s">
        <v>24</v>
      </c>
      <c r="C22" s="560" t="s">
        <v>242</v>
      </c>
      <c r="D22" s="560" t="s">
        <v>319</v>
      </c>
      <c r="E22" s="561"/>
      <c r="F22" s="560" t="s">
        <v>257</v>
      </c>
      <c r="G22" s="544"/>
      <c r="H22" s="551">
        <v>61.25</v>
      </c>
      <c r="I22" s="544"/>
      <c r="J22" s="544"/>
      <c r="K22" s="544"/>
      <c r="L22" s="562">
        <v>3</v>
      </c>
      <c r="M22" s="563">
        <f t="shared" si="3"/>
        <v>5</v>
      </c>
      <c r="N22" s="547">
        <f t="shared" si="1"/>
        <v>6</v>
      </c>
    </row>
    <row r="23" spans="1:14" ht="14.4" x14ac:dyDescent="0.25">
      <c r="A23" s="100" t="str">
        <f t="shared" si="0"/>
        <v>PrelimRuby RaeWhf Frequency</v>
      </c>
      <c r="B23" s="564" t="s">
        <v>24</v>
      </c>
      <c r="C23" s="546" t="s">
        <v>850</v>
      </c>
      <c r="D23" s="546" t="s">
        <v>856</v>
      </c>
      <c r="E23" s="561"/>
      <c r="F23" s="546" t="s">
        <v>734</v>
      </c>
      <c r="G23" s="544"/>
      <c r="H23" s="551">
        <v>77.082999999999998</v>
      </c>
      <c r="I23" s="544"/>
      <c r="J23" s="544"/>
      <c r="K23" s="544"/>
      <c r="L23" s="545">
        <v>1</v>
      </c>
      <c r="M23" s="552">
        <f t="shared" si="3"/>
        <v>7</v>
      </c>
      <c r="N23" s="547">
        <f t="shared" si="1"/>
        <v>8</v>
      </c>
    </row>
    <row r="24" spans="1:14" ht="14.4" x14ac:dyDescent="0.25">
      <c r="A24" s="100" t="str">
        <f t="shared" si="0"/>
        <v>PrelimLottie DowlingPhillip</v>
      </c>
      <c r="B24" s="564" t="s">
        <v>24</v>
      </c>
      <c r="C24" s="560" t="s">
        <v>851</v>
      </c>
      <c r="D24" s="560" t="s">
        <v>852</v>
      </c>
      <c r="E24" s="561"/>
      <c r="F24" s="560" t="s">
        <v>734</v>
      </c>
      <c r="G24" s="544"/>
      <c r="H24" s="551">
        <v>60.383000000000003</v>
      </c>
      <c r="I24" s="544"/>
      <c r="J24" s="544"/>
      <c r="K24" s="544"/>
      <c r="L24" s="562">
        <v>2</v>
      </c>
      <c r="M24" s="563">
        <f t="shared" si="3"/>
        <v>6</v>
      </c>
      <c r="N24" s="547">
        <f t="shared" si="1"/>
        <v>7</v>
      </c>
    </row>
    <row r="25" spans="1:14" ht="14.4" x14ac:dyDescent="0.25">
      <c r="A25" s="100" t="str">
        <f t="shared" si="0"/>
        <v>PrelimHayley CookeCooperpedy</v>
      </c>
      <c r="B25" s="564" t="s">
        <v>24</v>
      </c>
      <c r="C25" s="546" t="s">
        <v>853</v>
      </c>
      <c r="D25" s="546" t="s">
        <v>854</v>
      </c>
      <c r="E25" s="546"/>
      <c r="F25" s="546"/>
      <c r="G25" s="544"/>
      <c r="H25" s="544">
        <v>62.292000000000002</v>
      </c>
      <c r="I25" s="551"/>
      <c r="J25" s="544"/>
      <c r="K25" s="544"/>
      <c r="L25" s="545">
        <v>1</v>
      </c>
      <c r="M25" s="552">
        <f t="shared" si="3"/>
        <v>7</v>
      </c>
      <c r="N25" s="547">
        <f t="shared" si="1"/>
        <v>8</v>
      </c>
    </row>
    <row r="26" spans="1:14" ht="14.4" x14ac:dyDescent="0.25">
      <c r="A26" s="100" t="str">
        <f t="shared" si="0"/>
        <v>PrelimDan WieseBiara Flyer</v>
      </c>
      <c r="B26" s="564" t="s">
        <v>24</v>
      </c>
      <c r="C26" s="560" t="s">
        <v>418</v>
      </c>
      <c r="D26" s="560" t="s">
        <v>443</v>
      </c>
      <c r="E26" s="560"/>
      <c r="F26" s="560" t="s">
        <v>734</v>
      </c>
      <c r="G26" s="544"/>
      <c r="H26" s="544">
        <v>52.707999999999998</v>
      </c>
      <c r="I26" s="551"/>
      <c r="J26" s="544"/>
      <c r="K26" s="544"/>
      <c r="L26" s="562">
        <v>2</v>
      </c>
      <c r="M26" s="563">
        <f t="shared" si="3"/>
        <v>6</v>
      </c>
      <c r="N26" s="547">
        <f t="shared" si="1"/>
        <v>7</v>
      </c>
    </row>
    <row r="27" spans="1:14" ht="14.4" x14ac:dyDescent="0.25">
      <c r="A27" s="100" t="str">
        <f t="shared" si="0"/>
        <v/>
      </c>
      <c r="B27" s="564"/>
      <c r="C27" s="546"/>
      <c r="D27" s="546"/>
      <c r="E27" s="546"/>
      <c r="F27" s="546"/>
      <c r="G27" s="544"/>
      <c r="H27" s="544"/>
      <c r="I27" s="551"/>
      <c r="J27" s="544"/>
      <c r="K27" s="544"/>
      <c r="L27" s="545"/>
      <c r="M27" s="552">
        <f t="shared" si="3"/>
        <v>0</v>
      </c>
      <c r="N27" s="547"/>
    </row>
    <row r="28" spans="1:14" ht="14.4" x14ac:dyDescent="0.25">
      <c r="A28" s="409" t="str">
        <f t="shared" si="0"/>
        <v/>
      </c>
      <c r="B28" s="564"/>
      <c r="C28" s="560"/>
      <c r="D28" s="560"/>
      <c r="E28" s="560"/>
      <c r="F28" s="560"/>
      <c r="G28" s="544"/>
      <c r="H28" s="544"/>
      <c r="I28" s="551"/>
      <c r="J28" s="544"/>
      <c r="K28" s="544"/>
      <c r="L28" s="562"/>
      <c r="M28" s="563">
        <f t="shared" si="3"/>
        <v>0</v>
      </c>
      <c r="N28" s="547"/>
    </row>
    <row r="29" spans="1:14" ht="14.4" x14ac:dyDescent="0.25">
      <c r="A29" s="409" t="str">
        <f t="shared" si="0"/>
        <v/>
      </c>
      <c r="B29" s="564"/>
      <c r="C29" s="560"/>
      <c r="D29" s="560"/>
      <c r="E29" s="560"/>
      <c r="F29" s="560"/>
      <c r="G29" s="550"/>
      <c r="H29" s="550"/>
      <c r="I29" s="551"/>
      <c r="J29" s="550"/>
      <c r="K29" s="550"/>
      <c r="L29" s="562"/>
      <c r="M29" s="563">
        <f t="shared" si="3"/>
        <v>0</v>
      </c>
      <c r="N29" s="547"/>
    </row>
    <row r="30" spans="1:14" ht="14.4" x14ac:dyDescent="0.25">
      <c r="A30" s="409" t="str">
        <f t="shared" si="0"/>
        <v/>
      </c>
      <c r="B30" s="564"/>
      <c r="C30" s="546"/>
      <c r="D30" s="546"/>
      <c r="E30" s="546"/>
      <c r="F30" s="546"/>
      <c r="G30" s="550"/>
      <c r="H30" s="550"/>
      <c r="I30" s="551"/>
      <c r="J30" s="550"/>
      <c r="K30" s="550"/>
      <c r="L30" s="545"/>
      <c r="M30" s="552">
        <f t="shared" si="3"/>
        <v>0</v>
      </c>
      <c r="N30" s="547"/>
    </row>
    <row r="31" spans="1:14" ht="14.4" x14ac:dyDescent="0.25">
      <c r="A31" s="409" t="str">
        <f t="shared" si="0"/>
        <v/>
      </c>
      <c r="B31" s="564"/>
      <c r="C31" s="560"/>
      <c r="D31" s="560"/>
      <c r="E31" s="560"/>
      <c r="F31" s="560"/>
      <c r="G31" s="550"/>
      <c r="H31" s="550"/>
      <c r="I31" s="551"/>
      <c r="J31" s="550"/>
      <c r="K31" s="550"/>
      <c r="L31" s="562"/>
      <c r="M31" s="563">
        <f t="shared" si="3"/>
        <v>0</v>
      </c>
      <c r="N31" s="547"/>
    </row>
    <row r="32" spans="1:14" ht="14.4" x14ac:dyDescent="0.25">
      <c r="A32" s="409" t="str">
        <f t="shared" si="0"/>
        <v/>
      </c>
      <c r="B32" s="564"/>
      <c r="C32" s="546"/>
      <c r="D32" s="546"/>
      <c r="E32" s="546"/>
      <c r="F32" s="546"/>
      <c r="G32" s="550"/>
      <c r="H32" s="550"/>
      <c r="I32" s="565"/>
      <c r="J32" s="550"/>
      <c r="K32" s="550"/>
      <c r="L32" s="545"/>
      <c r="M32" s="552">
        <f t="shared" si="3"/>
        <v>0</v>
      </c>
      <c r="N32" s="547"/>
    </row>
    <row r="33" spans="1:14" ht="14.4" x14ac:dyDescent="0.25">
      <c r="A33" s="409" t="str">
        <f t="shared" si="0"/>
        <v/>
      </c>
      <c r="B33" s="564"/>
      <c r="C33" s="560"/>
      <c r="D33" s="560"/>
      <c r="E33" s="560"/>
      <c r="F33" s="560"/>
      <c r="G33" s="550"/>
      <c r="H33" s="550"/>
      <c r="I33" s="565"/>
      <c r="J33" s="550"/>
      <c r="K33" s="550"/>
      <c r="L33" s="562"/>
      <c r="M33" s="563">
        <f t="shared" si="3"/>
        <v>0</v>
      </c>
      <c r="N33" s="547"/>
    </row>
    <row r="34" spans="1:14" ht="14.4" x14ac:dyDescent="0.25">
      <c r="A34" s="409" t="str">
        <f t="shared" si="0"/>
        <v/>
      </c>
      <c r="B34" s="564"/>
      <c r="C34" s="546"/>
      <c r="D34" s="546"/>
      <c r="E34" s="546"/>
      <c r="F34" s="546"/>
      <c r="G34" s="550"/>
      <c r="H34" s="550"/>
      <c r="I34" s="565"/>
      <c r="J34" s="550"/>
      <c r="K34" s="550"/>
      <c r="L34" s="545"/>
      <c r="M34" s="552">
        <f t="shared" si="3"/>
        <v>0</v>
      </c>
      <c r="N34" s="547"/>
    </row>
    <row r="35" spans="1:14" ht="14.4" x14ac:dyDescent="0.25">
      <c r="A35" s="409" t="str">
        <f t="shared" si="0"/>
        <v/>
      </c>
      <c r="B35" s="564"/>
      <c r="C35" s="560"/>
      <c r="D35" s="560"/>
      <c r="E35" s="560"/>
      <c r="F35" s="560"/>
      <c r="G35" s="550"/>
      <c r="H35" s="550"/>
      <c r="I35" s="565"/>
      <c r="J35" s="550"/>
      <c r="K35" s="550"/>
      <c r="L35" s="562"/>
      <c r="M35" s="563">
        <f t="shared" si="3"/>
        <v>0</v>
      </c>
      <c r="N35" s="547"/>
    </row>
    <row r="36" spans="1:14" ht="14.4" x14ac:dyDescent="0.25">
      <c r="A36" s="409" t="str">
        <f t="shared" si="0"/>
        <v/>
      </c>
      <c r="B36" s="564"/>
      <c r="C36" s="546"/>
      <c r="D36" s="546"/>
      <c r="E36" s="546"/>
      <c r="F36" s="546"/>
      <c r="G36" s="550"/>
      <c r="H36" s="550"/>
      <c r="I36" s="565"/>
      <c r="J36" s="550"/>
      <c r="K36" s="550"/>
      <c r="L36" s="545"/>
      <c r="M36" s="552">
        <f t="shared" si="3"/>
        <v>0</v>
      </c>
      <c r="N36" s="547"/>
    </row>
    <row r="37" spans="1:14" ht="14.4" x14ac:dyDescent="0.25">
      <c r="A37" s="409" t="str">
        <f t="shared" si="0"/>
        <v/>
      </c>
      <c r="B37" s="564"/>
      <c r="C37" s="560"/>
      <c r="D37" s="560"/>
      <c r="E37" s="560"/>
      <c r="F37" s="560"/>
      <c r="G37" s="550"/>
      <c r="H37" s="550"/>
      <c r="I37" s="565"/>
      <c r="J37" s="550"/>
      <c r="K37" s="550"/>
      <c r="L37" s="562"/>
      <c r="M37" s="563">
        <f t="shared" si="3"/>
        <v>0</v>
      </c>
      <c r="N37" s="547"/>
    </row>
    <row r="38" spans="1:14" ht="14.4" x14ac:dyDescent="0.25">
      <c r="A38" s="409" t="str">
        <f t="shared" si="0"/>
        <v/>
      </c>
      <c r="B38" s="564"/>
      <c r="C38" s="546"/>
      <c r="D38" s="546"/>
      <c r="E38" s="546"/>
      <c r="F38" s="546"/>
      <c r="G38" s="550"/>
      <c r="H38" s="550"/>
      <c r="I38" s="565"/>
      <c r="J38" s="550"/>
      <c r="K38" s="550"/>
      <c r="L38" s="545"/>
      <c r="M38" s="552">
        <f t="shared" si="3"/>
        <v>0</v>
      </c>
      <c r="N38" s="547"/>
    </row>
    <row r="39" spans="1:14" ht="14.4" x14ac:dyDescent="0.25">
      <c r="A39" s="409" t="str">
        <f t="shared" si="0"/>
        <v/>
      </c>
      <c r="B39" s="564"/>
      <c r="C39" s="560"/>
      <c r="D39" s="560"/>
      <c r="E39" s="560"/>
      <c r="F39" s="560"/>
      <c r="G39" s="550"/>
      <c r="H39" s="550"/>
      <c r="I39" s="565"/>
      <c r="J39" s="550"/>
      <c r="K39" s="550"/>
      <c r="L39" s="562"/>
      <c r="M39" s="563">
        <f t="shared" si="3"/>
        <v>0</v>
      </c>
      <c r="N39" s="547"/>
    </row>
    <row r="40" spans="1:14" ht="14.4" x14ac:dyDescent="0.25">
      <c r="A40" s="409" t="str">
        <f t="shared" si="0"/>
        <v/>
      </c>
      <c r="B40" s="566"/>
      <c r="C40" s="546"/>
      <c r="D40" s="546"/>
      <c r="E40" s="548"/>
      <c r="F40" s="560"/>
      <c r="G40" s="550"/>
      <c r="H40" s="550"/>
      <c r="I40" s="550"/>
      <c r="J40" s="565"/>
      <c r="K40" s="550"/>
      <c r="L40" s="545"/>
      <c r="M40" s="552">
        <f t="shared" si="3"/>
        <v>0</v>
      </c>
      <c r="N40" s="547"/>
    </row>
    <row r="41" spans="1:14" ht="14.4" x14ac:dyDescent="0.25">
      <c r="A41" s="409" t="str">
        <f t="shared" si="0"/>
        <v/>
      </c>
      <c r="B41" s="566"/>
      <c r="C41" s="560"/>
      <c r="D41" s="560"/>
      <c r="E41" s="548"/>
      <c r="F41" s="560"/>
      <c r="G41" s="550"/>
      <c r="H41" s="550"/>
      <c r="I41" s="550"/>
      <c r="J41" s="565"/>
      <c r="K41" s="550"/>
      <c r="L41" s="562"/>
      <c r="M41" s="563">
        <f t="shared" si="3"/>
        <v>0</v>
      </c>
      <c r="N41" s="547"/>
    </row>
    <row r="42" spans="1:14" ht="14.4" x14ac:dyDescent="0.25">
      <c r="A42" s="409" t="str">
        <f t="shared" si="0"/>
        <v/>
      </c>
      <c r="B42" s="567"/>
      <c r="C42" s="152"/>
      <c r="D42" s="152"/>
      <c r="E42" s="152"/>
      <c r="F42" s="152"/>
      <c r="G42" s="454"/>
      <c r="H42" s="454"/>
      <c r="I42" s="454"/>
      <c r="J42" s="454"/>
      <c r="K42" s="454"/>
      <c r="L42" s="454"/>
      <c r="M42" s="454"/>
      <c r="N42" s="111"/>
    </row>
    <row r="43" spans="1:14" ht="14.4" x14ac:dyDescent="0.25">
      <c r="A43" s="409" t="str">
        <f t="shared" si="0"/>
        <v/>
      </c>
      <c r="B43" s="567"/>
      <c r="C43" s="152"/>
      <c r="D43" s="152"/>
      <c r="E43" s="152"/>
      <c r="F43" s="152"/>
      <c r="G43" s="454"/>
      <c r="H43" s="454"/>
      <c r="I43" s="454"/>
      <c r="J43" s="454"/>
      <c r="K43" s="454"/>
      <c r="L43" s="454"/>
      <c r="M43" s="454"/>
      <c r="N43" s="111"/>
    </row>
    <row r="44" spans="1:14" ht="14.4" x14ac:dyDescent="0.25">
      <c r="A44" s="409" t="str">
        <f t="shared" si="0"/>
        <v/>
      </c>
      <c r="B44" s="567"/>
      <c r="C44" s="152"/>
      <c r="D44" s="152"/>
      <c r="E44" s="152"/>
      <c r="F44" s="152"/>
      <c r="G44" s="454"/>
      <c r="H44" s="454"/>
      <c r="I44" s="454"/>
      <c r="J44" s="454"/>
      <c r="K44" s="454"/>
      <c r="L44" s="454"/>
      <c r="M44" s="454"/>
      <c r="N44" s="111"/>
    </row>
    <row r="45" spans="1:14" ht="14.4" x14ac:dyDescent="0.25">
      <c r="A45" s="409" t="str">
        <f t="shared" si="0"/>
        <v/>
      </c>
      <c r="B45" s="567"/>
      <c r="C45" s="152"/>
      <c r="D45" s="152"/>
      <c r="E45" s="152"/>
      <c r="F45" s="152"/>
      <c r="G45" s="454"/>
      <c r="H45" s="454"/>
      <c r="I45" s="454"/>
      <c r="J45" s="454"/>
      <c r="K45" s="454"/>
      <c r="L45" s="454"/>
      <c r="M45" s="454"/>
      <c r="N45" s="111"/>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48" type="noConversion"/>
  <conditionalFormatting sqref="B6:D29">
    <cfRule type="duplicateValues" dxfId="54" priority="880"/>
  </conditionalFormatting>
  <conditionalFormatting sqref="C1:D5">
    <cfRule type="duplicateValues" dxfId="53" priority="881"/>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4C24E-700A-40C5-B658-8890088668BD}">
  <sheetPr codeName="Sheet27">
    <tabColor rgb="FFFF3399"/>
  </sheetPr>
  <dimension ref="A1:N98"/>
  <sheetViews>
    <sheetView zoomScale="70" zoomScaleNormal="70" workbookViewId="0">
      <selection activeCell="D34" sqref="D34"/>
    </sheetView>
  </sheetViews>
  <sheetFormatPr defaultColWidth="9.109375" defaultRowHeight="13.2" x14ac:dyDescent="0.25"/>
  <cols>
    <col min="1" max="1" width="37" style="93" customWidth="1"/>
    <col min="2" max="2" width="9.109375" style="363" bestFit="1"/>
    <col min="3" max="3" width="18.6640625" style="364" bestFit="1" customWidth="1"/>
    <col min="4" max="4" width="28.33203125" style="365" customWidth="1"/>
    <col min="5" max="5" width="12" style="363" bestFit="1" customWidth="1"/>
    <col min="6" max="6" width="16" style="364" bestFit="1" customWidth="1"/>
    <col min="7" max="7" width="9.33203125" style="363" bestFit="1" customWidth="1"/>
    <col min="8" max="8" width="10" style="363" bestFit="1" customWidth="1"/>
    <col min="9" max="9" width="9.5546875" style="363" bestFit="1" customWidth="1"/>
    <col min="10" max="10" width="14.33203125" style="363" bestFit="1" customWidth="1"/>
    <col min="11" max="11" width="14.88671875" style="363" bestFit="1" customWidth="1"/>
    <col min="12" max="12" width="8.33203125" style="363" bestFit="1" customWidth="1"/>
    <col min="13" max="13" width="14.88671875" style="363" bestFit="1" customWidth="1"/>
    <col min="14" max="14" width="33.109375" style="363" bestFit="1" customWidth="1"/>
    <col min="15" max="16384" width="9.109375" style="93"/>
  </cols>
  <sheetData>
    <row r="1" spans="1:14" ht="22.5" customHeight="1" thickBot="1" x14ac:dyDescent="0.3">
      <c r="A1" s="89">
        <f>SUM(A2-1)</f>
        <v>29</v>
      </c>
      <c r="B1" s="1018" t="s">
        <v>54</v>
      </c>
      <c r="C1" s="1019"/>
      <c r="D1" s="337" t="s">
        <v>27</v>
      </c>
      <c r="E1" s="944" t="s">
        <v>871</v>
      </c>
      <c r="F1" s="945"/>
      <c r="G1" s="945"/>
      <c r="H1" s="945"/>
      <c r="I1" s="945"/>
      <c r="J1" s="945"/>
      <c r="K1" s="338" t="s">
        <v>28</v>
      </c>
      <c r="L1" s="967">
        <v>45130</v>
      </c>
      <c r="M1" s="947"/>
      <c r="N1" s="338" t="s">
        <v>55</v>
      </c>
    </row>
    <row r="2" spans="1:14" ht="22.5" customHeight="1" thickBot="1" x14ac:dyDescent="0.3">
      <c r="A2" s="94">
        <f>COUNTA(_xlfn.UNIQUE(D6:D198))</f>
        <v>30</v>
      </c>
      <c r="B2" s="1020" t="s">
        <v>56</v>
      </c>
      <c r="C2" s="1020"/>
      <c r="D2" s="1020"/>
      <c r="E2" s="1020"/>
      <c r="F2" s="1020"/>
      <c r="G2" s="1020"/>
      <c r="H2" s="1020"/>
      <c r="I2" s="1020"/>
      <c r="J2" s="1020"/>
      <c r="K2" s="1020"/>
      <c r="L2" s="1020"/>
      <c r="M2" s="1020"/>
      <c r="N2" s="95" t="s">
        <v>57</v>
      </c>
    </row>
    <row r="3" spans="1:14" ht="14.4" thickBot="1" x14ac:dyDescent="0.3">
      <c r="A3" s="926" t="s">
        <v>58</v>
      </c>
      <c r="B3" s="1005" t="s">
        <v>29</v>
      </c>
      <c r="C3" s="1008" t="s">
        <v>30</v>
      </c>
      <c r="D3" s="1011" t="s">
        <v>31</v>
      </c>
      <c r="E3" s="1014" t="s">
        <v>59</v>
      </c>
      <c r="F3" s="1011" t="s">
        <v>36</v>
      </c>
      <c r="G3" s="1022" t="s">
        <v>60</v>
      </c>
      <c r="H3" s="1023"/>
      <c r="I3" s="1023"/>
      <c r="J3" s="1023"/>
      <c r="K3" s="1024"/>
      <c r="L3" s="1025" t="s">
        <v>25</v>
      </c>
      <c r="M3" s="1028" t="s">
        <v>34</v>
      </c>
      <c r="N3" s="339" t="s">
        <v>61</v>
      </c>
    </row>
    <row r="4" spans="1:14" ht="14.4" thickBot="1" x14ac:dyDescent="0.3">
      <c r="A4" s="927"/>
      <c r="B4" s="1006"/>
      <c r="C4" s="1009"/>
      <c r="D4" s="1012"/>
      <c r="E4" s="1015"/>
      <c r="F4" s="1021"/>
      <c r="G4" s="1031" t="s">
        <v>26</v>
      </c>
      <c r="H4" s="1033" t="s">
        <v>24</v>
      </c>
      <c r="I4" s="1033" t="s">
        <v>38</v>
      </c>
      <c r="J4" s="1033" t="s">
        <v>32</v>
      </c>
      <c r="K4" s="1011" t="s">
        <v>33</v>
      </c>
      <c r="L4" s="1026"/>
      <c r="M4" s="1029"/>
      <c r="N4" s="340">
        <v>1</v>
      </c>
    </row>
    <row r="5" spans="1:14" ht="14.4" thickBot="1" x14ac:dyDescent="0.3">
      <c r="A5" s="961"/>
      <c r="B5" s="1007"/>
      <c r="C5" s="1010"/>
      <c r="D5" s="1013"/>
      <c r="E5" s="1016" t="s">
        <v>35</v>
      </c>
      <c r="F5" s="1017"/>
      <c r="G5" s="1032"/>
      <c r="H5" s="1034"/>
      <c r="I5" s="1034"/>
      <c r="J5" s="1034"/>
      <c r="K5" s="1013"/>
      <c r="L5" s="1027"/>
      <c r="M5" s="1030"/>
      <c r="N5" s="341">
        <f>IF(N4=1,0,IF(N4=2,1,IF(N4=3,2,0)))</f>
        <v>0</v>
      </c>
    </row>
    <row r="6" spans="1:14" ht="15.6" x14ac:dyDescent="0.3">
      <c r="A6" s="100" t="str">
        <f t="shared" ref="A6:A37" si="0">CONCATENATE(B6,C6,D6)</f>
        <v>PrepElaria AtheisBamborough Lady Caroline</v>
      </c>
      <c r="B6" s="130" t="s">
        <v>26</v>
      </c>
      <c r="C6" s="293" t="s">
        <v>213</v>
      </c>
      <c r="D6" s="293" t="s">
        <v>226</v>
      </c>
      <c r="E6" s="293">
        <v>9106953</v>
      </c>
      <c r="F6" s="293"/>
      <c r="G6" s="681">
        <v>1</v>
      </c>
      <c r="H6" s="130"/>
      <c r="I6" s="342"/>
      <c r="J6" s="343"/>
      <c r="K6" s="344"/>
      <c r="L6" s="345">
        <v>1</v>
      </c>
      <c r="M6" s="346">
        <f t="shared" ref="M6:M69" si="1">IF(L6=1,7,IF(L6=2,6,IF(L6=3,5,IF(L6=4,4,IF(L6=5,3,IF(L6=6,2,IF(L6&gt;=6,1,0)))))))</f>
        <v>7</v>
      </c>
      <c r="N6" s="192">
        <f>SUM(M6+$N$5)</f>
        <v>7</v>
      </c>
    </row>
    <row r="7" spans="1:14" ht="15.6" x14ac:dyDescent="0.3">
      <c r="A7" s="100" t="str">
        <f t="shared" si="0"/>
        <v>PrepMia StephensPanda</v>
      </c>
      <c r="B7" s="130" t="s">
        <v>26</v>
      </c>
      <c r="C7" s="293" t="s">
        <v>211</v>
      </c>
      <c r="D7" s="293" t="s">
        <v>225</v>
      </c>
      <c r="E7" s="293">
        <v>9114813</v>
      </c>
      <c r="F7" s="293"/>
      <c r="G7" s="681">
        <v>2</v>
      </c>
      <c r="H7" s="130"/>
      <c r="I7" s="342"/>
      <c r="J7" s="343"/>
      <c r="K7" s="344"/>
      <c r="L7" s="345">
        <v>2</v>
      </c>
      <c r="M7" s="346">
        <f t="shared" si="1"/>
        <v>6</v>
      </c>
      <c r="N7" s="192">
        <f t="shared" ref="N7:N70" si="2">SUM(M7+$N$5)</f>
        <v>6</v>
      </c>
    </row>
    <row r="8" spans="1:14" ht="15.6" x14ac:dyDescent="0.3">
      <c r="A8" s="100" t="str">
        <f t="shared" si="0"/>
        <v>PrepOlivia StephensBarney</v>
      </c>
      <c r="B8" s="130" t="s">
        <v>26</v>
      </c>
      <c r="C8" s="293" t="s">
        <v>726</v>
      </c>
      <c r="D8" s="293" t="s">
        <v>704</v>
      </c>
      <c r="E8" s="293">
        <v>9106953</v>
      </c>
      <c r="F8" s="293"/>
      <c r="G8" s="681">
        <v>3</v>
      </c>
      <c r="H8" s="130"/>
      <c r="I8" s="342"/>
      <c r="J8" s="343"/>
      <c r="K8" s="344"/>
      <c r="L8" s="345">
        <v>3</v>
      </c>
      <c r="M8" s="346">
        <f t="shared" si="1"/>
        <v>5</v>
      </c>
      <c r="N8" s="192">
        <f t="shared" si="2"/>
        <v>5</v>
      </c>
    </row>
    <row r="9" spans="1:14" ht="15.6" x14ac:dyDescent="0.3">
      <c r="A9" s="100" t="str">
        <f t="shared" si="0"/>
        <v>PrepLilly DelsimoneCharisma Lillian</v>
      </c>
      <c r="B9" s="130" t="s">
        <v>26</v>
      </c>
      <c r="C9" s="293" t="s">
        <v>727</v>
      </c>
      <c r="D9" s="293" t="s">
        <v>707</v>
      </c>
      <c r="E9" s="293">
        <v>6027825</v>
      </c>
      <c r="F9" s="293"/>
      <c r="G9" s="682">
        <v>3</v>
      </c>
      <c r="H9" s="130"/>
      <c r="I9" s="342"/>
      <c r="J9" s="343"/>
      <c r="K9" s="344"/>
      <c r="L9" s="345">
        <v>3</v>
      </c>
      <c r="M9" s="346">
        <v>0</v>
      </c>
      <c r="N9" s="192">
        <f t="shared" si="2"/>
        <v>0</v>
      </c>
    </row>
    <row r="10" spans="1:14" ht="15.6" x14ac:dyDescent="0.3">
      <c r="A10" s="100" t="str">
        <f t="shared" si="0"/>
        <v>PrepHaven DickinsonTiaja Park Gem</v>
      </c>
      <c r="B10" s="130" t="s">
        <v>26</v>
      </c>
      <c r="C10" s="293" t="s">
        <v>771</v>
      </c>
      <c r="D10" s="293" t="s">
        <v>772</v>
      </c>
      <c r="E10" s="293">
        <v>9102653</v>
      </c>
      <c r="F10" s="293"/>
      <c r="G10" s="293">
        <v>5</v>
      </c>
      <c r="H10" s="296"/>
      <c r="I10" s="342"/>
      <c r="J10" s="343"/>
      <c r="K10" s="344"/>
      <c r="L10" s="345">
        <v>5</v>
      </c>
      <c r="M10" s="346">
        <f t="shared" si="1"/>
        <v>3</v>
      </c>
      <c r="N10" s="192">
        <f t="shared" si="2"/>
        <v>3</v>
      </c>
    </row>
    <row r="11" spans="1:14" ht="15.6" x14ac:dyDescent="0.3">
      <c r="A11" s="100" t="str">
        <f t="shared" si="0"/>
        <v>PrepChloe RobertsGosh</v>
      </c>
      <c r="B11" s="130" t="s">
        <v>26</v>
      </c>
      <c r="C11" s="293" t="s">
        <v>769</v>
      </c>
      <c r="D11" s="293" t="s">
        <v>770</v>
      </c>
      <c r="E11" s="293">
        <v>6024364</v>
      </c>
      <c r="F11" s="293"/>
      <c r="G11" s="293">
        <v>6</v>
      </c>
      <c r="H11" s="296"/>
      <c r="I11" s="342"/>
      <c r="J11" s="343"/>
      <c r="K11" s="344"/>
      <c r="L11" s="345">
        <v>6</v>
      </c>
      <c r="M11" s="346">
        <f t="shared" si="1"/>
        <v>2</v>
      </c>
      <c r="N11" s="192">
        <f t="shared" si="2"/>
        <v>2</v>
      </c>
    </row>
    <row r="12" spans="1:14" ht="15.6" x14ac:dyDescent="0.3">
      <c r="A12" s="100" t="str">
        <f t="shared" si="0"/>
        <v>PrepJessica HamertonLucy</v>
      </c>
      <c r="B12" s="130" t="s">
        <v>26</v>
      </c>
      <c r="C12" s="293" t="s">
        <v>863</v>
      </c>
      <c r="D12" s="293" t="s">
        <v>864</v>
      </c>
      <c r="E12" s="293">
        <v>9103309</v>
      </c>
      <c r="F12" s="293"/>
      <c r="G12" s="293">
        <v>1</v>
      </c>
      <c r="H12" s="296"/>
      <c r="I12" s="342"/>
      <c r="J12" s="343"/>
      <c r="K12" s="344"/>
      <c r="L12" s="345">
        <v>1</v>
      </c>
      <c r="M12" s="346">
        <f t="shared" si="1"/>
        <v>7</v>
      </c>
      <c r="N12" s="192">
        <f t="shared" si="2"/>
        <v>7</v>
      </c>
    </row>
    <row r="13" spans="1:14" ht="15.6" x14ac:dyDescent="0.3">
      <c r="A13" s="100" t="str">
        <f t="shared" si="0"/>
        <v>PrepAbby RoweNyambas King Shazzbar</v>
      </c>
      <c r="B13" s="130" t="s">
        <v>26</v>
      </c>
      <c r="C13" s="293" t="s">
        <v>774</v>
      </c>
      <c r="D13" s="293" t="s">
        <v>775</v>
      </c>
      <c r="E13" s="293">
        <v>6028543</v>
      </c>
      <c r="F13" s="293"/>
      <c r="G13" s="293">
        <v>2</v>
      </c>
      <c r="H13" s="310"/>
      <c r="I13" s="342"/>
      <c r="J13" s="343"/>
      <c r="K13" s="344"/>
      <c r="L13" s="345">
        <v>2</v>
      </c>
      <c r="M13" s="346">
        <f t="shared" si="1"/>
        <v>6</v>
      </c>
      <c r="N13" s="192">
        <f t="shared" si="2"/>
        <v>6</v>
      </c>
    </row>
    <row r="14" spans="1:14" ht="15.6" x14ac:dyDescent="0.3">
      <c r="A14" s="100" t="str">
        <f t="shared" si="0"/>
        <v>PrepManiah-Rose FrearShade Time</v>
      </c>
      <c r="B14" s="130" t="s">
        <v>26</v>
      </c>
      <c r="C14" s="293" t="s">
        <v>865</v>
      </c>
      <c r="D14" s="293" t="s">
        <v>866</v>
      </c>
      <c r="E14" s="293">
        <v>6020433</v>
      </c>
      <c r="F14" s="293"/>
      <c r="G14" s="293">
        <v>3</v>
      </c>
      <c r="H14" s="296"/>
      <c r="I14" s="342"/>
      <c r="J14" s="343"/>
      <c r="K14" s="344"/>
      <c r="L14" s="345">
        <v>3</v>
      </c>
      <c r="M14" s="346">
        <f t="shared" si="1"/>
        <v>5</v>
      </c>
      <c r="N14" s="192">
        <f t="shared" si="2"/>
        <v>5</v>
      </c>
    </row>
    <row r="15" spans="1:14" ht="15.6" x14ac:dyDescent="0.3">
      <c r="A15" s="100" t="str">
        <f t="shared" si="0"/>
        <v>PrelimJenaveve PageWyatchwood Druid</v>
      </c>
      <c r="B15" s="130" t="s">
        <v>24</v>
      </c>
      <c r="C15" s="293" t="s">
        <v>214</v>
      </c>
      <c r="D15" s="293" t="s">
        <v>228</v>
      </c>
      <c r="E15" s="293">
        <v>6020436</v>
      </c>
      <c r="F15" s="293"/>
      <c r="G15" s="293"/>
      <c r="H15" s="296">
        <v>1</v>
      </c>
      <c r="I15" s="342"/>
      <c r="J15" s="343"/>
      <c r="K15" s="344"/>
      <c r="L15" s="345">
        <v>1</v>
      </c>
      <c r="M15" s="346">
        <f t="shared" si="1"/>
        <v>7</v>
      </c>
      <c r="N15" s="192">
        <f t="shared" si="2"/>
        <v>7</v>
      </c>
    </row>
    <row r="16" spans="1:14" ht="15.6" x14ac:dyDescent="0.3">
      <c r="A16" s="100" t="str">
        <f t="shared" si="0"/>
        <v>PrelimHailey SnymanGordon Park Smarty Pants</v>
      </c>
      <c r="B16" s="130" t="s">
        <v>24</v>
      </c>
      <c r="C16" s="293" t="s">
        <v>249</v>
      </c>
      <c r="D16" s="293" t="s">
        <v>267</v>
      </c>
      <c r="E16" s="293">
        <v>6025131</v>
      </c>
      <c r="F16" s="293"/>
      <c r="G16" s="293"/>
      <c r="H16" s="296">
        <v>2</v>
      </c>
      <c r="I16" s="342"/>
      <c r="J16" s="343"/>
      <c r="K16" s="344"/>
      <c r="L16" s="345">
        <v>2</v>
      </c>
      <c r="M16" s="346">
        <f t="shared" si="1"/>
        <v>6</v>
      </c>
      <c r="N16" s="192">
        <f t="shared" si="2"/>
        <v>6</v>
      </c>
    </row>
    <row r="17" spans="1:14" ht="15.6" x14ac:dyDescent="0.3">
      <c r="A17" s="100" t="str">
        <f t="shared" si="0"/>
        <v>PrelimJenaveve PageLyngarie Philano'S Gift</v>
      </c>
      <c r="B17" s="130" t="s">
        <v>24</v>
      </c>
      <c r="C17" s="293" t="s">
        <v>214</v>
      </c>
      <c r="D17" s="293" t="s">
        <v>783</v>
      </c>
      <c r="E17" s="293">
        <v>6020436</v>
      </c>
      <c r="F17" s="293"/>
      <c r="G17" s="293"/>
      <c r="H17" s="296">
        <v>3</v>
      </c>
      <c r="I17" s="342"/>
      <c r="J17" s="343"/>
      <c r="K17" s="344"/>
      <c r="L17" s="345">
        <v>3</v>
      </c>
      <c r="M17" s="346">
        <f t="shared" si="1"/>
        <v>5</v>
      </c>
      <c r="N17" s="192">
        <f t="shared" si="2"/>
        <v>5</v>
      </c>
    </row>
    <row r="18" spans="1:14" ht="15.6" x14ac:dyDescent="0.3">
      <c r="A18" s="100" t="str">
        <f t="shared" si="0"/>
        <v>PrelimOlivia StephensBarney</v>
      </c>
      <c r="B18" s="130" t="s">
        <v>24</v>
      </c>
      <c r="C18" s="293" t="s">
        <v>726</v>
      </c>
      <c r="D18" s="293" t="s">
        <v>704</v>
      </c>
      <c r="E18" s="293">
        <v>9106953</v>
      </c>
      <c r="F18" s="293"/>
      <c r="G18" s="293"/>
      <c r="H18" s="296">
        <v>4</v>
      </c>
      <c r="I18" s="342"/>
      <c r="J18" s="343"/>
      <c r="K18" s="344"/>
      <c r="L18" s="345">
        <v>4</v>
      </c>
      <c r="M18" s="346">
        <f t="shared" si="1"/>
        <v>4</v>
      </c>
      <c r="N18" s="192">
        <f t="shared" si="2"/>
        <v>4</v>
      </c>
    </row>
    <row r="19" spans="1:14" ht="15.6" x14ac:dyDescent="0.3">
      <c r="A19" s="100" t="str">
        <f t="shared" si="0"/>
        <v>PrelimElaria AtheisBamborough Lady Caroline</v>
      </c>
      <c r="B19" s="130" t="s">
        <v>24</v>
      </c>
      <c r="C19" s="293" t="s">
        <v>213</v>
      </c>
      <c r="D19" s="293" t="s">
        <v>226</v>
      </c>
      <c r="E19" s="293">
        <v>9106953</v>
      </c>
      <c r="F19" s="293"/>
      <c r="G19" s="293"/>
      <c r="H19" s="296">
        <v>5</v>
      </c>
      <c r="I19" s="342"/>
      <c r="J19" s="343"/>
      <c r="K19" s="344"/>
      <c r="L19" s="345">
        <v>5</v>
      </c>
      <c r="M19" s="346">
        <f t="shared" si="1"/>
        <v>3</v>
      </c>
      <c r="N19" s="192">
        <f t="shared" si="2"/>
        <v>3</v>
      </c>
    </row>
    <row r="20" spans="1:14" ht="15.6" x14ac:dyDescent="0.3">
      <c r="A20" s="100" t="str">
        <f t="shared" si="0"/>
        <v>PrelimHarpa ByrneJudaroo Lottie Jones</v>
      </c>
      <c r="B20" s="130" t="s">
        <v>24</v>
      </c>
      <c r="C20" s="293" t="s">
        <v>712</v>
      </c>
      <c r="D20" s="293" t="s">
        <v>713</v>
      </c>
      <c r="E20" s="293">
        <v>6072558</v>
      </c>
      <c r="F20" s="293"/>
      <c r="G20" s="293"/>
      <c r="H20" s="296">
        <v>6</v>
      </c>
      <c r="I20" s="342"/>
      <c r="J20" s="343"/>
      <c r="K20" s="344"/>
      <c r="L20" s="345">
        <v>6</v>
      </c>
      <c r="M20" s="346">
        <f t="shared" si="1"/>
        <v>2</v>
      </c>
      <c r="N20" s="192">
        <f t="shared" si="2"/>
        <v>2</v>
      </c>
    </row>
    <row r="21" spans="1:14" ht="15.6" x14ac:dyDescent="0.3">
      <c r="A21" s="100" t="str">
        <f t="shared" si="0"/>
        <v>PrelimSophie TennantWandiera Special Addition</v>
      </c>
      <c r="B21" s="130" t="s">
        <v>24</v>
      </c>
      <c r="C21" s="293" t="s">
        <v>279</v>
      </c>
      <c r="D21" s="293" t="s">
        <v>318</v>
      </c>
      <c r="E21" s="293">
        <v>6011568</v>
      </c>
      <c r="F21" s="293"/>
      <c r="G21" s="293"/>
      <c r="H21" s="296">
        <v>1</v>
      </c>
      <c r="I21" s="342"/>
      <c r="J21" s="343"/>
      <c r="K21" s="344"/>
      <c r="L21" s="345">
        <v>1</v>
      </c>
      <c r="M21" s="346">
        <f t="shared" si="1"/>
        <v>7</v>
      </c>
      <c r="N21" s="192">
        <f t="shared" si="2"/>
        <v>7</v>
      </c>
    </row>
    <row r="22" spans="1:14" ht="15.6" x14ac:dyDescent="0.3">
      <c r="A22" s="100" t="str">
        <f t="shared" si="0"/>
        <v>PrelimAnnalyce PageCoronation Flora</v>
      </c>
      <c r="B22" s="130" t="s">
        <v>24</v>
      </c>
      <c r="C22" s="293" t="s">
        <v>335</v>
      </c>
      <c r="D22" s="293" t="s">
        <v>338</v>
      </c>
      <c r="E22" s="293">
        <v>6020437</v>
      </c>
      <c r="F22" s="293"/>
      <c r="G22" s="293"/>
      <c r="H22" s="296">
        <v>2</v>
      </c>
      <c r="I22" s="342"/>
      <c r="J22" s="343"/>
      <c r="K22" s="344"/>
      <c r="L22" s="345">
        <v>2</v>
      </c>
      <c r="M22" s="346">
        <f t="shared" si="1"/>
        <v>6</v>
      </c>
      <c r="N22" s="192">
        <f t="shared" si="2"/>
        <v>6</v>
      </c>
    </row>
    <row r="23" spans="1:14" ht="15.6" x14ac:dyDescent="0.3">
      <c r="A23" s="100" t="str">
        <f t="shared" si="0"/>
        <v>PrelimMia DicandiloGordon Park Waltz</v>
      </c>
      <c r="B23" s="130" t="s">
        <v>24</v>
      </c>
      <c r="C23" s="293" t="s">
        <v>508</v>
      </c>
      <c r="D23" s="293" t="s">
        <v>398</v>
      </c>
      <c r="E23" s="293">
        <v>6006293</v>
      </c>
      <c r="F23" s="293"/>
      <c r="G23" s="293"/>
      <c r="H23" s="296">
        <v>1</v>
      </c>
      <c r="I23" s="342"/>
      <c r="J23" s="343"/>
      <c r="K23" s="344"/>
      <c r="L23" s="345">
        <v>1</v>
      </c>
      <c r="M23" s="346">
        <f t="shared" si="1"/>
        <v>7</v>
      </c>
      <c r="N23" s="192">
        <f t="shared" si="2"/>
        <v>7</v>
      </c>
    </row>
    <row r="24" spans="1:14" ht="15.6" x14ac:dyDescent="0.3">
      <c r="A24" s="100" t="str">
        <f t="shared" si="0"/>
        <v>PrelimTeagan ChristieBms Ostinato</v>
      </c>
      <c r="B24" s="130" t="s">
        <v>24</v>
      </c>
      <c r="C24" s="293" t="s">
        <v>481</v>
      </c>
      <c r="D24" s="293" t="s">
        <v>514</v>
      </c>
      <c r="E24" s="293">
        <v>6007986</v>
      </c>
      <c r="F24" s="293"/>
      <c r="G24" s="293"/>
      <c r="H24" s="296">
        <v>2</v>
      </c>
      <c r="I24" s="342"/>
      <c r="J24" s="343"/>
      <c r="K24" s="344"/>
      <c r="L24" s="345">
        <v>2</v>
      </c>
      <c r="M24" s="346">
        <f t="shared" si="1"/>
        <v>6</v>
      </c>
      <c r="N24" s="192">
        <f t="shared" si="2"/>
        <v>6</v>
      </c>
    </row>
    <row r="25" spans="1:14" ht="15.6" x14ac:dyDescent="0.3">
      <c r="A25" s="100" t="str">
        <f t="shared" si="0"/>
        <v>PrelimTatum HandCrystal Clear</v>
      </c>
      <c r="B25" s="130" t="s">
        <v>24</v>
      </c>
      <c r="C25" s="293" t="s">
        <v>341</v>
      </c>
      <c r="D25" s="293" t="s">
        <v>516</v>
      </c>
      <c r="E25" s="293">
        <v>6022032</v>
      </c>
      <c r="F25" s="293"/>
      <c r="G25" s="293"/>
      <c r="H25" s="310">
        <v>3</v>
      </c>
      <c r="I25" s="342"/>
      <c r="J25" s="343"/>
      <c r="K25" s="344"/>
      <c r="L25" s="345">
        <v>3</v>
      </c>
      <c r="M25" s="346">
        <f t="shared" si="1"/>
        <v>5</v>
      </c>
      <c r="N25" s="192">
        <f t="shared" si="2"/>
        <v>5</v>
      </c>
    </row>
    <row r="26" spans="1:14" ht="15.6" x14ac:dyDescent="0.3">
      <c r="A26" s="100" t="str">
        <f t="shared" si="0"/>
        <v>PrelimElla MacgregorFour Needed Nz</v>
      </c>
      <c r="B26" s="130" t="s">
        <v>24</v>
      </c>
      <c r="C26" s="293" t="s">
        <v>506</v>
      </c>
      <c r="D26" s="293" t="s">
        <v>517</v>
      </c>
      <c r="E26" s="293">
        <v>6028541</v>
      </c>
      <c r="F26" s="293"/>
      <c r="G26" s="293"/>
      <c r="H26" s="296">
        <v>3</v>
      </c>
      <c r="I26" s="342"/>
      <c r="J26" s="343"/>
      <c r="K26" s="344"/>
      <c r="L26" s="345">
        <v>3</v>
      </c>
      <c r="M26" s="346">
        <f t="shared" si="1"/>
        <v>5</v>
      </c>
      <c r="N26" s="192">
        <f t="shared" si="2"/>
        <v>5</v>
      </c>
    </row>
    <row r="27" spans="1:14" ht="15.6" x14ac:dyDescent="0.3">
      <c r="A27" s="100" t="str">
        <f t="shared" si="0"/>
        <v>PrelimManiah-Rose FrearShade Time</v>
      </c>
      <c r="B27" s="130" t="s">
        <v>24</v>
      </c>
      <c r="C27" s="293" t="s">
        <v>865</v>
      </c>
      <c r="D27" s="293" t="s">
        <v>866</v>
      </c>
      <c r="E27" s="293">
        <v>6020433</v>
      </c>
      <c r="F27" s="293"/>
      <c r="G27" s="293"/>
      <c r="H27" s="683">
        <v>5</v>
      </c>
      <c r="I27" s="684"/>
      <c r="J27" s="343"/>
      <c r="K27" s="344"/>
      <c r="L27" s="345">
        <v>5</v>
      </c>
      <c r="M27" s="346">
        <f t="shared" si="1"/>
        <v>3</v>
      </c>
      <c r="N27" s="192">
        <f t="shared" si="2"/>
        <v>3</v>
      </c>
    </row>
    <row r="28" spans="1:14" ht="15.6" x14ac:dyDescent="0.3">
      <c r="A28" s="100" t="str">
        <f t="shared" si="0"/>
        <v>PrelimJackson BlackYo Espro Astro</v>
      </c>
      <c r="B28" s="130" t="s">
        <v>24</v>
      </c>
      <c r="C28" s="293" t="s">
        <v>784</v>
      </c>
      <c r="D28" s="293" t="s">
        <v>785</v>
      </c>
      <c r="E28" s="293">
        <v>6023994</v>
      </c>
      <c r="F28" s="293"/>
      <c r="G28" s="293"/>
      <c r="H28" s="683">
        <v>1</v>
      </c>
      <c r="I28" s="684"/>
      <c r="J28" s="343"/>
      <c r="K28" s="344"/>
      <c r="L28" s="345">
        <v>1</v>
      </c>
      <c r="M28" s="346">
        <f t="shared" si="1"/>
        <v>7</v>
      </c>
      <c r="N28" s="192">
        <f t="shared" si="2"/>
        <v>7</v>
      </c>
    </row>
    <row r="29" spans="1:14" ht="15.6" x14ac:dyDescent="0.3">
      <c r="A29" s="100" t="str">
        <f t="shared" si="0"/>
        <v>PrelimNicola LachenichtEllington Evening</v>
      </c>
      <c r="B29" s="130" t="s">
        <v>24</v>
      </c>
      <c r="C29" s="293" t="s">
        <v>419</v>
      </c>
      <c r="D29" s="293" t="s">
        <v>444</v>
      </c>
      <c r="E29" s="293">
        <v>6007595</v>
      </c>
      <c r="F29" s="293"/>
      <c r="G29" s="293"/>
      <c r="H29" s="681">
        <v>2</v>
      </c>
      <c r="I29" s="684"/>
      <c r="J29" s="343"/>
      <c r="K29" s="344"/>
      <c r="L29" s="345">
        <v>2</v>
      </c>
      <c r="M29" s="346">
        <f t="shared" si="1"/>
        <v>6</v>
      </c>
      <c r="N29" s="192">
        <f>SUM(M29+$N$5)</f>
        <v>6</v>
      </c>
    </row>
    <row r="30" spans="1:14" ht="15.6" x14ac:dyDescent="0.3">
      <c r="A30" s="100" t="str">
        <f t="shared" si="0"/>
        <v>PrelimJaye Barnesby-BuieBensons Cha Ching</v>
      </c>
      <c r="B30" s="130" t="s">
        <v>24</v>
      </c>
      <c r="C30" s="293" t="s">
        <v>867</v>
      </c>
      <c r="D30" s="293" t="s">
        <v>868</v>
      </c>
      <c r="E30" s="293">
        <v>6020573</v>
      </c>
      <c r="F30" s="293"/>
      <c r="G30" s="293"/>
      <c r="H30" s="681">
        <v>3</v>
      </c>
      <c r="I30" s="684"/>
      <c r="J30" s="343"/>
      <c r="K30" s="344"/>
      <c r="L30" s="345">
        <v>3</v>
      </c>
      <c r="M30" s="346">
        <f t="shared" si="1"/>
        <v>5</v>
      </c>
      <c r="N30" s="192">
        <f t="shared" si="2"/>
        <v>5</v>
      </c>
    </row>
    <row r="31" spans="1:14" ht="15.6" x14ac:dyDescent="0.3">
      <c r="A31" s="100" t="str">
        <f t="shared" si="0"/>
        <v>PrelimZoe FennerLebonstern Appeal</v>
      </c>
      <c r="B31" s="130" t="s">
        <v>24</v>
      </c>
      <c r="C31" s="293" t="s">
        <v>869</v>
      </c>
      <c r="D31" s="293" t="s">
        <v>870</v>
      </c>
      <c r="E31" s="293">
        <v>8200819</v>
      </c>
      <c r="F31" s="293"/>
      <c r="G31" s="293"/>
      <c r="H31" s="682">
        <v>4</v>
      </c>
      <c r="I31" s="684"/>
      <c r="J31" s="343"/>
      <c r="K31" s="344"/>
      <c r="L31" s="345">
        <v>4</v>
      </c>
      <c r="M31" s="346">
        <f t="shared" si="1"/>
        <v>4</v>
      </c>
      <c r="N31" s="192">
        <f t="shared" si="2"/>
        <v>4</v>
      </c>
    </row>
    <row r="32" spans="1:14" ht="15.6" x14ac:dyDescent="0.3">
      <c r="A32" s="100" t="str">
        <f t="shared" si="0"/>
        <v>NovJenaveve PageWyatchwood Druid</v>
      </c>
      <c r="B32" s="130" t="s">
        <v>70</v>
      </c>
      <c r="C32" s="293" t="s">
        <v>214</v>
      </c>
      <c r="D32" s="293" t="s">
        <v>228</v>
      </c>
      <c r="E32" s="293">
        <v>6020436</v>
      </c>
      <c r="F32" s="293"/>
      <c r="G32" s="293"/>
      <c r="H32" s="685"/>
      <c r="I32" s="681">
        <v>1</v>
      </c>
      <c r="J32" s="343"/>
      <c r="K32" s="344"/>
      <c r="L32" s="345">
        <v>1</v>
      </c>
      <c r="M32" s="346">
        <f t="shared" si="1"/>
        <v>7</v>
      </c>
      <c r="N32" s="192">
        <f t="shared" si="2"/>
        <v>7</v>
      </c>
    </row>
    <row r="33" spans="1:14" ht="15.6" x14ac:dyDescent="0.3">
      <c r="A33" s="100" t="str">
        <f t="shared" si="0"/>
        <v>NovHayley DagnallJudaroo Hugo Boss</v>
      </c>
      <c r="B33" s="130" t="s">
        <v>70</v>
      </c>
      <c r="C33" s="293" t="s">
        <v>716</v>
      </c>
      <c r="D33" s="293" t="s">
        <v>717</v>
      </c>
      <c r="E33" s="293">
        <v>6020577</v>
      </c>
      <c r="F33" s="293"/>
      <c r="G33" s="293"/>
      <c r="H33" s="685"/>
      <c r="I33" s="681">
        <v>1</v>
      </c>
      <c r="J33" s="343"/>
      <c r="K33" s="344"/>
      <c r="L33" s="345">
        <v>1</v>
      </c>
      <c r="M33" s="346">
        <f t="shared" si="1"/>
        <v>7</v>
      </c>
      <c r="N33" s="192">
        <f t="shared" si="2"/>
        <v>7</v>
      </c>
    </row>
    <row r="34" spans="1:14" ht="15.6" x14ac:dyDescent="0.3">
      <c r="A34" s="100" t="str">
        <f t="shared" si="0"/>
        <v>NovSune SnymanSecret Assault</v>
      </c>
      <c r="B34" s="130" t="s">
        <v>70</v>
      </c>
      <c r="C34" s="293" t="s">
        <v>272</v>
      </c>
      <c r="D34" s="293" t="s">
        <v>309</v>
      </c>
      <c r="E34" s="293">
        <v>6020126</v>
      </c>
      <c r="F34" s="293"/>
      <c r="G34" s="293"/>
      <c r="H34" s="685"/>
      <c r="I34" s="681">
        <v>2</v>
      </c>
      <c r="J34" s="343"/>
      <c r="K34" s="344"/>
      <c r="L34" s="345">
        <v>2</v>
      </c>
      <c r="M34" s="346">
        <f t="shared" si="1"/>
        <v>6</v>
      </c>
      <c r="N34" s="192">
        <f t="shared" si="2"/>
        <v>6</v>
      </c>
    </row>
    <row r="35" spans="1:14" ht="15.6" x14ac:dyDescent="0.3">
      <c r="A35" s="100" t="str">
        <f t="shared" si="0"/>
        <v>NovAnnalyce PageCoronation Flora</v>
      </c>
      <c r="B35" s="130" t="s">
        <v>70</v>
      </c>
      <c r="C35" s="293" t="s">
        <v>335</v>
      </c>
      <c r="D35" s="293" t="s">
        <v>338</v>
      </c>
      <c r="E35" s="293">
        <v>6020437</v>
      </c>
      <c r="F35" s="293"/>
      <c r="G35" s="293"/>
      <c r="H35" s="685"/>
      <c r="I35" s="681">
        <v>3</v>
      </c>
      <c r="J35" s="343"/>
      <c r="K35" s="344"/>
      <c r="L35" s="345">
        <v>3</v>
      </c>
      <c r="M35" s="346">
        <f t="shared" si="1"/>
        <v>5</v>
      </c>
      <c r="N35" s="192">
        <f t="shared" si="2"/>
        <v>5</v>
      </c>
    </row>
    <row r="36" spans="1:14" ht="15.6" x14ac:dyDescent="0.3">
      <c r="A36" s="100" t="str">
        <f t="shared" si="0"/>
        <v>NovSophie TennantWandiera Special Addition</v>
      </c>
      <c r="B36" s="130" t="s">
        <v>70</v>
      </c>
      <c r="C36" s="293" t="s">
        <v>279</v>
      </c>
      <c r="D36" s="293" t="s">
        <v>318</v>
      </c>
      <c r="E36" s="293">
        <v>6011568</v>
      </c>
      <c r="F36" s="293"/>
      <c r="G36" s="293"/>
      <c r="H36" s="685"/>
      <c r="I36" s="681">
        <v>4</v>
      </c>
      <c r="J36" s="343"/>
      <c r="K36" s="344"/>
      <c r="L36" s="345">
        <v>4</v>
      </c>
      <c r="M36" s="346">
        <f t="shared" si="1"/>
        <v>4</v>
      </c>
      <c r="N36" s="192">
        <f t="shared" si="2"/>
        <v>4</v>
      </c>
    </row>
    <row r="37" spans="1:14" ht="15.6" x14ac:dyDescent="0.3">
      <c r="A37" s="100" t="str">
        <f t="shared" si="0"/>
        <v>NovMia DicandiloGordon Park Waltz</v>
      </c>
      <c r="B37" s="130" t="s">
        <v>70</v>
      </c>
      <c r="C37" s="293" t="s">
        <v>508</v>
      </c>
      <c r="D37" s="293" t="s">
        <v>398</v>
      </c>
      <c r="E37" s="293">
        <v>6006293</v>
      </c>
      <c r="F37" s="293"/>
      <c r="G37" s="293"/>
      <c r="H37" s="685"/>
      <c r="I37" s="681">
        <v>1</v>
      </c>
      <c r="J37" s="343"/>
      <c r="K37" s="344"/>
      <c r="L37" s="345">
        <v>1</v>
      </c>
      <c r="M37" s="346">
        <f t="shared" si="1"/>
        <v>7</v>
      </c>
      <c r="N37" s="192">
        <f t="shared" si="2"/>
        <v>7</v>
      </c>
    </row>
    <row r="38" spans="1:14" ht="15.6" x14ac:dyDescent="0.3">
      <c r="A38" s="100" t="str">
        <f t="shared" ref="A38:A69" si="3">CONCATENATE(B38,C38,D38)</f>
        <v>NovNicola LachenichtEllington Evening</v>
      </c>
      <c r="B38" s="130" t="s">
        <v>70</v>
      </c>
      <c r="C38" s="293" t="s">
        <v>419</v>
      </c>
      <c r="D38" s="293" t="s">
        <v>444</v>
      </c>
      <c r="E38" s="293">
        <v>6007595</v>
      </c>
      <c r="F38" s="293"/>
      <c r="G38" s="293"/>
      <c r="H38" s="685"/>
      <c r="I38" s="681">
        <v>1</v>
      </c>
      <c r="J38" s="343"/>
      <c r="K38" s="344"/>
      <c r="L38" s="345">
        <v>1</v>
      </c>
      <c r="M38" s="346">
        <f t="shared" si="1"/>
        <v>7</v>
      </c>
      <c r="N38" s="192">
        <f t="shared" si="2"/>
        <v>7</v>
      </c>
    </row>
    <row r="39" spans="1:14" ht="15.6" x14ac:dyDescent="0.3">
      <c r="A39" s="100" t="str">
        <f t="shared" si="3"/>
        <v>NovJaye Barnesby-BuieBensons Cha Ching</v>
      </c>
      <c r="B39" s="130" t="s">
        <v>70</v>
      </c>
      <c r="C39" s="293" t="s">
        <v>867</v>
      </c>
      <c r="D39" s="293" t="s">
        <v>868</v>
      </c>
      <c r="E39" s="293">
        <v>6020573</v>
      </c>
      <c r="F39" s="293"/>
      <c r="G39" s="293"/>
      <c r="H39" s="685"/>
      <c r="I39" s="681">
        <v>2</v>
      </c>
      <c r="J39" s="343"/>
      <c r="K39" s="344"/>
      <c r="L39" s="345">
        <v>2</v>
      </c>
      <c r="M39" s="346">
        <f t="shared" si="1"/>
        <v>6</v>
      </c>
      <c r="N39" s="192">
        <f t="shared" si="2"/>
        <v>6</v>
      </c>
    </row>
    <row r="40" spans="1:14" ht="15.6" x14ac:dyDescent="0.3">
      <c r="A40" s="100" t="str">
        <f t="shared" si="3"/>
        <v>NovShannon MeakinsKarma Park Esprit</v>
      </c>
      <c r="B40" s="130" t="s">
        <v>70</v>
      </c>
      <c r="C40" s="293" t="s">
        <v>422</v>
      </c>
      <c r="D40" s="293" t="s">
        <v>445</v>
      </c>
      <c r="E40" s="293">
        <v>9103428</v>
      </c>
      <c r="F40" s="293"/>
      <c r="G40" s="293"/>
      <c r="H40" s="685"/>
      <c r="I40" s="681">
        <v>3</v>
      </c>
      <c r="J40" s="343"/>
      <c r="K40" s="344"/>
      <c r="L40" s="345">
        <v>3</v>
      </c>
      <c r="M40" s="346">
        <f t="shared" si="1"/>
        <v>5</v>
      </c>
      <c r="N40" s="192">
        <f t="shared" si="2"/>
        <v>5</v>
      </c>
    </row>
    <row r="41" spans="1:14" ht="15.6" x14ac:dyDescent="0.3">
      <c r="A41" s="100" t="str">
        <f t="shared" si="3"/>
        <v>NovJackson BlackYo Espro Astro</v>
      </c>
      <c r="B41" s="130" t="s">
        <v>70</v>
      </c>
      <c r="C41" s="293" t="s">
        <v>784</v>
      </c>
      <c r="D41" s="293" t="s">
        <v>785</v>
      </c>
      <c r="E41" s="293">
        <v>6023994</v>
      </c>
      <c r="F41" s="293"/>
      <c r="G41" s="293"/>
      <c r="H41" s="685"/>
      <c r="I41" s="682">
        <v>4</v>
      </c>
      <c r="J41" s="343"/>
      <c r="K41" s="344"/>
      <c r="L41" s="345">
        <v>4</v>
      </c>
      <c r="M41" s="346">
        <f t="shared" si="1"/>
        <v>4</v>
      </c>
      <c r="N41" s="192">
        <f t="shared" si="2"/>
        <v>4</v>
      </c>
    </row>
    <row r="42" spans="1:14" ht="15.6" x14ac:dyDescent="0.3">
      <c r="A42" s="100" t="str">
        <f t="shared" si="3"/>
        <v>NovZoe FennerLebonstern Appeal</v>
      </c>
      <c r="B42" s="130" t="s">
        <v>70</v>
      </c>
      <c r="C42" s="293" t="s">
        <v>869</v>
      </c>
      <c r="D42" s="293" t="s">
        <v>870</v>
      </c>
      <c r="E42" s="293">
        <v>8200819</v>
      </c>
      <c r="F42" s="293"/>
      <c r="G42" s="293"/>
      <c r="H42" s="685"/>
      <c r="I42" s="681">
        <v>5</v>
      </c>
      <c r="J42" s="343"/>
      <c r="K42" s="344"/>
      <c r="L42" s="345">
        <v>5</v>
      </c>
      <c r="M42" s="346">
        <f t="shared" si="1"/>
        <v>3</v>
      </c>
      <c r="N42" s="192">
        <f t="shared" si="2"/>
        <v>3</v>
      </c>
    </row>
    <row r="43" spans="1:14" ht="15.6" x14ac:dyDescent="0.3">
      <c r="A43" s="100" t="str">
        <f t="shared" si="3"/>
        <v>ElemAleska WearneBertie De Lux</v>
      </c>
      <c r="B43" s="130" t="s">
        <v>16</v>
      </c>
      <c r="C43" s="293" t="s">
        <v>453</v>
      </c>
      <c r="D43" s="293" t="s">
        <v>731</v>
      </c>
      <c r="E43" s="293">
        <v>6027376</v>
      </c>
      <c r="F43" s="293"/>
      <c r="G43" s="293"/>
      <c r="H43" s="293"/>
      <c r="I43" s="296"/>
      <c r="J43" s="343">
        <v>1</v>
      </c>
      <c r="K43" s="344"/>
      <c r="L43" s="345">
        <v>1</v>
      </c>
      <c r="M43" s="346">
        <f t="shared" si="1"/>
        <v>7</v>
      </c>
      <c r="N43" s="192">
        <f t="shared" si="2"/>
        <v>7</v>
      </c>
    </row>
    <row r="44" spans="1:14" ht="15.6" x14ac:dyDescent="0.3">
      <c r="A44" s="100" t="str">
        <f t="shared" si="3"/>
        <v>MedTeagan ChristieAmani Phantasie</v>
      </c>
      <c r="B44" s="130" t="s">
        <v>14</v>
      </c>
      <c r="C44" s="293" t="s">
        <v>481</v>
      </c>
      <c r="D44" s="293" t="s">
        <v>478</v>
      </c>
      <c r="E44" s="293">
        <v>6007986</v>
      </c>
      <c r="F44" s="293"/>
      <c r="G44" s="293"/>
      <c r="H44" s="293"/>
      <c r="I44" s="293"/>
      <c r="J44" s="681"/>
      <c r="K44" s="344">
        <v>1</v>
      </c>
      <c r="L44" s="345">
        <v>1</v>
      </c>
      <c r="M44" s="346">
        <f t="shared" si="1"/>
        <v>7</v>
      </c>
      <c r="N44" s="192">
        <f t="shared" si="2"/>
        <v>7</v>
      </c>
    </row>
    <row r="45" spans="1:14" ht="15.6" x14ac:dyDescent="0.3">
      <c r="A45" s="100" t="str">
        <f t="shared" si="3"/>
        <v/>
      </c>
      <c r="B45" s="130"/>
      <c r="C45" s="293"/>
      <c r="D45" s="293"/>
      <c r="E45" s="293"/>
      <c r="F45" s="293"/>
      <c r="G45" s="293"/>
      <c r="H45" s="293"/>
      <c r="I45" s="293"/>
      <c r="J45" s="682"/>
      <c r="K45" s="344"/>
      <c r="L45" s="345"/>
      <c r="M45" s="346">
        <f t="shared" si="1"/>
        <v>0</v>
      </c>
      <c r="N45" s="192">
        <f t="shared" si="2"/>
        <v>0</v>
      </c>
    </row>
    <row r="46" spans="1:14" ht="15.6" x14ac:dyDescent="0.3">
      <c r="A46" s="100" t="str">
        <f t="shared" si="3"/>
        <v/>
      </c>
      <c r="B46" s="130"/>
      <c r="C46" s="293"/>
      <c r="D46" s="293"/>
      <c r="E46" s="348"/>
      <c r="F46" s="348"/>
      <c r="G46" s="348"/>
      <c r="H46" s="348"/>
      <c r="I46" s="348"/>
      <c r="J46" s="336"/>
      <c r="K46" s="344"/>
      <c r="L46" s="345"/>
      <c r="M46" s="346">
        <f t="shared" si="1"/>
        <v>0</v>
      </c>
      <c r="N46" s="192">
        <f t="shared" si="2"/>
        <v>0</v>
      </c>
    </row>
    <row r="47" spans="1:14" ht="15.6" x14ac:dyDescent="0.3">
      <c r="A47" s="100" t="str">
        <f t="shared" si="3"/>
        <v/>
      </c>
      <c r="B47" s="130"/>
      <c r="C47" s="293"/>
      <c r="D47" s="293"/>
      <c r="E47" s="293"/>
      <c r="F47" s="293"/>
      <c r="G47" s="348"/>
      <c r="H47" s="348"/>
      <c r="I47" s="348"/>
      <c r="J47" s="349"/>
      <c r="K47" s="344"/>
      <c r="L47" s="345"/>
      <c r="M47" s="346">
        <f t="shared" si="1"/>
        <v>0</v>
      </c>
      <c r="N47" s="192">
        <f t="shared" si="2"/>
        <v>0</v>
      </c>
    </row>
    <row r="48" spans="1:14" ht="15.6" x14ac:dyDescent="0.3">
      <c r="A48" s="100" t="str">
        <f t="shared" si="3"/>
        <v/>
      </c>
      <c r="B48" s="130"/>
      <c r="C48" s="293"/>
      <c r="D48" s="293"/>
      <c r="E48" s="348"/>
      <c r="F48" s="348"/>
      <c r="G48" s="348"/>
      <c r="H48" s="348"/>
      <c r="I48" s="348"/>
      <c r="J48" s="336"/>
      <c r="K48" s="344"/>
      <c r="L48" s="345"/>
      <c r="M48" s="346">
        <f t="shared" si="1"/>
        <v>0</v>
      </c>
      <c r="N48" s="192">
        <f t="shared" si="2"/>
        <v>0</v>
      </c>
    </row>
    <row r="49" spans="1:14" ht="15.6" x14ac:dyDescent="0.3">
      <c r="A49" s="100" t="str">
        <f t="shared" si="3"/>
        <v/>
      </c>
      <c r="B49" s="130"/>
      <c r="C49" s="293"/>
      <c r="D49" s="293"/>
      <c r="E49" s="293"/>
      <c r="F49" s="293"/>
      <c r="G49" s="348"/>
      <c r="H49" s="348"/>
      <c r="I49" s="348"/>
      <c r="J49" s="349"/>
      <c r="K49" s="344"/>
      <c r="L49" s="345"/>
      <c r="M49" s="346">
        <f t="shared" si="1"/>
        <v>0</v>
      </c>
      <c r="N49" s="192">
        <f t="shared" si="2"/>
        <v>0</v>
      </c>
    </row>
    <row r="50" spans="1:14" ht="15.6" x14ac:dyDescent="0.3">
      <c r="A50" s="100" t="str">
        <f t="shared" si="3"/>
        <v/>
      </c>
      <c r="B50" s="130"/>
      <c r="C50" s="293"/>
      <c r="D50" s="293"/>
      <c r="E50" s="350"/>
      <c r="F50" s="351"/>
      <c r="G50" s="350"/>
      <c r="H50" s="130"/>
      <c r="I50" s="342"/>
      <c r="J50" s="310"/>
      <c r="K50" s="310"/>
      <c r="L50" s="345"/>
      <c r="M50" s="346">
        <f t="shared" si="1"/>
        <v>0</v>
      </c>
      <c r="N50" s="192">
        <f t="shared" si="2"/>
        <v>0</v>
      </c>
    </row>
    <row r="51" spans="1:14" ht="14.4" x14ac:dyDescent="0.25">
      <c r="A51" s="100" t="str">
        <f t="shared" si="3"/>
        <v/>
      </c>
      <c r="B51" s="130"/>
      <c r="C51" s="131"/>
      <c r="D51" s="132"/>
      <c r="E51" s="350"/>
      <c r="F51" s="351"/>
      <c r="G51" s="350"/>
      <c r="H51" s="130"/>
      <c r="I51" s="342"/>
      <c r="J51" s="343"/>
      <c r="K51" s="344"/>
      <c r="L51" s="345"/>
      <c r="M51" s="346">
        <f t="shared" si="1"/>
        <v>0</v>
      </c>
      <c r="N51" s="192">
        <f t="shared" si="2"/>
        <v>0</v>
      </c>
    </row>
    <row r="52" spans="1:14" ht="15.6" x14ac:dyDescent="0.3">
      <c r="A52" s="100" t="str">
        <f t="shared" si="3"/>
        <v/>
      </c>
      <c r="B52" s="130"/>
      <c r="C52" s="293"/>
      <c r="D52" s="293"/>
      <c r="E52" s="350"/>
      <c r="F52" s="351"/>
      <c r="G52" s="352"/>
      <c r="H52" s="130"/>
      <c r="I52" s="342"/>
      <c r="J52" s="343"/>
      <c r="K52" s="344"/>
      <c r="L52" s="345"/>
      <c r="M52" s="346">
        <f t="shared" si="1"/>
        <v>0</v>
      </c>
      <c r="N52" s="192">
        <f>SUM(M52+$N$5)</f>
        <v>0</v>
      </c>
    </row>
    <row r="53" spans="1:14" ht="15.6" x14ac:dyDescent="0.3">
      <c r="A53" s="100" t="str">
        <f t="shared" si="3"/>
        <v/>
      </c>
      <c r="B53" s="130"/>
      <c r="C53" s="293"/>
      <c r="D53" s="293"/>
      <c r="E53" s="350"/>
      <c r="F53" s="351"/>
      <c r="G53" s="352"/>
      <c r="H53" s="130"/>
      <c r="I53" s="342"/>
      <c r="J53" s="343"/>
      <c r="K53" s="344"/>
      <c r="L53" s="345"/>
      <c r="M53" s="346">
        <f t="shared" si="1"/>
        <v>0</v>
      </c>
      <c r="N53" s="192">
        <f t="shared" ref="N53:N65" si="4">SUM(M53+$N$5)</f>
        <v>0</v>
      </c>
    </row>
    <row r="54" spans="1:14" ht="15.6" x14ac:dyDescent="0.3">
      <c r="A54" s="100" t="str">
        <f t="shared" si="3"/>
        <v/>
      </c>
      <c r="B54" s="130"/>
      <c r="C54" s="293"/>
      <c r="D54" s="293"/>
      <c r="E54" s="350"/>
      <c r="F54" s="351"/>
      <c r="G54" s="352"/>
      <c r="H54" s="130"/>
      <c r="I54" s="342"/>
      <c r="J54" s="343"/>
      <c r="K54" s="344"/>
      <c r="L54" s="345"/>
      <c r="M54" s="346">
        <f t="shared" si="1"/>
        <v>0</v>
      </c>
      <c r="N54" s="192">
        <f t="shared" si="4"/>
        <v>0</v>
      </c>
    </row>
    <row r="55" spans="1:14" ht="15.6" x14ac:dyDescent="0.3">
      <c r="A55" s="100" t="str">
        <f t="shared" si="3"/>
        <v/>
      </c>
      <c r="B55" s="130"/>
      <c r="C55" s="293"/>
      <c r="D55" s="293"/>
      <c r="E55" s="350"/>
      <c r="F55" s="293"/>
      <c r="G55" s="293"/>
      <c r="H55" s="347"/>
      <c r="I55" s="342"/>
      <c r="J55" s="343"/>
      <c r="K55" s="344"/>
      <c r="L55" s="345"/>
      <c r="M55" s="346">
        <f t="shared" si="1"/>
        <v>0</v>
      </c>
      <c r="N55" s="192">
        <f t="shared" si="4"/>
        <v>0</v>
      </c>
    </row>
    <row r="56" spans="1:14" ht="15.6" x14ac:dyDescent="0.3">
      <c r="A56" s="100" t="str">
        <f t="shared" si="3"/>
        <v/>
      </c>
      <c r="B56" s="130"/>
      <c r="C56" s="293"/>
      <c r="D56" s="293"/>
      <c r="E56" s="293"/>
      <c r="F56" s="293"/>
      <c r="G56" s="293"/>
      <c r="H56" s="347"/>
      <c r="I56" s="342"/>
      <c r="J56" s="343"/>
      <c r="K56" s="344"/>
      <c r="L56" s="345"/>
      <c r="M56" s="346">
        <f t="shared" si="1"/>
        <v>0</v>
      </c>
      <c r="N56" s="192">
        <f t="shared" si="4"/>
        <v>0</v>
      </c>
    </row>
    <row r="57" spans="1:14" ht="15.6" x14ac:dyDescent="0.3">
      <c r="A57" s="100" t="str">
        <f t="shared" si="3"/>
        <v/>
      </c>
      <c r="B57" s="130"/>
      <c r="C57" s="293"/>
      <c r="D57" s="293"/>
      <c r="E57" s="293"/>
      <c r="F57" s="293"/>
      <c r="G57" s="293"/>
      <c r="H57" s="347"/>
      <c r="I57" s="342"/>
      <c r="J57" s="343"/>
      <c r="K57" s="344"/>
      <c r="L57" s="345"/>
      <c r="M57" s="346">
        <f t="shared" si="1"/>
        <v>0</v>
      </c>
      <c r="N57" s="192">
        <f t="shared" si="4"/>
        <v>0</v>
      </c>
    </row>
    <row r="58" spans="1:14" ht="15.6" x14ac:dyDescent="0.3">
      <c r="A58" s="100" t="str">
        <f t="shared" si="3"/>
        <v/>
      </c>
      <c r="B58" s="130"/>
      <c r="C58" s="293"/>
      <c r="D58" s="293"/>
      <c r="E58" s="293"/>
      <c r="F58" s="293"/>
      <c r="G58" s="293"/>
      <c r="H58" s="347"/>
      <c r="I58" s="342"/>
      <c r="J58" s="343"/>
      <c r="K58" s="344"/>
      <c r="L58" s="345"/>
      <c r="M58" s="346">
        <f t="shared" si="1"/>
        <v>0</v>
      </c>
      <c r="N58" s="192">
        <f t="shared" si="4"/>
        <v>0</v>
      </c>
    </row>
    <row r="59" spans="1:14" ht="15.6" x14ac:dyDescent="0.3">
      <c r="A59" s="100" t="str">
        <f t="shared" si="3"/>
        <v/>
      </c>
      <c r="B59" s="130"/>
      <c r="C59" s="293"/>
      <c r="D59" s="293"/>
      <c r="E59" s="293"/>
      <c r="F59" s="293"/>
      <c r="G59" s="293"/>
      <c r="H59" s="347"/>
      <c r="I59" s="342"/>
      <c r="J59" s="343"/>
      <c r="K59" s="344"/>
      <c r="L59" s="345"/>
      <c r="M59" s="346">
        <f t="shared" si="1"/>
        <v>0</v>
      </c>
      <c r="N59" s="192">
        <f t="shared" si="4"/>
        <v>0</v>
      </c>
    </row>
    <row r="60" spans="1:14" ht="15.6" x14ac:dyDescent="0.3">
      <c r="A60" s="100" t="str">
        <f t="shared" si="3"/>
        <v/>
      </c>
      <c r="B60" s="130"/>
      <c r="C60" s="293"/>
      <c r="D60" s="293"/>
      <c r="E60" s="293"/>
      <c r="F60" s="293"/>
      <c r="G60" s="293"/>
      <c r="H60" s="347"/>
      <c r="I60" s="342"/>
      <c r="J60" s="343"/>
      <c r="K60" s="344"/>
      <c r="L60" s="345"/>
      <c r="M60" s="346">
        <f t="shared" si="1"/>
        <v>0</v>
      </c>
      <c r="N60" s="192">
        <f t="shared" si="4"/>
        <v>0</v>
      </c>
    </row>
    <row r="61" spans="1:14" ht="15.6" x14ac:dyDescent="0.3">
      <c r="A61" s="100" t="str">
        <f t="shared" si="3"/>
        <v/>
      </c>
      <c r="B61" s="130"/>
      <c r="C61" s="293"/>
      <c r="D61" s="293"/>
      <c r="E61" s="350"/>
      <c r="F61" s="293"/>
      <c r="G61" s="293"/>
      <c r="H61" s="347"/>
      <c r="I61" s="342"/>
      <c r="J61" s="343"/>
      <c r="K61" s="344"/>
      <c r="L61" s="345"/>
      <c r="M61" s="346">
        <f t="shared" si="1"/>
        <v>0</v>
      </c>
      <c r="N61" s="192">
        <f t="shared" si="4"/>
        <v>0</v>
      </c>
    </row>
    <row r="62" spans="1:14" ht="15.6" x14ac:dyDescent="0.3">
      <c r="A62" s="100" t="str">
        <f t="shared" si="3"/>
        <v/>
      </c>
      <c r="B62" s="130"/>
      <c r="C62" s="293"/>
      <c r="D62" s="293"/>
      <c r="E62" s="293"/>
      <c r="F62" s="293"/>
      <c r="G62" s="293"/>
      <c r="H62" s="293"/>
      <c r="I62" s="297"/>
      <c r="J62" s="343"/>
      <c r="K62" s="344"/>
      <c r="L62" s="345"/>
      <c r="M62" s="346">
        <f t="shared" si="1"/>
        <v>0</v>
      </c>
      <c r="N62" s="192">
        <f t="shared" si="4"/>
        <v>0</v>
      </c>
    </row>
    <row r="63" spans="1:14" ht="15.6" x14ac:dyDescent="0.3">
      <c r="A63" s="100" t="str">
        <f t="shared" si="3"/>
        <v/>
      </c>
      <c r="B63" s="296"/>
      <c r="C63" s="293"/>
      <c r="D63" s="293"/>
      <c r="E63" s="293"/>
      <c r="F63" s="293"/>
      <c r="G63" s="293"/>
      <c r="H63" s="293"/>
      <c r="I63" s="297"/>
      <c r="J63" s="297"/>
      <c r="K63" s="344"/>
      <c r="L63" s="345"/>
      <c r="M63" s="346">
        <f t="shared" si="1"/>
        <v>0</v>
      </c>
      <c r="N63" s="192">
        <f t="shared" si="4"/>
        <v>0</v>
      </c>
    </row>
    <row r="64" spans="1:14" ht="14.4" x14ac:dyDescent="0.25">
      <c r="A64" s="100" t="str">
        <f t="shared" si="3"/>
        <v/>
      </c>
      <c r="B64" s="130"/>
      <c r="C64" s="131" t="s">
        <v>37</v>
      </c>
      <c r="D64" s="132" t="s">
        <v>37</v>
      </c>
      <c r="E64" s="350"/>
      <c r="F64" s="351"/>
      <c r="G64" s="350"/>
      <c r="H64" s="130"/>
      <c r="I64" s="342"/>
      <c r="J64" s="343"/>
      <c r="K64" s="344"/>
      <c r="L64" s="345"/>
      <c r="M64" s="346">
        <f t="shared" si="1"/>
        <v>0</v>
      </c>
      <c r="N64" s="192">
        <f t="shared" si="4"/>
        <v>0</v>
      </c>
    </row>
    <row r="65" spans="1:14" ht="14.4" x14ac:dyDescent="0.25">
      <c r="A65" s="100" t="str">
        <f t="shared" si="3"/>
        <v/>
      </c>
      <c r="B65" s="130"/>
      <c r="C65" s="131" t="s">
        <v>37</v>
      </c>
      <c r="D65" s="132" t="s">
        <v>37</v>
      </c>
      <c r="E65" s="350"/>
      <c r="F65" s="351"/>
      <c r="G65" s="350"/>
      <c r="H65" s="130"/>
      <c r="I65" s="342"/>
      <c r="J65" s="343"/>
      <c r="K65" s="344"/>
      <c r="L65" s="345"/>
      <c r="M65" s="346">
        <f t="shared" si="1"/>
        <v>0</v>
      </c>
      <c r="N65" s="192">
        <f t="shared" si="4"/>
        <v>0</v>
      </c>
    </row>
    <row r="66" spans="1:14" ht="14.4" x14ac:dyDescent="0.25">
      <c r="A66" s="100" t="str">
        <f t="shared" si="3"/>
        <v/>
      </c>
      <c r="B66" s="130"/>
      <c r="C66" s="131" t="s">
        <v>37</v>
      </c>
      <c r="D66" s="132" t="s">
        <v>37</v>
      </c>
      <c r="E66" s="350"/>
      <c r="F66" s="351"/>
      <c r="G66" s="350"/>
      <c r="H66" s="130"/>
      <c r="I66" s="342"/>
      <c r="J66" s="343"/>
      <c r="K66" s="344"/>
      <c r="L66" s="345"/>
      <c r="M66" s="346">
        <f t="shared" si="1"/>
        <v>0</v>
      </c>
      <c r="N66" s="192">
        <f t="shared" si="2"/>
        <v>0</v>
      </c>
    </row>
    <row r="67" spans="1:14" ht="14.4" x14ac:dyDescent="0.25">
      <c r="A67" s="100" t="str">
        <f t="shared" si="3"/>
        <v/>
      </c>
      <c r="B67" s="130"/>
      <c r="C67" s="131" t="s">
        <v>37</v>
      </c>
      <c r="D67" s="132" t="s">
        <v>37</v>
      </c>
      <c r="E67" s="350"/>
      <c r="F67" s="351"/>
      <c r="G67" s="350"/>
      <c r="H67" s="130"/>
      <c r="I67" s="342"/>
      <c r="J67" s="343"/>
      <c r="K67" s="344"/>
      <c r="L67" s="345"/>
      <c r="M67" s="346">
        <f t="shared" si="1"/>
        <v>0</v>
      </c>
      <c r="N67" s="192">
        <f t="shared" si="2"/>
        <v>0</v>
      </c>
    </row>
    <row r="68" spans="1:14" ht="14.4" x14ac:dyDescent="0.25">
      <c r="A68" s="100" t="str">
        <f t="shared" si="3"/>
        <v/>
      </c>
      <c r="B68" s="130"/>
      <c r="C68" s="131" t="s">
        <v>37</v>
      </c>
      <c r="D68" s="132" t="s">
        <v>37</v>
      </c>
      <c r="E68" s="350"/>
      <c r="F68" s="351"/>
      <c r="G68" s="350"/>
      <c r="H68" s="130"/>
      <c r="I68" s="342"/>
      <c r="J68" s="343"/>
      <c r="K68" s="344"/>
      <c r="L68" s="345"/>
      <c r="M68" s="346">
        <f t="shared" si="1"/>
        <v>0</v>
      </c>
      <c r="N68" s="192">
        <f t="shared" si="2"/>
        <v>0</v>
      </c>
    </row>
    <row r="69" spans="1:14" ht="14.4" x14ac:dyDescent="0.25">
      <c r="A69" s="100" t="str">
        <f t="shared" si="3"/>
        <v/>
      </c>
      <c r="B69" s="130"/>
      <c r="C69" s="131" t="s">
        <v>37</v>
      </c>
      <c r="D69" s="132" t="s">
        <v>37</v>
      </c>
      <c r="E69" s="350"/>
      <c r="F69" s="351"/>
      <c r="G69" s="350"/>
      <c r="H69" s="130"/>
      <c r="I69" s="342"/>
      <c r="J69" s="343"/>
      <c r="K69" s="344"/>
      <c r="L69" s="345"/>
      <c r="M69" s="346">
        <f t="shared" si="1"/>
        <v>0</v>
      </c>
      <c r="N69" s="192">
        <f t="shared" si="2"/>
        <v>0</v>
      </c>
    </row>
    <row r="70" spans="1:14" ht="14.4" x14ac:dyDescent="0.25">
      <c r="A70" s="100" t="str">
        <f t="shared" ref="A70:A98" si="5">CONCATENATE(B70,C70,D70)</f>
        <v/>
      </c>
      <c r="B70" s="130"/>
      <c r="C70" s="131" t="s">
        <v>37</v>
      </c>
      <c r="D70" s="132" t="s">
        <v>37</v>
      </c>
      <c r="E70" s="350"/>
      <c r="F70" s="351"/>
      <c r="G70" s="350"/>
      <c r="H70" s="130"/>
      <c r="I70" s="342"/>
      <c r="J70" s="343"/>
      <c r="K70" s="344"/>
      <c r="L70" s="345"/>
      <c r="M70" s="346">
        <f t="shared" ref="M70:M98" si="6">IF(L70=1,7,IF(L70=2,6,IF(L70=3,5,IF(L70=4,4,IF(L70=5,3,IF(L70=6,2,IF(L70&gt;=6,1,0)))))))</f>
        <v>0</v>
      </c>
      <c r="N70" s="192">
        <f t="shared" si="2"/>
        <v>0</v>
      </c>
    </row>
    <row r="71" spans="1:14" ht="14.4" x14ac:dyDescent="0.25">
      <c r="A71" s="100" t="str">
        <f t="shared" si="5"/>
        <v/>
      </c>
      <c r="B71" s="130"/>
      <c r="C71" s="131" t="s">
        <v>37</v>
      </c>
      <c r="D71" s="132" t="s">
        <v>37</v>
      </c>
      <c r="E71" s="350"/>
      <c r="F71" s="351"/>
      <c r="G71" s="350"/>
      <c r="H71" s="130"/>
      <c r="I71" s="342"/>
      <c r="J71" s="343"/>
      <c r="K71" s="344"/>
      <c r="L71" s="345"/>
      <c r="M71" s="346">
        <f t="shared" si="6"/>
        <v>0</v>
      </c>
      <c r="N71" s="192">
        <f t="shared" ref="N71:N98" si="7">SUM(M71+$N$5)</f>
        <v>0</v>
      </c>
    </row>
    <row r="72" spans="1:14" ht="14.4" x14ac:dyDescent="0.25">
      <c r="A72" s="100" t="str">
        <f t="shared" si="5"/>
        <v/>
      </c>
      <c r="B72" s="130"/>
      <c r="C72" s="131" t="s">
        <v>37</v>
      </c>
      <c r="D72" s="132" t="s">
        <v>37</v>
      </c>
      <c r="E72" s="350"/>
      <c r="F72" s="351"/>
      <c r="G72" s="350"/>
      <c r="H72" s="130"/>
      <c r="I72" s="342"/>
      <c r="J72" s="343"/>
      <c r="K72" s="344"/>
      <c r="L72" s="345"/>
      <c r="M72" s="346">
        <f t="shared" si="6"/>
        <v>0</v>
      </c>
      <c r="N72" s="192">
        <f t="shared" si="7"/>
        <v>0</v>
      </c>
    </row>
    <row r="73" spans="1:14" ht="14.4" x14ac:dyDescent="0.25">
      <c r="A73" s="100" t="str">
        <f t="shared" si="5"/>
        <v/>
      </c>
      <c r="B73" s="130"/>
      <c r="C73" s="131" t="s">
        <v>37</v>
      </c>
      <c r="D73" s="132" t="s">
        <v>37</v>
      </c>
      <c r="E73" s="350"/>
      <c r="F73" s="351"/>
      <c r="G73" s="350"/>
      <c r="H73" s="130"/>
      <c r="I73" s="342"/>
      <c r="J73" s="343"/>
      <c r="K73" s="344"/>
      <c r="L73" s="345"/>
      <c r="M73" s="346">
        <f t="shared" si="6"/>
        <v>0</v>
      </c>
      <c r="N73" s="192">
        <f t="shared" si="7"/>
        <v>0</v>
      </c>
    </row>
    <row r="74" spans="1:14" ht="14.4" x14ac:dyDescent="0.25">
      <c r="A74" s="100" t="str">
        <f t="shared" si="5"/>
        <v/>
      </c>
      <c r="B74" s="130"/>
      <c r="C74" s="131" t="s">
        <v>37</v>
      </c>
      <c r="D74" s="132" t="s">
        <v>37</v>
      </c>
      <c r="E74" s="350"/>
      <c r="F74" s="351"/>
      <c r="G74" s="350"/>
      <c r="H74" s="130"/>
      <c r="I74" s="342"/>
      <c r="J74" s="343"/>
      <c r="K74" s="344"/>
      <c r="L74" s="345"/>
      <c r="M74" s="346">
        <f t="shared" si="6"/>
        <v>0</v>
      </c>
      <c r="N74" s="192">
        <f t="shared" si="7"/>
        <v>0</v>
      </c>
    </row>
    <row r="75" spans="1:14" ht="14.4" x14ac:dyDescent="0.25">
      <c r="A75" s="100" t="str">
        <f t="shared" si="5"/>
        <v/>
      </c>
      <c r="B75" s="130"/>
      <c r="C75" s="131" t="s">
        <v>37</v>
      </c>
      <c r="D75" s="132" t="s">
        <v>37</v>
      </c>
      <c r="E75" s="350"/>
      <c r="F75" s="351"/>
      <c r="G75" s="350"/>
      <c r="H75" s="130"/>
      <c r="I75" s="342"/>
      <c r="J75" s="343"/>
      <c r="K75" s="344"/>
      <c r="L75" s="345"/>
      <c r="M75" s="346">
        <f t="shared" si="6"/>
        <v>0</v>
      </c>
      <c r="N75" s="192">
        <f t="shared" si="7"/>
        <v>0</v>
      </c>
    </row>
    <row r="76" spans="1:14" ht="14.4" x14ac:dyDescent="0.25">
      <c r="A76" s="100" t="str">
        <f t="shared" si="5"/>
        <v/>
      </c>
      <c r="B76" s="130"/>
      <c r="C76" s="131" t="s">
        <v>37</v>
      </c>
      <c r="D76" s="132" t="s">
        <v>37</v>
      </c>
      <c r="E76" s="350"/>
      <c r="F76" s="351"/>
      <c r="G76" s="350"/>
      <c r="H76" s="130"/>
      <c r="I76" s="342"/>
      <c r="J76" s="343"/>
      <c r="K76" s="344"/>
      <c r="L76" s="345"/>
      <c r="M76" s="346">
        <f t="shared" si="6"/>
        <v>0</v>
      </c>
      <c r="N76" s="192">
        <f t="shared" si="7"/>
        <v>0</v>
      </c>
    </row>
    <row r="77" spans="1:14" ht="14.4" x14ac:dyDescent="0.25">
      <c r="A77" s="100" t="str">
        <f t="shared" si="5"/>
        <v/>
      </c>
      <c r="B77" s="130"/>
      <c r="C77" s="131" t="s">
        <v>37</v>
      </c>
      <c r="D77" s="132" t="s">
        <v>37</v>
      </c>
      <c r="E77" s="350"/>
      <c r="F77" s="351"/>
      <c r="G77" s="350"/>
      <c r="H77" s="130"/>
      <c r="I77" s="342"/>
      <c r="J77" s="343"/>
      <c r="K77" s="344"/>
      <c r="L77" s="345"/>
      <c r="M77" s="346">
        <f t="shared" si="6"/>
        <v>0</v>
      </c>
      <c r="N77" s="192">
        <f t="shared" si="7"/>
        <v>0</v>
      </c>
    </row>
    <row r="78" spans="1:14" ht="14.4" x14ac:dyDescent="0.25">
      <c r="A78" s="100" t="str">
        <f t="shared" si="5"/>
        <v/>
      </c>
      <c r="B78" s="130"/>
      <c r="C78" s="131" t="s">
        <v>37</v>
      </c>
      <c r="D78" s="132" t="s">
        <v>37</v>
      </c>
      <c r="E78" s="350"/>
      <c r="F78" s="351"/>
      <c r="G78" s="350"/>
      <c r="H78" s="130"/>
      <c r="I78" s="342"/>
      <c r="J78" s="343"/>
      <c r="K78" s="344"/>
      <c r="L78" s="345"/>
      <c r="M78" s="346">
        <f t="shared" si="6"/>
        <v>0</v>
      </c>
      <c r="N78" s="192">
        <f t="shared" si="7"/>
        <v>0</v>
      </c>
    </row>
    <row r="79" spans="1:14" ht="14.4" x14ac:dyDescent="0.25">
      <c r="A79" s="100" t="str">
        <f t="shared" si="5"/>
        <v/>
      </c>
      <c r="B79" s="130"/>
      <c r="C79" s="131" t="s">
        <v>37</v>
      </c>
      <c r="D79" s="132" t="s">
        <v>37</v>
      </c>
      <c r="E79" s="350"/>
      <c r="F79" s="351"/>
      <c r="G79" s="350"/>
      <c r="H79" s="130"/>
      <c r="I79" s="342"/>
      <c r="J79" s="343"/>
      <c r="K79" s="344"/>
      <c r="L79" s="345"/>
      <c r="M79" s="346">
        <f t="shared" si="6"/>
        <v>0</v>
      </c>
      <c r="N79" s="192">
        <f t="shared" si="7"/>
        <v>0</v>
      </c>
    </row>
    <row r="80" spans="1:14" ht="14.4" x14ac:dyDescent="0.25">
      <c r="A80" s="100" t="str">
        <f t="shared" si="5"/>
        <v/>
      </c>
      <c r="B80" s="130"/>
      <c r="C80" s="131" t="s">
        <v>37</v>
      </c>
      <c r="D80" s="132" t="s">
        <v>37</v>
      </c>
      <c r="E80" s="350"/>
      <c r="F80" s="351"/>
      <c r="G80" s="350"/>
      <c r="H80" s="130"/>
      <c r="I80" s="342"/>
      <c r="J80" s="343"/>
      <c r="K80" s="344"/>
      <c r="L80" s="345"/>
      <c r="M80" s="346">
        <f t="shared" si="6"/>
        <v>0</v>
      </c>
      <c r="N80" s="192">
        <f t="shared" si="7"/>
        <v>0</v>
      </c>
    </row>
    <row r="81" spans="1:14" ht="14.4" x14ac:dyDescent="0.25">
      <c r="A81" s="100" t="str">
        <f t="shared" si="5"/>
        <v/>
      </c>
      <c r="B81" s="130"/>
      <c r="C81" s="131" t="s">
        <v>37</v>
      </c>
      <c r="D81" s="132" t="s">
        <v>37</v>
      </c>
      <c r="E81" s="350"/>
      <c r="F81" s="351"/>
      <c r="G81" s="350"/>
      <c r="H81" s="130"/>
      <c r="I81" s="342"/>
      <c r="J81" s="343"/>
      <c r="K81" s="344"/>
      <c r="L81" s="345"/>
      <c r="M81" s="346">
        <f t="shared" si="6"/>
        <v>0</v>
      </c>
      <c r="N81" s="192">
        <f t="shared" si="7"/>
        <v>0</v>
      </c>
    </row>
    <row r="82" spans="1:14" ht="14.4" x14ac:dyDescent="0.25">
      <c r="A82" s="100" t="str">
        <f t="shared" si="5"/>
        <v/>
      </c>
      <c r="B82" s="130"/>
      <c r="C82" s="131" t="s">
        <v>37</v>
      </c>
      <c r="D82" s="132" t="s">
        <v>37</v>
      </c>
      <c r="E82" s="350"/>
      <c r="F82" s="351"/>
      <c r="G82" s="350"/>
      <c r="H82" s="130"/>
      <c r="I82" s="342"/>
      <c r="J82" s="343"/>
      <c r="K82" s="344"/>
      <c r="L82" s="345"/>
      <c r="M82" s="346">
        <f t="shared" si="6"/>
        <v>0</v>
      </c>
      <c r="N82" s="192">
        <f t="shared" si="7"/>
        <v>0</v>
      </c>
    </row>
    <row r="83" spans="1:14" ht="14.4" x14ac:dyDescent="0.25">
      <c r="A83" s="100" t="str">
        <f t="shared" si="5"/>
        <v/>
      </c>
      <c r="B83" s="130"/>
      <c r="C83" s="131" t="s">
        <v>37</v>
      </c>
      <c r="D83" s="132" t="s">
        <v>37</v>
      </c>
      <c r="E83" s="350"/>
      <c r="F83" s="351"/>
      <c r="G83" s="350"/>
      <c r="H83" s="130"/>
      <c r="I83" s="342"/>
      <c r="J83" s="343"/>
      <c r="K83" s="344"/>
      <c r="L83" s="345"/>
      <c r="M83" s="346">
        <f t="shared" si="6"/>
        <v>0</v>
      </c>
      <c r="N83" s="192">
        <f t="shared" si="7"/>
        <v>0</v>
      </c>
    </row>
    <row r="84" spans="1:14" ht="14.4" x14ac:dyDescent="0.25">
      <c r="A84" s="100" t="str">
        <f t="shared" si="5"/>
        <v/>
      </c>
      <c r="B84" s="130"/>
      <c r="C84" s="131" t="s">
        <v>37</v>
      </c>
      <c r="D84" s="132" t="s">
        <v>37</v>
      </c>
      <c r="E84" s="350"/>
      <c r="F84" s="351"/>
      <c r="G84" s="350"/>
      <c r="H84" s="130"/>
      <c r="I84" s="342"/>
      <c r="J84" s="343"/>
      <c r="K84" s="344"/>
      <c r="L84" s="345"/>
      <c r="M84" s="346">
        <f t="shared" si="6"/>
        <v>0</v>
      </c>
      <c r="N84" s="192">
        <f t="shared" si="7"/>
        <v>0</v>
      </c>
    </row>
    <row r="85" spans="1:14" ht="14.4" x14ac:dyDescent="0.25">
      <c r="A85" s="100" t="str">
        <f t="shared" si="5"/>
        <v/>
      </c>
      <c r="B85" s="130"/>
      <c r="C85" s="131" t="s">
        <v>37</v>
      </c>
      <c r="D85" s="132" t="s">
        <v>37</v>
      </c>
      <c r="E85" s="350"/>
      <c r="F85" s="351"/>
      <c r="G85" s="350"/>
      <c r="H85" s="130"/>
      <c r="I85" s="342"/>
      <c r="J85" s="343"/>
      <c r="K85" s="344"/>
      <c r="L85" s="345"/>
      <c r="M85" s="346">
        <f t="shared" si="6"/>
        <v>0</v>
      </c>
      <c r="N85" s="192">
        <f t="shared" si="7"/>
        <v>0</v>
      </c>
    </row>
    <row r="86" spans="1:14" ht="14.4" x14ac:dyDescent="0.25">
      <c r="A86" s="100" t="str">
        <f t="shared" si="5"/>
        <v/>
      </c>
      <c r="B86" s="130"/>
      <c r="C86" s="131" t="s">
        <v>37</v>
      </c>
      <c r="D86" s="132" t="s">
        <v>37</v>
      </c>
      <c r="E86" s="350"/>
      <c r="F86" s="351"/>
      <c r="G86" s="350"/>
      <c r="H86" s="130"/>
      <c r="I86" s="342"/>
      <c r="J86" s="343"/>
      <c r="K86" s="344"/>
      <c r="L86" s="345"/>
      <c r="M86" s="346">
        <f t="shared" si="6"/>
        <v>0</v>
      </c>
      <c r="N86" s="192">
        <f t="shared" si="7"/>
        <v>0</v>
      </c>
    </row>
    <row r="87" spans="1:14" ht="14.4" x14ac:dyDescent="0.25">
      <c r="A87" s="100" t="str">
        <f t="shared" si="5"/>
        <v/>
      </c>
      <c r="B87" s="130"/>
      <c r="C87" s="131" t="s">
        <v>37</v>
      </c>
      <c r="D87" s="132" t="s">
        <v>37</v>
      </c>
      <c r="E87" s="350"/>
      <c r="F87" s="351"/>
      <c r="G87" s="350"/>
      <c r="H87" s="130"/>
      <c r="I87" s="342"/>
      <c r="J87" s="343"/>
      <c r="K87" s="344"/>
      <c r="L87" s="345"/>
      <c r="M87" s="346">
        <f t="shared" si="6"/>
        <v>0</v>
      </c>
      <c r="N87" s="192">
        <f t="shared" si="7"/>
        <v>0</v>
      </c>
    </row>
    <row r="88" spans="1:14" ht="14.4" x14ac:dyDescent="0.25">
      <c r="A88" s="100" t="str">
        <f t="shared" si="5"/>
        <v/>
      </c>
      <c r="B88" s="130"/>
      <c r="C88" s="131" t="s">
        <v>37</v>
      </c>
      <c r="D88" s="132" t="s">
        <v>37</v>
      </c>
      <c r="E88" s="350"/>
      <c r="F88" s="351"/>
      <c r="G88" s="350"/>
      <c r="H88" s="130"/>
      <c r="I88" s="342"/>
      <c r="J88" s="343"/>
      <c r="K88" s="344"/>
      <c r="L88" s="345"/>
      <c r="M88" s="346">
        <f t="shared" si="6"/>
        <v>0</v>
      </c>
      <c r="N88" s="192">
        <f t="shared" si="7"/>
        <v>0</v>
      </c>
    </row>
    <row r="89" spans="1:14" ht="14.4" x14ac:dyDescent="0.25">
      <c r="A89" s="100" t="str">
        <f t="shared" si="5"/>
        <v/>
      </c>
      <c r="B89" s="130"/>
      <c r="C89" s="131" t="s">
        <v>37</v>
      </c>
      <c r="D89" s="132" t="s">
        <v>37</v>
      </c>
      <c r="E89" s="350"/>
      <c r="F89" s="351"/>
      <c r="G89" s="350"/>
      <c r="H89" s="130"/>
      <c r="I89" s="342"/>
      <c r="J89" s="343"/>
      <c r="K89" s="344"/>
      <c r="L89" s="345"/>
      <c r="M89" s="346">
        <f t="shared" si="6"/>
        <v>0</v>
      </c>
      <c r="N89" s="192">
        <f t="shared" si="7"/>
        <v>0</v>
      </c>
    </row>
    <row r="90" spans="1:14" ht="14.4" x14ac:dyDescent="0.25">
      <c r="A90" s="100" t="str">
        <f t="shared" si="5"/>
        <v/>
      </c>
      <c r="B90" s="130"/>
      <c r="C90" s="131" t="s">
        <v>37</v>
      </c>
      <c r="D90" s="132" t="s">
        <v>37</v>
      </c>
      <c r="E90" s="350"/>
      <c r="F90" s="351"/>
      <c r="G90" s="350"/>
      <c r="H90" s="130"/>
      <c r="I90" s="342"/>
      <c r="J90" s="343"/>
      <c r="K90" s="344"/>
      <c r="L90" s="345"/>
      <c r="M90" s="346">
        <f t="shared" si="6"/>
        <v>0</v>
      </c>
      <c r="N90" s="192">
        <f t="shared" si="7"/>
        <v>0</v>
      </c>
    </row>
    <row r="91" spans="1:14" ht="14.4" x14ac:dyDescent="0.25">
      <c r="A91" s="100" t="str">
        <f t="shared" si="5"/>
        <v/>
      </c>
      <c r="B91" s="130"/>
      <c r="C91" s="131" t="s">
        <v>37</v>
      </c>
      <c r="D91" s="132" t="s">
        <v>37</v>
      </c>
      <c r="E91" s="350"/>
      <c r="F91" s="351"/>
      <c r="G91" s="350"/>
      <c r="H91" s="130"/>
      <c r="I91" s="342"/>
      <c r="J91" s="343"/>
      <c r="K91" s="344"/>
      <c r="L91" s="345"/>
      <c r="M91" s="346">
        <f t="shared" si="6"/>
        <v>0</v>
      </c>
      <c r="N91" s="192">
        <f t="shared" si="7"/>
        <v>0</v>
      </c>
    </row>
    <row r="92" spans="1:14" ht="14.4" x14ac:dyDescent="0.25">
      <c r="A92" s="100" t="str">
        <f t="shared" si="5"/>
        <v/>
      </c>
      <c r="B92" s="130"/>
      <c r="C92" s="131" t="s">
        <v>37</v>
      </c>
      <c r="D92" s="132" t="s">
        <v>37</v>
      </c>
      <c r="E92" s="350"/>
      <c r="F92" s="351"/>
      <c r="G92" s="350"/>
      <c r="H92" s="130"/>
      <c r="I92" s="342"/>
      <c r="J92" s="343"/>
      <c r="K92" s="344"/>
      <c r="L92" s="345"/>
      <c r="M92" s="346">
        <f t="shared" si="6"/>
        <v>0</v>
      </c>
      <c r="N92" s="192">
        <f t="shared" si="7"/>
        <v>0</v>
      </c>
    </row>
    <row r="93" spans="1:14" ht="14.4" x14ac:dyDescent="0.25">
      <c r="A93" s="100" t="str">
        <f t="shared" si="5"/>
        <v/>
      </c>
      <c r="B93" s="130"/>
      <c r="C93" s="131" t="s">
        <v>37</v>
      </c>
      <c r="D93" s="132" t="s">
        <v>37</v>
      </c>
      <c r="E93" s="350"/>
      <c r="F93" s="351"/>
      <c r="G93" s="350"/>
      <c r="H93" s="130"/>
      <c r="I93" s="342"/>
      <c r="J93" s="343"/>
      <c r="K93" s="344"/>
      <c r="L93" s="345"/>
      <c r="M93" s="346">
        <f t="shared" si="6"/>
        <v>0</v>
      </c>
      <c r="N93" s="192">
        <f t="shared" si="7"/>
        <v>0</v>
      </c>
    </row>
    <row r="94" spans="1:14" ht="14.4" x14ac:dyDescent="0.25">
      <c r="A94" s="100" t="str">
        <f t="shared" si="5"/>
        <v/>
      </c>
      <c r="B94" s="130"/>
      <c r="C94" s="131" t="s">
        <v>37</v>
      </c>
      <c r="D94" s="132" t="s">
        <v>37</v>
      </c>
      <c r="E94" s="350"/>
      <c r="F94" s="351"/>
      <c r="G94" s="350"/>
      <c r="H94" s="130"/>
      <c r="I94" s="342"/>
      <c r="J94" s="343"/>
      <c r="K94" s="344"/>
      <c r="L94" s="345"/>
      <c r="M94" s="346">
        <f t="shared" si="6"/>
        <v>0</v>
      </c>
      <c r="N94" s="192">
        <f t="shared" si="7"/>
        <v>0</v>
      </c>
    </row>
    <row r="95" spans="1:14" ht="14.4" x14ac:dyDescent="0.25">
      <c r="A95" s="100" t="str">
        <f t="shared" si="5"/>
        <v/>
      </c>
      <c r="B95" s="130"/>
      <c r="C95" s="131" t="s">
        <v>37</v>
      </c>
      <c r="D95" s="132" t="s">
        <v>37</v>
      </c>
      <c r="E95" s="350"/>
      <c r="F95" s="351"/>
      <c r="G95" s="350"/>
      <c r="H95" s="130"/>
      <c r="I95" s="342"/>
      <c r="J95" s="343"/>
      <c r="K95" s="344"/>
      <c r="L95" s="345"/>
      <c r="M95" s="346">
        <f t="shared" si="6"/>
        <v>0</v>
      </c>
      <c r="N95" s="192">
        <f t="shared" si="7"/>
        <v>0</v>
      </c>
    </row>
    <row r="96" spans="1:14" ht="14.4" x14ac:dyDescent="0.25">
      <c r="A96" s="100" t="str">
        <f t="shared" si="5"/>
        <v/>
      </c>
      <c r="B96" s="130"/>
      <c r="C96" s="131" t="s">
        <v>37</v>
      </c>
      <c r="D96" s="132" t="s">
        <v>37</v>
      </c>
      <c r="E96" s="350"/>
      <c r="F96" s="351"/>
      <c r="G96" s="350"/>
      <c r="H96" s="130"/>
      <c r="I96" s="342"/>
      <c r="J96" s="343"/>
      <c r="K96" s="344"/>
      <c r="L96" s="345"/>
      <c r="M96" s="346">
        <f t="shared" si="6"/>
        <v>0</v>
      </c>
      <c r="N96" s="192">
        <f t="shared" si="7"/>
        <v>0</v>
      </c>
    </row>
    <row r="97" spans="1:14" ht="14.4" x14ac:dyDescent="0.25">
      <c r="A97" s="100" t="str">
        <f t="shared" si="5"/>
        <v/>
      </c>
      <c r="B97" s="130"/>
      <c r="C97" s="131" t="s">
        <v>37</v>
      </c>
      <c r="D97" s="132" t="s">
        <v>37</v>
      </c>
      <c r="E97" s="350"/>
      <c r="F97" s="351"/>
      <c r="G97" s="350"/>
      <c r="H97" s="130"/>
      <c r="I97" s="342"/>
      <c r="J97" s="343"/>
      <c r="K97" s="344"/>
      <c r="L97" s="345"/>
      <c r="M97" s="346">
        <f t="shared" si="6"/>
        <v>0</v>
      </c>
      <c r="N97" s="192">
        <f t="shared" si="7"/>
        <v>0</v>
      </c>
    </row>
    <row r="98" spans="1:14" ht="15" thickBot="1" x14ac:dyDescent="0.3">
      <c r="A98" s="100" t="str">
        <f t="shared" si="5"/>
        <v/>
      </c>
      <c r="B98" s="309"/>
      <c r="C98" s="353" t="s">
        <v>37</v>
      </c>
      <c r="D98" s="354" t="s">
        <v>37</v>
      </c>
      <c r="E98" s="355"/>
      <c r="F98" s="356"/>
      <c r="G98" s="355"/>
      <c r="H98" s="309"/>
      <c r="I98" s="357"/>
      <c r="J98" s="358"/>
      <c r="K98" s="359"/>
      <c r="L98" s="360"/>
      <c r="M98" s="361">
        <f t="shared" si="6"/>
        <v>0</v>
      </c>
      <c r="N98" s="362">
        <f t="shared" si="7"/>
        <v>0</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19" type="noConversion"/>
  <conditionalFormatting sqref="C1:D5">
    <cfRule type="duplicateValues" dxfId="52" priority="894"/>
  </conditionalFormatting>
  <conditionalFormatting sqref="C6:D30">
    <cfRule type="duplicateValues" dxfId="51" priority="896"/>
  </conditionalFormatting>
  <conditionalFormatting sqref="C6:D46">
    <cfRule type="duplicateValues" dxfId="50" priority="898"/>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7B002-5B27-407B-B866-BF6AEF80DF89}">
  <sheetPr codeName="Sheet41">
    <tabColor rgb="FFFF3399"/>
  </sheetPr>
  <dimension ref="A1:N35"/>
  <sheetViews>
    <sheetView topLeftCell="A11" zoomScaleNormal="100" workbookViewId="0">
      <selection activeCell="G29" sqref="G29"/>
    </sheetView>
  </sheetViews>
  <sheetFormatPr defaultRowHeight="13.2" x14ac:dyDescent="0.25"/>
  <cols>
    <col min="2" max="2" width="6.6640625" bestFit="1" customWidth="1"/>
    <col min="3" max="3" width="17.33203125" bestFit="1" customWidth="1"/>
    <col min="4" max="4" width="24.109375" bestFit="1" customWidth="1"/>
    <col min="6" max="6" width="13.109375" bestFit="1" customWidth="1"/>
    <col min="7" max="8" width="9.109375" style="593"/>
    <col min="10" max="10" width="12.33203125" bestFit="1" customWidth="1"/>
    <col min="11" max="11" width="12.88671875" bestFit="1" customWidth="1"/>
    <col min="13" max="13" width="12.88671875" bestFit="1" customWidth="1"/>
    <col min="14" max="14" width="29.5546875" bestFit="1" customWidth="1"/>
  </cols>
  <sheetData>
    <row r="1" spans="1:14" s="93" customFormat="1" ht="22.5" customHeight="1" thickBot="1" x14ac:dyDescent="0.3">
      <c r="A1" s="89">
        <f>SUM(A2-1)</f>
        <v>23</v>
      </c>
      <c r="B1" s="942" t="s">
        <v>54</v>
      </c>
      <c r="C1" s="943"/>
      <c r="D1" s="90" t="s">
        <v>27</v>
      </c>
      <c r="E1" s="944" t="s">
        <v>200</v>
      </c>
      <c r="F1" s="945"/>
      <c r="G1" s="945"/>
      <c r="H1" s="945"/>
      <c r="I1" s="945"/>
      <c r="J1" s="945"/>
      <c r="K1" s="91" t="s">
        <v>28</v>
      </c>
      <c r="L1" s="946">
        <v>45053</v>
      </c>
      <c r="M1" s="947"/>
      <c r="N1" s="92" t="s">
        <v>55</v>
      </c>
    </row>
    <row r="2" spans="1:14" s="93" customFormat="1" ht="22.5" customHeight="1" thickBot="1" x14ac:dyDescent="0.3">
      <c r="A2" s="94">
        <f>COUNTA(_xlfn.UNIQUE(D6:D200))</f>
        <v>24</v>
      </c>
      <c r="B2" s="948" t="s">
        <v>56</v>
      </c>
      <c r="C2" s="948"/>
      <c r="D2" s="948"/>
      <c r="E2" s="948"/>
      <c r="F2" s="948"/>
      <c r="G2" s="948"/>
      <c r="H2" s="948"/>
      <c r="I2" s="948"/>
      <c r="J2" s="948"/>
      <c r="K2" s="948"/>
      <c r="L2" s="948"/>
      <c r="M2" s="948"/>
      <c r="N2" s="95" t="s">
        <v>57</v>
      </c>
    </row>
    <row r="3" spans="1:14" s="93" customFormat="1" ht="14.4" thickBot="1" x14ac:dyDescent="0.3">
      <c r="A3" s="926" t="s">
        <v>58</v>
      </c>
      <c r="B3" s="928" t="s">
        <v>29</v>
      </c>
      <c r="C3" s="931" t="s">
        <v>30</v>
      </c>
      <c r="D3" s="934" t="s">
        <v>31</v>
      </c>
      <c r="E3" s="936" t="s">
        <v>59</v>
      </c>
      <c r="F3" s="934" t="s">
        <v>36</v>
      </c>
      <c r="G3" s="950" t="s">
        <v>60</v>
      </c>
      <c r="H3" s="951"/>
      <c r="I3" s="951"/>
      <c r="J3" s="951"/>
      <c r="K3" s="952"/>
      <c r="L3" s="953" t="s">
        <v>25</v>
      </c>
      <c r="M3" s="955" t="s">
        <v>34</v>
      </c>
      <c r="N3" s="96" t="s">
        <v>61</v>
      </c>
    </row>
    <row r="4" spans="1:14" s="93" customFormat="1" ht="14.4" thickBot="1" x14ac:dyDescent="0.3">
      <c r="A4" s="927"/>
      <c r="B4" s="929"/>
      <c r="C4" s="932"/>
      <c r="D4" s="935"/>
      <c r="E4" s="937"/>
      <c r="F4" s="949"/>
      <c r="G4" s="978" t="s">
        <v>26</v>
      </c>
      <c r="H4" s="980" t="s">
        <v>24</v>
      </c>
      <c r="I4" s="959" t="s">
        <v>38</v>
      </c>
      <c r="J4" s="959" t="s">
        <v>32</v>
      </c>
      <c r="K4" s="940" t="s">
        <v>33</v>
      </c>
      <c r="L4" s="954"/>
      <c r="M4" s="956"/>
      <c r="N4" s="98">
        <v>3</v>
      </c>
    </row>
    <row r="5" spans="1:14" s="93" customFormat="1" ht="14.4" thickBot="1" x14ac:dyDescent="0.3">
      <c r="A5" s="961"/>
      <c r="B5" s="962"/>
      <c r="C5" s="963"/>
      <c r="D5" s="964"/>
      <c r="E5" s="965" t="s">
        <v>35</v>
      </c>
      <c r="F5" s="966"/>
      <c r="G5" s="1035"/>
      <c r="H5" s="1036"/>
      <c r="I5" s="977"/>
      <c r="J5" s="977"/>
      <c r="K5" s="975"/>
      <c r="L5" s="969"/>
      <c r="M5" s="970"/>
      <c r="N5" s="99">
        <f>IF(N4=1,0,IF(N4=2,1,IF(N4=3,2,0)))</f>
        <v>2</v>
      </c>
    </row>
    <row r="6" spans="1:14" s="93" customFormat="1" ht="14.4" x14ac:dyDescent="0.25">
      <c r="A6" s="100" t="str">
        <f t="shared" ref="A6:A35" si="0">CONCATENATE(B6,C6,D6)</f>
        <v>PrepSunny CowenSpin</v>
      </c>
      <c r="B6" s="130" t="s">
        <v>26</v>
      </c>
      <c r="C6" s="102" t="s">
        <v>664</v>
      </c>
      <c r="D6" s="103" t="s">
        <v>665</v>
      </c>
      <c r="E6" s="114">
        <v>6028215</v>
      </c>
      <c r="F6" s="105" t="s">
        <v>570</v>
      </c>
      <c r="G6" s="332">
        <v>62</v>
      </c>
      <c r="H6" s="596"/>
      <c r="I6" s="153"/>
      <c r="J6" s="177"/>
      <c r="K6" s="178"/>
      <c r="L6" s="111">
        <v>2</v>
      </c>
      <c r="M6" s="112">
        <f>IF(L6=1,7,IF(L6=2,6,IF(L6=3,5,IF(L6=4,4,IF(L6=5,3,IF(L6=6,2,IF(L6&gt;=6,1,0)))))))</f>
        <v>6</v>
      </c>
      <c r="N6" s="113">
        <f>SUM(M6+$N$5)</f>
        <v>8</v>
      </c>
    </row>
    <row r="7" spans="1:14" ht="14.4" x14ac:dyDescent="0.25">
      <c r="A7" s="100" t="str">
        <f t="shared" si="0"/>
        <v>PrepLucy RyanWendamar Eragon</v>
      </c>
      <c r="B7" s="130" t="s">
        <v>26</v>
      </c>
      <c r="C7" s="102" t="s">
        <v>824</v>
      </c>
      <c r="D7" s="103" t="s">
        <v>831</v>
      </c>
      <c r="E7" s="114"/>
      <c r="F7" s="105" t="s">
        <v>570</v>
      </c>
      <c r="G7" s="332">
        <v>66.332999999999998</v>
      </c>
      <c r="H7" s="596"/>
      <c r="I7" s="153"/>
      <c r="J7" s="177"/>
      <c r="K7" s="178"/>
      <c r="L7" s="111">
        <v>1</v>
      </c>
      <c r="M7" s="112">
        <f t="shared" ref="M7:M32" si="1">IF(L7=1,7,IF(L7=2,6,IF(L7=3,5,IF(L7=4,4,IF(L7=5,3,IF(L7=6,2,IF(L7&gt;=6,1,0)))))))</f>
        <v>7</v>
      </c>
      <c r="N7" s="113">
        <f t="shared" ref="N7:N32" si="2">SUM(M7+$N$5)</f>
        <v>9</v>
      </c>
    </row>
    <row r="8" spans="1:14" ht="14.4" x14ac:dyDescent="0.25">
      <c r="A8" s="100" t="str">
        <f t="shared" si="0"/>
        <v>PrelimJosie DayWeston Park Applewood</v>
      </c>
      <c r="B8" s="130" t="s">
        <v>24</v>
      </c>
      <c r="C8" s="102" t="s">
        <v>666</v>
      </c>
      <c r="D8" s="103" t="s">
        <v>667</v>
      </c>
      <c r="E8" s="114">
        <v>6027112</v>
      </c>
      <c r="F8" s="105" t="s">
        <v>376</v>
      </c>
      <c r="G8" s="332"/>
      <c r="H8" s="596" t="s">
        <v>1017</v>
      </c>
      <c r="I8" s="153"/>
      <c r="J8" s="177"/>
      <c r="K8" s="178"/>
      <c r="L8" s="111">
        <v>2</v>
      </c>
      <c r="M8" s="112">
        <f t="shared" si="1"/>
        <v>6</v>
      </c>
      <c r="N8" s="113">
        <f t="shared" si="2"/>
        <v>8</v>
      </c>
    </row>
    <row r="9" spans="1:14" ht="14.4" x14ac:dyDescent="0.25">
      <c r="A9" s="100" t="str">
        <f t="shared" si="0"/>
        <v>PrelimLexi O'NeillTiaja Park Foxy</v>
      </c>
      <c r="B9" s="130" t="s">
        <v>24</v>
      </c>
      <c r="C9" s="102" t="s">
        <v>246</v>
      </c>
      <c r="D9" s="103" t="s">
        <v>264</v>
      </c>
      <c r="E9" s="114">
        <v>9101694</v>
      </c>
      <c r="F9" s="105" t="s">
        <v>294</v>
      </c>
      <c r="G9" s="332"/>
      <c r="H9" s="596">
        <v>46.5</v>
      </c>
      <c r="I9" s="153"/>
      <c r="J9" s="177"/>
      <c r="K9" s="178"/>
      <c r="L9" s="111">
        <v>6</v>
      </c>
      <c r="M9" s="112">
        <f t="shared" si="1"/>
        <v>2</v>
      </c>
      <c r="N9" s="113">
        <f t="shared" si="2"/>
        <v>4</v>
      </c>
    </row>
    <row r="10" spans="1:14" ht="14.4" x14ac:dyDescent="0.25">
      <c r="A10" s="100" t="str">
        <f t="shared" si="0"/>
        <v>PrelimBronte HorsfallRockview Solar Flair</v>
      </c>
      <c r="B10" s="130" t="s">
        <v>24</v>
      </c>
      <c r="C10" s="102" t="s">
        <v>156</v>
      </c>
      <c r="D10" s="103" t="s">
        <v>523</v>
      </c>
      <c r="E10" s="114"/>
      <c r="F10" s="105" t="s">
        <v>376</v>
      </c>
      <c r="G10" s="332"/>
      <c r="H10" s="596">
        <v>65.8</v>
      </c>
      <c r="I10" s="153"/>
      <c r="J10" s="177"/>
      <c r="K10" s="178"/>
      <c r="L10" s="111">
        <v>1</v>
      </c>
      <c r="M10" s="112">
        <f t="shared" si="1"/>
        <v>7</v>
      </c>
      <c r="N10" s="113">
        <f t="shared" si="2"/>
        <v>9</v>
      </c>
    </row>
    <row r="11" spans="1:14" ht="14.4" x14ac:dyDescent="0.25">
      <c r="A11" s="100" t="str">
        <f t="shared" si="0"/>
        <v>PrelimPippa O'NeillGlen Avon Statesman</v>
      </c>
      <c r="B11" s="130" t="s">
        <v>24</v>
      </c>
      <c r="C11" s="102" t="s">
        <v>247</v>
      </c>
      <c r="D11" s="103" t="s">
        <v>265</v>
      </c>
      <c r="E11" s="114"/>
      <c r="F11" s="105" t="s">
        <v>294</v>
      </c>
      <c r="G11" s="332"/>
      <c r="H11" s="596">
        <v>62</v>
      </c>
      <c r="I11" s="153"/>
      <c r="J11" s="177"/>
      <c r="K11" s="178"/>
      <c r="L11" s="111">
        <v>3</v>
      </c>
      <c r="M11" s="112">
        <f t="shared" si="1"/>
        <v>5</v>
      </c>
      <c r="N11" s="113">
        <f t="shared" si="2"/>
        <v>7</v>
      </c>
    </row>
    <row r="12" spans="1:14" ht="14.4" x14ac:dyDescent="0.25">
      <c r="A12" s="100" t="str">
        <f t="shared" si="0"/>
        <v>PrelimPippa JakovickPocket Rocket</v>
      </c>
      <c r="B12" s="130" t="s">
        <v>24</v>
      </c>
      <c r="C12" s="102" t="s">
        <v>1018</v>
      </c>
      <c r="D12" s="103" t="s">
        <v>689</v>
      </c>
      <c r="E12" s="114"/>
      <c r="F12" s="105" t="s">
        <v>570</v>
      </c>
      <c r="G12" s="332"/>
      <c r="H12" s="596">
        <v>58</v>
      </c>
      <c r="I12" s="153"/>
      <c r="J12" s="177"/>
      <c r="K12" s="178"/>
      <c r="L12" s="111">
        <v>4</v>
      </c>
      <c r="M12" s="112">
        <f t="shared" si="1"/>
        <v>4</v>
      </c>
      <c r="N12" s="113">
        <f t="shared" si="2"/>
        <v>6</v>
      </c>
    </row>
    <row r="13" spans="1:14" ht="14.4" x14ac:dyDescent="0.25">
      <c r="A13" s="100" t="str">
        <f t="shared" si="0"/>
        <v>PrelimMackenzie SustekLimehill Merlin</v>
      </c>
      <c r="B13" s="130" t="s">
        <v>24</v>
      </c>
      <c r="C13" s="102" t="s">
        <v>1019</v>
      </c>
      <c r="D13" s="103" t="s">
        <v>1020</v>
      </c>
      <c r="E13" s="114"/>
      <c r="F13" s="105" t="s">
        <v>376</v>
      </c>
      <c r="G13" s="332"/>
      <c r="H13" s="596">
        <v>57.9</v>
      </c>
      <c r="I13" s="153"/>
      <c r="J13" s="177"/>
      <c r="K13" s="178"/>
      <c r="L13" s="111">
        <v>5</v>
      </c>
      <c r="M13" s="112">
        <f t="shared" si="1"/>
        <v>3</v>
      </c>
      <c r="N13" s="113">
        <f t="shared" si="2"/>
        <v>5</v>
      </c>
    </row>
    <row r="14" spans="1:14" ht="14.4" x14ac:dyDescent="0.25">
      <c r="A14" s="100" t="str">
        <f t="shared" si="0"/>
        <v>PrelimEmmy FieldingBramley Sugarman</v>
      </c>
      <c r="B14" s="130" t="s">
        <v>24</v>
      </c>
      <c r="C14" s="102" t="s">
        <v>534</v>
      </c>
      <c r="D14" s="103" t="s">
        <v>525</v>
      </c>
      <c r="E14" s="114">
        <v>602870</v>
      </c>
      <c r="F14" s="105" t="s">
        <v>376</v>
      </c>
      <c r="G14" s="332"/>
      <c r="H14" s="596">
        <v>66</v>
      </c>
      <c r="I14" s="153"/>
      <c r="J14" s="177"/>
      <c r="K14" s="178"/>
      <c r="L14" s="111">
        <v>3</v>
      </c>
      <c r="M14" s="112">
        <f t="shared" si="1"/>
        <v>5</v>
      </c>
      <c r="N14" s="113">
        <f t="shared" si="2"/>
        <v>7</v>
      </c>
    </row>
    <row r="15" spans="1:14" ht="14.4" x14ac:dyDescent="0.25">
      <c r="A15" s="100" t="str">
        <f t="shared" si="0"/>
        <v>PrelimChaise FowlerGlobal Supreme</v>
      </c>
      <c r="B15" s="130" t="s">
        <v>24</v>
      </c>
      <c r="C15" s="102" t="s">
        <v>291</v>
      </c>
      <c r="D15" s="103" t="s">
        <v>549</v>
      </c>
      <c r="E15" s="114">
        <v>6024856</v>
      </c>
      <c r="F15" s="105" t="s">
        <v>376</v>
      </c>
      <c r="G15" s="332"/>
      <c r="H15" s="596">
        <v>65.599999999999994</v>
      </c>
      <c r="I15" s="153"/>
      <c r="J15" s="177"/>
      <c r="K15" s="178"/>
      <c r="L15" s="111">
        <v>5</v>
      </c>
      <c r="M15" s="112">
        <f t="shared" si="1"/>
        <v>3</v>
      </c>
      <c r="N15" s="113">
        <f t="shared" si="2"/>
        <v>5</v>
      </c>
    </row>
    <row r="16" spans="1:14" ht="14.4" x14ac:dyDescent="0.25">
      <c r="A16" s="100" t="str">
        <f t="shared" si="0"/>
        <v>PrelimKenzie MansonGlomax Royal Roulette</v>
      </c>
      <c r="B16" s="130" t="s">
        <v>24</v>
      </c>
      <c r="C16" s="102" t="s">
        <v>668</v>
      </c>
      <c r="D16" s="103" t="s">
        <v>669</v>
      </c>
      <c r="E16" s="114">
        <v>6024203</v>
      </c>
      <c r="F16" s="105" t="s">
        <v>570</v>
      </c>
      <c r="G16" s="332"/>
      <c r="H16" s="596">
        <v>66.400000000000006</v>
      </c>
      <c r="I16" s="153"/>
      <c r="J16" s="177"/>
      <c r="K16" s="178"/>
      <c r="L16" s="111">
        <v>1</v>
      </c>
      <c r="M16" s="112">
        <f t="shared" si="1"/>
        <v>7</v>
      </c>
      <c r="N16" s="113">
        <f t="shared" si="2"/>
        <v>9</v>
      </c>
    </row>
    <row r="17" spans="1:14" ht="14.4" x14ac:dyDescent="0.25">
      <c r="A17" s="100" t="str">
        <f t="shared" si="0"/>
        <v>PrelimHolly GreeningLockharts Enterprise</v>
      </c>
      <c r="B17" s="130" t="s">
        <v>24</v>
      </c>
      <c r="C17" s="102" t="s">
        <v>39</v>
      </c>
      <c r="D17" s="103" t="s">
        <v>324</v>
      </c>
      <c r="E17" s="114">
        <v>6027084</v>
      </c>
      <c r="F17" s="105" t="s">
        <v>376</v>
      </c>
      <c r="G17" s="332"/>
      <c r="H17" s="596">
        <v>65.8</v>
      </c>
      <c r="I17" s="153"/>
      <c r="J17" s="177"/>
      <c r="K17" s="178"/>
      <c r="L17" s="111">
        <v>4</v>
      </c>
      <c r="M17" s="112">
        <f t="shared" si="1"/>
        <v>4</v>
      </c>
      <c r="N17" s="113">
        <f t="shared" si="2"/>
        <v>6</v>
      </c>
    </row>
    <row r="18" spans="1:14" ht="14.4" x14ac:dyDescent="0.25">
      <c r="A18" s="100" t="str">
        <f t="shared" si="0"/>
        <v>PrelimKenzie MansonWp Yellowstone</v>
      </c>
      <c r="B18" s="130" t="s">
        <v>24</v>
      </c>
      <c r="C18" s="102" t="s">
        <v>668</v>
      </c>
      <c r="D18" s="103" t="s">
        <v>1023</v>
      </c>
      <c r="E18" s="114">
        <v>6024203</v>
      </c>
      <c r="F18" s="105" t="s">
        <v>570</v>
      </c>
      <c r="G18" s="332"/>
      <c r="H18" s="596">
        <v>60.6</v>
      </c>
      <c r="I18" s="153"/>
      <c r="J18" s="177"/>
      <c r="K18" s="178"/>
      <c r="L18" s="111">
        <v>6</v>
      </c>
      <c r="M18" s="112">
        <f t="shared" si="1"/>
        <v>2</v>
      </c>
      <c r="N18" s="113">
        <f t="shared" si="2"/>
        <v>4</v>
      </c>
    </row>
    <row r="19" spans="1:14" ht="14.4" x14ac:dyDescent="0.25">
      <c r="A19" s="100" t="str">
        <f t="shared" si="0"/>
        <v>PrelimHolly KerrOwendale Firefox</v>
      </c>
      <c r="B19" s="130" t="s">
        <v>24</v>
      </c>
      <c r="C19" s="131" t="s">
        <v>535</v>
      </c>
      <c r="D19" s="132" t="s">
        <v>526</v>
      </c>
      <c r="E19" s="114"/>
      <c r="F19" s="105" t="s">
        <v>570</v>
      </c>
      <c r="G19" s="332"/>
      <c r="H19" s="596">
        <v>66.2</v>
      </c>
      <c r="I19" s="153"/>
      <c r="J19" s="177"/>
      <c r="K19" s="178"/>
      <c r="L19" s="111">
        <v>2</v>
      </c>
      <c r="M19" s="112">
        <f t="shared" si="1"/>
        <v>6</v>
      </c>
      <c r="N19" s="113">
        <f t="shared" si="2"/>
        <v>8</v>
      </c>
    </row>
    <row r="20" spans="1:14" ht="14.4" x14ac:dyDescent="0.25">
      <c r="A20" s="100" t="str">
        <f t="shared" si="0"/>
        <v>PrelimLolah DayKasalyn By Design</v>
      </c>
      <c r="B20" s="130" t="s">
        <v>24</v>
      </c>
      <c r="C20" s="102" t="s">
        <v>284</v>
      </c>
      <c r="D20" s="103" t="s">
        <v>1021</v>
      </c>
      <c r="E20" s="114"/>
      <c r="F20" s="105" t="s">
        <v>376</v>
      </c>
      <c r="G20" s="332"/>
      <c r="H20" s="596">
        <v>57</v>
      </c>
      <c r="I20" s="153"/>
      <c r="J20" s="177"/>
      <c r="K20" s="178"/>
      <c r="L20" s="111">
        <v>7</v>
      </c>
      <c r="M20" s="112">
        <f t="shared" si="1"/>
        <v>1</v>
      </c>
      <c r="N20" s="113">
        <f t="shared" si="2"/>
        <v>3</v>
      </c>
    </row>
    <row r="21" spans="1:14" ht="14.4" x14ac:dyDescent="0.25">
      <c r="A21" s="100" t="str">
        <f t="shared" si="0"/>
        <v>PrelimImogen FreemanCarisbrooke Novella</v>
      </c>
      <c r="B21" s="130" t="s">
        <v>24</v>
      </c>
      <c r="C21" s="102" t="s">
        <v>500</v>
      </c>
      <c r="D21" s="103" t="s">
        <v>897</v>
      </c>
      <c r="E21" s="114"/>
      <c r="F21" s="105" t="s">
        <v>570</v>
      </c>
      <c r="G21" s="332"/>
      <c r="H21" s="596">
        <v>65.8</v>
      </c>
      <c r="I21" s="153"/>
      <c r="J21" s="177"/>
      <c r="K21" s="178"/>
      <c r="L21" s="111">
        <v>1</v>
      </c>
      <c r="M21" s="112">
        <f t="shared" si="1"/>
        <v>7</v>
      </c>
      <c r="N21" s="113">
        <f t="shared" si="2"/>
        <v>9</v>
      </c>
    </row>
    <row r="22" spans="1:14" ht="14.4" x14ac:dyDescent="0.25">
      <c r="A22" s="100" t="str">
        <f t="shared" si="0"/>
        <v>PrelimHannah KerrCharisma George Washington</v>
      </c>
      <c r="B22" s="130" t="s">
        <v>24</v>
      </c>
      <c r="C22" s="102" t="s">
        <v>507</v>
      </c>
      <c r="D22" s="103" t="s">
        <v>393</v>
      </c>
      <c r="E22" s="114"/>
      <c r="F22" s="105" t="s">
        <v>570</v>
      </c>
      <c r="G22" s="332"/>
      <c r="H22" s="596">
        <v>64</v>
      </c>
      <c r="I22" s="153"/>
      <c r="J22" s="177"/>
      <c r="K22" s="178"/>
      <c r="L22" s="111">
        <v>2</v>
      </c>
      <c r="M22" s="112">
        <f t="shared" si="1"/>
        <v>6</v>
      </c>
      <c r="N22" s="113">
        <f t="shared" si="2"/>
        <v>8</v>
      </c>
    </row>
    <row r="23" spans="1:14" ht="14.4" x14ac:dyDescent="0.25">
      <c r="A23" s="100" t="str">
        <f t="shared" si="0"/>
        <v>PrelimSophie MorrisonPowderbark Orlaith</v>
      </c>
      <c r="B23" s="130" t="s">
        <v>24</v>
      </c>
      <c r="C23" s="102" t="s">
        <v>423</v>
      </c>
      <c r="D23" s="103" t="s">
        <v>446</v>
      </c>
      <c r="E23" s="114"/>
      <c r="F23" s="105" t="s">
        <v>376</v>
      </c>
      <c r="G23" s="332"/>
      <c r="H23" s="596">
        <v>66.8</v>
      </c>
      <c r="I23" s="334"/>
      <c r="J23" s="597"/>
      <c r="K23" s="598"/>
      <c r="L23" s="111">
        <v>1</v>
      </c>
      <c r="M23" s="112">
        <f t="shared" si="1"/>
        <v>7</v>
      </c>
      <c r="N23" s="113">
        <f t="shared" si="2"/>
        <v>9</v>
      </c>
    </row>
    <row r="24" spans="1:14" ht="14.4" x14ac:dyDescent="0.25">
      <c r="A24" s="100" t="str">
        <f t="shared" si="0"/>
        <v>NovKenzie MansonGlomax Royal Roulette</v>
      </c>
      <c r="B24" s="130" t="s">
        <v>70</v>
      </c>
      <c r="C24" s="102" t="s">
        <v>668</v>
      </c>
      <c r="D24" s="103" t="s">
        <v>669</v>
      </c>
      <c r="E24" s="114">
        <v>6024203</v>
      </c>
      <c r="F24" s="105" t="s">
        <v>570</v>
      </c>
      <c r="G24" s="332"/>
      <c r="H24" s="596"/>
      <c r="I24" s="334">
        <v>62.884999999999998</v>
      </c>
      <c r="J24" s="597"/>
      <c r="K24" s="598"/>
      <c r="L24" s="111">
        <v>2</v>
      </c>
      <c r="M24" s="112">
        <f t="shared" si="1"/>
        <v>6</v>
      </c>
      <c r="N24" s="113">
        <f t="shared" si="2"/>
        <v>8</v>
      </c>
    </row>
    <row r="25" spans="1:14" ht="14.4" x14ac:dyDescent="0.25">
      <c r="A25" s="100" t="str">
        <f t="shared" si="0"/>
        <v>NovKenzie MansonWp Yellowstone</v>
      </c>
      <c r="B25" s="130" t="s">
        <v>70</v>
      </c>
      <c r="C25" s="102" t="s">
        <v>668</v>
      </c>
      <c r="D25" s="103" t="s">
        <v>1023</v>
      </c>
      <c r="E25" s="114">
        <v>6024203</v>
      </c>
      <c r="F25" s="105" t="s">
        <v>570</v>
      </c>
      <c r="G25" s="332"/>
      <c r="H25" s="596"/>
      <c r="I25" s="334">
        <v>60.384999999999998</v>
      </c>
      <c r="J25" s="597"/>
      <c r="K25" s="598"/>
      <c r="L25" s="111">
        <v>4</v>
      </c>
      <c r="M25" s="112">
        <f t="shared" si="1"/>
        <v>4</v>
      </c>
      <c r="N25" s="113">
        <f t="shared" si="2"/>
        <v>6</v>
      </c>
    </row>
    <row r="26" spans="1:14" ht="14.4" x14ac:dyDescent="0.25">
      <c r="A26" s="100" t="str">
        <f t="shared" si="0"/>
        <v>NovHolly GreeningLockharts Enterprise</v>
      </c>
      <c r="B26" s="130" t="s">
        <v>70</v>
      </c>
      <c r="C26" s="102" t="s">
        <v>39</v>
      </c>
      <c r="D26" s="103" t="s">
        <v>324</v>
      </c>
      <c r="E26" s="114">
        <v>6027084</v>
      </c>
      <c r="F26" s="105" t="s">
        <v>376</v>
      </c>
      <c r="G26" s="332"/>
      <c r="H26" s="596"/>
      <c r="I26" s="334">
        <v>64.037999999999997</v>
      </c>
      <c r="J26" s="597"/>
      <c r="K26" s="598"/>
      <c r="L26" s="111">
        <v>1</v>
      </c>
      <c r="M26" s="112">
        <f t="shared" si="1"/>
        <v>7</v>
      </c>
      <c r="N26" s="113">
        <f t="shared" si="2"/>
        <v>9</v>
      </c>
    </row>
    <row r="27" spans="1:14" ht="14.4" x14ac:dyDescent="0.25">
      <c r="A27" s="100" t="str">
        <f t="shared" si="0"/>
        <v>NovHolly KerrOwendale Firefox</v>
      </c>
      <c r="B27" s="130" t="s">
        <v>70</v>
      </c>
      <c r="C27" s="102" t="s">
        <v>535</v>
      </c>
      <c r="D27" s="103" t="s">
        <v>526</v>
      </c>
      <c r="E27" s="114"/>
      <c r="F27" s="105" t="s">
        <v>570</v>
      </c>
      <c r="G27" s="332"/>
      <c r="H27" s="596"/>
      <c r="I27" s="334">
        <v>60.768999999999998</v>
      </c>
      <c r="J27" s="597"/>
      <c r="K27" s="598"/>
      <c r="L27" s="111">
        <v>3</v>
      </c>
      <c r="M27" s="112">
        <f t="shared" si="1"/>
        <v>5</v>
      </c>
      <c r="N27" s="113">
        <f t="shared" si="2"/>
        <v>7</v>
      </c>
    </row>
    <row r="28" spans="1:14" ht="14.4" x14ac:dyDescent="0.25">
      <c r="A28" s="100" t="str">
        <f t="shared" si="0"/>
        <v>NovJorja WarehamTiaja Park Fearless</v>
      </c>
      <c r="B28" s="130" t="s">
        <v>70</v>
      </c>
      <c r="C28" s="131" t="s">
        <v>340</v>
      </c>
      <c r="D28" s="132" t="s">
        <v>462</v>
      </c>
      <c r="E28" s="114">
        <v>6005901</v>
      </c>
      <c r="F28" s="105" t="s">
        <v>364</v>
      </c>
      <c r="G28" s="332"/>
      <c r="H28" s="596"/>
      <c r="I28" s="334">
        <v>65.576999999999998</v>
      </c>
      <c r="J28" s="597"/>
      <c r="K28" s="598"/>
      <c r="L28" s="111">
        <v>1</v>
      </c>
      <c r="M28" s="112">
        <f t="shared" si="1"/>
        <v>7</v>
      </c>
      <c r="N28" s="113">
        <f t="shared" si="2"/>
        <v>9</v>
      </c>
    </row>
    <row r="29" spans="1:14" ht="14.4" x14ac:dyDescent="0.25">
      <c r="A29" s="100" t="str">
        <f t="shared" si="0"/>
        <v>NovAva ClarkeLancefield Park Amanzi</v>
      </c>
      <c r="B29" s="130" t="s">
        <v>70</v>
      </c>
      <c r="C29" s="102" t="s">
        <v>456</v>
      </c>
      <c r="D29" s="132" t="s">
        <v>837</v>
      </c>
      <c r="E29" s="114">
        <v>9101295</v>
      </c>
      <c r="F29" s="105" t="s">
        <v>570</v>
      </c>
      <c r="G29" s="332"/>
      <c r="H29" s="596"/>
      <c r="I29" s="334">
        <v>65.191999999999993</v>
      </c>
      <c r="J29" s="597"/>
      <c r="K29" s="598"/>
      <c r="L29" s="111">
        <v>2</v>
      </c>
      <c r="M29" s="112">
        <f t="shared" si="1"/>
        <v>6</v>
      </c>
      <c r="N29" s="113">
        <f t="shared" si="2"/>
        <v>8</v>
      </c>
    </row>
    <row r="30" spans="1:14" ht="14.4" x14ac:dyDescent="0.25">
      <c r="A30" s="100" t="str">
        <f t="shared" si="0"/>
        <v>NovAbbie KirkhamLuminous Star</v>
      </c>
      <c r="B30" s="130" t="s">
        <v>70</v>
      </c>
      <c r="C30" s="102" t="s">
        <v>504</v>
      </c>
      <c r="D30" s="103" t="s">
        <v>384</v>
      </c>
      <c r="E30" s="114">
        <v>6027917</v>
      </c>
      <c r="F30" s="105" t="s">
        <v>570</v>
      </c>
      <c r="G30" s="332"/>
      <c r="H30" s="596"/>
      <c r="I30" s="334">
        <v>58.845999999999997</v>
      </c>
      <c r="J30" s="597"/>
      <c r="K30" s="598"/>
      <c r="L30" s="111">
        <v>4</v>
      </c>
      <c r="M30" s="112">
        <f t="shared" si="1"/>
        <v>4</v>
      </c>
      <c r="N30" s="113">
        <f t="shared" si="2"/>
        <v>6</v>
      </c>
    </row>
    <row r="31" spans="1:14" ht="14.4" x14ac:dyDescent="0.25">
      <c r="A31" s="100" t="str">
        <f t="shared" si="0"/>
        <v>NovHannah KerrCharisma George Washington</v>
      </c>
      <c r="B31" s="130" t="s">
        <v>70</v>
      </c>
      <c r="C31" s="102" t="s">
        <v>507</v>
      </c>
      <c r="D31" s="103" t="s">
        <v>393</v>
      </c>
      <c r="E31" s="114"/>
      <c r="F31" s="105" t="s">
        <v>570</v>
      </c>
      <c r="G31" s="332"/>
      <c r="H31" s="596"/>
      <c r="I31" s="334">
        <v>60.768999999999998</v>
      </c>
      <c r="J31" s="597"/>
      <c r="K31" s="598"/>
      <c r="L31" s="111">
        <v>3</v>
      </c>
      <c r="M31" s="112">
        <f t="shared" si="1"/>
        <v>5</v>
      </c>
      <c r="N31" s="113">
        <f t="shared" si="2"/>
        <v>7</v>
      </c>
    </row>
    <row r="32" spans="1:14" ht="14.4" x14ac:dyDescent="0.25">
      <c r="A32" s="100" t="str">
        <f t="shared" si="0"/>
        <v>NovAshlyn O'BrienDizzy</v>
      </c>
      <c r="B32" s="130" t="s">
        <v>70</v>
      </c>
      <c r="C32" s="102" t="s">
        <v>467</v>
      </c>
      <c r="D32" s="103" t="s">
        <v>473</v>
      </c>
      <c r="E32" s="114"/>
      <c r="F32" s="105" t="s">
        <v>570</v>
      </c>
      <c r="G32" s="332"/>
      <c r="H32" s="596"/>
      <c r="I32" s="334">
        <v>62.115000000000002</v>
      </c>
      <c r="J32" s="597"/>
      <c r="K32" s="598"/>
      <c r="L32" s="111">
        <v>1</v>
      </c>
      <c r="M32" s="112">
        <f t="shared" si="1"/>
        <v>7</v>
      </c>
      <c r="N32" s="113">
        <f t="shared" si="2"/>
        <v>9</v>
      </c>
    </row>
    <row r="33" spans="1:14" ht="14.4" x14ac:dyDescent="0.25">
      <c r="A33" s="442" t="str">
        <f t="shared" si="0"/>
        <v>NovSophie MorisonPowderbark Orlaith</v>
      </c>
      <c r="B33" s="130" t="s">
        <v>70</v>
      </c>
      <c r="C33" s="152" t="s">
        <v>685</v>
      </c>
      <c r="D33" s="152" t="s">
        <v>446</v>
      </c>
      <c r="E33" s="152"/>
      <c r="F33" s="152" t="s">
        <v>376</v>
      </c>
      <c r="G33" s="603"/>
      <c r="H33" s="603"/>
      <c r="I33" s="152">
        <v>61.923000000000002</v>
      </c>
      <c r="J33" s="152"/>
      <c r="K33" s="152"/>
      <c r="L33" s="152">
        <v>2</v>
      </c>
      <c r="M33" s="112">
        <f t="shared" ref="M33:M35" si="3">IF(L33=1,7,IF(L33=2,6,IF(L33=3,5,IF(L33=4,4,IF(L33=5,3,IF(L33=6,2,IF(L33&gt;=6,1,0)))))))</f>
        <v>6</v>
      </c>
      <c r="N33" s="113">
        <f t="shared" ref="N33:N35" si="4">SUM(M33+$N$5)</f>
        <v>8</v>
      </c>
    </row>
    <row r="34" spans="1:14" ht="14.4" x14ac:dyDescent="0.25">
      <c r="A34" s="442" t="str">
        <f t="shared" si="0"/>
        <v>ElemJorja WarehamTiaja Park Fearless</v>
      </c>
      <c r="B34" s="152" t="s">
        <v>16</v>
      </c>
      <c r="C34" s="152" t="s">
        <v>340</v>
      </c>
      <c r="D34" s="152" t="s">
        <v>462</v>
      </c>
      <c r="E34" s="152">
        <v>6005901</v>
      </c>
      <c r="F34" s="152" t="s">
        <v>364</v>
      </c>
      <c r="G34" s="603"/>
      <c r="H34" s="603"/>
      <c r="I34" s="152"/>
      <c r="J34" s="152">
        <v>66</v>
      </c>
      <c r="K34" s="152"/>
      <c r="L34" s="152">
        <v>1</v>
      </c>
      <c r="M34" s="112">
        <f t="shared" si="3"/>
        <v>7</v>
      </c>
      <c r="N34" s="113">
        <f t="shared" si="4"/>
        <v>9</v>
      </c>
    </row>
    <row r="35" spans="1:14" ht="14.4" x14ac:dyDescent="0.25">
      <c r="A35" s="442" t="str">
        <f t="shared" si="0"/>
        <v>ElemJessica RidleyHoffman'S Molly</v>
      </c>
      <c r="B35" s="152" t="s">
        <v>16</v>
      </c>
      <c r="C35" s="152" t="s">
        <v>18</v>
      </c>
      <c r="D35" s="152" t="s">
        <v>1024</v>
      </c>
      <c r="E35" s="152"/>
      <c r="F35" s="152" t="s">
        <v>376</v>
      </c>
      <c r="G35" s="603"/>
      <c r="H35" s="603"/>
      <c r="I35" s="152"/>
      <c r="J35" s="152">
        <v>63.713999999999999</v>
      </c>
      <c r="K35" s="152"/>
      <c r="L35" s="152">
        <v>1</v>
      </c>
      <c r="M35" s="112">
        <f t="shared" si="3"/>
        <v>7</v>
      </c>
      <c r="N35" s="113">
        <f t="shared" si="4"/>
        <v>9</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19" type="noConversion"/>
  <conditionalFormatting sqref="C1:D5">
    <cfRule type="duplicateValues" dxfId="49" priority="1001"/>
  </conditionalFormatting>
  <conditionalFormatting sqref="C6:D32">
    <cfRule type="duplicateValues" dxfId="48" priority="999"/>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34F6C-8543-4546-9143-A2512AB52A5A}">
  <sheetPr codeName="Sheet24">
    <tabColor rgb="FFFF3399"/>
  </sheetPr>
  <dimension ref="A1:N100"/>
  <sheetViews>
    <sheetView zoomScale="90" zoomScaleNormal="90" workbookViewId="0">
      <selection activeCell="N27" sqref="N27:N36"/>
    </sheetView>
  </sheetViews>
  <sheetFormatPr defaultColWidth="10.33203125" defaultRowHeight="13.2" x14ac:dyDescent="0.25"/>
  <cols>
    <col min="1" max="1" width="58.5546875" style="93" customWidth="1"/>
    <col min="2" max="2" width="17.88671875" style="12" customWidth="1"/>
    <col min="3" max="3" width="18.6640625" style="93" bestFit="1" customWidth="1"/>
    <col min="4" max="4" width="17.88671875" style="128" bestFit="1" customWidth="1"/>
    <col min="5" max="5" width="12" style="12" bestFit="1" customWidth="1"/>
    <col min="6" max="6" width="16" style="93" bestFit="1" customWidth="1"/>
    <col min="7" max="8" width="9.33203125" style="129" bestFit="1" customWidth="1"/>
    <col min="9" max="9" width="9.6640625" style="129" bestFit="1" customWidth="1"/>
    <col min="10" max="10" width="14.33203125" style="129" bestFit="1" customWidth="1"/>
    <col min="11" max="11" width="14.88671875" style="129" bestFit="1" customWidth="1"/>
    <col min="12" max="12" width="8.33203125" style="12" bestFit="1" customWidth="1"/>
    <col min="13" max="13" width="14.88671875" style="12" bestFit="1" customWidth="1"/>
    <col min="14" max="14" width="33.109375" style="12" bestFit="1" customWidth="1"/>
    <col min="15" max="16384" width="10.33203125" style="93"/>
  </cols>
  <sheetData>
    <row r="1" spans="1:14" ht="22.5" customHeight="1" thickBot="1" x14ac:dyDescent="0.3">
      <c r="A1" s="89">
        <f>SUM(A2-1)</f>
        <v>15</v>
      </c>
      <c r="B1" s="942" t="s">
        <v>54</v>
      </c>
      <c r="C1" s="943"/>
      <c r="D1" s="90" t="s">
        <v>27</v>
      </c>
      <c r="E1" s="944" t="s">
        <v>195</v>
      </c>
      <c r="F1" s="945"/>
      <c r="G1" s="945"/>
      <c r="H1" s="945"/>
      <c r="I1" s="945"/>
      <c r="J1" s="945"/>
      <c r="K1" s="91" t="s">
        <v>28</v>
      </c>
      <c r="L1" s="946"/>
      <c r="M1" s="947"/>
      <c r="N1" s="92" t="s">
        <v>55</v>
      </c>
    </row>
    <row r="2" spans="1:14" ht="22.5" customHeight="1" thickBot="1" x14ac:dyDescent="0.3">
      <c r="A2" s="94">
        <f>COUNTA(_xlfn.UNIQUE(D8:D25))</f>
        <v>16</v>
      </c>
      <c r="B2" s="948" t="s">
        <v>56</v>
      </c>
      <c r="C2" s="948"/>
      <c r="D2" s="948"/>
      <c r="E2" s="948"/>
      <c r="F2" s="948"/>
      <c r="G2" s="948"/>
      <c r="H2" s="948"/>
      <c r="I2" s="948"/>
      <c r="J2" s="948"/>
      <c r="K2" s="948"/>
      <c r="L2" s="948"/>
      <c r="M2" s="948"/>
      <c r="N2" s="95" t="s">
        <v>57</v>
      </c>
    </row>
    <row r="3" spans="1:14" ht="14.4" thickBot="1" x14ac:dyDescent="0.3">
      <c r="A3" s="926" t="s">
        <v>58</v>
      </c>
      <c r="B3" s="928" t="s">
        <v>29</v>
      </c>
      <c r="C3" s="931" t="s">
        <v>30</v>
      </c>
      <c r="D3" s="934" t="s">
        <v>31</v>
      </c>
      <c r="E3" s="936" t="s">
        <v>59</v>
      </c>
      <c r="F3" s="934" t="s">
        <v>36</v>
      </c>
      <c r="G3" s="950" t="s">
        <v>60</v>
      </c>
      <c r="H3" s="951"/>
      <c r="I3" s="951"/>
      <c r="J3" s="951"/>
      <c r="K3" s="952"/>
      <c r="L3" s="953" t="s">
        <v>25</v>
      </c>
      <c r="M3" s="955" t="s">
        <v>34</v>
      </c>
      <c r="N3" s="96" t="s">
        <v>61</v>
      </c>
    </row>
    <row r="4" spans="1:14" ht="14.4" thickBot="1" x14ac:dyDescent="0.3">
      <c r="A4" s="927"/>
      <c r="B4" s="929"/>
      <c r="C4" s="932"/>
      <c r="D4" s="935"/>
      <c r="E4" s="937"/>
      <c r="F4" s="949"/>
      <c r="G4" s="957" t="s">
        <v>26</v>
      </c>
      <c r="H4" s="959" t="s">
        <v>24</v>
      </c>
      <c r="I4" s="959" t="s">
        <v>38</v>
      </c>
      <c r="J4" s="959" t="s">
        <v>32</v>
      </c>
      <c r="K4" s="940" t="s">
        <v>33</v>
      </c>
      <c r="L4" s="954"/>
      <c r="M4" s="956"/>
      <c r="N4" s="98">
        <v>2</v>
      </c>
    </row>
    <row r="5" spans="1:14" ht="14.4" thickBot="1" x14ac:dyDescent="0.3">
      <c r="A5" s="961"/>
      <c r="B5" s="962"/>
      <c r="C5" s="963"/>
      <c r="D5" s="964"/>
      <c r="E5" s="965" t="s">
        <v>35</v>
      </c>
      <c r="F5" s="966"/>
      <c r="G5" s="976"/>
      <c r="H5" s="977"/>
      <c r="I5" s="977"/>
      <c r="J5" s="977"/>
      <c r="K5" s="975"/>
      <c r="L5" s="969"/>
      <c r="M5" s="970"/>
      <c r="N5" s="99">
        <f>IF(N4=1,0,IF(N4=2,1,IF(N4=3,2,0)))</f>
        <v>1</v>
      </c>
    </row>
    <row r="6" spans="1:14" ht="14.4" x14ac:dyDescent="0.25">
      <c r="A6" s="266" t="str">
        <f t="shared" ref="A6:A37" si="0">CONCATENATE(B6,C6,D6)</f>
        <v xml:space="preserve">PrepExample Rider AExample Horse </v>
      </c>
      <c r="B6" s="267" t="s">
        <v>26</v>
      </c>
      <c r="C6" s="268" t="s">
        <v>129</v>
      </c>
      <c r="D6" s="269" t="s">
        <v>130</v>
      </c>
      <c r="E6" s="270">
        <v>6000000</v>
      </c>
      <c r="F6" s="271" t="s">
        <v>131</v>
      </c>
      <c r="G6" s="299">
        <v>60</v>
      </c>
      <c r="H6" s="300"/>
      <c r="I6" s="301"/>
      <c r="J6" s="302"/>
      <c r="K6" s="303"/>
      <c r="L6" s="275">
        <v>1</v>
      </c>
      <c r="M6" s="276">
        <f>IF(L6=1,7,IF(L6=2,6,IF(L6=3,5,IF(L6=4,4,IF(L6=5,3,IF(L6=6,2,IF(L6&gt;=6,1,0)))))))</f>
        <v>7</v>
      </c>
      <c r="N6" s="277">
        <f t="shared" ref="N6:N26" si="1">SUM(M6+$N$5)</f>
        <v>8</v>
      </c>
    </row>
    <row r="7" spans="1:14" ht="14.4" x14ac:dyDescent="0.25">
      <c r="A7" s="100" t="str">
        <f t="shared" si="0"/>
        <v xml:space="preserve">PrelimExample RiderExample Horse </v>
      </c>
      <c r="B7" s="278" t="s">
        <v>24</v>
      </c>
      <c r="C7" s="279" t="s">
        <v>132</v>
      </c>
      <c r="D7" s="280" t="s">
        <v>130</v>
      </c>
      <c r="E7" s="281">
        <v>6000001</v>
      </c>
      <c r="F7" s="282" t="s">
        <v>131</v>
      </c>
      <c r="G7" s="304"/>
      <c r="H7" s="305">
        <v>45</v>
      </c>
      <c r="I7" s="306"/>
      <c r="J7" s="307"/>
      <c r="K7" s="308"/>
      <c r="L7" s="286">
        <v>3</v>
      </c>
      <c r="M7" s="287">
        <f>IF(L7=1,7,IF(L7=2,6,IF(L7=3,5,IF(L7=4,4,IF(L7=5,3,IF(L7=6,2,IF(L7&gt;=6,1,0)))))))</f>
        <v>5</v>
      </c>
      <c r="N7" s="288">
        <f t="shared" si="1"/>
        <v>6</v>
      </c>
    </row>
    <row r="8" spans="1:14" ht="14.4" x14ac:dyDescent="0.25">
      <c r="A8" s="100" t="str">
        <f t="shared" si="0"/>
        <v>ElemSavannah BeveridgeCunnamore Blackwood</v>
      </c>
      <c r="B8" s="130" t="s">
        <v>16</v>
      </c>
      <c r="C8" s="102" t="s">
        <v>354</v>
      </c>
      <c r="D8" s="103" t="s">
        <v>463</v>
      </c>
      <c r="E8" s="104"/>
      <c r="F8" s="105" t="s">
        <v>428</v>
      </c>
      <c r="G8" s="106"/>
      <c r="H8" s="107"/>
      <c r="I8" s="108"/>
      <c r="J8" s="109">
        <v>59.512</v>
      </c>
      <c r="K8" s="110"/>
      <c r="L8" s="111">
        <v>1</v>
      </c>
      <c r="M8" s="276">
        <f t="shared" ref="M8:M34" si="2">IF(L8=1,7,IF(L8=2,6,IF(L8=3,5,IF(L8=4,4,IF(L8=5,3,IF(L8=6,2,IF(L8&gt;=6,1,0)))))))</f>
        <v>7</v>
      </c>
      <c r="N8" s="277">
        <f t="shared" si="1"/>
        <v>8</v>
      </c>
    </row>
    <row r="9" spans="1:14" ht="14.4" x14ac:dyDescent="0.25">
      <c r="A9" s="100" t="str">
        <f t="shared" si="0"/>
        <v>ElemKaeleigh BrownMystic Shadows Celtic Wizard</v>
      </c>
      <c r="B9" s="130" t="s">
        <v>16</v>
      </c>
      <c r="C9" s="102" t="s">
        <v>469</v>
      </c>
      <c r="D9" s="103" t="s">
        <v>474</v>
      </c>
      <c r="E9" s="104"/>
      <c r="F9" s="105" t="s">
        <v>681</v>
      </c>
      <c r="G9" s="156"/>
      <c r="H9" s="599"/>
      <c r="I9" s="150"/>
      <c r="J9" s="109">
        <v>61.158999999999999</v>
      </c>
      <c r="K9" s="110"/>
      <c r="L9" s="111">
        <v>1</v>
      </c>
      <c r="M9" s="287">
        <f t="shared" si="2"/>
        <v>7</v>
      </c>
      <c r="N9" s="288">
        <f t="shared" si="1"/>
        <v>8</v>
      </c>
    </row>
    <row r="10" spans="1:14" ht="14.4" x14ac:dyDescent="0.25">
      <c r="A10" s="100" t="str">
        <f t="shared" si="0"/>
        <v>NovAnnalyce PageLyngarie Catena</v>
      </c>
      <c r="B10" s="130" t="s">
        <v>70</v>
      </c>
      <c r="C10" s="102" t="s">
        <v>335</v>
      </c>
      <c r="D10" s="132" t="s">
        <v>337</v>
      </c>
      <c r="E10" s="104"/>
      <c r="F10" s="105" t="s">
        <v>734</v>
      </c>
      <c r="G10" s="156"/>
      <c r="H10" s="599"/>
      <c r="I10" s="150"/>
      <c r="J10" s="109">
        <v>65.286000000000001</v>
      </c>
      <c r="K10" s="110"/>
      <c r="L10" s="111">
        <v>1</v>
      </c>
      <c r="M10" s="276">
        <f t="shared" si="2"/>
        <v>7</v>
      </c>
      <c r="N10" s="277">
        <f t="shared" si="1"/>
        <v>8</v>
      </c>
    </row>
    <row r="11" spans="1:14" ht="14.4" x14ac:dyDescent="0.25">
      <c r="A11" s="100" t="str">
        <f t="shared" si="0"/>
        <v>NovSavannah BeveridgeCunnamore Blackwood</v>
      </c>
      <c r="B11" s="130" t="s">
        <v>70</v>
      </c>
      <c r="C11" s="102" t="s">
        <v>354</v>
      </c>
      <c r="D11" s="103" t="s">
        <v>463</v>
      </c>
      <c r="E11" s="104"/>
      <c r="F11" s="105" t="s">
        <v>428</v>
      </c>
      <c r="G11" s="156"/>
      <c r="H11" s="599"/>
      <c r="I11" s="150"/>
      <c r="J11" s="109">
        <v>64.213999999999999</v>
      </c>
      <c r="K11" s="110"/>
      <c r="L11" s="111">
        <v>1</v>
      </c>
      <c r="M11" s="287">
        <f t="shared" si="2"/>
        <v>7</v>
      </c>
      <c r="N11" s="288">
        <f t="shared" si="1"/>
        <v>8</v>
      </c>
    </row>
    <row r="12" spans="1:14" ht="14.4" x14ac:dyDescent="0.25">
      <c r="A12" s="100" t="str">
        <f t="shared" si="0"/>
        <v>NovEmma WieseValentino Man</v>
      </c>
      <c r="B12" s="130" t="s">
        <v>70</v>
      </c>
      <c r="C12" s="102" t="s">
        <v>841</v>
      </c>
      <c r="D12" s="103" t="s">
        <v>842</v>
      </c>
      <c r="E12" s="104"/>
      <c r="F12" s="105" t="s">
        <v>734</v>
      </c>
      <c r="G12" s="156"/>
      <c r="H12" s="599"/>
      <c r="I12" s="150"/>
      <c r="J12" s="109">
        <v>61.856999999999999</v>
      </c>
      <c r="K12" s="110"/>
      <c r="L12" s="111">
        <v>1</v>
      </c>
      <c r="M12" s="276">
        <f t="shared" si="2"/>
        <v>7</v>
      </c>
      <c r="N12" s="277">
        <f t="shared" si="1"/>
        <v>8</v>
      </c>
    </row>
    <row r="13" spans="1:14" ht="14.4" x14ac:dyDescent="0.25">
      <c r="A13" s="100" t="str">
        <f t="shared" si="0"/>
        <v>NovBill WieseThree Votes</v>
      </c>
      <c r="B13" s="130" t="s">
        <v>70</v>
      </c>
      <c r="C13" s="102" t="s">
        <v>843</v>
      </c>
      <c r="D13" s="103" t="s">
        <v>491</v>
      </c>
      <c r="E13" s="104"/>
      <c r="F13" s="105" t="s">
        <v>734</v>
      </c>
      <c r="G13" s="156"/>
      <c r="H13" s="599"/>
      <c r="I13" s="150"/>
      <c r="J13" s="109">
        <v>55.570999999999998</v>
      </c>
      <c r="K13" s="110"/>
      <c r="L13" s="111">
        <v>2</v>
      </c>
      <c r="M13" s="287">
        <f t="shared" si="2"/>
        <v>6</v>
      </c>
      <c r="N13" s="288">
        <f t="shared" si="1"/>
        <v>7</v>
      </c>
    </row>
    <row r="14" spans="1:14" ht="14.4" x14ac:dyDescent="0.25">
      <c r="A14" s="100" t="str">
        <f t="shared" si="0"/>
        <v>PrepJenaveve PageLyngarie Philano'S Gift</v>
      </c>
      <c r="B14" s="130" t="s">
        <v>26</v>
      </c>
      <c r="C14" s="102" t="s">
        <v>214</v>
      </c>
      <c r="D14" s="132" t="s">
        <v>783</v>
      </c>
      <c r="E14" s="104"/>
      <c r="F14" s="105" t="s">
        <v>734</v>
      </c>
      <c r="G14" s="156"/>
      <c r="H14" s="599"/>
      <c r="I14" s="150"/>
      <c r="J14" s="109">
        <v>59.473999999999997</v>
      </c>
      <c r="K14" s="110"/>
      <c r="L14" s="111">
        <v>1</v>
      </c>
      <c r="M14" s="276">
        <f t="shared" si="2"/>
        <v>7</v>
      </c>
      <c r="N14" s="277">
        <f t="shared" si="1"/>
        <v>8</v>
      </c>
    </row>
    <row r="15" spans="1:14" ht="14.4" x14ac:dyDescent="0.25">
      <c r="A15" s="100" t="str">
        <f t="shared" si="0"/>
        <v>PrepMichelle MunroeMinstrals Spirit</v>
      </c>
      <c r="B15" s="130" t="s">
        <v>26</v>
      </c>
      <c r="C15" s="102" t="s">
        <v>743</v>
      </c>
      <c r="D15" s="103" t="s">
        <v>744</v>
      </c>
      <c r="E15" s="104"/>
      <c r="F15" s="105" t="s">
        <v>745</v>
      </c>
      <c r="G15" s="156"/>
      <c r="H15" s="599"/>
      <c r="I15" s="150"/>
      <c r="J15" s="109">
        <v>45.798000000000002</v>
      </c>
      <c r="K15" s="110"/>
      <c r="L15" s="111">
        <v>2</v>
      </c>
      <c r="M15" s="287">
        <f t="shared" si="2"/>
        <v>6</v>
      </c>
      <c r="N15" s="288">
        <f t="shared" si="1"/>
        <v>7</v>
      </c>
    </row>
    <row r="16" spans="1:14" ht="14.4" x14ac:dyDescent="0.25">
      <c r="A16" s="100" t="str">
        <f t="shared" si="0"/>
        <v>PrepLily SpencerJoshua Brook Sweet Inspiration</v>
      </c>
      <c r="B16" s="130" t="s">
        <v>26</v>
      </c>
      <c r="C16" s="102" t="s">
        <v>752</v>
      </c>
      <c r="D16" s="103" t="s">
        <v>764</v>
      </c>
      <c r="E16" s="104"/>
      <c r="F16" s="105" t="s">
        <v>734</v>
      </c>
      <c r="G16" s="156"/>
      <c r="H16" s="599"/>
      <c r="I16" s="150"/>
      <c r="J16" s="109">
        <v>59.737000000000002</v>
      </c>
      <c r="K16" s="110"/>
      <c r="L16" s="111">
        <v>1</v>
      </c>
      <c r="M16" s="276">
        <f t="shared" si="2"/>
        <v>7</v>
      </c>
      <c r="N16" s="277">
        <f t="shared" si="1"/>
        <v>8</v>
      </c>
    </row>
    <row r="17" spans="1:14" ht="14.4" x14ac:dyDescent="0.25">
      <c r="A17" s="100" t="str">
        <f t="shared" si="0"/>
        <v>PrepLily SpencerNutmeg</v>
      </c>
      <c r="B17" s="130" t="s">
        <v>26</v>
      </c>
      <c r="C17" s="102" t="s">
        <v>752</v>
      </c>
      <c r="D17" s="103" t="s">
        <v>847</v>
      </c>
      <c r="E17" s="104"/>
      <c r="F17" s="105" t="s">
        <v>734</v>
      </c>
      <c r="G17" s="156"/>
      <c r="H17" s="599"/>
      <c r="I17" s="150"/>
      <c r="J17" s="109">
        <v>57.895000000000003</v>
      </c>
      <c r="K17" s="110"/>
      <c r="L17" s="111">
        <v>2</v>
      </c>
      <c r="M17" s="287">
        <f t="shared" si="2"/>
        <v>6</v>
      </c>
      <c r="N17" s="288">
        <f t="shared" si="1"/>
        <v>7</v>
      </c>
    </row>
    <row r="18" spans="1:14" ht="14.4" x14ac:dyDescent="0.25">
      <c r="A18" s="100" t="str">
        <f t="shared" si="0"/>
        <v>PrelimElla AtwellKarma Park Tops Delight</v>
      </c>
      <c r="B18" s="130" t="s">
        <v>24</v>
      </c>
      <c r="C18" s="102" t="s">
        <v>233</v>
      </c>
      <c r="D18" s="103" t="s">
        <v>239</v>
      </c>
      <c r="E18" s="104"/>
      <c r="F18" s="105" t="s">
        <v>734</v>
      </c>
      <c r="G18" s="156"/>
      <c r="H18" s="599"/>
      <c r="I18" s="150"/>
      <c r="J18" s="109">
        <v>75.417000000000002</v>
      </c>
      <c r="K18" s="110"/>
      <c r="L18" s="111">
        <v>1</v>
      </c>
      <c r="M18" s="276">
        <f t="shared" si="2"/>
        <v>7</v>
      </c>
      <c r="N18" s="277">
        <f t="shared" si="1"/>
        <v>8</v>
      </c>
    </row>
    <row r="19" spans="1:14" ht="14.4" x14ac:dyDescent="0.25">
      <c r="A19" s="100" t="str">
        <f t="shared" si="0"/>
        <v>PrelimJenaveve PageWyatchwood Druid</v>
      </c>
      <c r="B19" s="130" t="s">
        <v>24</v>
      </c>
      <c r="C19" s="102" t="s">
        <v>214</v>
      </c>
      <c r="D19" s="103" t="s">
        <v>228</v>
      </c>
      <c r="E19" s="104"/>
      <c r="F19" s="105" t="s">
        <v>734</v>
      </c>
      <c r="G19" s="156"/>
      <c r="H19" s="599"/>
      <c r="I19" s="150"/>
      <c r="J19" s="109">
        <v>72.5</v>
      </c>
      <c r="K19" s="110"/>
      <c r="L19" s="111">
        <v>2</v>
      </c>
      <c r="M19" s="287">
        <f t="shared" si="2"/>
        <v>6</v>
      </c>
      <c r="N19" s="288">
        <f t="shared" si="1"/>
        <v>7</v>
      </c>
    </row>
    <row r="20" spans="1:14" ht="14.4" x14ac:dyDescent="0.25">
      <c r="A20" s="100" t="str">
        <f t="shared" si="0"/>
        <v>PrelimAva RobinsonSilver Wings Moonlight</v>
      </c>
      <c r="B20" s="130" t="s">
        <v>24</v>
      </c>
      <c r="C20" s="102" t="s">
        <v>857</v>
      </c>
      <c r="D20" s="103" t="s">
        <v>858</v>
      </c>
      <c r="E20" s="104"/>
      <c r="F20" s="105"/>
      <c r="G20" s="156"/>
      <c r="H20" s="599"/>
      <c r="I20" s="150"/>
      <c r="J20" s="109">
        <v>64.792000000000002</v>
      </c>
      <c r="K20" s="110"/>
      <c r="L20" s="111">
        <v>3</v>
      </c>
      <c r="M20" s="276">
        <f t="shared" si="2"/>
        <v>5</v>
      </c>
      <c r="N20" s="277">
        <f t="shared" si="1"/>
        <v>6</v>
      </c>
    </row>
    <row r="21" spans="1:14" ht="14.4" x14ac:dyDescent="0.25">
      <c r="A21" s="100" t="str">
        <f t="shared" si="0"/>
        <v>PrelimJenaveve PageLyngarie Philano'S Gift</v>
      </c>
      <c r="B21" s="130" t="s">
        <v>24</v>
      </c>
      <c r="C21" s="102" t="s">
        <v>214</v>
      </c>
      <c r="D21" s="132" t="s">
        <v>783</v>
      </c>
      <c r="E21" s="104"/>
      <c r="F21" s="105" t="s">
        <v>734</v>
      </c>
      <c r="G21" s="156"/>
      <c r="H21" s="599"/>
      <c r="I21" s="150"/>
      <c r="J21" s="109">
        <v>58.125</v>
      </c>
      <c r="K21" s="110"/>
      <c r="L21" s="111">
        <v>4</v>
      </c>
      <c r="M21" s="287">
        <f t="shared" si="2"/>
        <v>4</v>
      </c>
      <c r="N21" s="288">
        <f t="shared" si="1"/>
        <v>5</v>
      </c>
    </row>
    <row r="22" spans="1:14" ht="14.4" x14ac:dyDescent="0.25">
      <c r="A22" s="100" t="str">
        <f t="shared" si="0"/>
        <v>PrelimKaylee ThompsonComanche</v>
      </c>
      <c r="B22" s="130" t="s">
        <v>24</v>
      </c>
      <c r="C22" s="102" t="s">
        <v>560</v>
      </c>
      <c r="D22" s="103" t="s">
        <v>262</v>
      </c>
      <c r="E22" s="104"/>
      <c r="F22" s="105"/>
      <c r="G22" s="156"/>
      <c r="H22" s="599"/>
      <c r="I22" s="150"/>
      <c r="J22" s="109">
        <v>52.5</v>
      </c>
      <c r="K22" s="110"/>
      <c r="L22" s="111">
        <v>5</v>
      </c>
      <c r="M22" s="276">
        <f t="shared" si="2"/>
        <v>3</v>
      </c>
      <c r="N22" s="277">
        <f t="shared" si="1"/>
        <v>4</v>
      </c>
    </row>
    <row r="23" spans="1:14" ht="14.4" x14ac:dyDescent="0.25">
      <c r="A23" s="100" t="str">
        <f t="shared" si="0"/>
        <v>PrelimAnnalyce PageCoronation Flora</v>
      </c>
      <c r="B23" s="130" t="s">
        <v>24</v>
      </c>
      <c r="C23" s="102" t="s">
        <v>335</v>
      </c>
      <c r="D23" s="103" t="s">
        <v>338</v>
      </c>
      <c r="E23" s="104"/>
      <c r="F23" s="105" t="s">
        <v>734</v>
      </c>
      <c r="G23" s="156"/>
      <c r="H23" s="599"/>
      <c r="I23" s="150"/>
      <c r="J23" s="109">
        <v>76.042000000000002</v>
      </c>
      <c r="K23" s="110"/>
      <c r="L23" s="111">
        <v>1</v>
      </c>
      <c r="M23" s="287">
        <f t="shared" si="2"/>
        <v>7</v>
      </c>
      <c r="N23" s="288">
        <f t="shared" si="1"/>
        <v>8</v>
      </c>
    </row>
    <row r="24" spans="1:14" ht="14.4" x14ac:dyDescent="0.25">
      <c r="A24" s="100" t="str">
        <f t="shared" si="0"/>
        <v>PrelimSavannah BeveridgeThe Italian Job</v>
      </c>
      <c r="B24" s="130" t="s">
        <v>24</v>
      </c>
      <c r="C24" s="102" t="s">
        <v>354</v>
      </c>
      <c r="D24" s="103" t="s">
        <v>397</v>
      </c>
      <c r="E24" s="104"/>
      <c r="F24" s="105" t="s">
        <v>859</v>
      </c>
      <c r="G24" s="156"/>
      <c r="H24" s="599"/>
      <c r="I24" s="150"/>
      <c r="J24" s="109">
        <v>68.332999999999998</v>
      </c>
      <c r="K24" s="110"/>
      <c r="L24" s="111">
        <v>1</v>
      </c>
      <c r="M24" s="276">
        <f t="shared" si="2"/>
        <v>7</v>
      </c>
      <c r="N24" s="277">
        <f t="shared" si="1"/>
        <v>8</v>
      </c>
    </row>
    <row r="25" spans="1:14" ht="14.4" x14ac:dyDescent="0.25">
      <c r="A25" s="100" t="str">
        <f t="shared" si="0"/>
        <v>PrelimDan WieseBiara Flyer</v>
      </c>
      <c r="B25" s="130" t="s">
        <v>24</v>
      </c>
      <c r="C25" s="102" t="s">
        <v>418</v>
      </c>
      <c r="D25" s="103" t="s">
        <v>443</v>
      </c>
      <c r="E25" s="104"/>
      <c r="F25" s="105" t="s">
        <v>734</v>
      </c>
      <c r="G25" s="156"/>
      <c r="H25" s="599"/>
      <c r="I25" s="150"/>
      <c r="J25" s="109">
        <v>62.292000000000002</v>
      </c>
      <c r="K25" s="110"/>
      <c r="L25" s="111">
        <v>1</v>
      </c>
      <c r="M25" s="287">
        <f t="shared" si="2"/>
        <v>7</v>
      </c>
      <c r="N25" s="288">
        <f t="shared" si="1"/>
        <v>8</v>
      </c>
    </row>
    <row r="26" spans="1:14" ht="14.4" x14ac:dyDescent="0.25">
      <c r="A26" s="100" t="str">
        <f t="shared" si="0"/>
        <v>PrelimSummer ThornTyson Flight</v>
      </c>
      <c r="B26" s="130" t="s">
        <v>24</v>
      </c>
      <c r="C26" s="102" t="s">
        <v>759</v>
      </c>
      <c r="D26" s="103" t="s">
        <v>860</v>
      </c>
      <c r="E26" s="104"/>
      <c r="F26" s="105"/>
      <c r="G26" s="156"/>
      <c r="H26" s="599"/>
      <c r="I26" s="150"/>
      <c r="J26" s="109">
        <v>62.292000000000002</v>
      </c>
      <c r="K26" s="110"/>
      <c r="L26" s="111">
        <v>1</v>
      </c>
      <c r="M26" s="276">
        <f t="shared" si="2"/>
        <v>7</v>
      </c>
      <c r="N26" s="277">
        <f t="shared" si="1"/>
        <v>8</v>
      </c>
    </row>
    <row r="27" spans="1:14" ht="14.4" x14ac:dyDescent="0.25">
      <c r="A27" s="100" t="str">
        <f t="shared" si="0"/>
        <v/>
      </c>
      <c r="B27" s="130"/>
      <c r="C27" s="102"/>
      <c r="D27" s="103"/>
      <c r="E27" s="114"/>
      <c r="F27" s="105"/>
      <c r="G27" s="156"/>
      <c r="H27" s="599"/>
      <c r="I27" s="150"/>
      <c r="J27" s="177"/>
      <c r="K27" s="178"/>
      <c r="L27" s="111"/>
      <c r="M27" s="287">
        <f t="shared" si="2"/>
        <v>0</v>
      </c>
      <c r="N27" s="288"/>
    </row>
    <row r="28" spans="1:14" ht="14.4" x14ac:dyDescent="0.25">
      <c r="A28" s="100" t="str">
        <f t="shared" si="0"/>
        <v/>
      </c>
      <c r="B28" s="130"/>
      <c r="C28" s="102"/>
      <c r="D28" s="103"/>
      <c r="E28" s="114"/>
      <c r="F28" s="105"/>
      <c r="G28" s="156"/>
      <c r="H28" s="599"/>
      <c r="I28" s="150"/>
      <c r="J28" s="177"/>
      <c r="K28" s="178"/>
      <c r="L28" s="111"/>
      <c r="M28" s="276">
        <f t="shared" si="2"/>
        <v>0</v>
      </c>
      <c r="N28" s="277"/>
    </row>
    <row r="29" spans="1:14" ht="14.4" x14ac:dyDescent="0.25">
      <c r="A29" s="100" t="str">
        <f t="shared" si="0"/>
        <v/>
      </c>
      <c r="B29" s="130"/>
      <c r="C29" s="102"/>
      <c r="D29" s="103"/>
      <c r="E29" s="114"/>
      <c r="F29" s="105"/>
      <c r="G29" s="156"/>
      <c r="H29" s="599"/>
      <c r="I29" s="150"/>
      <c r="J29" s="177"/>
      <c r="K29" s="178"/>
      <c r="L29" s="111"/>
      <c r="M29" s="287">
        <f t="shared" si="2"/>
        <v>0</v>
      </c>
      <c r="N29" s="288"/>
    </row>
    <row r="30" spans="1:14" ht="14.4" x14ac:dyDescent="0.25">
      <c r="A30" s="100" t="str">
        <f t="shared" si="0"/>
        <v/>
      </c>
      <c r="B30" s="130"/>
      <c r="C30" s="102"/>
      <c r="D30" s="103"/>
      <c r="E30" s="104"/>
      <c r="F30" s="105"/>
      <c r="G30" s="156"/>
      <c r="H30" s="599"/>
      <c r="I30" s="150"/>
      <c r="J30" s="109"/>
      <c r="K30" s="110"/>
      <c r="L30" s="111"/>
      <c r="M30" s="276">
        <f t="shared" si="2"/>
        <v>0</v>
      </c>
      <c r="N30" s="277"/>
    </row>
    <row r="31" spans="1:14" ht="14.4" x14ac:dyDescent="0.25">
      <c r="A31" s="100" t="str">
        <f t="shared" si="0"/>
        <v/>
      </c>
      <c r="B31" s="130"/>
      <c r="C31" s="102"/>
      <c r="D31" s="103"/>
      <c r="E31" s="104"/>
      <c r="F31" s="105"/>
      <c r="G31" s="156"/>
      <c r="H31" s="599"/>
      <c r="I31" s="150"/>
      <c r="J31" s="109"/>
      <c r="K31" s="110"/>
      <c r="L31" s="111"/>
      <c r="M31" s="287">
        <f t="shared" si="2"/>
        <v>0</v>
      </c>
      <c r="N31" s="288"/>
    </row>
    <row r="32" spans="1:14" ht="14.4" x14ac:dyDescent="0.25">
      <c r="A32" s="100" t="str">
        <f t="shared" si="0"/>
        <v/>
      </c>
      <c r="B32" s="130"/>
      <c r="C32" s="102"/>
      <c r="D32" s="103"/>
      <c r="E32" s="104"/>
      <c r="F32" s="105"/>
      <c r="G32" s="156"/>
      <c r="H32" s="599"/>
      <c r="I32" s="150"/>
      <c r="J32" s="109"/>
      <c r="K32" s="110"/>
      <c r="L32" s="111"/>
      <c r="M32" s="276">
        <f t="shared" si="2"/>
        <v>0</v>
      </c>
      <c r="N32" s="277"/>
    </row>
    <row r="33" spans="1:14" ht="14.4" x14ac:dyDescent="0.25">
      <c r="A33" s="100" t="str">
        <f t="shared" si="0"/>
        <v/>
      </c>
      <c r="B33" s="130"/>
      <c r="C33" s="102"/>
      <c r="D33" s="103"/>
      <c r="E33" s="104"/>
      <c r="F33" s="105"/>
      <c r="G33" s="156"/>
      <c r="H33" s="599"/>
      <c r="I33" s="150"/>
      <c r="J33" s="109"/>
      <c r="K33" s="110"/>
      <c r="L33" s="111"/>
      <c r="M33" s="287">
        <f t="shared" si="2"/>
        <v>0</v>
      </c>
      <c r="N33" s="288"/>
    </row>
    <row r="34" spans="1:14" ht="14.4" x14ac:dyDescent="0.25">
      <c r="A34" s="100" t="str">
        <f t="shared" si="0"/>
        <v/>
      </c>
      <c r="B34" s="101"/>
      <c r="C34" s="102"/>
      <c r="D34" s="103"/>
      <c r="E34" s="104"/>
      <c r="F34" s="105"/>
      <c r="G34" s="106"/>
      <c r="H34" s="107"/>
      <c r="I34" s="108"/>
      <c r="J34" s="109"/>
      <c r="K34" s="110"/>
      <c r="L34" s="111"/>
      <c r="M34" s="276">
        <f t="shared" si="2"/>
        <v>0</v>
      </c>
      <c r="N34" s="277"/>
    </row>
    <row r="35" spans="1:14" ht="14.4" x14ac:dyDescent="0.25">
      <c r="A35" s="100" t="str">
        <f t="shared" si="0"/>
        <v>`</v>
      </c>
      <c r="B35" s="101"/>
      <c r="C35" s="102" t="s">
        <v>134</v>
      </c>
      <c r="D35" s="103"/>
      <c r="E35" s="104"/>
      <c r="F35" s="105"/>
      <c r="G35" s="106"/>
      <c r="H35" s="107"/>
      <c r="I35" s="108"/>
      <c r="J35" s="109"/>
      <c r="K35" s="110"/>
      <c r="L35" s="111"/>
      <c r="M35" s="112"/>
      <c r="N35" s="113"/>
    </row>
    <row r="36" spans="1:14" ht="14.4" x14ac:dyDescent="0.25">
      <c r="A36" s="100" t="str">
        <f t="shared" si="0"/>
        <v/>
      </c>
      <c r="B36" s="101"/>
      <c r="C36" s="102"/>
      <c r="D36" s="103"/>
      <c r="E36" s="104"/>
      <c r="F36" s="105"/>
      <c r="G36" s="106"/>
      <c r="H36" s="107"/>
      <c r="I36" s="108"/>
      <c r="J36" s="109"/>
      <c r="K36" s="110"/>
      <c r="L36" s="111"/>
      <c r="M36" s="112"/>
      <c r="N36" s="113"/>
    </row>
    <row r="37" spans="1:14" ht="14.4" x14ac:dyDescent="0.25">
      <c r="A37" s="100" t="str">
        <f t="shared" si="0"/>
        <v/>
      </c>
      <c r="B37" s="101"/>
      <c r="C37" s="102"/>
      <c r="D37" s="103"/>
      <c r="E37" s="104"/>
      <c r="F37" s="105"/>
      <c r="G37" s="106"/>
      <c r="H37" s="107"/>
      <c r="I37" s="108"/>
      <c r="J37" s="109"/>
      <c r="K37" s="110"/>
      <c r="L37" s="111"/>
      <c r="M37" s="112"/>
      <c r="N37" s="113"/>
    </row>
    <row r="38" spans="1:14" ht="14.4" x14ac:dyDescent="0.25">
      <c r="A38" s="100" t="str">
        <f t="shared" ref="A38:A69" si="3">CONCATENATE(B38,C38,D38)</f>
        <v/>
      </c>
      <c r="B38" s="101"/>
      <c r="C38" s="102"/>
      <c r="D38" s="103"/>
      <c r="E38" s="104"/>
      <c r="F38" s="105"/>
      <c r="G38" s="106"/>
      <c r="H38" s="107"/>
      <c r="I38" s="108"/>
      <c r="J38" s="109"/>
      <c r="K38" s="110"/>
      <c r="L38" s="111"/>
      <c r="M38" s="112"/>
      <c r="N38" s="113"/>
    </row>
    <row r="39" spans="1:14" ht="14.4" x14ac:dyDescent="0.25">
      <c r="A39" s="100" t="str">
        <f t="shared" si="3"/>
        <v/>
      </c>
      <c r="B39" s="101"/>
      <c r="C39" s="102"/>
      <c r="D39" s="103"/>
      <c r="E39" s="104"/>
      <c r="F39" s="105"/>
      <c r="G39" s="106"/>
      <c r="H39" s="107"/>
      <c r="I39" s="108"/>
      <c r="J39" s="109"/>
      <c r="K39" s="110"/>
      <c r="L39" s="111"/>
      <c r="M39" s="112"/>
      <c r="N39" s="113"/>
    </row>
    <row r="40" spans="1:14" ht="14.4" x14ac:dyDescent="0.25">
      <c r="A40" s="100" t="str">
        <f t="shared" si="3"/>
        <v/>
      </c>
      <c r="B40" s="101"/>
      <c r="C40" s="102"/>
      <c r="D40" s="103"/>
      <c r="E40" s="104"/>
      <c r="F40" s="105"/>
      <c r="G40" s="106"/>
      <c r="H40" s="107"/>
      <c r="I40" s="108"/>
      <c r="J40" s="109"/>
      <c r="K40" s="110"/>
      <c r="L40" s="111"/>
      <c r="M40" s="112"/>
      <c r="N40" s="113"/>
    </row>
    <row r="41" spans="1:14" ht="14.4" x14ac:dyDescent="0.25">
      <c r="A41" s="100" t="str">
        <f t="shared" si="3"/>
        <v/>
      </c>
      <c r="B41" s="101"/>
      <c r="C41" s="102"/>
      <c r="D41" s="103"/>
      <c r="E41" s="104"/>
      <c r="F41" s="105"/>
      <c r="G41" s="106"/>
      <c r="H41" s="107"/>
      <c r="I41" s="108"/>
      <c r="J41" s="109"/>
      <c r="K41" s="110"/>
      <c r="L41" s="111"/>
      <c r="M41" s="112"/>
      <c r="N41" s="113"/>
    </row>
    <row r="42" spans="1:14" ht="14.4" x14ac:dyDescent="0.25">
      <c r="A42" s="100" t="str">
        <f t="shared" si="3"/>
        <v/>
      </c>
      <c r="B42" s="101"/>
      <c r="C42" s="102"/>
      <c r="D42" s="103"/>
      <c r="E42" s="104"/>
      <c r="F42" s="105"/>
      <c r="G42" s="106"/>
      <c r="H42" s="107"/>
      <c r="I42" s="108"/>
      <c r="J42" s="109"/>
      <c r="K42" s="110"/>
      <c r="L42" s="111"/>
      <c r="M42" s="112"/>
      <c r="N42" s="113"/>
    </row>
    <row r="43" spans="1:14" ht="14.4" x14ac:dyDescent="0.25">
      <c r="A43" s="100" t="str">
        <f t="shared" si="3"/>
        <v/>
      </c>
      <c r="B43" s="101"/>
      <c r="C43" s="102"/>
      <c r="D43" s="103"/>
      <c r="E43" s="104"/>
      <c r="F43" s="105"/>
      <c r="G43" s="106"/>
      <c r="H43" s="107"/>
      <c r="I43" s="108"/>
      <c r="J43" s="109"/>
      <c r="K43" s="110"/>
      <c r="L43" s="111"/>
      <c r="M43" s="112"/>
      <c r="N43" s="113"/>
    </row>
    <row r="44" spans="1:14" ht="14.4" x14ac:dyDescent="0.25">
      <c r="A44" s="100" t="str">
        <f t="shared" si="3"/>
        <v/>
      </c>
      <c r="B44" s="101"/>
      <c r="C44" s="102"/>
      <c r="D44" s="103"/>
      <c r="E44" s="104"/>
      <c r="F44" s="105"/>
      <c r="G44" s="106"/>
      <c r="H44" s="107"/>
      <c r="I44" s="108"/>
      <c r="J44" s="109"/>
      <c r="K44" s="110"/>
      <c r="L44" s="111"/>
      <c r="M44" s="112"/>
      <c r="N44" s="113"/>
    </row>
    <row r="45" spans="1:14" ht="14.4" x14ac:dyDescent="0.25">
      <c r="A45" s="100" t="str">
        <f t="shared" si="3"/>
        <v/>
      </c>
      <c r="B45" s="101"/>
      <c r="C45" s="102"/>
      <c r="D45" s="103"/>
      <c r="E45" s="104"/>
      <c r="F45" s="105"/>
      <c r="G45" s="106"/>
      <c r="H45" s="107"/>
      <c r="I45" s="108"/>
      <c r="J45" s="109"/>
      <c r="K45" s="110"/>
      <c r="L45" s="111"/>
      <c r="M45" s="112"/>
      <c r="N45" s="113"/>
    </row>
    <row r="46" spans="1:14" ht="14.4" x14ac:dyDescent="0.25">
      <c r="A46" s="100" t="str">
        <f t="shared" si="3"/>
        <v/>
      </c>
      <c r="B46" s="101"/>
      <c r="C46" s="102"/>
      <c r="D46" s="103"/>
      <c r="E46" s="104"/>
      <c r="F46" s="105"/>
      <c r="G46" s="106"/>
      <c r="H46" s="107"/>
      <c r="I46" s="108"/>
      <c r="J46" s="109"/>
      <c r="K46" s="110"/>
      <c r="L46" s="111"/>
      <c r="M46" s="112"/>
      <c r="N46" s="113"/>
    </row>
    <row r="47" spans="1:14" ht="14.4" x14ac:dyDescent="0.25">
      <c r="A47" s="100" t="str">
        <f t="shared" si="3"/>
        <v/>
      </c>
      <c r="B47" s="101"/>
      <c r="C47" s="102"/>
      <c r="D47" s="103"/>
      <c r="E47" s="104"/>
      <c r="F47" s="105"/>
      <c r="G47" s="106"/>
      <c r="H47" s="107"/>
      <c r="I47" s="108"/>
      <c r="J47" s="109"/>
      <c r="K47" s="110"/>
      <c r="L47" s="111"/>
      <c r="M47" s="112"/>
      <c r="N47" s="113"/>
    </row>
    <row r="48" spans="1:14" ht="14.4" x14ac:dyDescent="0.25">
      <c r="A48" s="100" t="str">
        <f t="shared" si="3"/>
        <v/>
      </c>
      <c r="B48" s="101"/>
      <c r="C48" s="102"/>
      <c r="D48" s="103"/>
      <c r="E48" s="104"/>
      <c r="F48" s="105"/>
      <c r="G48" s="106"/>
      <c r="H48" s="107"/>
      <c r="I48" s="108"/>
      <c r="J48" s="109"/>
      <c r="K48" s="110"/>
      <c r="L48" s="111"/>
      <c r="M48" s="112"/>
      <c r="N48" s="113"/>
    </row>
    <row r="49" spans="1:14" ht="14.4" x14ac:dyDescent="0.25">
      <c r="A49" s="100" t="str">
        <f t="shared" si="3"/>
        <v/>
      </c>
      <c r="B49" s="101"/>
      <c r="C49" s="102"/>
      <c r="D49" s="103"/>
      <c r="E49" s="104"/>
      <c r="F49" s="105"/>
      <c r="G49" s="106"/>
      <c r="H49" s="107"/>
      <c r="I49" s="108"/>
      <c r="J49" s="109"/>
      <c r="K49" s="110"/>
      <c r="L49" s="111"/>
      <c r="M49" s="112"/>
      <c r="N49" s="113"/>
    </row>
    <row r="50" spans="1:14" ht="14.4" x14ac:dyDescent="0.25">
      <c r="A50" s="100" t="str">
        <f t="shared" si="3"/>
        <v/>
      </c>
      <c r="B50" s="101"/>
      <c r="C50" s="102"/>
      <c r="D50" s="103"/>
      <c r="E50" s="104"/>
      <c r="F50" s="105"/>
      <c r="G50" s="106"/>
      <c r="H50" s="107"/>
      <c r="I50" s="108"/>
      <c r="J50" s="109"/>
      <c r="K50" s="110"/>
      <c r="L50" s="111"/>
      <c r="M50" s="112"/>
      <c r="N50" s="113"/>
    </row>
    <row r="51" spans="1:14" ht="14.4" x14ac:dyDescent="0.25">
      <c r="A51" s="100" t="str">
        <f t="shared" si="3"/>
        <v/>
      </c>
      <c r="B51" s="101"/>
      <c r="C51" s="102"/>
      <c r="D51" s="103"/>
      <c r="E51" s="104"/>
      <c r="F51" s="105"/>
      <c r="G51" s="106"/>
      <c r="H51" s="107"/>
      <c r="I51" s="108"/>
      <c r="J51" s="109"/>
      <c r="K51" s="110"/>
      <c r="L51" s="111"/>
      <c r="M51" s="112"/>
      <c r="N51" s="113"/>
    </row>
    <row r="52" spans="1:14" ht="14.4" x14ac:dyDescent="0.25">
      <c r="A52" s="100" t="str">
        <f t="shared" si="3"/>
        <v/>
      </c>
      <c r="B52" s="101"/>
      <c r="C52" s="102"/>
      <c r="D52" s="103"/>
      <c r="E52" s="104"/>
      <c r="F52" s="105"/>
      <c r="G52" s="106"/>
      <c r="H52" s="107"/>
      <c r="I52" s="108"/>
      <c r="J52" s="109"/>
      <c r="K52" s="110"/>
      <c r="L52" s="111"/>
      <c r="M52" s="112"/>
      <c r="N52" s="113"/>
    </row>
    <row r="53" spans="1:14" ht="14.4" x14ac:dyDescent="0.25">
      <c r="A53" s="100" t="str">
        <f t="shared" si="3"/>
        <v/>
      </c>
      <c r="B53" s="101"/>
      <c r="C53" s="102"/>
      <c r="D53" s="103"/>
      <c r="E53" s="104"/>
      <c r="F53" s="105"/>
      <c r="G53" s="106"/>
      <c r="H53" s="107"/>
      <c r="I53" s="108"/>
      <c r="J53" s="109"/>
      <c r="K53" s="110"/>
      <c r="L53" s="111"/>
      <c r="M53" s="112"/>
      <c r="N53" s="113"/>
    </row>
    <row r="54" spans="1:14" ht="14.4" x14ac:dyDescent="0.25">
      <c r="A54" s="100" t="str">
        <f t="shared" si="3"/>
        <v/>
      </c>
      <c r="B54" s="101"/>
      <c r="C54" s="102"/>
      <c r="D54" s="103"/>
      <c r="E54" s="104"/>
      <c r="F54" s="105"/>
      <c r="G54" s="106"/>
      <c r="H54" s="107"/>
      <c r="I54" s="108"/>
      <c r="J54" s="109"/>
      <c r="K54" s="110"/>
      <c r="L54" s="111"/>
      <c r="M54" s="112"/>
      <c r="N54" s="113"/>
    </row>
    <row r="55" spans="1:14" ht="14.4" x14ac:dyDescent="0.25">
      <c r="A55" s="100" t="str">
        <f t="shared" si="3"/>
        <v/>
      </c>
      <c r="B55" s="101"/>
      <c r="C55" s="102"/>
      <c r="D55" s="103"/>
      <c r="E55" s="104"/>
      <c r="F55" s="105"/>
      <c r="G55" s="106"/>
      <c r="H55" s="107"/>
      <c r="I55" s="108"/>
      <c r="J55" s="109"/>
      <c r="K55" s="110"/>
      <c r="L55" s="111"/>
      <c r="M55" s="112"/>
      <c r="N55" s="113"/>
    </row>
    <row r="56" spans="1:14" ht="14.4" x14ac:dyDescent="0.25">
      <c r="A56" s="100" t="str">
        <f t="shared" si="3"/>
        <v/>
      </c>
      <c r="B56" s="101"/>
      <c r="C56" s="102"/>
      <c r="D56" s="103"/>
      <c r="E56" s="104"/>
      <c r="F56" s="105"/>
      <c r="G56" s="106"/>
      <c r="H56" s="107"/>
      <c r="I56" s="108"/>
      <c r="J56" s="109"/>
      <c r="K56" s="110"/>
      <c r="L56" s="111"/>
      <c r="M56" s="112"/>
      <c r="N56" s="113"/>
    </row>
    <row r="57" spans="1:14" ht="14.4" x14ac:dyDescent="0.25">
      <c r="A57" s="100" t="str">
        <f t="shared" si="3"/>
        <v/>
      </c>
      <c r="B57" s="101"/>
      <c r="C57" s="102"/>
      <c r="D57" s="103"/>
      <c r="E57" s="104"/>
      <c r="F57" s="105"/>
      <c r="G57" s="106"/>
      <c r="H57" s="107"/>
      <c r="I57" s="108"/>
      <c r="J57" s="109"/>
      <c r="K57" s="110"/>
      <c r="L57" s="111"/>
      <c r="M57" s="112"/>
      <c r="N57" s="113"/>
    </row>
    <row r="58" spans="1:14" ht="14.4" x14ac:dyDescent="0.25">
      <c r="A58" s="100" t="str">
        <f t="shared" si="3"/>
        <v/>
      </c>
      <c r="B58" s="101"/>
      <c r="C58" s="102"/>
      <c r="D58" s="103"/>
      <c r="E58" s="104"/>
      <c r="F58" s="105"/>
      <c r="G58" s="106"/>
      <c r="H58" s="107"/>
      <c r="I58" s="108"/>
      <c r="J58" s="109"/>
      <c r="K58" s="110"/>
      <c r="L58" s="111"/>
      <c r="M58" s="112"/>
      <c r="N58" s="113"/>
    </row>
    <row r="59" spans="1:14" ht="14.4" x14ac:dyDescent="0.25">
      <c r="A59" s="100" t="str">
        <f t="shared" si="3"/>
        <v/>
      </c>
      <c r="B59" s="101"/>
      <c r="C59" s="102"/>
      <c r="D59" s="103"/>
      <c r="E59" s="104"/>
      <c r="F59" s="105"/>
      <c r="G59" s="106"/>
      <c r="H59" s="107"/>
      <c r="I59" s="108"/>
      <c r="J59" s="109"/>
      <c r="K59" s="110"/>
      <c r="L59" s="111"/>
      <c r="M59" s="112"/>
      <c r="N59" s="113"/>
    </row>
    <row r="60" spans="1:14" ht="14.4" x14ac:dyDescent="0.25">
      <c r="A60" s="100" t="str">
        <f t="shared" si="3"/>
        <v/>
      </c>
      <c r="B60" s="101"/>
      <c r="C60" s="102"/>
      <c r="D60" s="103"/>
      <c r="E60" s="104"/>
      <c r="F60" s="105"/>
      <c r="G60" s="106"/>
      <c r="H60" s="107"/>
      <c r="I60" s="108"/>
      <c r="J60" s="109"/>
      <c r="K60" s="110"/>
      <c r="L60" s="111"/>
      <c r="M60" s="112"/>
      <c r="N60" s="113"/>
    </row>
    <row r="61" spans="1:14" ht="14.4" x14ac:dyDescent="0.25">
      <c r="A61" s="100" t="str">
        <f t="shared" si="3"/>
        <v/>
      </c>
      <c r="B61" s="101"/>
      <c r="C61" s="102"/>
      <c r="D61" s="103"/>
      <c r="E61" s="104"/>
      <c r="F61" s="105"/>
      <c r="G61" s="106"/>
      <c r="H61" s="107"/>
      <c r="I61" s="108"/>
      <c r="J61" s="109"/>
      <c r="K61" s="110"/>
      <c r="L61" s="111"/>
      <c r="M61" s="112"/>
      <c r="N61" s="113"/>
    </row>
    <row r="62" spans="1:14" ht="14.4" x14ac:dyDescent="0.25">
      <c r="A62" s="100" t="str">
        <f t="shared" si="3"/>
        <v/>
      </c>
      <c r="B62" s="101"/>
      <c r="C62" s="102"/>
      <c r="D62" s="103"/>
      <c r="E62" s="104"/>
      <c r="F62" s="105"/>
      <c r="G62" s="106"/>
      <c r="H62" s="107"/>
      <c r="I62" s="108"/>
      <c r="J62" s="109"/>
      <c r="K62" s="110"/>
      <c r="L62" s="111"/>
      <c r="M62" s="112"/>
      <c r="N62" s="113"/>
    </row>
    <row r="63" spans="1:14" ht="14.4" x14ac:dyDescent="0.25">
      <c r="A63" s="100" t="str">
        <f t="shared" si="3"/>
        <v/>
      </c>
      <c r="B63" s="101"/>
      <c r="C63" s="102"/>
      <c r="D63" s="103"/>
      <c r="E63" s="104"/>
      <c r="F63" s="105"/>
      <c r="G63" s="106"/>
      <c r="H63" s="107"/>
      <c r="I63" s="108"/>
      <c r="J63" s="109"/>
      <c r="K63" s="110"/>
      <c r="L63" s="111"/>
      <c r="M63" s="112"/>
      <c r="N63" s="113"/>
    </row>
    <row r="64" spans="1:14" ht="14.4" x14ac:dyDescent="0.25">
      <c r="A64" s="100" t="str">
        <f t="shared" si="3"/>
        <v/>
      </c>
      <c r="B64" s="101"/>
      <c r="C64" s="102"/>
      <c r="D64" s="103"/>
      <c r="E64" s="104"/>
      <c r="F64" s="105"/>
      <c r="G64" s="106"/>
      <c r="H64" s="107"/>
      <c r="I64" s="108"/>
      <c r="J64" s="109"/>
      <c r="K64" s="110"/>
      <c r="L64" s="111"/>
      <c r="M64" s="112"/>
      <c r="N64" s="113"/>
    </row>
    <row r="65" spans="1:14" ht="14.4" x14ac:dyDescent="0.25">
      <c r="A65" s="100" t="str">
        <f t="shared" si="3"/>
        <v/>
      </c>
      <c r="B65" s="101"/>
      <c r="C65" s="102"/>
      <c r="D65" s="103"/>
      <c r="E65" s="104"/>
      <c r="F65" s="105"/>
      <c r="G65" s="106"/>
      <c r="H65" s="107"/>
      <c r="I65" s="108"/>
      <c r="J65" s="109"/>
      <c r="K65" s="110"/>
      <c r="L65" s="111"/>
      <c r="M65" s="112"/>
      <c r="N65" s="113"/>
    </row>
    <row r="66" spans="1:14" ht="14.4" x14ac:dyDescent="0.25">
      <c r="A66" s="100" t="str">
        <f t="shared" si="3"/>
        <v/>
      </c>
      <c r="B66" s="101"/>
      <c r="C66" s="102"/>
      <c r="D66" s="103"/>
      <c r="E66" s="104"/>
      <c r="F66" s="105"/>
      <c r="G66" s="106"/>
      <c r="H66" s="107"/>
      <c r="I66" s="108"/>
      <c r="J66" s="109"/>
      <c r="K66" s="110"/>
      <c r="L66" s="111"/>
      <c r="M66" s="112"/>
      <c r="N66" s="113"/>
    </row>
    <row r="67" spans="1:14" ht="14.4" x14ac:dyDescent="0.25">
      <c r="A67" s="100" t="str">
        <f t="shared" si="3"/>
        <v/>
      </c>
      <c r="B67" s="101"/>
      <c r="C67" s="102"/>
      <c r="D67" s="103"/>
      <c r="E67" s="104"/>
      <c r="F67" s="105"/>
      <c r="G67" s="106"/>
      <c r="H67" s="107"/>
      <c r="I67" s="108"/>
      <c r="J67" s="109"/>
      <c r="K67" s="110"/>
      <c r="L67" s="111"/>
      <c r="M67" s="112"/>
      <c r="N67" s="113"/>
    </row>
    <row r="68" spans="1:14" ht="14.4" x14ac:dyDescent="0.25">
      <c r="A68" s="100" t="str">
        <f t="shared" si="3"/>
        <v/>
      </c>
      <c r="B68" s="101"/>
      <c r="C68" s="102"/>
      <c r="D68" s="103"/>
      <c r="E68" s="104"/>
      <c r="F68" s="105"/>
      <c r="G68" s="106"/>
      <c r="H68" s="107"/>
      <c r="I68" s="108"/>
      <c r="J68" s="109"/>
      <c r="K68" s="110"/>
      <c r="L68" s="111"/>
      <c r="M68" s="112"/>
      <c r="N68" s="113"/>
    </row>
    <row r="69" spans="1:14" ht="14.4" x14ac:dyDescent="0.25">
      <c r="A69" s="100" t="str">
        <f t="shared" si="3"/>
        <v/>
      </c>
      <c r="B69" s="101"/>
      <c r="C69" s="102"/>
      <c r="D69" s="103"/>
      <c r="E69" s="104"/>
      <c r="F69" s="105"/>
      <c r="G69" s="106"/>
      <c r="H69" s="107"/>
      <c r="I69" s="108"/>
      <c r="J69" s="109"/>
      <c r="K69" s="110"/>
      <c r="L69" s="111"/>
      <c r="M69" s="112"/>
      <c r="N69" s="113"/>
    </row>
    <row r="70" spans="1:14" ht="14.4" x14ac:dyDescent="0.25">
      <c r="A70" s="100" t="str">
        <f t="shared" ref="A70:A100" si="4">CONCATENATE(B70,C70,D70)</f>
        <v/>
      </c>
      <c r="B70" s="101"/>
      <c r="C70" s="102"/>
      <c r="D70" s="103"/>
      <c r="E70" s="104"/>
      <c r="F70" s="105"/>
      <c r="G70" s="106"/>
      <c r="H70" s="107"/>
      <c r="I70" s="108"/>
      <c r="J70" s="109"/>
      <c r="K70" s="110"/>
      <c r="L70" s="111"/>
      <c r="M70" s="112"/>
      <c r="N70" s="113"/>
    </row>
    <row r="71" spans="1:14" ht="14.4" x14ac:dyDescent="0.25">
      <c r="A71" s="100" t="str">
        <f t="shared" si="4"/>
        <v/>
      </c>
      <c r="B71" s="101"/>
      <c r="C71" s="102"/>
      <c r="D71" s="103"/>
      <c r="E71" s="104"/>
      <c r="F71" s="105"/>
      <c r="G71" s="106"/>
      <c r="H71" s="107"/>
      <c r="I71" s="108"/>
      <c r="J71" s="109"/>
      <c r="K71" s="110"/>
      <c r="L71" s="111"/>
      <c r="M71" s="112"/>
      <c r="N71" s="113"/>
    </row>
    <row r="72" spans="1:14" ht="14.4" x14ac:dyDescent="0.25">
      <c r="A72" s="100" t="str">
        <f t="shared" si="4"/>
        <v/>
      </c>
      <c r="B72" s="101"/>
      <c r="C72" s="102"/>
      <c r="D72" s="103"/>
      <c r="E72" s="104"/>
      <c r="F72" s="105"/>
      <c r="G72" s="106"/>
      <c r="H72" s="107"/>
      <c r="I72" s="108"/>
      <c r="J72" s="109"/>
      <c r="K72" s="110"/>
      <c r="L72" s="111"/>
      <c r="M72" s="112"/>
      <c r="N72" s="113"/>
    </row>
    <row r="73" spans="1:14" ht="14.4" x14ac:dyDescent="0.25">
      <c r="A73" s="100" t="str">
        <f t="shared" si="4"/>
        <v/>
      </c>
      <c r="B73" s="101"/>
      <c r="C73" s="102"/>
      <c r="D73" s="103"/>
      <c r="E73" s="104"/>
      <c r="F73" s="105"/>
      <c r="G73" s="106"/>
      <c r="H73" s="107"/>
      <c r="I73" s="108"/>
      <c r="J73" s="109"/>
      <c r="K73" s="110"/>
      <c r="L73" s="111"/>
      <c r="M73" s="112"/>
      <c r="N73" s="113"/>
    </row>
    <row r="74" spans="1:14" ht="14.4" x14ac:dyDescent="0.25">
      <c r="A74" s="100" t="str">
        <f t="shared" si="4"/>
        <v/>
      </c>
      <c r="B74" s="101"/>
      <c r="C74" s="102"/>
      <c r="D74" s="103"/>
      <c r="E74" s="104"/>
      <c r="F74" s="105"/>
      <c r="G74" s="106"/>
      <c r="H74" s="107"/>
      <c r="I74" s="108"/>
      <c r="J74" s="109"/>
      <c r="K74" s="110"/>
      <c r="L74" s="111"/>
      <c r="M74" s="112"/>
      <c r="N74" s="113"/>
    </row>
    <row r="75" spans="1:14" ht="14.4" x14ac:dyDescent="0.25">
      <c r="A75" s="100" t="str">
        <f t="shared" si="4"/>
        <v/>
      </c>
      <c r="B75" s="101"/>
      <c r="C75" s="102"/>
      <c r="D75" s="103"/>
      <c r="E75" s="104"/>
      <c r="F75" s="105"/>
      <c r="G75" s="106"/>
      <c r="H75" s="107"/>
      <c r="I75" s="108"/>
      <c r="J75" s="109"/>
      <c r="K75" s="110"/>
      <c r="L75" s="111"/>
      <c r="M75" s="112"/>
      <c r="N75" s="113"/>
    </row>
    <row r="76" spans="1:14" ht="14.4" x14ac:dyDescent="0.25">
      <c r="A76" s="100" t="str">
        <f t="shared" si="4"/>
        <v/>
      </c>
      <c r="B76" s="101"/>
      <c r="C76" s="102"/>
      <c r="D76" s="103"/>
      <c r="E76" s="104"/>
      <c r="F76" s="105"/>
      <c r="G76" s="106"/>
      <c r="H76" s="107"/>
      <c r="I76" s="108"/>
      <c r="J76" s="109"/>
      <c r="K76" s="110"/>
      <c r="L76" s="111"/>
      <c r="M76" s="112"/>
      <c r="N76" s="113"/>
    </row>
    <row r="77" spans="1:14" ht="14.4" x14ac:dyDescent="0.25">
      <c r="A77" s="100" t="str">
        <f t="shared" si="4"/>
        <v/>
      </c>
      <c r="B77" s="101"/>
      <c r="C77" s="102"/>
      <c r="D77" s="103"/>
      <c r="E77" s="104"/>
      <c r="F77" s="105"/>
      <c r="G77" s="106"/>
      <c r="H77" s="107"/>
      <c r="I77" s="108"/>
      <c r="J77" s="109"/>
      <c r="K77" s="110"/>
      <c r="L77" s="111"/>
      <c r="M77" s="112"/>
      <c r="N77" s="113"/>
    </row>
    <row r="78" spans="1:14" ht="14.4" x14ac:dyDescent="0.25">
      <c r="A78" s="100" t="str">
        <f t="shared" si="4"/>
        <v/>
      </c>
      <c r="B78" s="101"/>
      <c r="C78" s="102"/>
      <c r="D78" s="103"/>
      <c r="E78" s="104"/>
      <c r="F78" s="105"/>
      <c r="G78" s="106"/>
      <c r="H78" s="107"/>
      <c r="I78" s="108"/>
      <c r="J78" s="109"/>
      <c r="K78" s="110"/>
      <c r="L78" s="111"/>
      <c r="M78" s="112"/>
      <c r="N78" s="113"/>
    </row>
    <row r="79" spans="1:14" ht="14.4" x14ac:dyDescent="0.25">
      <c r="A79" s="100" t="str">
        <f t="shared" si="4"/>
        <v/>
      </c>
      <c r="B79" s="101"/>
      <c r="C79" s="102"/>
      <c r="D79" s="103"/>
      <c r="E79" s="104"/>
      <c r="F79" s="105"/>
      <c r="G79" s="106"/>
      <c r="H79" s="107"/>
      <c r="I79" s="108"/>
      <c r="J79" s="109"/>
      <c r="K79" s="110"/>
      <c r="L79" s="111"/>
      <c r="M79" s="112"/>
      <c r="N79" s="113"/>
    </row>
    <row r="80" spans="1:14" ht="14.4" x14ac:dyDescent="0.25">
      <c r="A80" s="100" t="str">
        <f t="shared" si="4"/>
        <v/>
      </c>
      <c r="B80" s="101"/>
      <c r="C80" s="102"/>
      <c r="D80" s="103"/>
      <c r="E80" s="104"/>
      <c r="F80" s="105"/>
      <c r="G80" s="106"/>
      <c r="H80" s="107"/>
      <c r="I80" s="108"/>
      <c r="J80" s="109"/>
      <c r="K80" s="110"/>
      <c r="L80" s="111"/>
      <c r="M80" s="112"/>
      <c r="N80" s="113"/>
    </row>
    <row r="81" spans="1:14" ht="14.4" x14ac:dyDescent="0.25">
      <c r="A81" s="100" t="str">
        <f t="shared" si="4"/>
        <v/>
      </c>
      <c r="B81" s="101"/>
      <c r="C81" s="102"/>
      <c r="D81" s="103"/>
      <c r="E81" s="104"/>
      <c r="F81" s="105"/>
      <c r="G81" s="106"/>
      <c r="H81" s="107"/>
      <c r="I81" s="108"/>
      <c r="J81" s="109"/>
      <c r="K81" s="110"/>
      <c r="L81" s="111"/>
      <c r="M81" s="112"/>
      <c r="N81" s="113"/>
    </row>
    <row r="82" spans="1:14" ht="14.4" x14ac:dyDescent="0.25">
      <c r="A82" s="100" t="str">
        <f t="shared" si="4"/>
        <v/>
      </c>
      <c r="B82" s="101"/>
      <c r="C82" s="102"/>
      <c r="D82" s="103"/>
      <c r="E82" s="104"/>
      <c r="F82" s="105"/>
      <c r="G82" s="106"/>
      <c r="H82" s="107"/>
      <c r="I82" s="108"/>
      <c r="J82" s="109"/>
      <c r="K82" s="110"/>
      <c r="L82" s="111"/>
      <c r="M82" s="112"/>
      <c r="N82" s="113"/>
    </row>
    <row r="83" spans="1:14" ht="14.4" x14ac:dyDescent="0.25">
      <c r="A83" s="100" t="str">
        <f t="shared" si="4"/>
        <v/>
      </c>
      <c r="B83" s="101"/>
      <c r="C83" s="102"/>
      <c r="D83" s="103"/>
      <c r="E83" s="104"/>
      <c r="F83" s="105"/>
      <c r="G83" s="106"/>
      <c r="H83" s="107"/>
      <c r="I83" s="108"/>
      <c r="J83" s="109"/>
      <c r="K83" s="110"/>
      <c r="L83" s="111"/>
      <c r="M83" s="112"/>
      <c r="N83" s="113"/>
    </row>
    <row r="84" spans="1:14" ht="14.4" x14ac:dyDescent="0.25">
      <c r="A84" s="100" t="str">
        <f t="shared" si="4"/>
        <v/>
      </c>
      <c r="B84" s="101"/>
      <c r="C84" s="102"/>
      <c r="D84" s="103"/>
      <c r="E84" s="104"/>
      <c r="F84" s="105"/>
      <c r="G84" s="106"/>
      <c r="H84" s="107"/>
      <c r="I84" s="108"/>
      <c r="J84" s="109"/>
      <c r="K84" s="110"/>
      <c r="L84" s="111"/>
      <c r="M84" s="112"/>
      <c r="N84" s="113"/>
    </row>
    <row r="85" spans="1:14" ht="14.4" x14ac:dyDescent="0.25">
      <c r="A85" s="100" t="str">
        <f t="shared" si="4"/>
        <v/>
      </c>
      <c r="B85" s="101"/>
      <c r="C85" s="102"/>
      <c r="D85" s="103"/>
      <c r="E85" s="104"/>
      <c r="F85" s="105"/>
      <c r="G85" s="106"/>
      <c r="H85" s="107"/>
      <c r="I85" s="108"/>
      <c r="J85" s="109"/>
      <c r="K85" s="110"/>
      <c r="L85" s="111"/>
      <c r="M85" s="112"/>
      <c r="N85" s="113"/>
    </row>
    <row r="86" spans="1:14" ht="14.4" x14ac:dyDescent="0.25">
      <c r="A86" s="100" t="str">
        <f t="shared" si="4"/>
        <v/>
      </c>
      <c r="B86" s="101"/>
      <c r="C86" s="102"/>
      <c r="D86" s="103"/>
      <c r="E86" s="104"/>
      <c r="F86" s="105"/>
      <c r="G86" s="106"/>
      <c r="H86" s="107"/>
      <c r="I86" s="108"/>
      <c r="J86" s="109"/>
      <c r="K86" s="110"/>
      <c r="L86" s="111"/>
      <c r="M86" s="112"/>
      <c r="N86" s="113"/>
    </row>
    <row r="87" spans="1:14" ht="14.4" x14ac:dyDescent="0.25">
      <c r="A87" s="100" t="str">
        <f t="shared" si="4"/>
        <v/>
      </c>
      <c r="B87" s="101"/>
      <c r="C87" s="102"/>
      <c r="D87" s="103"/>
      <c r="E87" s="104"/>
      <c r="F87" s="105"/>
      <c r="G87" s="106"/>
      <c r="H87" s="107"/>
      <c r="I87" s="108"/>
      <c r="J87" s="109"/>
      <c r="K87" s="110"/>
      <c r="L87" s="111"/>
      <c r="M87" s="112"/>
      <c r="N87" s="113"/>
    </row>
    <row r="88" spans="1:14" ht="14.4" x14ac:dyDescent="0.25">
      <c r="A88" s="100" t="str">
        <f t="shared" si="4"/>
        <v/>
      </c>
      <c r="B88" s="101"/>
      <c r="C88" s="102"/>
      <c r="D88" s="103"/>
      <c r="E88" s="114"/>
      <c r="F88" s="105"/>
      <c r="G88" s="106"/>
      <c r="H88" s="107"/>
      <c r="I88" s="108"/>
      <c r="J88" s="109"/>
      <c r="K88" s="110"/>
      <c r="L88" s="111"/>
      <c r="M88" s="112"/>
      <c r="N88" s="113"/>
    </row>
    <row r="89" spans="1:14" ht="14.4" x14ac:dyDescent="0.25">
      <c r="A89" s="100" t="str">
        <f t="shared" si="4"/>
        <v/>
      </c>
      <c r="B89" s="101"/>
      <c r="C89" s="102"/>
      <c r="D89" s="103"/>
      <c r="E89" s="114"/>
      <c r="F89" s="105"/>
      <c r="G89" s="106"/>
      <c r="H89" s="107"/>
      <c r="I89" s="108"/>
      <c r="J89" s="109"/>
      <c r="K89" s="110"/>
      <c r="L89" s="111"/>
      <c r="M89" s="112"/>
      <c r="N89" s="113"/>
    </row>
    <row r="90" spans="1:14" ht="14.4" x14ac:dyDescent="0.25">
      <c r="A90" s="100" t="str">
        <f t="shared" si="4"/>
        <v/>
      </c>
      <c r="B90" s="101"/>
      <c r="C90" s="102"/>
      <c r="D90" s="103"/>
      <c r="E90" s="114"/>
      <c r="F90" s="105"/>
      <c r="G90" s="106"/>
      <c r="H90" s="107"/>
      <c r="I90" s="108"/>
      <c r="J90" s="109"/>
      <c r="K90" s="110"/>
      <c r="L90" s="111"/>
      <c r="M90" s="112"/>
      <c r="N90" s="113"/>
    </row>
    <row r="91" spans="1:14" ht="14.4" x14ac:dyDescent="0.25">
      <c r="A91" s="100" t="str">
        <f t="shared" si="4"/>
        <v/>
      </c>
      <c r="B91" s="101"/>
      <c r="C91" s="102"/>
      <c r="D91" s="103"/>
      <c r="E91" s="114"/>
      <c r="F91" s="105"/>
      <c r="G91" s="106"/>
      <c r="H91" s="107"/>
      <c r="I91" s="108"/>
      <c r="J91" s="109"/>
      <c r="K91" s="110"/>
      <c r="L91" s="111"/>
      <c r="M91" s="112"/>
      <c r="N91" s="113"/>
    </row>
    <row r="92" spans="1:14" ht="14.4" x14ac:dyDescent="0.25">
      <c r="A92" s="100" t="str">
        <f t="shared" si="4"/>
        <v/>
      </c>
      <c r="B92" s="101"/>
      <c r="C92" s="102"/>
      <c r="D92" s="103"/>
      <c r="E92" s="114"/>
      <c r="F92" s="105"/>
      <c r="G92" s="106"/>
      <c r="H92" s="107"/>
      <c r="I92" s="108"/>
      <c r="J92" s="109"/>
      <c r="K92" s="110"/>
      <c r="L92" s="111"/>
      <c r="M92" s="112"/>
      <c r="N92" s="113"/>
    </row>
    <row r="93" spans="1:14" ht="14.4" x14ac:dyDescent="0.25">
      <c r="A93" s="100" t="str">
        <f t="shared" si="4"/>
        <v/>
      </c>
      <c r="B93" s="101"/>
      <c r="C93" s="102"/>
      <c r="D93" s="103"/>
      <c r="E93" s="114"/>
      <c r="F93" s="105"/>
      <c r="G93" s="106"/>
      <c r="H93" s="107"/>
      <c r="I93" s="108"/>
      <c r="J93" s="109"/>
      <c r="K93" s="110"/>
      <c r="L93" s="111"/>
      <c r="M93" s="112"/>
      <c r="N93" s="113"/>
    </row>
    <row r="94" spans="1:14" ht="14.4" x14ac:dyDescent="0.25">
      <c r="A94" s="100" t="str">
        <f t="shared" si="4"/>
        <v/>
      </c>
      <c r="B94" s="101"/>
      <c r="C94" s="102"/>
      <c r="D94" s="103"/>
      <c r="E94" s="114"/>
      <c r="F94" s="105"/>
      <c r="G94" s="106"/>
      <c r="H94" s="107"/>
      <c r="I94" s="108"/>
      <c r="J94" s="109"/>
      <c r="K94" s="110"/>
      <c r="L94" s="111"/>
      <c r="M94" s="112"/>
      <c r="N94" s="113"/>
    </row>
    <row r="95" spans="1:14" ht="14.4" x14ac:dyDescent="0.25">
      <c r="A95" s="100" t="str">
        <f t="shared" si="4"/>
        <v/>
      </c>
      <c r="B95" s="101"/>
      <c r="C95" s="102"/>
      <c r="D95" s="103"/>
      <c r="E95" s="114"/>
      <c r="F95" s="105"/>
      <c r="G95" s="106"/>
      <c r="H95" s="107"/>
      <c r="I95" s="108"/>
      <c r="J95" s="109"/>
      <c r="K95" s="110"/>
      <c r="L95" s="111"/>
      <c r="M95" s="112"/>
      <c r="N95" s="113"/>
    </row>
    <row r="96" spans="1:14" ht="14.4" x14ac:dyDescent="0.25">
      <c r="A96" s="100" t="str">
        <f t="shared" si="4"/>
        <v/>
      </c>
      <c r="B96" s="101"/>
      <c r="C96" s="102"/>
      <c r="D96" s="103"/>
      <c r="E96" s="114"/>
      <c r="F96" s="105"/>
      <c r="G96" s="106"/>
      <c r="H96" s="107"/>
      <c r="I96" s="108"/>
      <c r="J96" s="109"/>
      <c r="K96" s="110"/>
      <c r="L96" s="111"/>
      <c r="M96" s="112"/>
      <c r="N96" s="113"/>
    </row>
    <row r="97" spans="1:14" ht="14.4" x14ac:dyDescent="0.25">
      <c r="A97" s="100" t="str">
        <f t="shared" si="4"/>
        <v/>
      </c>
      <c r="B97" s="101"/>
      <c r="C97" s="102"/>
      <c r="D97" s="103"/>
      <c r="E97" s="114"/>
      <c r="F97" s="105"/>
      <c r="G97" s="106"/>
      <c r="H97" s="107"/>
      <c r="I97" s="108"/>
      <c r="J97" s="109"/>
      <c r="K97" s="110"/>
      <c r="L97" s="111"/>
      <c r="M97" s="112"/>
      <c r="N97" s="113"/>
    </row>
    <row r="98" spans="1:14" ht="14.4" x14ac:dyDescent="0.25">
      <c r="A98" s="100" t="str">
        <f t="shared" si="4"/>
        <v/>
      </c>
      <c r="B98" s="101"/>
      <c r="C98" s="102"/>
      <c r="D98" s="103"/>
      <c r="E98" s="114"/>
      <c r="F98" s="105"/>
      <c r="G98" s="106"/>
      <c r="H98" s="107"/>
      <c r="I98" s="108"/>
      <c r="J98" s="109"/>
      <c r="K98" s="110"/>
      <c r="L98" s="111"/>
      <c r="M98" s="112"/>
      <c r="N98" s="113"/>
    </row>
    <row r="99" spans="1:14" ht="14.4" x14ac:dyDescent="0.25">
      <c r="A99" s="100" t="str">
        <f t="shared" si="4"/>
        <v/>
      </c>
      <c r="B99" s="101"/>
      <c r="C99" s="102"/>
      <c r="D99" s="103"/>
      <c r="E99" s="114"/>
      <c r="F99" s="105"/>
      <c r="G99" s="106"/>
      <c r="H99" s="107"/>
      <c r="I99" s="108"/>
      <c r="J99" s="109"/>
      <c r="K99" s="110"/>
      <c r="L99" s="111"/>
      <c r="M99" s="112"/>
      <c r="N99" s="113"/>
    </row>
    <row r="100" spans="1:14" ht="15" thickBot="1" x14ac:dyDescent="0.3">
      <c r="A100" s="100" t="str">
        <f t="shared" si="4"/>
        <v/>
      </c>
      <c r="B100" s="115"/>
      <c r="C100" s="116"/>
      <c r="D100" s="117"/>
      <c r="E100" s="118"/>
      <c r="F100" s="119"/>
      <c r="G100" s="120"/>
      <c r="H100" s="121"/>
      <c r="I100" s="122"/>
      <c r="J100" s="123"/>
      <c r="K100" s="124"/>
      <c r="L100" s="125"/>
      <c r="M100" s="126">
        <f t="shared" ref="M100" si="5">IF(L100=1,7,IF(L100=2,6,IF(L100=3,5,IF(L100=4,4,IF(L100=5,3,IF(L100=6,2,IF(L100&gt;=6,1,0)))))))</f>
        <v>0</v>
      </c>
      <c r="N100" s="127"/>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69" type="noConversion"/>
  <conditionalFormatting sqref="C1:D5">
    <cfRule type="duplicateValues" dxfId="47" priority="885"/>
  </conditionalFormatting>
  <conditionalFormatting sqref="C6:D32">
    <cfRule type="duplicateValues" dxfId="46" priority="887"/>
  </conditionalFormatting>
  <conditionalFormatting sqref="C8:D26">
    <cfRule type="duplicateValues" dxfId="45" priority="889"/>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23D4A-26BE-4670-A643-88EF33C5000D}">
  <sheetPr codeName="Sheet29">
    <tabColor rgb="FFFF3399"/>
  </sheetPr>
  <dimension ref="A1:N98"/>
  <sheetViews>
    <sheetView topLeftCell="A22" zoomScale="80" zoomScaleNormal="80" workbookViewId="0">
      <selection activeCell="I60" sqref="I60"/>
    </sheetView>
  </sheetViews>
  <sheetFormatPr defaultColWidth="9.109375" defaultRowHeight="13.2" x14ac:dyDescent="0.25"/>
  <cols>
    <col min="1" max="1" width="37" style="93" customWidth="1"/>
    <col min="2" max="2" width="9.109375" style="12" bestFit="1"/>
    <col min="3" max="3" width="18.6640625" style="93" bestFit="1" customWidth="1"/>
    <col min="4" max="4" width="17.88671875" style="128" bestFit="1" customWidth="1"/>
    <col min="5" max="5" width="12" style="12" bestFit="1" customWidth="1"/>
    <col min="6" max="6" width="16" style="93" bestFit="1" customWidth="1"/>
    <col min="7" max="7" width="7.109375" style="12" bestFit="1" customWidth="1"/>
    <col min="8" max="8" width="8.6640625" style="12" bestFit="1" customWidth="1"/>
    <col min="9" max="9" width="9.5546875" style="12" bestFit="1" customWidth="1"/>
    <col min="10" max="10" width="14.33203125" style="12" bestFit="1" customWidth="1"/>
    <col min="11" max="11" width="14.88671875" style="12" bestFit="1" customWidth="1"/>
    <col min="12" max="12" width="12.33203125" style="12" bestFit="1" customWidth="1"/>
    <col min="13" max="13" width="14.88671875" style="12" bestFit="1" customWidth="1"/>
    <col min="14" max="14" width="33.109375" style="12" bestFit="1" customWidth="1"/>
    <col min="15" max="16384" width="9.109375" style="93"/>
  </cols>
  <sheetData>
    <row r="1" spans="1:14" ht="22.5" customHeight="1" thickBot="1" x14ac:dyDescent="0.3">
      <c r="A1" s="89">
        <f>SUM(A2-1)</f>
        <v>22</v>
      </c>
      <c r="B1" s="500" t="s">
        <v>54</v>
      </c>
      <c r="C1" s="501"/>
      <c r="D1" s="90" t="s">
        <v>27</v>
      </c>
      <c r="E1" s="944" t="s">
        <v>193</v>
      </c>
      <c r="F1" s="945"/>
      <c r="G1" s="945"/>
      <c r="H1" s="945"/>
      <c r="I1" s="945"/>
      <c r="J1" s="968"/>
      <c r="K1" s="92" t="s">
        <v>28</v>
      </c>
      <c r="L1" s="982">
        <v>45059</v>
      </c>
      <c r="M1" s="983"/>
      <c r="N1" s="92" t="s">
        <v>55</v>
      </c>
    </row>
    <row r="2" spans="1:14" ht="22.5" customHeight="1" thickBot="1" x14ac:dyDescent="0.3">
      <c r="A2" s="94">
        <f>COUNTA(_xlfn.UNIQUE(D6:D198))</f>
        <v>23</v>
      </c>
      <c r="B2" s="504" t="s">
        <v>56</v>
      </c>
      <c r="C2" s="504"/>
      <c r="D2" s="504"/>
      <c r="E2" s="504"/>
      <c r="F2" s="504"/>
      <c r="G2" s="504"/>
      <c r="H2" s="504"/>
      <c r="I2" s="504"/>
      <c r="J2" s="504"/>
      <c r="K2" s="504"/>
      <c r="L2" s="717"/>
      <c r="M2" s="504"/>
      <c r="N2" s="95" t="s">
        <v>57</v>
      </c>
    </row>
    <row r="3" spans="1:14" ht="14.4" thickBot="1" x14ac:dyDescent="0.3">
      <c r="A3" s="926" t="s">
        <v>58</v>
      </c>
      <c r="B3" s="509" t="s">
        <v>29</v>
      </c>
      <c r="C3" s="511" t="s">
        <v>30</v>
      </c>
      <c r="D3" s="505" t="s">
        <v>31</v>
      </c>
      <c r="E3" s="514" t="s">
        <v>59</v>
      </c>
      <c r="F3" s="505" t="s">
        <v>36</v>
      </c>
      <c r="G3" s="502" t="s">
        <v>60</v>
      </c>
      <c r="H3" s="503"/>
      <c r="I3" s="503"/>
      <c r="J3" s="503"/>
      <c r="K3" s="517"/>
      <c r="L3" s="507" t="s">
        <v>25</v>
      </c>
      <c r="M3" s="926" t="s">
        <v>34</v>
      </c>
      <c r="N3" s="96" t="s">
        <v>61</v>
      </c>
    </row>
    <row r="4" spans="1:14" ht="14.4" thickBot="1" x14ac:dyDescent="0.3">
      <c r="A4" s="927"/>
      <c r="B4" s="510"/>
      <c r="C4" s="512"/>
      <c r="D4" s="513"/>
      <c r="E4" s="515"/>
      <c r="F4" s="506"/>
      <c r="G4" s="519" t="s">
        <v>26</v>
      </c>
      <c r="H4" s="521" t="s">
        <v>24</v>
      </c>
      <c r="I4" s="521" t="s">
        <v>38</v>
      </c>
      <c r="J4" s="521" t="s">
        <v>32</v>
      </c>
      <c r="K4" s="505" t="s">
        <v>33</v>
      </c>
      <c r="L4" s="508"/>
      <c r="M4" s="927"/>
      <c r="N4" s="98">
        <v>0</v>
      </c>
    </row>
    <row r="5" spans="1:14" ht="14.4" thickBot="1" x14ac:dyDescent="0.3">
      <c r="A5" s="961"/>
      <c r="B5" s="523"/>
      <c r="C5" s="524"/>
      <c r="D5" s="516"/>
      <c r="E5" s="525" t="s">
        <v>35</v>
      </c>
      <c r="F5" s="526"/>
      <c r="G5" s="520"/>
      <c r="H5" s="522"/>
      <c r="I5" s="522"/>
      <c r="J5" s="522"/>
      <c r="K5" s="516"/>
      <c r="L5" s="518"/>
      <c r="M5" s="961"/>
      <c r="N5" s="99">
        <f>IF(N4=1,0,IF(N4=2,1,IF(N4=3,2,0)))</f>
        <v>0</v>
      </c>
    </row>
    <row r="6" spans="1:14" ht="14.4" x14ac:dyDescent="0.25">
      <c r="A6" s="100" t="str">
        <f t="shared" ref="A6:A37" si="0">CONCATENATE(B6,C6,D6)</f>
        <v>PrelimAva BowlesKazwood Park Love Always</v>
      </c>
      <c r="B6" s="101" t="s">
        <v>24</v>
      </c>
      <c r="C6" s="131" t="s">
        <v>248</v>
      </c>
      <c r="D6" s="132" t="s">
        <v>266</v>
      </c>
      <c r="E6" s="114"/>
      <c r="F6" s="105"/>
      <c r="G6" s="114"/>
      <c r="H6" s="101">
        <v>66.606999999999999</v>
      </c>
      <c r="I6" s="153"/>
      <c r="J6" s="177"/>
      <c r="K6" s="178"/>
      <c r="L6" s="111">
        <v>1</v>
      </c>
      <c r="M6" s="112">
        <f t="shared" ref="M6:M69" si="1">IF(L6=1,7,IF(L6=2,6,IF(L6=3,5,IF(L6=4,4,IF(L6=5,3,IF(L6=6,2,IF(L6&gt;=6,1,0)))))))</f>
        <v>7</v>
      </c>
      <c r="N6" s="113">
        <f>SUM(M6+$N$5)</f>
        <v>7</v>
      </c>
    </row>
    <row r="7" spans="1:14" ht="14.4" x14ac:dyDescent="0.25">
      <c r="A7" s="100" t="str">
        <f t="shared" si="0"/>
        <v>PrelimZara OfficerLimehill Royal Jester</v>
      </c>
      <c r="B7" s="101" t="s">
        <v>24</v>
      </c>
      <c r="C7" s="131" t="s">
        <v>250</v>
      </c>
      <c r="D7" s="103" t="s">
        <v>558</v>
      </c>
      <c r="E7" s="114"/>
      <c r="F7" s="105"/>
      <c r="G7" s="114"/>
      <c r="H7" s="101">
        <v>64.106999999999999</v>
      </c>
      <c r="I7" s="153"/>
      <c r="J7" s="177"/>
      <c r="K7" s="178"/>
      <c r="L7" s="111">
        <v>2</v>
      </c>
      <c r="M7" s="112">
        <f t="shared" si="1"/>
        <v>6</v>
      </c>
      <c r="N7" s="113">
        <f t="shared" ref="N7:N70" si="2">SUM(M7+$N$5)</f>
        <v>6</v>
      </c>
    </row>
    <row r="8" spans="1:14" ht="14.4" x14ac:dyDescent="0.25">
      <c r="A8" s="100" t="str">
        <f t="shared" si="0"/>
        <v>PrelimRuby GilberdKirralea Cabaret</v>
      </c>
      <c r="B8" s="101" t="s">
        <v>24</v>
      </c>
      <c r="C8" s="102" t="s">
        <v>930</v>
      </c>
      <c r="D8" s="103" t="s">
        <v>931</v>
      </c>
      <c r="E8" s="114"/>
      <c r="F8" s="105"/>
      <c r="G8" s="114"/>
      <c r="H8" s="101">
        <v>63.929000000000002</v>
      </c>
      <c r="I8" s="153"/>
      <c r="J8" s="177"/>
      <c r="K8" s="178"/>
      <c r="L8" s="111">
        <v>3</v>
      </c>
      <c r="M8" s="112">
        <f t="shared" si="1"/>
        <v>5</v>
      </c>
      <c r="N8" s="113">
        <f t="shared" si="2"/>
        <v>5</v>
      </c>
    </row>
    <row r="9" spans="1:14" ht="14.4" x14ac:dyDescent="0.25">
      <c r="A9" s="100" t="str">
        <f t="shared" si="0"/>
        <v>PrelimPaige ColesShanley Green Foxy</v>
      </c>
      <c r="B9" s="101" t="s">
        <v>24</v>
      </c>
      <c r="C9" s="102" t="s">
        <v>561</v>
      </c>
      <c r="D9" s="132" t="s">
        <v>556</v>
      </c>
      <c r="E9" s="114"/>
      <c r="F9" s="105"/>
      <c r="G9" s="114"/>
      <c r="H9" s="101">
        <v>56.606999999999999</v>
      </c>
      <c r="I9" s="153"/>
      <c r="J9" s="177"/>
      <c r="K9" s="178"/>
      <c r="L9" s="111">
        <v>4</v>
      </c>
      <c r="M9" s="112">
        <f t="shared" si="1"/>
        <v>4</v>
      </c>
      <c r="N9" s="113">
        <f t="shared" si="2"/>
        <v>4</v>
      </c>
    </row>
    <row r="10" spans="1:14" ht="14.4" x14ac:dyDescent="0.25">
      <c r="A10" s="100" t="str">
        <f t="shared" si="0"/>
        <v>PrelimLila SeberryHes No Angel</v>
      </c>
      <c r="B10" s="101" t="s">
        <v>24</v>
      </c>
      <c r="C10" s="102" t="s">
        <v>271</v>
      </c>
      <c r="D10" s="103" t="s">
        <v>1178</v>
      </c>
      <c r="E10" s="114"/>
      <c r="F10" s="105"/>
      <c r="G10" s="114"/>
      <c r="H10" s="101">
        <v>68.929000000000002</v>
      </c>
      <c r="I10" s="153"/>
      <c r="J10" s="177"/>
      <c r="K10" s="178"/>
      <c r="L10" s="111">
        <v>1</v>
      </c>
      <c r="M10" s="112">
        <f t="shared" si="1"/>
        <v>7</v>
      </c>
      <c r="N10" s="113">
        <f t="shared" si="2"/>
        <v>7</v>
      </c>
    </row>
    <row r="11" spans="1:14" ht="14.4" x14ac:dyDescent="0.25">
      <c r="A11" s="100" t="str">
        <f t="shared" si="0"/>
        <v>PrelimZoe DayRainbow</v>
      </c>
      <c r="B11" s="101" t="s">
        <v>24</v>
      </c>
      <c r="C11" s="102" t="s">
        <v>287</v>
      </c>
      <c r="D11" s="103" t="s">
        <v>330</v>
      </c>
      <c r="E11" s="114"/>
      <c r="F11" s="105"/>
      <c r="G11" s="114"/>
      <c r="H11" s="101">
        <v>63.036000000000001</v>
      </c>
      <c r="I11" s="153"/>
      <c r="J11" s="177"/>
      <c r="K11" s="178"/>
      <c r="L11" s="111">
        <v>2</v>
      </c>
      <c r="M11" s="112">
        <f t="shared" si="1"/>
        <v>6</v>
      </c>
      <c r="N11" s="113">
        <f t="shared" si="2"/>
        <v>6</v>
      </c>
    </row>
    <row r="12" spans="1:14" ht="14.4" x14ac:dyDescent="0.25">
      <c r="A12" s="100" t="str">
        <f t="shared" si="0"/>
        <v>PrelimHadlee BaldacchinoMira Makin Waves</v>
      </c>
      <c r="B12" s="101" t="s">
        <v>24</v>
      </c>
      <c r="C12" s="102" t="s">
        <v>1185</v>
      </c>
      <c r="D12" s="103" t="s">
        <v>1189</v>
      </c>
      <c r="E12" s="114"/>
      <c r="F12" s="105"/>
      <c r="G12" s="114"/>
      <c r="H12" s="101">
        <v>62.320999999999998</v>
      </c>
      <c r="I12" s="153"/>
      <c r="J12" s="177"/>
      <c r="K12" s="178"/>
      <c r="L12" s="111">
        <v>3</v>
      </c>
      <c r="M12" s="112">
        <f t="shared" si="1"/>
        <v>5</v>
      </c>
      <c r="N12" s="113">
        <f t="shared" si="2"/>
        <v>5</v>
      </c>
    </row>
    <row r="13" spans="1:14" ht="14.4" x14ac:dyDescent="0.25">
      <c r="A13" s="100" t="str">
        <f t="shared" si="0"/>
        <v>PrelimCaitlyn DuncanPowderbark Eireann</v>
      </c>
      <c r="B13" s="101" t="s">
        <v>24</v>
      </c>
      <c r="C13" s="102" t="s">
        <v>1106</v>
      </c>
      <c r="D13" s="132" t="s">
        <v>1134</v>
      </c>
      <c r="E13" s="114"/>
      <c r="F13" s="105"/>
      <c r="G13" s="114"/>
      <c r="H13" s="101">
        <v>58.75</v>
      </c>
      <c r="I13" s="153"/>
      <c r="J13" s="177"/>
      <c r="K13" s="178"/>
      <c r="L13" s="111">
        <v>4</v>
      </c>
      <c r="M13" s="112">
        <f t="shared" si="1"/>
        <v>4</v>
      </c>
      <c r="N13" s="113">
        <f t="shared" si="2"/>
        <v>4</v>
      </c>
    </row>
    <row r="14" spans="1:14" ht="14.4" x14ac:dyDescent="0.25">
      <c r="A14" s="100" t="str">
        <f t="shared" si="0"/>
        <v>PrelimMia DicandiloGordon Park Waltz</v>
      </c>
      <c r="B14" s="101" t="s">
        <v>24</v>
      </c>
      <c r="C14" s="102" t="s">
        <v>508</v>
      </c>
      <c r="D14" s="103" t="s">
        <v>398</v>
      </c>
      <c r="E14" s="114"/>
      <c r="F14" s="105"/>
      <c r="G14" s="114"/>
      <c r="H14" s="101">
        <v>71.25</v>
      </c>
      <c r="I14" s="153"/>
      <c r="J14" s="177"/>
      <c r="K14" s="178"/>
      <c r="L14" s="111">
        <v>1</v>
      </c>
      <c r="M14" s="112">
        <f t="shared" si="1"/>
        <v>7</v>
      </c>
      <c r="N14" s="113">
        <f t="shared" si="2"/>
        <v>7</v>
      </c>
    </row>
    <row r="15" spans="1:14" ht="14.4" x14ac:dyDescent="0.25">
      <c r="A15" s="100" t="str">
        <f t="shared" si="0"/>
        <v>PrelimAllira BondLv Maverick</v>
      </c>
      <c r="B15" s="101" t="s">
        <v>24</v>
      </c>
      <c r="C15" s="102" t="s">
        <v>1174</v>
      </c>
      <c r="D15" s="103" t="s">
        <v>1190</v>
      </c>
      <c r="E15" s="114"/>
      <c r="F15" s="105"/>
      <c r="G15" s="114"/>
      <c r="H15" s="101">
        <v>69.286000000000001</v>
      </c>
      <c r="I15" s="153"/>
      <c r="J15" s="177"/>
      <c r="K15" s="178"/>
      <c r="L15" s="111">
        <v>2</v>
      </c>
      <c r="M15" s="112">
        <f t="shared" si="1"/>
        <v>6</v>
      </c>
      <c r="N15" s="113">
        <f t="shared" si="2"/>
        <v>6</v>
      </c>
    </row>
    <row r="16" spans="1:14" ht="14.4" x14ac:dyDescent="0.25">
      <c r="A16" s="100" t="str">
        <f t="shared" si="0"/>
        <v>PrelimNell HoworthFlirt With Hal</v>
      </c>
      <c r="B16" s="101" t="s">
        <v>24</v>
      </c>
      <c r="C16" s="102" t="s">
        <v>781</v>
      </c>
      <c r="D16" s="103" t="s">
        <v>782</v>
      </c>
      <c r="E16" s="114"/>
      <c r="F16" s="105"/>
      <c r="G16" s="114"/>
      <c r="H16" s="101">
        <v>68.393000000000001</v>
      </c>
      <c r="I16" s="153"/>
      <c r="J16" s="177"/>
      <c r="K16" s="178"/>
      <c r="L16" s="111">
        <v>3</v>
      </c>
      <c r="M16" s="112">
        <f t="shared" si="1"/>
        <v>5</v>
      </c>
      <c r="N16" s="113">
        <f t="shared" si="2"/>
        <v>5</v>
      </c>
    </row>
    <row r="17" spans="1:14" ht="14.4" x14ac:dyDescent="0.25">
      <c r="A17" s="100" t="str">
        <f t="shared" si="0"/>
        <v>PrelimHannah DuncanWesswood I Believe</v>
      </c>
      <c r="B17" s="101" t="s">
        <v>24</v>
      </c>
      <c r="C17" s="102" t="s">
        <v>1117</v>
      </c>
      <c r="D17" s="103" t="s">
        <v>1143</v>
      </c>
      <c r="E17" s="114"/>
      <c r="F17" s="105"/>
      <c r="G17" s="114"/>
      <c r="H17" s="101">
        <v>63.036000000000001</v>
      </c>
      <c r="I17" s="153"/>
      <c r="J17" s="177"/>
      <c r="K17" s="178"/>
      <c r="L17" s="111">
        <v>4</v>
      </c>
      <c r="M17" s="112">
        <f t="shared" si="1"/>
        <v>4</v>
      </c>
      <c r="N17" s="113">
        <f t="shared" si="2"/>
        <v>4</v>
      </c>
    </row>
    <row r="18" spans="1:14" ht="14.4" x14ac:dyDescent="0.25">
      <c r="A18" s="100" t="str">
        <f t="shared" si="0"/>
        <v>PrelimEbonie RichardsonLyndam Park Valentino</v>
      </c>
      <c r="B18" s="101" t="s">
        <v>24</v>
      </c>
      <c r="C18" s="102" t="s">
        <v>1186</v>
      </c>
      <c r="D18" s="103" t="s">
        <v>1191</v>
      </c>
      <c r="E18" s="114"/>
      <c r="F18" s="105"/>
      <c r="G18" s="114"/>
      <c r="H18" s="101">
        <v>62.143000000000001</v>
      </c>
      <c r="I18" s="153"/>
      <c r="J18" s="177"/>
      <c r="K18" s="178"/>
      <c r="L18" s="111">
        <v>5</v>
      </c>
      <c r="M18" s="112">
        <f t="shared" si="1"/>
        <v>3</v>
      </c>
      <c r="N18" s="113">
        <f t="shared" si="2"/>
        <v>3</v>
      </c>
    </row>
    <row r="19" spans="1:14" ht="14.4" x14ac:dyDescent="0.25">
      <c r="A19" s="100" t="str">
        <f t="shared" si="0"/>
        <v>PrelimNicola LachenichtEllington Evening</v>
      </c>
      <c r="B19" s="101" t="s">
        <v>24</v>
      </c>
      <c r="C19" s="102" t="s">
        <v>419</v>
      </c>
      <c r="D19" s="103" t="s">
        <v>444</v>
      </c>
      <c r="E19" s="114"/>
      <c r="F19" s="105"/>
      <c r="G19" s="114"/>
      <c r="H19" s="101">
        <v>65.893000000000001</v>
      </c>
      <c r="I19" s="153"/>
      <c r="J19" s="177"/>
      <c r="K19" s="178"/>
      <c r="L19" s="111">
        <v>1</v>
      </c>
      <c r="M19" s="112">
        <f t="shared" si="1"/>
        <v>7</v>
      </c>
      <c r="N19" s="113">
        <f t="shared" si="2"/>
        <v>7</v>
      </c>
    </row>
    <row r="20" spans="1:14" ht="14.4" x14ac:dyDescent="0.25">
      <c r="A20" s="100" t="str">
        <f t="shared" si="0"/>
        <v>PrelimZoe ChatfieldGod Of Thunder</v>
      </c>
      <c r="B20" s="101" t="s">
        <v>24</v>
      </c>
      <c r="C20" s="131" t="s">
        <v>1187</v>
      </c>
      <c r="D20" s="132" t="s">
        <v>1192</v>
      </c>
      <c r="E20" s="114"/>
      <c r="F20" s="105"/>
      <c r="G20" s="114"/>
      <c r="H20" s="101">
        <v>62.856999999999999</v>
      </c>
      <c r="I20" s="153"/>
      <c r="J20" s="177"/>
      <c r="K20" s="178"/>
      <c r="L20" s="111">
        <v>2</v>
      </c>
      <c r="M20" s="112">
        <f t="shared" si="1"/>
        <v>6</v>
      </c>
      <c r="N20" s="113">
        <f t="shared" si="2"/>
        <v>6</v>
      </c>
    </row>
    <row r="21" spans="1:14" ht="14.4" x14ac:dyDescent="0.25">
      <c r="A21" s="100" t="str">
        <f t="shared" si="0"/>
        <v>PrelimLillianna JonesQueenswood Tom Tom</v>
      </c>
      <c r="B21" s="101" t="s">
        <v>24</v>
      </c>
      <c r="C21" s="102" t="s">
        <v>416</v>
      </c>
      <c r="D21" s="103" t="s">
        <v>440</v>
      </c>
      <c r="E21" s="114"/>
      <c r="F21" s="105"/>
      <c r="G21" s="114"/>
      <c r="H21" s="101">
        <v>61.963999999999999</v>
      </c>
      <c r="I21" s="153"/>
      <c r="J21" s="177"/>
      <c r="K21" s="178"/>
      <c r="L21" s="111">
        <v>3</v>
      </c>
      <c r="M21" s="112">
        <f t="shared" si="1"/>
        <v>5</v>
      </c>
      <c r="N21" s="113">
        <f t="shared" si="2"/>
        <v>5</v>
      </c>
    </row>
    <row r="22" spans="1:14" ht="14.4" x14ac:dyDescent="0.25">
      <c r="A22" s="100" t="str">
        <f t="shared" si="0"/>
        <v>PrelimOlivia HawkinsBilden Park Coachella</v>
      </c>
      <c r="B22" s="101" t="s">
        <v>24</v>
      </c>
      <c r="C22" s="102" t="s">
        <v>488</v>
      </c>
      <c r="D22" s="103" t="s">
        <v>962</v>
      </c>
      <c r="E22" s="114"/>
      <c r="F22" s="105"/>
      <c r="G22" s="114"/>
      <c r="H22" s="101">
        <v>56.786000000000001</v>
      </c>
      <c r="I22" s="153"/>
      <c r="J22" s="177"/>
      <c r="K22" s="178"/>
      <c r="L22" s="111">
        <v>4</v>
      </c>
      <c r="M22" s="112">
        <f t="shared" si="1"/>
        <v>4</v>
      </c>
      <c r="N22" s="113">
        <f t="shared" si="2"/>
        <v>4</v>
      </c>
    </row>
    <row r="23" spans="1:14" ht="14.4" x14ac:dyDescent="0.25">
      <c r="A23" s="100" t="str">
        <f t="shared" si="0"/>
        <v>elemAllira BondNawarrah Park Dita Von Tesse</v>
      </c>
      <c r="B23" s="130" t="s">
        <v>839</v>
      </c>
      <c r="C23" s="102" t="s">
        <v>1174</v>
      </c>
      <c r="D23" s="103" t="s">
        <v>1193</v>
      </c>
      <c r="E23" s="114"/>
      <c r="F23" s="105"/>
      <c r="G23" s="114"/>
      <c r="H23" s="101"/>
      <c r="I23" s="153"/>
      <c r="J23" s="177">
        <v>65.25</v>
      </c>
      <c r="K23" s="178"/>
      <c r="L23" s="111">
        <v>1</v>
      </c>
      <c r="M23" s="112">
        <f t="shared" si="1"/>
        <v>7</v>
      </c>
      <c r="N23" s="113">
        <f t="shared" si="2"/>
        <v>7</v>
      </c>
    </row>
    <row r="24" spans="1:14" ht="14.4" x14ac:dyDescent="0.25">
      <c r="A24" s="100" t="str">
        <f t="shared" si="0"/>
        <v>elemMia DeathGordon Park Royal Review</v>
      </c>
      <c r="B24" s="130" t="s">
        <v>839</v>
      </c>
      <c r="C24" s="102" t="s">
        <v>464</v>
      </c>
      <c r="D24" s="103" t="s">
        <v>513</v>
      </c>
      <c r="E24" s="114"/>
      <c r="F24" s="105"/>
      <c r="G24" s="114"/>
      <c r="H24" s="101"/>
      <c r="I24" s="153"/>
      <c r="J24" s="177">
        <v>64.25</v>
      </c>
      <c r="K24" s="178"/>
      <c r="L24" s="111">
        <v>2</v>
      </c>
      <c r="M24" s="112">
        <f t="shared" si="1"/>
        <v>6</v>
      </c>
      <c r="N24" s="113">
        <f t="shared" si="2"/>
        <v>6</v>
      </c>
    </row>
    <row r="25" spans="1:14" ht="14.4" x14ac:dyDescent="0.25">
      <c r="A25" s="100" t="str">
        <f t="shared" si="0"/>
        <v>elemEllie GilberdNoblewood Casablanca</v>
      </c>
      <c r="B25" s="130" t="s">
        <v>839</v>
      </c>
      <c r="C25" s="102" t="s">
        <v>455</v>
      </c>
      <c r="D25" s="103" t="s">
        <v>509</v>
      </c>
      <c r="E25" s="114"/>
      <c r="F25" s="105"/>
      <c r="G25" s="114"/>
      <c r="H25" s="101"/>
      <c r="I25" s="153"/>
      <c r="J25" s="177">
        <v>61.125</v>
      </c>
      <c r="K25" s="178"/>
      <c r="L25" s="111">
        <v>3</v>
      </c>
      <c r="M25" s="112">
        <f t="shared" si="1"/>
        <v>5</v>
      </c>
      <c r="N25" s="113">
        <f t="shared" si="2"/>
        <v>5</v>
      </c>
    </row>
    <row r="26" spans="1:14" ht="14.4" x14ac:dyDescent="0.25">
      <c r="A26" s="100" t="str">
        <f t="shared" si="0"/>
        <v>elemSophie ApplebyJimmy Recard</v>
      </c>
      <c r="B26" s="130" t="s">
        <v>839</v>
      </c>
      <c r="C26" s="102" t="s">
        <v>1173</v>
      </c>
      <c r="D26" s="103" t="s">
        <v>1194</v>
      </c>
      <c r="E26" s="114"/>
      <c r="F26" s="105"/>
      <c r="G26" s="114"/>
      <c r="H26" s="101"/>
      <c r="I26" s="153"/>
      <c r="J26" s="177">
        <v>64</v>
      </c>
      <c r="K26" s="178"/>
      <c r="L26" s="111">
        <v>1</v>
      </c>
      <c r="M26" s="112">
        <f t="shared" si="1"/>
        <v>7</v>
      </c>
      <c r="N26" s="113">
        <f t="shared" si="2"/>
        <v>7</v>
      </c>
    </row>
    <row r="27" spans="1:14" ht="14.4" x14ac:dyDescent="0.25">
      <c r="A27" s="100" t="str">
        <f t="shared" si="0"/>
        <v>medSophie ApplebyJimmy Recard</v>
      </c>
      <c r="B27" s="130" t="s">
        <v>1188</v>
      </c>
      <c r="C27" s="102" t="s">
        <v>1173</v>
      </c>
      <c r="D27" s="103" t="s">
        <v>1194</v>
      </c>
      <c r="E27" s="114"/>
      <c r="F27" s="105"/>
      <c r="G27" s="114"/>
      <c r="H27" s="101"/>
      <c r="I27" s="153"/>
      <c r="J27" s="177"/>
      <c r="K27" s="178">
        <v>65.676000000000002</v>
      </c>
      <c r="L27" s="111">
        <v>1</v>
      </c>
      <c r="M27" s="112">
        <f t="shared" si="1"/>
        <v>7</v>
      </c>
      <c r="N27" s="113">
        <f t="shared" si="2"/>
        <v>7</v>
      </c>
    </row>
    <row r="28" spans="1:14" ht="14.4" x14ac:dyDescent="0.25">
      <c r="A28" s="100" t="str">
        <f t="shared" si="0"/>
        <v>medMia AvilaRevelwood First Klass</v>
      </c>
      <c r="B28" s="130" t="s">
        <v>1188</v>
      </c>
      <c r="C28" s="102" t="s">
        <v>480</v>
      </c>
      <c r="D28" s="103" t="s">
        <v>483</v>
      </c>
      <c r="E28" s="114"/>
      <c r="F28" s="105"/>
      <c r="G28" s="114"/>
      <c r="H28" s="101"/>
      <c r="I28" s="153"/>
      <c r="J28" s="177"/>
      <c r="K28" s="178">
        <v>64.864999999999995</v>
      </c>
      <c r="L28" s="111">
        <v>2</v>
      </c>
      <c r="M28" s="112">
        <f t="shared" si="1"/>
        <v>6</v>
      </c>
      <c r="N28" s="113">
        <f t="shared" si="2"/>
        <v>6</v>
      </c>
    </row>
    <row r="29" spans="1:14" ht="14.4" x14ac:dyDescent="0.25">
      <c r="A29" s="100" t="str">
        <f t="shared" si="0"/>
        <v>novAllira BondNawarrah Park Dita Von Tesse</v>
      </c>
      <c r="B29" s="130" t="s">
        <v>586</v>
      </c>
      <c r="C29" s="102" t="s">
        <v>1174</v>
      </c>
      <c r="D29" s="103" t="s">
        <v>1193</v>
      </c>
      <c r="E29" s="114"/>
      <c r="F29" s="105"/>
      <c r="G29" s="114"/>
      <c r="H29" s="101"/>
      <c r="I29" s="153">
        <v>67.5</v>
      </c>
      <c r="J29" s="177"/>
      <c r="K29" s="178"/>
      <c r="L29" s="111">
        <v>1</v>
      </c>
      <c r="M29" s="112">
        <f t="shared" si="1"/>
        <v>7</v>
      </c>
      <c r="N29" s="113">
        <f t="shared" si="2"/>
        <v>7</v>
      </c>
    </row>
    <row r="30" spans="1:14" ht="14.4" x14ac:dyDescent="0.25">
      <c r="A30" s="100" t="str">
        <f t="shared" si="0"/>
        <v>novMia DeathGordon Park Royal Review</v>
      </c>
      <c r="B30" s="130" t="s">
        <v>586</v>
      </c>
      <c r="C30" s="102" t="s">
        <v>464</v>
      </c>
      <c r="D30" s="103" t="s">
        <v>513</v>
      </c>
      <c r="E30" s="114"/>
      <c r="F30" s="105"/>
      <c r="G30" s="114"/>
      <c r="H30" s="101"/>
      <c r="I30" s="153">
        <v>65.938000000000002</v>
      </c>
      <c r="J30" s="177"/>
      <c r="K30" s="178"/>
      <c r="L30" s="111">
        <v>2</v>
      </c>
      <c r="M30" s="112">
        <f t="shared" si="1"/>
        <v>6</v>
      </c>
      <c r="N30" s="113">
        <f t="shared" si="2"/>
        <v>6</v>
      </c>
    </row>
    <row r="31" spans="1:14" ht="14.4" x14ac:dyDescent="0.25">
      <c r="A31" s="100" t="str">
        <f t="shared" si="0"/>
        <v>novEllie GilberdNoblewood Casablanca</v>
      </c>
      <c r="B31" s="130" t="s">
        <v>586</v>
      </c>
      <c r="C31" s="102" t="s">
        <v>455</v>
      </c>
      <c r="D31" s="103" t="s">
        <v>509</v>
      </c>
      <c r="E31" s="114"/>
      <c r="F31" s="105"/>
      <c r="G31" s="114"/>
      <c r="H31" s="101"/>
      <c r="I31" s="153">
        <v>64.843999999999994</v>
      </c>
      <c r="J31" s="177"/>
      <c r="K31" s="178"/>
      <c r="L31" s="111">
        <v>3</v>
      </c>
      <c r="M31" s="112">
        <f t="shared" si="1"/>
        <v>5</v>
      </c>
      <c r="N31" s="113">
        <f t="shared" si="2"/>
        <v>5</v>
      </c>
    </row>
    <row r="32" spans="1:14" ht="14.4" x14ac:dyDescent="0.25">
      <c r="A32" s="100" t="str">
        <f t="shared" si="0"/>
        <v>novMia DicandiloGordon Park Waltz</v>
      </c>
      <c r="B32" s="130" t="s">
        <v>586</v>
      </c>
      <c r="C32" s="102" t="s">
        <v>508</v>
      </c>
      <c r="D32" s="103" t="s">
        <v>398</v>
      </c>
      <c r="E32" s="114"/>
      <c r="F32" s="105"/>
      <c r="G32" s="114"/>
      <c r="H32" s="101"/>
      <c r="I32" s="153">
        <v>63.75</v>
      </c>
      <c r="J32" s="177"/>
      <c r="K32" s="178"/>
      <c r="L32" s="111">
        <v>4</v>
      </c>
      <c r="M32" s="112">
        <f t="shared" si="1"/>
        <v>4</v>
      </c>
      <c r="N32" s="113">
        <f t="shared" si="2"/>
        <v>4</v>
      </c>
    </row>
    <row r="33" spans="1:14" ht="14.4" x14ac:dyDescent="0.25">
      <c r="A33" s="100" t="str">
        <f t="shared" si="0"/>
        <v>novEbonie RichardsonLyndam Park Valentino</v>
      </c>
      <c r="B33" s="130" t="s">
        <v>586</v>
      </c>
      <c r="C33" s="102" t="s">
        <v>1186</v>
      </c>
      <c r="D33" s="103" t="s">
        <v>1191</v>
      </c>
      <c r="E33" s="114"/>
      <c r="F33" s="105"/>
      <c r="G33" s="114"/>
      <c r="H33" s="101"/>
      <c r="I33" s="153">
        <v>58.438000000000002</v>
      </c>
      <c r="J33" s="177"/>
      <c r="K33" s="178"/>
      <c r="L33" s="111">
        <v>5</v>
      </c>
      <c r="M33" s="112">
        <f t="shared" si="1"/>
        <v>3</v>
      </c>
      <c r="N33" s="113">
        <f t="shared" si="2"/>
        <v>3</v>
      </c>
    </row>
    <row r="34" spans="1:14" ht="14.4" x14ac:dyDescent="0.25">
      <c r="A34" s="100" t="str">
        <f t="shared" si="0"/>
        <v>novNell HoworthFlirt With Hal</v>
      </c>
      <c r="B34" s="130" t="s">
        <v>586</v>
      </c>
      <c r="C34" s="102" t="s">
        <v>781</v>
      </c>
      <c r="D34" s="103" t="s">
        <v>782</v>
      </c>
      <c r="E34" s="114"/>
      <c r="F34" s="105"/>
      <c r="G34" s="114"/>
      <c r="H34" s="101"/>
      <c r="I34" s="153">
        <v>55.938000000000002</v>
      </c>
      <c r="J34" s="177"/>
      <c r="K34" s="178"/>
      <c r="L34" s="111">
        <v>6</v>
      </c>
      <c r="M34" s="112">
        <f t="shared" si="1"/>
        <v>2</v>
      </c>
      <c r="N34" s="113">
        <f t="shared" si="2"/>
        <v>2</v>
      </c>
    </row>
    <row r="35" spans="1:14" ht="14.4" x14ac:dyDescent="0.25">
      <c r="A35" s="100" t="str">
        <f t="shared" si="0"/>
        <v>novOlivia HawkinsBilden Park Coachella</v>
      </c>
      <c r="B35" s="130" t="s">
        <v>586</v>
      </c>
      <c r="C35" s="102" t="s">
        <v>488</v>
      </c>
      <c r="D35" s="103" t="s">
        <v>962</v>
      </c>
      <c r="E35" s="114"/>
      <c r="F35" s="105"/>
      <c r="G35" s="114"/>
      <c r="H35" s="101"/>
      <c r="I35" s="153">
        <v>61.25</v>
      </c>
      <c r="J35" s="177"/>
      <c r="K35" s="178"/>
      <c r="L35" s="111">
        <v>1</v>
      </c>
      <c r="M35" s="112">
        <f t="shared" si="1"/>
        <v>7</v>
      </c>
      <c r="N35" s="113">
        <f t="shared" si="2"/>
        <v>7</v>
      </c>
    </row>
    <row r="36" spans="1:14" ht="14.4" x14ac:dyDescent="0.25">
      <c r="A36" s="100" t="str">
        <f t="shared" si="0"/>
        <v>novNicola LachenichtEllington Evening</v>
      </c>
      <c r="B36" s="130" t="s">
        <v>586</v>
      </c>
      <c r="C36" s="102" t="s">
        <v>419</v>
      </c>
      <c r="D36" s="103" t="s">
        <v>444</v>
      </c>
      <c r="E36" s="114"/>
      <c r="F36" s="105"/>
      <c r="G36" s="114"/>
      <c r="H36" s="101"/>
      <c r="I36" s="153">
        <v>59.219000000000001</v>
      </c>
      <c r="J36" s="177"/>
      <c r="K36" s="178"/>
      <c r="L36" s="111">
        <v>2</v>
      </c>
      <c r="M36" s="112">
        <f t="shared" si="1"/>
        <v>6</v>
      </c>
      <c r="N36" s="113">
        <f t="shared" si="2"/>
        <v>6</v>
      </c>
    </row>
    <row r="37" spans="1:14" ht="14.4" x14ac:dyDescent="0.25">
      <c r="A37" s="100" t="str">
        <f t="shared" si="0"/>
        <v>novLillianna JonesQueenswood Tom Tom</v>
      </c>
      <c r="B37" s="130" t="s">
        <v>586</v>
      </c>
      <c r="C37" s="102" t="s">
        <v>416</v>
      </c>
      <c r="D37" s="103" t="s">
        <v>440</v>
      </c>
      <c r="E37" s="114"/>
      <c r="F37" s="105"/>
      <c r="G37" s="114"/>
      <c r="H37" s="101"/>
      <c r="I37" s="153">
        <v>55.780999999999999</v>
      </c>
      <c r="J37" s="177"/>
      <c r="K37" s="178"/>
      <c r="L37" s="111">
        <v>3</v>
      </c>
      <c r="M37" s="112">
        <f t="shared" si="1"/>
        <v>5</v>
      </c>
      <c r="N37" s="113">
        <f t="shared" si="2"/>
        <v>5</v>
      </c>
    </row>
    <row r="38" spans="1:14" ht="14.4" x14ac:dyDescent="0.25">
      <c r="A38" s="100" t="str">
        <f t="shared" ref="A38:A69" si="3">CONCATENATE(B38,C38,D38)</f>
        <v>novLila SeberryHes No Angel</v>
      </c>
      <c r="B38" s="130" t="s">
        <v>586</v>
      </c>
      <c r="C38" s="102" t="s">
        <v>271</v>
      </c>
      <c r="D38" s="103" t="s">
        <v>1178</v>
      </c>
      <c r="E38" s="114"/>
      <c r="F38" s="105"/>
      <c r="G38" s="114"/>
      <c r="H38" s="101"/>
      <c r="I38" s="153">
        <v>61.405999999999999</v>
      </c>
      <c r="J38" s="177"/>
      <c r="K38" s="178"/>
      <c r="L38" s="111">
        <v>1</v>
      </c>
      <c r="M38" s="112">
        <f t="shared" si="1"/>
        <v>7</v>
      </c>
      <c r="N38" s="113">
        <f t="shared" si="2"/>
        <v>7</v>
      </c>
    </row>
    <row r="39" spans="1:14" ht="14.4" x14ac:dyDescent="0.25">
      <c r="A39" s="100" t="str">
        <f t="shared" si="3"/>
        <v>PrepPaige ColesShanley Green Foxy</v>
      </c>
      <c r="B39" s="130" t="s">
        <v>26</v>
      </c>
      <c r="C39" s="102" t="s">
        <v>561</v>
      </c>
      <c r="D39" s="103" t="s">
        <v>556</v>
      </c>
      <c r="E39" s="114"/>
      <c r="F39" s="105"/>
      <c r="G39" s="114">
        <v>68.667000000000002</v>
      </c>
      <c r="H39" s="101"/>
      <c r="I39" s="153"/>
      <c r="J39" s="177"/>
      <c r="K39" s="178"/>
      <c r="L39" s="111">
        <v>1</v>
      </c>
      <c r="M39" s="112">
        <f t="shared" si="1"/>
        <v>7</v>
      </c>
      <c r="N39" s="113">
        <f t="shared" si="2"/>
        <v>7</v>
      </c>
    </row>
    <row r="40" spans="1:14" ht="14.4" x14ac:dyDescent="0.25">
      <c r="A40" s="100" t="str">
        <f t="shared" si="3"/>
        <v/>
      </c>
      <c r="B40" s="101"/>
      <c r="C40" s="102"/>
      <c r="D40" s="103"/>
      <c r="E40" s="114"/>
      <c r="F40" s="105"/>
      <c r="G40" s="114"/>
      <c r="H40" s="101"/>
      <c r="I40" s="153"/>
      <c r="J40" s="177"/>
      <c r="K40" s="178"/>
      <c r="L40" s="111"/>
      <c r="M40" s="112">
        <f t="shared" si="1"/>
        <v>0</v>
      </c>
      <c r="N40" s="113">
        <f t="shared" si="2"/>
        <v>0</v>
      </c>
    </row>
    <row r="41" spans="1:14" ht="14.4" x14ac:dyDescent="0.25">
      <c r="A41" s="100" t="str">
        <f t="shared" si="3"/>
        <v/>
      </c>
      <c r="B41" s="101"/>
      <c r="C41" s="102"/>
      <c r="D41" s="103"/>
      <c r="E41" s="114"/>
      <c r="F41" s="105"/>
      <c r="G41" s="114"/>
      <c r="H41" s="101"/>
      <c r="I41" s="153"/>
      <c r="J41" s="177"/>
      <c r="K41" s="178"/>
      <c r="L41" s="111"/>
      <c r="M41" s="112">
        <f t="shared" si="1"/>
        <v>0</v>
      </c>
      <c r="N41" s="113">
        <f t="shared" si="2"/>
        <v>0</v>
      </c>
    </row>
    <row r="42" spans="1:14" ht="14.4" x14ac:dyDescent="0.25">
      <c r="A42" s="100" t="str">
        <f t="shared" si="3"/>
        <v/>
      </c>
      <c r="B42" s="101"/>
      <c r="C42" s="102"/>
      <c r="D42" s="103"/>
      <c r="E42" s="114"/>
      <c r="F42" s="105"/>
      <c r="G42" s="114"/>
      <c r="H42" s="101"/>
      <c r="I42" s="153"/>
      <c r="J42" s="177"/>
      <c r="K42" s="178"/>
      <c r="L42" s="111"/>
      <c r="M42" s="112">
        <f t="shared" si="1"/>
        <v>0</v>
      </c>
      <c r="N42" s="113">
        <f t="shared" si="2"/>
        <v>0</v>
      </c>
    </row>
    <row r="43" spans="1:14" ht="14.4" x14ac:dyDescent="0.25">
      <c r="A43" s="100" t="str">
        <f t="shared" si="3"/>
        <v/>
      </c>
      <c r="B43" s="101"/>
      <c r="C43" s="102"/>
      <c r="D43" s="103"/>
      <c r="E43" s="114"/>
      <c r="F43" s="105"/>
      <c r="G43" s="114"/>
      <c r="H43" s="101"/>
      <c r="I43" s="153"/>
      <c r="J43" s="177"/>
      <c r="K43" s="178"/>
      <c r="L43" s="111"/>
      <c r="M43" s="112">
        <f t="shared" si="1"/>
        <v>0</v>
      </c>
      <c r="N43" s="113">
        <f t="shared" si="2"/>
        <v>0</v>
      </c>
    </row>
    <row r="44" spans="1:14" ht="14.4" x14ac:dyDescent="0.25">
      <c r="A44" s="100" t="str">
        <f t="shared" si="3"/>
        <v/>
      </c>
      <c r="B44" s="101"/>
      <c r="C44" s="102"/>
      <c r="D44" s="103"/>
      <c r="E44" s="114"/>
      <c r="F44" s="105"/>
      <c r="G44" s="114"/>
      <c r="H44" s="101"/>
      <c r="I44" s="153"/>
      <c r="J44" s="177"/>
      <c r="K44" s="178"/>
      <c r="L44" s="111"/>
      <c r="M44" s="112">
        <f t="shared" si="1"/>
        <v>0</v>
      </c>
      <c r="N44" s="113">
        <f t="shared" si="2"/>
        <v>0</v>
      </c>
    </row>
    <row r="45" spans="1:14" ht="14.4" x14ac:dyDescent="0.25">
      <c r="A45" s="100" t="str">
        <f t="shared" si="3"/>
        <v/>
      </c>
      <c r="B45" s="101"/>
      <c r="C45" s="102"/>
      <c r="D45" s="103"/>
      <c r="E45" s="114"/>
      <c r="F45" s="105"/>
      <c r="G45" s="114"/>
      <c r="H45" s="101"/>
      <c r="I45" s="153"/>
      <c r="J45" s="177"/>
      <c r="K45" s="178"/>
      <c r="L45" s="111"/>
      <c r="M45" s="112">
        <f t="shared" si="1"/>
        <v>0</v>
      </c>
      <c r="N45" s="113">
        <f t="shared" si="2"/>
        <v>0</v>
      </c>
    </row>
    <row r="46" spans="1:14" ht="14.4" x14ac:dyDescent="0.25">
      <c r="A46" s="100" t="str">
        <f t="shared" si="3"/>
        <v/>
      </c>
      <c r="B46" s="101"/>
      <c r="C46" s="102"/>
      <c r="D46" s="103"/>
      <c r="E46" s="114"/>
      <c r="F46" s="105"/>
      <c r="G46" s="114"/>
      <c r="H46" s="101"/>
      <c r="I46" s="153"/>
      <c r="J46" s="177"/>
      <c r="K46" s="178"/>
      <c r="L46" s="111"/>
      <c r="M46" s="112">
        <f t="shared" si="1"/>
        <v>0</v>
      </c>
      <c r="N46" s="113">
        <f t="shared" si="2"/>
        <v>0</v>
      </c>
    </row>
    <row r="47" spans="1:14" ht="14.4" x14ac:dyDescent="0.25">
      <c r="A47" s="100" t="str">
        <f t="shared" si="3"/>
        <v/>
      </c>
      <c r="B47" s="101"/>
      <c r="C47" s="102"/>
      <c r="D47" s="103"/>
      <c r="E47" s="114"/>
      <c r="F47" s="105"/>
      <c r="G47" s="114"/>
      <c r="H47" s="101"/>
      <c r="I47" s="153"/>
      <c r="J47" s="177"/>
      <c r="K47" s="178"/>
      <c r="L47" s="111"/>
      <c r="M47" s="112">
        <f t="shared" si="1"/>
        <v>0</v>
      </c>
      <c r="N47" s="113">
        <f t="shared" si="2"/>
        <v>0</v>
      </c>
    </row>
    <row r="48" spans="1:14" ht="14.4" x14ac:dyDescent="0.25">
      <c r="A48" s="100" t="str">
        <f t="shared" si="3"/>
        <v/>
      </c>
      <c r="B48" s="101"/>
      <c r="C48" s="102"/>
      <c r="D48" s="103"/>
      <c r="E48" s="114"/>
      <c r="F48" s="105"/>
      <c r="G48" s="114"/>
      <c r="H48" s="101"/>
      <c r="I48" s="153"/>
      <c r="J48" s="177"/>
      <c r="K48" s="178"/>
      <c r="L48" s="111"/>
      <c r="M48" s="112">
        <f t="shared" si="1"/>
        <v>0</v>
      </c>
      <c r="N48" s="113">
        <f t="shared" si="2"/>
        <v>0</v>
      </c>
    </row>
    <row r="49" spans="1:14" ht="14.4" x14ac:dyDescent="0.25">
      <c r="A49" s="100" t="str">
        <f t="shared" si="3"/>
        <v/>
      </c>
      <c r="B49" s="101"/>
      <c r="C49" s="102"/>
      <c r="D49" s="103"/>
      <c r="E49" s="114"/>
      <c r="F49" s="105"/>
      <c r="G49" s="114"/>
      <c r="H49" s="101"/>
      <c r="I49" s="153"/>
      <c r="J49" s="177"/>
      <c r="K49" s="178"/>
      <c r="L49" s="111"/>
      <c r="M49" s="112">
        <f t="shared" si="1"/>
        <v>0</v>
      </c>
      <c r="N49" s="113">
        <f t="shared" si="2"/>
        <v>0</v>
      </c>
    </row>
    <row r="50" spans="1:14" ht="14.4" x14ac:dyDescent="0.25">
      <c r="A50" s="100" t="str">
        <f t="shared" si="3"/>
        <v/>
      </c>
      <c r="B50" s="101"/>
      <c r="C50" s="102"/>
      <c r="D50" s="103"/>
      <c r="E50" s="114"/>
      <c r="F50" s="105"/>
      <c r="G50" s="114"/>
      <c r="H50" s="101"/>
      <c r="I50" s="153"/>
      <c r="J50" s="177"/>
      <c r="K50" s="178"/>
      <c r="L50" s="111"/>
      <c r="M50" s="112">
        <f t="shared" si="1"/>
        <v>0</v>
      </c>
      <c r="N50" s="113">
        <f t="shared" si="2"/>
        <v>0</v>
      </c>
    </row>
    <row r="51" spans="1:14" ht="14.4" x14ac:dyDescent="0.25">
      <c r="A51" s="100" t="str">
        <f t="shared" si="3"/>
        <v/>
      </c>
      <c r="B51" s="101"/>
      <c r="C51" s="102"/>
      <c r="D51" s="103"/>
      <c r="E51" s="114"/>
      <c r="F51" s="105"/>
      <c r="G51" s="114"/>
      <c r="H51" s="101"/>
      <c r="I51" s="153"/>
      <c r="J51" s="177"/>
      <c r="K51" s="178"/>
      <c r="L51" s="111"/>
      <c r="M51" s="112">
        <f t="shared" si="1"/>
        <v>0</v>
      </c>
      <c r="N51" s="113">
        <f t="shared" si="2"/>
        <v>0</v>
      </c>
    </row>
    <row r="52" spans="1:14" ht="14.4" x14ac:dyDescent="0.25">
      <c r="A52" s="100" t="str">
        <f t="shared" si="3"/>
        <v/>
      </c>
      <c r="B52" s="101"/>
      <c r="C52" s="102"/>
      <c r="D52" s="103"/>
      <c r="E52" s="114"/>
      <c r="F52" s="105"/>
      <c r="G52" s="114"/>
      <c r="H52" s="101"/>
      <c r="I52" s="153"/>
      <c r="J52" s="177"/>
      <c r="K52" s="178"/>
      <c r="L52" s="111"/>
      <c r="M52" s="112">
        <f t="shared" si="1"/>
        <v>0</v>
      </c>
      <c r="N52" s="113">
        <f t="shared" si="2"/>
        <v>0</v>
      </c>
    </row>
    <row r="53" spans="1:14" ht="14.4" x14ac:dyDescent="0.25">
      <c r="A53" s="100" t="str">
        <f t="shared" si="3"/>
        <v/>
      </c>
      <c r="B53" s="101"/>
      <c r="C53" s="102"/>
      <c r="D53" s="103"/>
      <c r="E53" s="114"/>
      <c r="F53" s="105"/>
      <c r="G53" s="114"/>
      <c r="H53" s="101"/>
      <c r="I53" s="153"/>
      <c r="J53" s="177"/>
      <c r="K53" s="178"/>
      <c r="L53" s="111"/>
      <c r="M53" s="112">
        <f t="shared" si="1"/>
        <v>0</v>
      </c>
      <c r="N53" s="113">
        <f t="shared" si="2"/>
        <v>0</v>
      </c>
    </row>
    <row r="54" spans="1:14" ht="14.4" x14ac:dyDescent="0.25">
      <c r="A54" s="100" t="str">
        <f t="shared" si="3"/>
        <v/>
      </c>
      <c r="B54" s="101"/>
      <c r="C54" s="102"/>
      <c r="D54" s="103"/>
      <c r="E54" s="114"/>
      <c r="F54" s="105"/>
      <c r="G54" s="114"/>
      <c r="H54" s="101"/>
      <c r="I54" s="153"/>
      <c r="J54" s="177"/>
      <c r="K54" s="178"/>
      <c r="L54" s="111"/>
      <c r="M54" s="112">
        <f t="shared" si="1"/>
        <v>0</v>
      </c>
      <c r="N54" s="113">
        <f t="shared" si="2"/>
        <v>0</v>
      </c>
    </row>
    <row r="55" spans="1:14" ht="14.4" x14ac:dyDescent="0.25">
      <c r="A55" s="100" t="str">
        <f t="shared" si="3"/>
        <v/>
      </c>
      <c r="B55" s="101"/>
      <c r="C55" s="102"/>
      <c r="D55" s="103"/>
      <c r="E55" s="114"/>
      <c r="F55" s="105"/>
      <c r="G55" s="114"/>
      <c r="H55" s="101"/>
      <c r="I55" s="153"/>
      <c r="J55" s="177"/>
      <c r="K55" s="178"/>
      <c r="L55" s="111"/>
      <c r="M55" s="112">
        <f t="shared" si="1"/>
        <v>0</v>
      </c>
      <c r="N55" s="113">
        <f t="shared" si="2"/>
        <v>0</v>
      </c>
    </row>
    <row r="56" spans="1:14" ht="14.4" x14ac:dyDescent="0.25">
      <c r="A56" s="100" t="str">
        <f t="shared" si="3"/>
        <v/>
      </c>
      <c r="B56" s="101"/>
      <c r="C56" s="102"/>
      <c r="D56" s="103"/>
      <c r="E56" s="114"/>
      <c r="F56" s="105"/>
      <c r="G56" s="114"/>
      <c r="H56" s="101"/>
      <c r="I56" s="153"/>
      <c r="J56" s="177"/>
      <c r="K56" s="178"/>
      <c r="L56" s="111"/>
      <c r="M56" s="112">
        <f t="shared" si="1"/>
        <v>0</v>
      </c>
      <c r="N56" s="113">
        <f t="shared" si="2"/>
        <v>0</v>
      </c>
    </row>
    <row r="57" spans="1:14" ht="14.4" x14ac:dyDescent="0.25">
      <c r="A57" s="100" t="str">
        <f t="shared" si="3"/>
        <v/>
      </c>
      <c r="B57" s="101"/>
      <c r="C57" s="102"/>
      <c r="D57" s="103"/>
      <c r="E57" s="114"/>
      <c r="F57" s="105"/>
      <c r="G57" s="114"/>
      <c r="H57" s="101"/>
      <c r="I57" s="153"/>
      <c r="J57" s="177"/>
      <c r="K57" s="178"/>
      <c r="L57" s="111"/>
      <c r="M57" s="112">
        <f t="shared" si="1"/>
        <v>0</v>
      </c>
      <c r="N57" s="113">
        <f t="shared" si="2"/>
        <v>0</v>
      </c>
    </row>
    <row r="58" spans="1:14" ht="14.4" x14ac:dyDescent="0.25">
      <c r="A58" s="100" t="str">
        <f t="shared" si="3"/>
        <v/>
      </c>
      <c r="B58" s="101"/>
      <c r="C58" s="102"/>
      <c r="D58" s="103"/>
      <c r="E58" s="114"/>
      <c r="F58" s="105"/>
      <c r="G58" s="114"/>
      <c r="H58" s="101"/>
      <c r="I58" s="153"/>
      <c r="J58" s="177"/>
      <c r="K58" s="178"/>
      <c r="L58" s="111"/>
      <c r="M58" s="112">
        <f t="shared" si="1"/>
        <v>0</v>
      </c>
      <c r="N58" s="113">
        <f t="shared" si="2"/>
        <v>0</v>
      </c>
    </row>
    <row r="59" spans="1:14" ht="14.4" x14ac:dyDescent="0.25">
      <c r="A59" s="100" t="str">
        <f t="shared" si="3"/>
        <v/>
      </c>
      <c r="B59" s="101"/>
      <c r="C59" s="102"/>
      <c r="D59" s="103"/>
      <c r="E59" s="114"/>
      <c r="F59" s="105"/>
      <c r="G59" s="114"/>
      <c r="H59" s="101"/>
      <c r="I59" s="153"/>
      <c r="J59" s="177"/>
      <c r="K59" s="178"/>
      <c r="L59" s="111"/>
      <c r="M59" s="112">
        <f t="shared" si="1"/>
        <v>0</v>
      </c>
      <c r="N59" s="113">
        <f t="shared" si="2"/>
        <v>0</v>
      </c>
    </row>
    <row r="60" spans="1:14" ht="14.4" x14ac:dyDescent="0.25">
      <c r="A60" s="100" t="str">
        <f t="shared" si="3"/>
        <v/>
      </c>
      <c r="B60" s="101"/>
      <c r="C60" s="102"/>
      <c r="D60" s="103"/>
      <c r="E60" s="114"/>
      <c r="F60" s="105"/>
      <c r="G60" s="114"/>
      <c r="H60" s="101"/>
      <c r="I60" s="153"/>
      <c r="J60" s="177"/>
      <c r="K60" s="178"/>
      <c r="L60" s="111"/>
      <c r="M60" s="112">
        <f t="shared" si="1"/>
        <v>0</v>
      </c>
      <c r="N60" s="113">
        <f t="shared" si="2"/>
        <v>0</v>
      </c>
    </row>
    <row r="61" spans="1:14" ht="14.4" x14ac:dyDescent="0.25">
      <c r="A61" s="100" t="str">
        <f t="shared" si="3"/>
        <v/>
      </c>
      <c r="B61" s="101"/>
      <c r="C61" s="102"/>
      <c r="D61" s="103"/>
      <c r="E61" s="114"/>
      <c r="F61" s="105"/>
      <c r="G61" s="114"/>
      <c r="H61" s="101"/>
      <c r="I61" s="153"/>
      <c r="J61" s="177"/>
      <c r="K61" s="178"/>
      <c r="L61" s="111"/>
      <c r="M61" s="112">
        <f t="shared" si="1"/>
        <v>0</v>
      </c>
      <c r="N61" s="113">
        <f t="shared" si="2"/>
        <v>0</v>
      </c>
    </row>
    <row r="62" spans="1:14" ht="14.4" x14ac:dyDescent="0.25">
      <c r="A62" s="100" t="str">
        <f t="shared" si="3"/>
        <v/>
      </c>
      <c r="B62" s="101"/>
      <c r="C62" s="102"/>
      <c r="D62" s="103"/>
      <c r="E62" s="114"/>
      <c r="F62" s="105"/>
      <c r="G62" s="114"/>
      <c r="H62" s="101"/>
      <c r="I62" s="153"/>
      <c r="J62" s="177"/>
      <c r="K62" s="178"/>
      <c r="L62" s="111"/>
      <c r="M62" s="112">
        <f t="shared" si="1"/>
        <v>0</v>
      </c>
      <c r="N62" s="113">
        <f t="shared" si="2"/>
        <v>0</v>
      </c>
    </row>
    <row r="63" spans="1:14" ht="14.4" x14ac:dyDescent="0.25">
      <c r="A63" s="100" t="str">
        <f t="shared" si="3"/>
        <v/>
      </c>
      <c r="B63" s="101"/>
      <c r="C63" s="102"/>
      <c r="D63" s="103"/>
      <c r="E63" s="114"/>
      <c r="F63" s="105"/>
      <c r="G63" s="114"/>
      <c r="H63" s="101"/>
      <c r="I63" s="153"/>
      <c r="J63" s="177"/>
      <c r="K63" s="178"/>
      <c r="L63" s="111"/>
      <c r="M63" s="112">
        <f t="shared" si="1"/>
        <v>0</v>
      </c>
      <c r="N63" s="113">
        <f t="shared" si="2"/>
        <v>0</v>
      </c>
    </row>
    <row r="64" spans="1:14" ht="14.4" x14ac:dyDescent="0.25">
      <c r="A64" s="100" t="str">
        <f t="shared" si="3"/>
        <v/>
      </c>
      <c r="B64" s="101"/>
      <c r="C64" s="102"/>
      <c r="D64" s="103"/>
      <c r="E64" s="114"/>
      <c r="F64" s="105"/>
      <c r="G64" s="114"/>
      <c r="H64" s="101"/>
      <c r="I64" s="153"/>
      <c r="J64" s="177"/>
      <c r="K64" s="178"/>
      <c r="L64" s="111"/>
      <c r="M64" s="112">
        <f t="shared" si="1"/>
        <v>0</v>
      </c>
      <c r="N64" s="113">
        <f t="shared" si="2"/>
        <v>0</v>
      </c>
    </row>
    <row r="65" spans="1:14" ht="14.4" x14ac:dyDescent="0.25">
      <c r="A65" s="100" t="str">
        <f t="shared" si="3"/>
        <v/>
      </c>
      <c r="B65" s="101"/>
      <c r="C65" s="102"/>
      <c r="D65" s="103"/>
      <c r="E65" s="114"/>
      <c r="F65" s="105"/>
      <c r="G65" s="114"/>
      <c r="H65" s="101"/>
      <c r="I65" s="153"/>
      <c r="J65" s="177"/>
      <c r="K65" s="178"/>
      <c r="L65" s="111"/>
      <c r="M65" s="112">
        <f t="shared" si="1"/>
        <v>0</v>
      </c>
      <c r="N65" s="113">
        <f t="shared" si="2"/>
        <v>0</v>
      </c>
    </row>
    <row r="66" spans="1:14" ht="14.4" x14ac:dyDescent="0.25">
      <c r="A66" s="100" t="str">
        <f t="shared" si="3"/>
        <v/>
      </c>
      <c r="B66" s="101"/>
      <c r="C66" s="102"/>
      <c r="D66" s="103"/>
      <c r="E66" s="114"/>
      <c r="F66" s="105"/>
      <c r="G66" s="114"/>
      <c r="H66" s="101"/>
      <c r="I66" s="153"/>
      <c r="J66" s="177"/>
      <c r="K66" s="178"/>
      <c r="L66" s="111"/>
      <c r="M66" s="112">
        <f t="shared" si="1"/>
        <v>0</v>
      </c>
      <c r="N66" s="113">
        <f t="shared" si="2"/>
        <v>0</v>
      </c>
    </row>
    <row r="67" spans="1:14" ht="14.4" x14ac:dyDescent="0.25">
      <c r="A67" s="100" t="str">
        <f t="shared" si="3"/>
        <v/>
      </c>
      <c r="B67" s="101"/>
      <c r="C67" s="102"/>
      <c r="D67" s="103"/>
      <c r="E67" s="114"/>
      <c r="F67" s="105"/>
      <c r="G67" s="114"/>
      <c r="H67" s="101"/>
      <c r="I67" s="153"/>
      <c r="J67" s="177"/>
      <c r="K67" s="178"/>
      <c r="L67" s="111"/>
      <c r="M67" s="112">
        <f t="shared" si="1"/>
        <v>0</v>
      </c>
      <c r="N67" s="113">
        <f t="shared" si="2"/>
        <v>0</v>
      </c>
    </row>
    <row r="68" spans="1:14" ht="14.4" x14ac:dyDescent="0.25">
      <c r="A68" s="100" t="str">
        <f t="shared" si="3"/>
        <v/>
      </c>
      <c r="B68" s="101"/>
      <c r="C68" s="102"/>
      <c r="D68" s="103"/>
      <c r="E68" s="114"/>
      <c r="F68" s="105"/>
      <c r="G68" s="114"/>
      <c r="H68" s="101"/>
      <c r="I68" s="153"/>
      <c r="J68" s="177"/>
      <c r="K68" s="178"/>
      <c r="L68" s="111"/>
      <c r="M68" s="112">
        <f t="shared" si="1"/>
        <v>0</v>
      </c>
      <c r="N68" s="113">
        <f t="shared" si="2"/>
        <v>0</v>
      </c>
    </row>
    <row r="69" spans="1:14" ht="14.4" x14ac:dyDescent="0.25">
      <c r="A69" s="100" t="str">
        <f t="shared" si="3"/>
        <v/>
      </c>
      <c r="B69" s="101"/>
      <c r="C69" s="102"/>
      <c r="D69" s="103"/>
      <c r="E69" s="114"/>
      <c r="F69" s="105"/>
      <c r="G69" s="114"/>
      <c r="H69" s="101"/>
      <c r="I69" s="153"/>
      <c r="J69" s="177"/>
      <c r="K69" s="178"/>
      <c r="L69" s="111"/>
      <c r="M69" s="112">
        <f t="shared" si="1"/>
        <v>0</v>
      </c>
      <c r="N69" s="113">
        <f t="shared" si="2"/>
        <v>0</v>
      </c>
    </row>
    <row r="70" spans="1:14" ht="14.4" x14ac:dyDescent="0.25">
      <c r="A70" s="100" t="str">
        <f t="shared" ref="A70:A98" si="4">CONCATENATE(B70,C70,D70)</f>
        <v/>
      </c>
      <c r="B70" s="101"/>
      <c r="C70" s="102"/>
      <c r="D70" s="103"/>
      <c r="E70" s="114"/>
      <c r="F70" s="105"/>
      <c r="G70" s="114"/>
      <c r="H70" s="101"/>
      <c r="I70" s="153"/>
      <c r="J70" s="177"/>
      <c r="K70" s="178"/>
      <c r="L70" s="111"/>
      <c r="M70" s="112">
        <f t="shared" ref="M70:M98" si="5">IF(L70=1,7,IF(L70=2,6,IF(L70=3,5,IF(L70=4,4,IF(L70=5,3,IF(L70=6,2,IF(L70&gt;=6,1,0)))))))</f>
        <v>0</v>
      </c>
      <c r="N70" s="113">
        <f t="shared" si="2"/>
        <v>0</v>
      </c>
    </row>
    <row r="71" spans="1:14" ht="14.4" x14ac:dyDescent="0.25">
      <c r="A71" s="100" t="str">
        <f t="shared" si="4"/>
        <v/>
      </c>
      <c r="B71" s="101"/>
      <c r="C71" s="102"/>
      <c r="D71" s="103"/>
      <c r="E71" s="114"/>
      <c r="F71" s="105"/>
      <c r="G71" s="114"/>
      <c r="H71" s="101"/>
      <c r="I71" s="153"/>
      <c r="J71" s="177"/>
      <c r="K71" s="178"/>
      <c r="L71" s="111"/>
      <c r="M71" s="112">
        <f t="shared" si="5"/>
        <v>0</v>
      </c>
      <c r="N71" s="113">
        <f t="shared" ref="N71:N98" si="6">SUM(M71+$N$5)</f>
        <v>0</v>
      </c>
    </row>
    <row r="72" spans="1:14" ht="14.4" x14ac:dyDescent="0.25">
      <c r="A72" s="100" t="str">
        <f t="shared" si="4"/>
        <v/>
      </c>
      <c r="B72" s="101"/>
      <c r="C72" s="102"/>
      <c r="D72" s="103"/>
      <c r="E72" s="114"/>
      <c r="F72" s="105"/>
      <c r="G72" s="114"/>
      <c r="H72" s="101"/>
      <c r="I72" s="153"/>
      <c r="J72" s="177"/>
      <c r="K72" s="178"/>
      <c r="L72" s="111"/>
      <c r="M72" s="112">
        <f t="shared" si="5"/>
        <v>0</v>
      </c>
      <c r="N72" s="113">
        <f t="shared" si="6"/>
        <v>0</v>
      </c>
    </row>
    <row r="73" spans="1:14" ht="14.4" x14ac:dyDescent="0.25">
      <c r="A73" s="100" t="str">
        <f t="shared" si="4"/>
        <v/>
      </c>
      <c r="B73" s="101"/>
      <c r="C73" s="102"/>
      <c r="D73" s="103"/>
      <c r="E73" s="114"/>
      <c r="F73" s="105"/>
      <c r="G73" s="114"/>
      <c r="H73" s="101"/>
      <c r="I73" s="153"/>
      <c r="J73" s="177"/>
      <c r="K73" s="178"/>
      <c r="L73" s="111"/>
      <c r="M73" s="112">
        <f t="shared" si="5"/>
        <v>0</v>
      </c>
      <c r="N73" s="113">
        <f t="shared" si="6"/>
        <v>0</v>
      </c>
    </row>
    <row r="74" spans="1:14" ht="14.4" x14ac:dyDescent="0.25">
      <c r="A74" s="100" t="str">
        <f t="shared" si="4"/>
        <v/>
      </c>
      <c r="B74" s="101"/>
      <c r="C74" s="102"/>
      <c r="D74" s="103"/>
      <c r="E74" s="114"/>
      <c r="F74" s="105"/>
      <c r="G74" s="114"/>
      <c r="H74" s="101"/>
      <c r="I74" s="153"/>
      <c r="J74" s="177"/>
      <c r="K74" s="178"/>
      <c r="L74" s="111"/>
      <c r="M74" s="112">
        <f t="shared" si="5"/>
        <v>0</v>
      </c>
      <c r="N74" s="113">
        <f t="shared" si="6"/>
        <v>0</v>
      </c>
    </row>
    <row r="75" spans="1:14" ht="14.4" x14ac:dyDescent="0.25">
      <c r="A75" s="100" t="str">
        <f t="shared" si="4"/>
        <v/>
      </c>
      <c r="B75" s="101"/>
      <c r="C75" s="102"/>
      <c r="D75" s="103"/>
      <c r="E75" s="114"/>
      <c r="F75" s="105"/>
      <c r="G75" s="114"/>
      <c r="H75" s="101"/>
      <c r="I75" s="153"/>
      <c r="J75" s="177"/>
      <c r="K75" s="178"/>
      <c r="L75" s="111"/>
      <c r="M75" s="112">
        <f t="shared" si="5"/>
        <v>0</v>
      </c>
      <c r="N75" s="113">
        <f t="shared" si="6"/>
        <v>0</v>
      </c>
    </row>
    <row r="76" spans="1:14" ht="14.4" x14ac:dyDescent="0.25">
      <c r="A76" s="100" t="str">
        <f t="shared" si="4"/>
        <v/>
      </c>
      <c r="B76" s="101"/>
      <c r="C76" s="102"/>
      <c r="D76" s="103"/>
      <c r="E76" s="114"/>
      <c r="F76" s="105"/>
      <c r="G76" s="114"/>
      <c r="H76" s="101"/>
      <c r="I76" s="153"/>
      <c r="J76" s="177"/>
      <c r="K76" s="178"/>
      <c r="L76" s="111"/>
      <c r="M76" s="112">
        <f t="shared" si="5"/>
        <v>0</v>
      </c>
      <c r="N76" s="113">
        <f t="shared" si="6"/>
        <v>0</v>
      </c>
    </row>
    <row r="77" spans="1:14" ht="14.4" x14ac:dyDescent="0.25">
      <c r="A77" s="100" t="str">
        <f t="shared" si="4"/>
        <v/>
      </c>
      <c r="B77" s="101"/>
      <c r="C77" s="102"/>
      <c r="D77" s="103"/>
      <c r="E77" s="114"/>
      <c r="F77" s="105"/>
      <c r="G77" s="114"/>
      <c r="H77" s="101"/>
      <c r="I77" s="153"/>
      <c r="J77" s="177"/>
      <c r="K77" s="178"/>
      <c r="L77" s="111"/>
      <c r="M77" s="112">
        <f t="shared" si="5"/>
        <v>0</v>
      </c>
      <c r="N77" s="113">
        <f t="shared" si="6"/>
        <v>0</v>
      </c>
    </row>
    <row r="78" spans="1:14" ht="14.4" x14ac:dyDescent="0.25">
      <c r="A78" s="100" t="str">
        <f t="shared" si="4"/>
        <v/>
      </c>
      <c r="B78" s="101"/>
      <c r="C78" s="102"/>
      <c r="D78" s="103"/>
      <c r="E78" s="114"/>
      <c r="F78" s="105"/>
      <c r="G78" s="114"/>
      <c r="H78" s="101"/>
      <c r="I78" s="153"/>
      <c r="J78" s="177"/>
      <c r="K78" s="178"/>
      <c r="L78" s="111"/>
      <c r="M78" s="112">
        <f t="shared" si="5"/>
        <v>0</v>
      </c>
      <c r="N78" s="113">
        <f t="shared" si="6"/>
        <v>0</v>
      </c>
    </row>
    <row r="79" spans="1:14" ht="14.4" x14ac:dyDescent="0.25">
      <c r="A79" s="100" t="str">
        <f t="shared" si="4"/>
        <v/>
      </c>
      <c r="B79" s="101"/>
      <c r="C79" s="102"/>
      <c r="D79" s="103"/>
      <c r="E79" s="114"/>
      <c r="F79" s="105"/>
      <c r="G79" s="114"/>
      <c r="H79" s="101"/>
      <c r="I79" s="153"/>
      <c r="J79" s="177"/>
      <c r="K79" s="178"/>
      <c r="L79" s="111"/>
      <c r="M79" s="112">
        <f t="shared" si="5"/>
        <v>0</v>
      </c>
      <c r="N79" s="113">
        <f t="shared" si="6"/>
        <v>0</v>
      </c>
    </row>
    <row r="80" spans="1:14" ht="14.4" x14ac:dyDescent="0.25">
      <c r="A80" s="100" t="str">
        <f t="shared" si="4"/>
        <v/>
      </c>
      <c r="B80" s="101"/>
      <c r="C80" s="102"/>
      <c r="D80" s="103"/>
      <c r="E80" s="114"/>
      <c r="F80" s="105"/>
      <c r="G80" s="114"/>
      <c r="H80" s="101"/>
      <c r="I80" s="153"/>
      <c r="J80" s="177"/>
      <c r="K80" s="178"/>
      <c r="L80" s="111"/>
      <c r="M80" s="112">
        <f t="shared" si="5"/>
        <v>0</v>
      </c>
      <c r="N80" s="113">
        <f t="shared" si="6"/>
        <v>0</v>
      </c>
    </row>
    <row r="81" spans="1:14" ht="14.4" x14ac:dyDescent="0.25">
      <c r="A81" s="100" t="str">
        <f t="shared" si="4"/>
        <v/>
      </c>
      <c r="B81" s="101"/>
      <c r="C81" s="102"/>
      <c r="D81" s="103"/>
      <c r="E81" s="114"/>
      <c r="F81" s="105"/>
      <c r="G81" s="114"/>
      <c r="H81" s="101"/>
      <c r="I81" s="153"/>
      <c r="J81" s="177"/>
      <c r="K81" s="178"/>
      <c r="L81" s="111"/>
      <c r="M81" s="112">
        <f t="shared" si="5"/>
        <v>0</v>
      </c>
      <c r="N81" s="113">
        <f t="shared" si="6"/>
        <v>0</v>
      </c>
    </row>
    <row r="82" spans="1:14" ht="14.4" x14ac:dyDescent="0.25">
      <c r="A82" s="100" t="str">
        <f t="shared" si="4"/>
        <v/>
      </c>
      <c r="B82" s="101"/>
      <c r="C82" s="102"/>
      <c r="D82" s="103"/>
      <c r="E82" s="114"/>
      <c r="F82" s="105"/>
      <c r="G82" s="114"/>
      <c r="H82" s="101"/>
      <c r="I82" s="153"/>
      <c r="J82" s="177"/>
      <c r="K82" s="178"/>
      <c r="L82" s="111"/>
      <c r="M82" s="112">
        <f t="shared" si="5"/>
        <v>0</v>
      </c>
      <c r="N82" s="113">
        <f t="shared" si="6"/>
        <v>0</v>
      </c>
    </row>
    <row r="83" spans="1:14" ht="14.4" x14ac:dyDescent="0.25">
      <c r="A83" s="100" t="str">
        <f t="shared" si="4"/>
        <v/>
      </c>
      <c r="B83" s="101"/>
      <c r="C83" s="102"/>
      <c r="D83" s="103"/>
      <c r="E83" s="114"/>
      <c r="F83" s="105"/>
      <c r="G83" s="114"/>
      <c r="H83" s="101"/>
      <c r="I83" s="153"/>
      <c r="J83" s="177"/>
      <c r="K83" s="178"/>
      <c r="L83" s="111"/>
      <c r="M83" s="112">
        <f t="shared" si="5"/>
        <v>0</v>
      </c>
      <c r="N83" s="113">
        <f t="shared" si="6"/>
        <v>0</v>
      </c>
    </row>
    <row r="84" spans="1:14" ht="14.4" x14ac:dyDescent="0.25">
      <c r="A84" s="100" t="str">
        <f t="shared" si="4"/>
        <v/>
      </c>
      <c r="B84" s="101"/>
      <c r="C84" s="102"/>
      <c r="D84" s="103"/>
      <c r="E84" s="114"/>
      <c r="F84" s="105"/>
      <c r="G84" s="114"/>
      <c r="H84" s="101"/>
      <c r="I84" s="153"/>
      <c r="J84" s="177"/>
      <c r="K84" s="178"/>
      <c r="L84" s="111"/>
      <c r="M84" s="112">
        <f t="shared" si="5"/>
        <v>0</v>
      </c>
      <c r="N84" s="113">
        <f t="shared" si="6"/>
        <v>0</v>
      </c>
    </row>
    <row r="85" spans="1:14" ht="14.4" x14ac:dyDescent="0.25">
      <c r="A85" s="100" t="str">
        <f t="shared" si="4"/>
        <v/>
      </c>
      <c r="B85" s="101"/>
      <c r="C85" s="102"/>
      <c r="D85" s="103"/>
      <c r="E85" s="114"/>
      <c r="F85" s="105"/>
      <c r="G85" s="114"/>
      <c r="H85" s="101"/>
      <c r="I85" s="153"/>
      <c r="J85" s="177"/>
      <c r="K85" s="178"/>
      <c r="L85" s="111"/>
      <c r="M85" s="112">
        <f t="shared" si="5"/>
        <v>0</v>
      </c>
      <c r="N85" s="113">
        <f t="shared" si="6"/>
        <v>0</v>
      </c>
    </row>
    <row r="86" spans="1:14" ht="14.4" x14ac:dyDescent="0.25">
      <c r="A86" s="100" t="str">
        <f t="shared" si="4"/>
        <v/>
      </c>
      <c r="B86" s="101"/>
      <c r="C86" s="102"/>
      <c r="D86" s="103"/>
      <c r="E86" s="114"/>
      <c r="F86" s="105"/>
      <c r="G86" s="114"/>
      <c r="H86" s="101"/>
      <c r="I86" s="153"/>
      <c r="J86" s="177"/>
      <c r="K86" s="178"/>
      <c r="L86" s="111"/>
      <c r="M86" s="112">
        <f t="shared" si="5"/>
        <v>0</v>
      </c>
      <c r="N86" s="113">
        <f t="shared" si="6"/>
        <v>0</v>
      </c>
    </row>
    <row r="87" spans="1:14" ht="14.4" x14ac:dyDescent="0.25">
      <c r="A87" s="100" t="str">
        <f t="shared" si="4"/>
        <v/>
      </c>
      <c r="B87" s="101"/>
      <c r="C87" s="102"/>
      <c r="D87" s="103"/>
      <c r="E87" s="114"/>
      <c r="F87" s="105"/>
      <c r="G87" s="114"/>
      <c r="H87" s="101"/>
      <c r="I87" s="153"/>
      <c r="J87" s="177"/>
      <c r="K87" s="178"/>
      <c r="L87" s="111"/>
      <c r="M87" s="112">
        <f t="shared" si="5"/>
        <v>0</v>
      </c>
      <c r="N87" s="113">
        <f t="shared" si="6"/>
        <v>0</v>
      </c>
    </row>
    <row r="88" spans="1:14" ht="14.4" x14ac:dyDescent="0.25">
      <c r="A88" s="100" t="str">
        <f t="shared" si="4"/>
        <v/>
      </c>
      <c r="B88" s="101"/>
      <c r="C88" s="102"/>
      <c r="D88" s="103"/>
      <c r="E88" s="114"/>
      <c r="F88" s="105"/>
      <c r="G88" s="114"/>
      <c r="H88" s="101"/>
      <c r="I88" s="153"/>
      <c r="J88" s="177"/>
      <c r="K88" s="178"/>
      <c r="L88" s="111"/>
      <c r="M88" s="112">
        <f t="shared" si="5"/>
        <v>0</v>
      </c>
      <c r="N88" s="113">
        <f t="shared" si="6"/>
        <v>0</v>
      </c>
    </row>
    <row r="89" spans="1:14" ht="14.4" x14ac:dyDescent="0.25">
      <c r="A89" s="100" t="str">
        <f t="shared" si="4"/>
        <v/>
      </c>
      <c r="B89" s="101"/>
      <c r="C89" s="102"/>
      <c r="D89" s="103"/>
      <c r="E89" s="114"/>
      <c r="F89" s="105"/>
      <c r="G89" s="114"/>
      <c r="H89" s="101"/>
      <c r="I89" s="153"/>
      <c r="J89" s="177"/>
      <c r="K89" s="178"/>
      <c r="L89" s="111"/>
      <c r="M89" s="112">
        <f t="shared" si="5"/>
        <v>0</v>
      </c>
      <c r="N89" s="113">
        <f t="shared" si="6"/>
        <v>0</v>
      </c>
    </row>
    <row r="90" spans="1:14" ht="14.4" x14ac:dyDescent="0.25">
      <c r="A90" s="100" t="str">
        <f t="shared" si="4"/>
        <v/>
      </c>
      <c r="B90" s="101"/>
      <c r="C90" s="102"/>
      <c r="D90" s="103"/>
      <c r="E90" s="114"/>
      <c r="F90" s="105"/>
      <c r="G90" s="114"/>
      <c r="H90" s="101"/>
      <c r="I90" s="153"/>
      <c r="J90" s="177"/>
      <c r="K90" s="178"/>
      <c r="L90" s="111"/>
      <c r="M90" s="112">
        <f t="shared" si="5"/>
        <v>0</v>
      </c>
      <c r="N90" s="113">
        <f t="shared" si="6"/>
        <v>0</v>
      </c>
    </row>
    <row r="91" spans="1:14" ht="14.4" x14ac:dyDescent="0.25">
      <c r="A91" s="100" t="str">
        <f t="shared" si="4"/>
        <v/>
      </c>
      <c r="B91" s="101"/>
      <c r="C91" s="102"/>
      <c r="D91" s="103"/>
      <c r="E91" s="114"/>
      <c r="F91" s="105"/>
      <c r="G91" s="114"/>
      <c r="H91" s="101"/>
      <c r="I91" s="153"/>
      <c r="J91" s="177"/>
      <c r="K91" s="178"/>
      <c r="L91" s="111"/>
      <c r="M91" s="112">
        <f t="shared" si="5"/>
        <v>0</v>
      </c>
      <c r="N91" s="113">
        <f t="shared" si="6"/>
        <v>0</v>
      </c>
    </row>
    <row r="92" spans="1:14" ht="14.4" x14ac:dyDescent="0.25">
      <c r="A92" s="100" t="str">
        <f t="shared" si="4"/>
        <v/>
      </c>
      <c r="B92" s="101"/>
      <c r="C92" s="102"/>
      <c r="D92" s="103"/>
      <c r="E92" s="114"/>
      <c r="F92" s="105"/>
      <c r="G92" s="114"/>
      <c r="H92" s="101"/>
      <c r="I92" s="153"/>
      <c r="J92" s="177"/>
      <c r="K92" s="178"/>
      <c r="L92" s="111"/>
      <c r="M92" s="112">
        <f t="shared" si="5"/>
        <v>0</v>
      </c>
      <c r="N92" s="113">
        <f t="shared" si="6"/>
        <v>0</v>
      </c>
    </row>
    <row r="93" spans="1:14" ht="14.4" x14ac:dyDescent="0.25">
      <c r="A93" s="100" t="str">
        <f t="shared" si="4"/>
        <v/>
      </c>
      <c r="B93" s="101"/>
      <c r="C93" s="102"/>
      <c r="D93" s="103"/>
      <c r="E93" s="114"/>
      <c r="F93" s="105"/>
      <c r="G93" s="114"/>
      <c r="H93" s="101"/>
      <c r="I93" s="153"/>
      <c r="J93" s="177"/>
      <c r="K93" s="178"/>
      <c r="L93" s="111"/>
      <c r="M93" s="112">
        <f t="shared" si="5"/>
        <v>0</v>
      </c>
      <c r="N93" s="113">
        <f t="shared" si="6"/>
        <v>0</v>
      </c>
    </row>
    <row r="94" spans="1:14" ht="14.4" x14ac:dyDescent="0.25">
      <c r="A94" s="100" t="str">
        <f t="shared" si="4"/>
        <v/>
      </c>
      <c r="B94" s="101"/>
      <c r="C94" s="102"/>
      <c r="D94" s="103"/>
      <c r="E94" s="114"/>
      <c r="F94" s="105"/>
      <c r="G94" s="114"/>
      <c r="H94" s="101"/>
      <c r="I94" s="153"/>
      <c r="J94" s="177"/>
      <c r="K94" s="178"/>
      <c r="L94" s="111"/>
      <c r="M94" s="112">
        <f t="shared" si="5"/>
        <v>0</v>
      </c>
      <c r="N94" s="113">
        <f t="shared" si="6"/>
        <v>0</v>
      </c>
    </row>
    <row r="95" spans="1:14" ht="14.4" x14ac:dyDescent="0.25">
      <c r="A95" s="100" t="str">
        <f t="shared" si="4"/>
        <v/>
      </c>
      <c r="B95" s="101"/>
      <c r="C95" s="102"/>
      <c r="D95" s="103"/>
      <c r="E95" s="114"/>
      <c r="F95" s="105"/>
      <c r="G95" s="114"/>
      <c r="H95" s="101"/>
      <c r="I95" s="153"/>
      <c r="J95" s="177"/>
      <c r="K95" s="178"/>
      <c r="L95" s="111"/>
      <c r="M95" s="112">
        <f t="shared" si="5"/>
        <v>0</v>
      </c>
      <c r="N95" s="113">
        <f t="shared" si="6"/>
        <v>0</v>
      </c>
    </row>
    <row r="96" spans="1:14" ht="14.4" x14ac:dyDescent="0.25">
      <c r="A96" s="100" t="str">
        <f t="shared" si="4"/>
        <v/>
      </c>
      <c r="B96" s="101"/>
      <c r="C96" s="102"/>
      <c r="D96" s="103"/>
      <c r="E96" s="114"/>
      <c r="F96" s="105"/>
      <c r="G96" s="114"/>
      <c r="H96" s="101"/>
      <c r="I96" s="153"/>
      <c r="J96" s="177"/>
      <c r="K96" s="178"/>
      <c r="L96" s="111"/>
      <c r="M96" s="112">
        <f t="shared" si="5"/>
        <v>0</v>
      </c>
      <c r="N96" s="113">
        <f t="shared" si="6"/>
        <v>0</v>
      </c>
    </row>
    <row r="97" spans="1:14" ht="14.4" x14ac:dyDescent="0.25">
      <c r="A97" s="100" t="str">
        <f t="shared" si="4"/>
        <v/>
      </c>
      <c r="B97" s="101"/>
      <c r="C97" s="102"/>
      <c r="D97" s="103"/>
      <c r="E97" s="114"/>
      <c r="F97" s="105"/>
      <c r="G97" s="114"/>
      <c r="H97" s="101"/>
      <c r="I97" s="153"/>
      <c r="J97" s="177"/>
      <c r="K97" s="178"/>
      <c r="L97" s="111"/>
      <c r="M97" s="112">
        <f t="shared" si="5"/>
        <v>0</v>
      </c>
      <c r="N97" s="113">
        <f t="shared" si="6"/>
        <v>0</v>
      </c>
    </row>
    <row r="98" spans="1:14" ht="15" thickBot="1" x14ac:dyDescent="0.3">
      <c r="A98" s="100" t="str">
        <f t="shared" si="4"/>
        <v/>
      </c>
      <c r="B98" s="115"/>
      <c r="C98" s="116"/>
      <c r="D98" s="117"/>
      <c r="E98" s="118"/>
      <c r="F98" s="119"/>
      <c r="G98" s="118"/>
      <c r="H98" s="115"/>
      <c r="I98" s="164"/>
      <c r="J98" s="289"/>
      <c r="K98" s="212"/>
      <c r="L98" s="125"/>
      <c r="M98" s="126">
        <f t="shared" si="5"/>
        <v>0</v>
      </c>
      <c r="N98" s="127">
        <f t="shared" si="6"/>
        <v>0</v>
      </c>
    </row>
  </sheetData>
  <mergeCells count="4">
    <mergeCell ref="A3:A5"/>
    <mergeCell ref="E1:J1"/>
    <mergeCell ref="L1:M1"/>
    <mergeCell ref="M3:M5"/>
  </mergeCells>
  <phoneticPr fontId="19" type="noConversion"/>
  <conditionalFormatting sqref="C1:D5">
    <cfRule type="duplicateValues" dxfId="44" priority="1094"/>
  </conditionalFormatting>
  <conditionalFormatting sqref="C6:D39">
    <cfRule type="duplicateValues" dxfId="43" priority="1"/>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6FAFA-AACE-438E-BF97-DF2393CBE49F}">
  <sheetPr codeName="Sheet23">
    <tabColor rgb="FFFF3399"/>
  </sheetPr>
  <dimension ref="A1:N87"/>
  <sheetViews>
    <sheetView topLeftCell="A5" zoomScale="64" zoomScaleNormal="64" workbookViewId="0">
      <selection activeCell="C34" sqref="C34"/>
    </sheetView>
  </sheetViews>
  <sheetFormatPr defaultColWidth="9.109375" defaultRowHeight="13.2" x14ac:dyDescent="0.25"/>
  <cols>
    <col min="1" max="1" width="37" style="93" customWidth="1"/>
    <col min="2" max="2" width="9.109375" style="12" bestFit="1"/>
    <col min="3" max="3" width="18.6640625" style="93" bestFit="1" customWidth="1"/>
    <col min="4" max="4" width="34" style="128" customWidth="1"/>
    <col min="5" max="5" width="23.33203125" style="12" customWidth="1"/>
    <col min="6" max="6" width="29.5546875" style="93" customWidth="1"/>
    <col min="7" max="7" width="7.109375" style="12" bestFit="1" customWidth="1"/>
    <col min="8" max="8" width="8.44140625" style="12" customWidth="1"/>
    <col min="9" max="9" width="9.5546875" style="12" bestFit="1" customWidth="1"/>
    <col min="10" max="10" width="14.33203125" style="12" bestFit="1" customWidth="1"/>
    <col min="11" max="11" width="14.88671875" style="12" bestFit="1" customWidth="1"/>
    <col min="12" max="12" width="8.33203125" style="12" bestFit="1" customWidth="1"/>
    <col min="13" max="13" width="14.88671875" style="12" bestFit="1" customWidth="1"/>
    <col min="14" max="14" width="33.109375" style="12" bestFit="1" customWidth="1"/>
    <col min="15" max="16384" width="9.109375" style="93"/>
  </cols>
  <sheetData>
    <row r="1" spans="1:14" ht="22.5" customHeight="1" thickBot="1" x14ac:dyDescent="0.3">
      <c r="A1" s="89">
        <f>SUM(A2-1)</f>
        <v>36</v>
      </c>
      <c r="B1" s="942" t="s">
        <v>54</v>
      </c>
      <c r="C1" s="943"/>
      <c r="D1" s="90" t="s">
        <v>27</v>
      </c>
      <c r="E1" s="944" t="s">
        <v>194</v>
      </c>
      <c r="F1" s="945"/>
      <c r="G1" s="945"/>
      <c r="H1" s="945"/>
      <c r="I1" s="945"/>
      <c r="J1" s="945"/>
      <c r="K1" s="92" t="s">
        <v>28</v>
      </c>
      <c r="L1" s="967">
        <v>45060</v>
      </c>
      <c r="M1" s="947"/>
      <c r="N1" s="92" t="s">
        <v>55</v>
      </c>
    </row>
    <row r="2" spans="1:14" ht="22.5" customHeight="1" thickBot="1" x14ac:dyDescent="0.3">
      <c r="A2" s="94">
        <f>COUNTA(_xlfn.UNIQUE(D6:D187))</f>
        <v>37</v>
      </c>
      <c r="B2" s="948" t="s">
        <v>56</v>
      </c>
      <c r="C2" s="948"/>
      <c r="D2" s="948"/>
      <c r="E2" s="948"/>
      <c r="F2" s="948"/>
      <c r="G2" s="948"/>
      <c r="H2" s="948"/>
      <c r="I2" s="948"/>
      <c r="J2" s="948"/>
      <c r="K2" s="948"/>
      <c r="L2" s="948"/>
      <c r="M2" s="948"/>
      <c r="N2" s="95" t="s">
        <v>57</v>
      </c>
    </row>
    <row r="3" spans="1:14" ht="14.4" thickBot="1" x14ac:dyDescent="0.3">
      <c r="A3" s="926" t="s">
        <v>58</v>
      </c>
      <c r="B3" s="928" t="s">
        <v>29</v>
      </c>
      <c r="C3" s="931" t="s">
        <v>30</v>
      </c>
      <c r="D3" s="934" t="s">
        <v>31</v>
      </c>
      <c r="E3" s="936" t="s">
        <v>59</v>
      </c>
      <c r="F3" s="934" t="s">
        <v>36</v>
      </c>
      <c r="G3" s="944" t="s">
        <v>60</v>
      </c>
      <c r="H3" s="945"/>
      <c r="I3" s="945"/>
      <c r="J3" s="945"/>
      <c r="K3" s="968"/>
      <c r="L3" s="953" t="s">
        <v>25</v>
      </c>
      <c r="M3" s="955" t="s">
        <v>34</v>
      </c>
      <c r="N3" s="96" t="s">
        <v>61</v>
      </c>
    </row>
    <row r="4" spans="1:14" ht="14.4" thickBot="1" x14ac:dyDescent="0.3">
      <c r="A4" s="927"/>
      <c r="B4" s="929"/>
      <c r="C4" s="932"/>
      <c r="D4" s="935"/>
      <c r="E4" s="937"/>
      <c r="F4" s="949"/>
      <c r="G4" s="971" t="s">
        <v>26</v>
      </c>
      <c r="H4" s="973" t="s">
        <v>24</v>
      </c>
      <c r="I4" s="973" t="s">
        <v>38</v>
      </c>
      <c r="J4" s="973" t="s">
        <v>32</v>
      </c>
      <c r="K4" s="934" t="s">
        <v>33</v>
      </c>
      <c r="L4" s="954"/>
      <c r="M4" s="956"/>
      <c r="N4" s="98">
        <v>3</v>
      </c>
    </row>
    <row r="5" spans="1:14" ht="14.4" thickBot="1" x14ac:dyDescent="0.3">
      <c r="A5" s="961"/>
      <c r="B5" s="962"/>
      <c r="C5" s="963"/>
      <c r="D5" s="964"/>
      <c r="E5" s="965" t="s">
        <v>35</v>
      </c>
      <c r="F5" s="966"/>
      <c r="G5" s="972"/>
      <c r="H5" s="974"/>
      <c r="I5" s="974"/>
      <c r="J5" s="974"/>
      <c r="K5" s="964"/>
      <c r="L5" s="969"/>
      <c r="M5" s="970"/>
      <c r="N5" s="99">
        <f>IF(N4=1,0,IF(N4=2,1,IF(N4=3,2,0)))</f>
        <v>2</v>
      </c>
    </row>
    <row r="6" spans="1:14" ht="14.4" x14ac:dyDescent="0.25">
      <c r="A6" s="100" t="str">
        <f t="shared" ref="A6:A37" si="0">CONCATENATE(B6,C6,D6)</f>
        <v>PrepSadie CameronRobbie Sr</v>
      </c>
      <c r="B6" s="130" t="s">
        <v>26</v>
      </c>
      <c r="C6" s="102" t="s">
        <v>1050</v>
      </c>
      <c r="D6" s="290" t="s">
        <v>1074</v>
      </c>
      <c r="E6" s="114"/>
      <c r="F6" s="105" t="s">
        <v>1033</v>
      </c>
      <c r="G6" s="101">
        <v>66.33</v>
      </c>
      <c r="H6" s="101"/>
      <c r="I6" s="153"/>
      <c r="J6" s="177"/>
      <c r="K6" s="178"/>
      <c r="L6" s="111">
        <v>1</v>
      </c>
      <c r="M6" s="112">
        <v>7</v>
      </c>
      <c r="N6" s="113">
        <f t="shared" ref="N6:N37" si="1">SUM(M6+$N$5)</f>
        <v>9</v>
      </c>
    </row>
    <row r="7" spans="1:14" ht="15.6" x14ac:dyDescent="0.3">
      <c r="A7" s="100" t="str">
        <f t="shared" si="0"/>
        <v>PrepSophia WhitelockSpringwater Luca</v>
      </c>
      <c r="B7" s="130" t="s">
        <v>26</v>
      </c>
      <c r="C7" s="102" t="s">
        <v>1052</v>
      </c>
      <c r="D7" s="290" t="s">
        <v>1053</v>
      </c>
      <c r="E7" s="114"/>
      <c r="F7" s="105" t="s">
        <v>1054</v>
      </c>
      <c r="G7" s="291">
        <v>66.33</v>
      </c>
      <c r="H7" s="101"/>
      <c r="I7" s="153"/>
      <c r="J7" s="177"/>
      <c r="K7" s="178"/>
      <c r="L7" s="111">
        <v>1</v>
      </c>
      <c r="M7" s="112">
        <v>7</v>
      </c>
      <c r="N7" s="113">
        <f t="shared" si="1"/>
        <v>9</v>
      </c>
    </row>
    <row r="8" spans="1:14" ht="15.6" x14ac:dyDescent="0.3">
      <c r="A8" s="100" t="str">
        <f t="shared" si="0"/>
        <v>PrepSadie CameronRobbie</v>
      </c>
      <c r="B8" s="130" t="s">
        <v>26</v>
      </c>
      <c r="C8" s="102" t="s">
        <v>1050</v>
      </c>
      <c r="D8" s="290" t="s">
        <v>1051</v>
      </c>
      <c r="E8" s="114"/>
      <c r="F8" s="105" t="s">
        <v>1033</v>
      </c>
      <c r="G8" s="291">
        <v>68.332999999999998</v>
      </c>
      <c r="H8" s="101"/>
      <c r="I8" s="153"/>
      <c r="J8" s="177"/>
      <c r="K8" s="178"/>
      <c r="L8" s="111">
        <v>1</v>
      </c>
      <c r="M8" s="112">
        <v>7</v>
      </c>
      <c r="N8" s="113">
        <f t="shared" si="1"/>
        <v>9</v>
      </c>
    </row>
    <row r="9" spans="1:14" ht="15.6" x14ac:dyDescent="0.3">
      <c r="A9" s="100" t="str">
        <f t="shared" si="0"/>
        <v>PrelimAshleigh PritchardYouwada Tiptop SR</v>
      </c>
      <c r="B9" s="130" t="s">
        <v>24</v>
      </c>
      <c r="C9" s="102" t="s">
        <v>1039</v>
      </c>
      <c r="D9" s="290" t="s">
        <v>1083</v>
      </c>
      <c r="E9" s="114"/>
      <c r="F9" s="105" t="s">
        <v>1033</v>
      </c>
      <c r="G9" s="291"/>
      <c r="H9" s="101">
        <v>59.463999999999999</v>
      </c>
      <c r="I9" s="153"/>
      <c r="J9" s="177"/>
      <c r="K9" s="178"/>
      <c r="L9" s="111">
        <v>2</v>
      </c>
      <c r="M9" s="112">
        <v>6</v>
      </c>
      <c r="N9" s="113">
        <f t="shared" si="1"/>
        <v>8</v>
      </c>
    </row>
    <row r="10" spans="1:14" ht="14.4" x14ac:dyDescent="0.25">
      <c r="A10" s="100" t="str">
        <f t="shared" si="0"/>
        <v>PrelimAddison MoirHartley'S Vintage SR</v>
      </c>
      <c r="B10" s="130" t="s">
        <v>24</v>
      </c>
      <c r="C10" s="102" t="s">
        <v>1056</v>
      </c>
      <c r="D10" s="290" t="s">
        <v>1080</v>
      </c>
      <c r="E10" s="114"/>
      <c r="F10" s="105" t="s">
        <v>1054</v>
      </c>
      <c r="G10" s="292"/>
      <c r="H10" s="101">
        <v>55.536000000000001</v>
      </c>
      <c r="I10" s="153"/>
      <c r="J10" s="177"/>
      <c r="K10" s="178"/>
      <c r="L10" s="111">
        <v>7</v>
      </c>
      <c r="M10" s="112">
        <v>1</v>
      </c>
      <c r="N10" s="113">
        <f t="shared" si="1"/>
        <v>3</v>
      </c>
    </row>
    <row r="11" spans="1:14" ht="15.6" x14ac:dyDescent="0.3">
      <c r="A11" s="100" t="str">
        <f t="shared" si="0"/>
        <v>PrelimAnnelise BryanLulu</v>
      </c>
      <c r="B11" s="130" t="s">
        <v>24</v>
      </c>
      <c r="C11" s="293" t="s">
        <v>1034</v>
      </c>
      <c r="D11" s="294" t="s">
        <v>711</v>
      </c>
      <c r="E11" s="114"/>
      <c r="F11" s="105" t="s">
        <v>1033</v>
      </c>
      <c r="G11" s="101"/>
      <c r="H11" s="295">
        <v>60.179000000000002</v>
      </c>
      <c r="I11" s="153"/>
      <c r="J11" s="177"/>
      <c r="K11" s="178"/>
      <c r="L11" s="111">
        <v>5</v>
      </c>
      <c r="M11" s="112">
        <v>3</v>
      </c>
      <c r="N11" s="113">
        <f t="shared" si="1"/>
        <v>5</v>
      </c>
    </row>
    <row r="12" spans="1:14" ht="15.6" x14ac:dyDescent="0.3">
      <c r="A12" s="100" t="str">
        <f t="shared" si="0"/>
        <v>PrelimSam BryanRasadac SR</v>
      </c>
      <c r="B12" s="130" t="s">
        <v>24</v>
      </c>
      <c r="C12" s="293" t="s">
        <v>1057</v>
      </c>
      <c r="D12" s="294" t="s">
        <v>1081</v>
      </c>
      <c r="E12" s="114"/>
      <c r="F12" s="105" t="s">
        <v>1033</v>
      </c>
      <c r="G12" s="101"/>
      <c r="H12" s="295">
        <v>59.286000000000001</v>
      </c>
      <c r="I12" s="153"/>
      <c r="J12" s="177"/>
      <c r="K12" s="178"/>
      <c r="L12" s="111">
        <v>3</v>
      </c>
      <c r="M12" s="112">
        <v>5</v>
      </c>
      <c r="N12" s="113">
        <f t="shared" si="1"/>
        <v>7</v>
      </c>
    </row>
    <row r="13" spans="1:14" ht="15.6" x14ac:dyDescent="0.3">
      <c r="A13" s="100" t="str">
        <f t="shared" si="0"/>
        <v>PrelimTaiah CurtisEydis SR</v>
      </c>
      <c r="B13" s="130" t="s">
        <v>24</v>
      </c>
      <c r="C13" s="293" t="s">
        <v>1059</v>
      </c>
      <c r="D13" s="294" t="s">
        <v>1084</v>
      </c>
      <c r="E13" s="114"/>
      <c r="F13" s="105" t="s">
        <v>1033</v>
      </c>
      <c r="G13" s="101"/>
      <c r="H13" s="295">
        <v>62.856999999999999</v>
      </c>
      <c r="I13" s="153"/>
      <c r="J13" s="177"/>
      <c r="K13" s="178"/>
      <c r="L13" s="111">
        <v>1</v>
      </c>
      <c r="M13" s="112">
        <v>7</v>
      </c>
      <c r="N13" s="113">
        <f t="shared" si="1"/>
        <v>9</v>
      </c>
    </row>
    <row r="14" spans="1:14" ht="15.6" x14ac:dyDescent="0.3">
      <c r="A14" s="100" t="str">
        <f t="shared" si="0"/>
        <v>PrelimAbbie CameronPhantom</v>
      </c>
      <c r="B14" s="130" t="s">
        <v>24</v>
      </c>
      <c r="C14" s="293" t="s">
        <v>1061</v>
      </c>
      <c r="D14" s="294" t="s">
        <v>1062</v>
      </c>
      <c r="E14" s="114"/>
      <c r="F14" s="105" t="s">
        <v>1033</v>
      </c>
      <c r="G14" s="101"/>
      <c r="H14" s="295">
        <v>66.070999999999998</v>
      </c>
      <c r="I14" s="153"/>
      <c r="J14" s="177"/>
      <c r="K14" s="178"/>
      <c r="L14" s="111">
        <v>3</v>
      </c>
      <c r="M14" s="112">
        <v>5</v>
      </c>
      <c r="N14" s="113">
        <f t="shared" si="1"/>
        <v>7</v>
      </c>
    </row>
    <row r="15" spans="1:14" ht="15.6" x14ac:dyDescent="0.3">
      <c r="A15" s="100" t="str">
        <f t="shared" si="0"/>
        <v>PrelimMatilda LaudehrForest View Eternally Regal</v>
      </c>
      <c r="B15" s="130" t="s">
        <v>24</v>
      </c>
      <c r="C15" s="293" t="s">
        <v>1063</v>
      </c>
      <c r="D15" s="294" t="s">
        <v>1064</v>
      </c>
      <c r="E15" s="114"/>
      <c r="F15" s="105" t="s">
        <v>1054</v>
      </c>
      <c r="G15" s="101"/>
      <c r="H15" s="295">
        <v>62.143000000000001</v>
      </c>
      <c r="I15" s="153"/>
      <c r="J15" s="177"/>
      <c r="K15" s="178"/>
      <c r="L15" s="111">
        <v>4</v>
      </c>
      <c r="M15" s="112">
        <v>4</v>
      </c>
      <c r="N15" s="113">
        <f t="shared" si="1"/>
        <v>6</v>
      </c>
    </row>
    <row r="16" spans="1:14" ht="15.6" x14ac:dyDescent="0.3">
      <c r="A16" s="100" t="str">
        <f t="shared" si="0"/>
        <v>PrelimMikayla HoldenKaradal Chance SR</v>
      </c>
      <c r="B16" s="130" t="s">
        <v>24</v>
      </c>
      <c r="C16" s="293" t="s">
        <v>1065</v>
      </c>
      <c r="D16" s="294" t="s">
        <v>1082</v>
      </c>
      <c r="E16" s="114"/>
      <c r="F16" s="105" t="s">
        <v>1033</v>
      </c>
      <c r="G16" s="101"/>
      <c r="H16" s="295">
        <v>58.036000000000001</v>
      </c>
      <c r="I16" s="153"/>
      <c r="J16" s="177"/>
      <c r="K16" s="178"/>
      <c r="L16" s="111">
        <v>6</v>
      </c>
      <c r="M16" s="112">
        <v>2</v>
      </c>
      <c r="N16" s="113">
        <f t="shared" si="1"/>
        <v>4</v>
      </c>
    </row>
    <row r="17" spans="1:14" ht="15.6" x14ac:dyDescent="0.3">
      <c r="A17" s="100" t="str">
        <f t="shared" si="0"/>
        <v>PrelimAddison MoirWannabe A Chocolate Snowflake SR</v>
      </c>
      <c r="B17" s="130" t="s">
        <v>24</v>
      </c>
      <c r="C17" s="102" t="s">
        <v>1056</v>
      </c>
      <c r="D17" s="294" t="s">
        <v>1079</v>
      </c>
      <c r="E17" s="114"/>
      <c r="F17" s="105" t="s">
        <v>1054</v>
      </c>
      <c r="G17" s="101"/>
      <c r="H17" s="295">
        <v>67.856999999999999</v>
      </c>
      <c r="I17" s="153"/>
      <c r="J17" s="177"/>
      <c r="K17" s="178"/>
      <c r="L17" s="111">
        <v>2</v>
      </c>
      <c r="M17" s="112">
        <v>6</v>
      </c>
      <c r="N17" s="113">
        <f t="shared" si="1"/>
        <v>8</v>
      </c>
    </row>
    <row r="18" spans="1:14" ht="15.6" x14ac:dyDescent="0.3">
      <c r="A18" s="100" t="str">
        <f t="shared" si="0"/>
        <v>PrelimIsla HendryKarma Park Easter Parade</v>
      </c>
      <c r="B18" s="130" t="s">
        <v>24</v>
      </c>
      <c r="C18" s="293" t="s">
        <v>1067</v>
      </c>
      <c r="D18" s="294" t="s">
        <v>1068</v>
      </c>
      <c r="E18" s="114"/>
      <c r="F18" s="105" t="s">
        <v>1033</v>
      </c>
      <c r="G18" s="101"/>
      <c r="H18" s="295">
        <v>68.213999999999999</v>
      </c>
      <c r="I18" s="153"/>
      <c r="J18" s="177"/>
      <c r="K18" s="178"/>
      <c r="L18" s="111">
        <v>1</v>
      </c>
      <c r="M18" s="112">
        <v>7</v>
      </c>
      <c r="N18" s="113">
        <f t="shared" si="1"/>
        <v>9</v>
      </c>
    </row>
    <row r="19" spans="1:14" ht="15.6" x14ac:dyDescent="0.3">
      <c r="A19" s="100" t="str">
        <f t="shared" si="0"/>
        <v>PrelimAddison MoirHartley'S Vintage</v>
      </c>
      <c r="B19" s="130" t="s">
        <v>24</v>
      </c>
      <c r="C19" s="293" t="s">
        <v>1056</v>
      </c>
      <c r="D19" s="294" t="s">
        <v>1075</v>
      </c>
      <c r="E19" s="114"/>
      <c r="F19" s="105" t="s">
        <v>1054</v>
      </c>
      <c r="G19" s="101"/>
      <c r="H19" s="295">
        <v>63.125</v>
      </c>
      <c r="I19" s="153"/>
      <c r="J19" s="177"/>
      <c r="K19" s="178"/>
      <c r="L19" s="111">
        <v>3</v>
      </c>
      <c r="M19" s="112">
        <v>5</v>
      </c>
      <c r="N19" s="113">
        <f t="shared" si="1"/>
        <v>7</v>
      </c>
    </row>
    <row r="20" spans="1:14" ht="15.6" x14ac:dyDescent="0.3">
      <c r="A20" s="100" t="str">
        <f t="shared" si="0"/>
        <v>PrelimAshleigh PritchardYouwada Tiptop</v>
      </c>
      <c r="B20" s="130" t="s">
        <v>24</v>
      </c>
      <c r="C20" s="293" t="s">
        <v>1039</v>
      </c>
      <c r="D20" s="294" t="s">
        <v>1055</v>
      </c>
      <c r="E20" s="114"/>
      <c r="F20" s="105" t="s">
        <v>1033</v>
      </c>
      <c r="G20" s="101"/>
      <c r="H20" s="295">
        <v>60.207999999999998</v>
      </c>
      <c r="I20" s="153"/>
      <c r="J20" s="177"/>
      <c r="K20" s="178"/>
      <c r="L20" s="111">
        <v>2</v>
      </c>
      <c r="M20" s="112">
        <v>6</v>
      </c>
      <c r="N20" s="113">
        <f t="shared" si="1"/>
        <v>8</v>
      </c>
    </row>
    <row r="21" spans="1:14" ht="15.6" x14ac:dyDescent="0.3">
      <c r="A21" s="100" t="str">
        <f t="shared" si="0"/>
        <v>PrelimSam BryanRasadac</v>
      </c>
      <c r="B21" s="130" t="s">
        <v>24</v>
      </c>
      <c r="C21" s="293" t="s">
        <v>1057</v>
      </c>
      <c r="D21" s="294" t="s">
        <v>1058</v>
      </c>
      <c r="E21" s="114"/>
      <c r="F21" s="105" t="s">
        <v>1033</v>
      </c>
      <c r="G21" s="101"/>
      <c r="H21" s="295">
        <v>60.207999999999998</v>
      </c>
      <c r="I21" s="153"/>
      <c r="J21" s="177"/>
      <c r="K21" s="178"/>
      <c r="L21" s="111">
        <v>2</v>
      </c>
      <c r="M21" s="112">
        <v>6</v>
      </c>
      <c r="N21" s="113">
        <f t="shared" si="1"/>
        <v>8</v>
      </c>
    </row>
    <row r="22" spans="1:14" ht="15.6" x14ac:dyDescent="0.3">
      <c r="A22" s="100" t="str">
        <f t="shared" si="0"/>
        <v>PrelimAbbie CameronPhantom SR</v>
      </c>
      <c r="B22" s="130" t="s">
        <v>24</v>
      </c>
      <c r="C22" s="293" t="s">
        <v>1061</v>
      </c>
      <c r="D22" s="294" t="s">
        <v>1085</v>
      </c>
      <c r="E22" s="114"/>
      <c r="F22" s="105" t="s">
        <v>1033</v>
      </c>
      <c r="G22" s="101"/>
      <c r="H22" s="295">
        <v>64.582999999999998</v>
      </c>
      <c r="I22" s="153"/>
      <c r="J22" s="177"/>
      <c r="K22" s="178"/>
      <c r="L22" s="111">
        <v>2</v>
      </c>
      <c r="M22" s="112">
        <v>6</v>
      </c>
      <c r="N22" s="113">
        <f t="shared" si="1"/>
        <v>8</v>
      </c>
    </row>
    <row r="23" spans="1:14" ht="15.6" x14ac:dyDescent="0.3">
      <c r="A23" s="100" t="str">
        <f t="shared" si="0"/>
        <v>PrelimMikayla HoldenKaradal Chance</v>
      </c>
      <c r="B23" s="130" t="s">
        <v>24</v>
      </c>
      <c r="C23" s="293" t="s">
        <v>1065</v>
      </c>
      <c r="D23" s="294" t="s">
        <v>1066</v>
      </c>
      <c r="E23" s="114"/>
      <c r="F23" s="105" t="s">
        <v>1033</v>
      </c>
      <c r="G23" s="101"/>
      <c r="H23" s="295">
        <v>61.25</v>
      </c>
      <c r="I23" s="153"/>
      <c r="J23" s="177"/>
      <c r="K23" s="178"/>
      <c r="L23" s="111">
        <v>4</v>
      </c>
      <c r="M23" s="112">
        <v>4</v>
      </c>
      <c r="N23" s="113">
        <f t="shared" si="1"/>
        <v>6</v>
      </c>
    </row>
    <row r="24" spans="1:14" ht="15.6" x14ac:dyDescent="0.3">
      <c r="A24" s="100" t="str">
        <f t="shared" si="0"/>
        <v>PrelimTaiah CurtisEydis</v>
      </c>
      <c r="B24" s="130" t="s">
        <v>24</v>
      </c>
      <c r="C24" s="293" t="s">
        <v>1059</v>
      </c>
      <c r="D24" s="294" t="s">
        <v>1060</v>
      </c>
      <c r="E24" s="114"/>
      <c r="F24" s="105" t="s">
        <v>1054</v>
      </c>
      <c r="G24" s="101"/>
      <c r="H24" s="295">
        <v>68.75</v>
      </c>
      <c r="I24" s="153"/>
      <c r="J24" s="177"/>
      <c r="K24" s="178"/>
      <c r="L24" s="111">
        <v>1</v>
      </c>
      <c r="M24" s="112">
        <v>7</v>
      </c>
      <c r="N24" s="113">
        <f t="shared" si="1"/>
        <v>9</v>
      </c>
    </row>
    <row r="25" spans="1:14" ht="15.6" x14ac:dyDescent="0.3">
      <c r="A25" s="100" t="str">
        <f t="shared" si="0"/>
        <v>PrelimAddison MoirWannabe A Chocolate Snowflake</v>
      </c>
      <c r="B25" s="130" t="s">
        <v>24</v>
      </c>
      <c r="C25" s="293" t="s">
        <v>1056</v>
      </c>
      <c r="D25" s="294" t="s">
        <v>1076</v>
      </c>
      <c r="E25" s="114"/>
      <c r="F25" s="105" t="s">
        <v>1054</v>
      </c>
      <c r="G25" s="101"/>
      <c r="H25" s="295">
        <v>68.542000000000002</v>
      </c>
      <c r="I25" s="153"/>
      <c r="J25" s="177"/>
      <c r="K25" s="178"/>
      <c r="L25" s="111">
        <v>1</v>
      </c>
      <c r="M25" s="112">
        <v>7</v>
      </c>
      <c r="N25" s="113">
        <f t="shared" si="1"/>
        <v>9</v>
      </c>
    </row>
    <row r="26" spans="1:14" ht="15.6" x14ac:dyDescent="0.3">
      <c r="A26" s="100" t="str">
        <f t="shared" si="0"/>
        <v>NovElla CameronTyrooki Banjo</v>
      </c>
      <c r="B26" s="130" t="s">
        <v>70</v>
      </c>
      <c r="C26" s="293" t="s">
        <v>1069</v>
      </c>
      <c r="D26" s="294" t="s">
        <v>1070</v>
      </c>
      <c r="E26" s="114"/>
      <c r="F26" s="105" t="s">
        <v>1033</v>
      </c>
      <c r="G26" s="101"/>
      <c r="H26" s="295"/>
      <c r="I26" s="153">
        <v>61.405999999999999</v>
      </c>
      <c r="J26" s="177"/>
      <c r="K26" s="178"/>
      <c r="L26" s="111">
        <v>5</v>
      </c>
      <c r="M26" s="112">
        <v>3</v>
      </c>
      <c r="N26" s="113">
        <f t="shared" si="1"/>
        <v>5</v>
      </c>
    </row>
    <row r="27" spans="1:14" ht="15.6" x14ac:dyDescent="0.3">
      <c r="A27" s="100" t="str">
        <f t="shared" si="0"/>
        <v>NovJoanne LangeClare Downs Sultans Of Swing</v>
      </c>
      <c r="B27" s="130" t="s">
        <v>70</v>
      </c>
      <c r="C27" s="293" t="s">
        <v>413</v>
      </c>
      <c r="D27" s="294" t="s">
        <v>494</v>
      </c>
      <c r="E27" s="114"/>
      <c r="F27" s="105" t="s">
        <v>1036</v>
      </c>
      <c r="G27" s="101"/>
      <c r="H27" s="295"/>
      <c r="I27" s="153">
        <v>62.344000000000001</v>
      </c>
      <c r="J27" s="177"/>
      <c r="K27" s="178"/>
      <c r="L27" s="111">
        <v>3</v>
      </c>
      <c r="M27" s="112">
        <v>5</v>
      </c>
      <c r="N27" s="113">
        <f t="shared" si="1"/>
        <v>7</v>
      </c>
    </row>
    <row r="28" spans="1:14" ht="15.6" x14ac:dyDescent="0.3">
      <c r="A28" s="100" t="str">
        <f t="shared" si="0"/>
        <v>NovIsla HendryKarma Park Easter Parade</v>
      </c>
      <c r="B28" s="130" t="s">
        <v>70</v>
      </c>
      <c r="C28" s="293" t="s">
        <v>1067</v>
      </c>
      <c r="D28" s="294" t="s">
        <v>1068</v>
      </c>
      <c r="E28" s="114"/>
      <c r="F28" s="105" t="s">
        <v>1033</v>
      </c>
      <c r="G28" s="101"/>
      <c r="H28" s="295"/>
      <c r="I28" s="153">
        <v>64.218999999999994</v>
      </c>
      <c r="J28" s="177"/>
      <c r="K28" s="178"/>
      <c r="L28" s="111">
        <v>1</v>
      </c>
      <c r="M28" s="112">
        <v>7</v>
      </c>
      <c r="N28" s="113">
        <f t="shared" si="1"/>
        <v>9</v>
      </c>
    </row>
    <row r="29" spans="1:14" ht="15.6" x14ac:dyDescent="0.3">
      <c r="A29" s="100" t="str">
        <f t="shared" si="0"/>
        <v>NovSavannah BeveridgeCunnamore Blackwood</v>
      </c>
      <c r="B29" s="130" t="s">
        <v>70</v>
      </c>
      <c r="C29" s="293" t="s">
        <v>354</v>
      </c>
      <c r="D29" s="294" t="s">
        <v>463</v>
      </c>
      <c r="E29" s="114"/>
      <c r="F29" s="105" t="s">
        <v>1036</v>
      </c>
      <c r="G29" s="101"/>
      <c r="H29" s="295"/>
      <c r="I29" s="153">
        <v>65.156000000000006</v>
      </c>
      <c r="J29" s="177"/>
      <c r="K29" s="178"/>
      <c r="L29" s="111">
        <v>2</v>
      </c>
      <c r="M29" s="112">
        <v>6</v>
      </c>
      <c r="N29" s="113">
        <f t="shared" si="1"/>
        <v>8</v>
      </c>
    </row>
    <row r="30" spans="1:14" ht="15.6" x14ac:dyDescent="0.3">
      <c r="A30" s="100" t="str">
        <f t="shared" si="0"/>
        <v>NovElla CameronDevereaux Hustler SR</v>
      </c>
      <c r="B30" s="130" t="s">
        <v>70</v>
      </c>
      <c r="C30" s="293" t="s">
        <v>1069</v>
      </c>
      <c r="D30" s="294" t="s">
        <v>1213</v>
      </c>
      <c r="E30" s="114"/>
      <c r="F30" s="105" t="s">
        <v>1033</v>
      </c>
      <c r="G30" s="101"/>
      <c r="H30" s="295"/>
      <c r="I30" s="153">
        <v>61.719000000000001</v>
      </c>
      <c r="J30" s="177"/>
      <c r="K30" s="178"/>
      <c r="L30" s="111">
        <v>4</v>
      </c>
      <c r="M30" s="112">
        <v>4</v>
      </c>
      <c r="N30" s="113">
        <f t="shared" si="1"/>
        <v>6</v>
      </c>
    </row>
    <row r="31" spans="1:14" ht="15.6" x14ac:dyDescent="0.3">
      <c r="A31" s="100" t="str">
        <f t="shared" si="0"/>
        <v>NovTaiah CurtisWillowie Winjana Sr</v>
      </c>
      <c r="B31" s="130" t="s">
        <v>70</v>
      </c>
      <c r="C31" s="293" t="s">
        <v>1059</v>
      </c>
      <c r="D31" s="294" t="s">
        <v>1078</v>
      </c>
      <c r="E31" s="114"/>
      <c r="F31" s="105" t="s">
        <v>1054</v>
      </c>
      <c r="G31" s="101"/>
      <c r="H31" s="295"/>
      <c r="I31" s="153">
        <v>66.563000000000002</v>
      </c>
      <c r="J31" s="177"/>
      <c r="K31" s="178"/>
      <c r="L31" s="111">
        <v>1</v>
      </c>
      <c r="M31" s="112">
        <v>7</v>
      </c>
      <c r="N31" s="113">
        <f t="shared" si="1"/>
        <v>9</v>
      </c>
    </row>
    <row r="32" spans="1:14" ht="15.6" x14ac:dyDescent="0.3">
      <c r="A32" s="100" t="str">
        <f t="shared" si="0"/>
        <v>NovAmelia McdonaldSpringwater Chanel SR</v>
      </c>
      <c r="B32" s="130" t="s">
        <v>70</v>
      </c>
      <c r="C32" s="293" t="s">
        <v>531</v>
      </c>
      <c r="D32" s="294" t="s">
        <v>1212</v>
      </c>
      <c r="E32" s="114"/>
      <c r="F32" s="105" t="s">
        <v>1033</v>
      </c>
      <c r="G32" s="101"/>
      <c r="H32" s="295"/>
      <c r="I32" s="153">
        <v>63.438000000000002</v>
      </c>
      <c r="J32" s="177"/>
      <c r="K32" s="178"/>
      <c r="L32" s="111">
        <v>2</v>
      </c>
      <c r="M32" s="112">
        <v>6</v>
      </c>
      <c r="N32" s="113">
        <f t="shared" si="1"/>
        <v>8</v>
      </c>
    </row>
    <row r="33" spans="1:14" ht="15.6" x14ac:dyDescent="0.3">
      <c r="A33" s="100" t="str">
        <f t="shared" si="0"/>
        <v>NovElla CameronTyrooki Banjo</v>
      </c>
      <c r="B33" s="130" t="s">
        <v>70</v>
      </c>
      <c r="C33" s="293" t="s">
        <v>1069</v>
      </c>
      <c r="D33" s="294" t="s">
        <v>1070</v>
      </c>
      <c r="E33" s="114"/>
      <c r="F33" s="105" t="s">
        <v>1033</v>
      </c>
      <c r="G33" s="101"/>
      <c r="H33" s="295"/>
      <c r="I33" s="153">
        <v>57.856999999999999</v>
      </c>
      <c r="J33" s="177"/>
      <c r="K33" s="178"/>
      <c r="L33" s="111">
        <v>5</v>
      </c>
      <c r="M33" s="112">
        <v>3</v>
      </c>
      <c r="N33" s="113">
        <f t="shared" si="1"/>
        <v>5</v>
      </c>
    </row>
    <row r="34" spans="1:14" ht="15.6" x14ac:dyDescent="0.3">
      <c r="A34" s="100" t="str">
        <f t="shared" si="0"/>
        <v>NovAmelia McdonaldSpringwater Chanel</v>
      </c>
      <c r="B34" s="130" t="s">
        <v>70</v>
      </c>
      <c r="C34" s="293" t="s">
        <v>531</v>
      </c>
      <c r="D34" s="294" t="s">
        <v>169</v>
      </c>
      <c r="E34" s="114"/>
      <c r="F34" s="105" t="s">
        <v>1033</v>
      </c>
      <c r="G34" s="101"/>
      <c r="H34" s="295"/>
      <c r="I34" s="153">
        <v>63.143000000000001</v>
      </c>
      <c r="J34" s="177"/>
      <c r="K34" s="178"/>
      <c r="L34" s="111">
        <v>1</v>
      </c>
      <c r="M34" s="112">
        <v>7</v>
      </c>
      <c r="N34" s="113">
        <f t="shared" si="1"/>
        <v>9</v>
      </c>
    </row>
    <row r="35" spans="1:14" ht="15.6" x14ac:dyDescent="0.3">
      <c r="A35" s="100" t="str">
        <f t="shared" si="0"/>
        <v>NovRosie McconigleyKellerains Vancher</v>
      </c>
      <c r="B35" s="130" t="s">
        <v>70</v>
      </c>
      <c r="C35" s="293" t="s">
        <v>1043</v>
      </c>
      <c r="D35" s="294" t="s">
        <v>1073</v>
      </c>
      <c r="E35" s="114"/>
      <c r="F35" s="105" t="s">
        <v>1033</v>
      </c>
      <c r="G35" s="101"/>
      <c r="H35" s="295"/>
      <c r="I35" s="153">
        <v>59.143000000000001</v>
      </c>
      <c r="J35" s="177"/>
      <c r="K35" s="178"/>
      <c r="L35" s="111">
        <v>4</v>
      </c>
      <c r="M35" s="112">
        <v>4</v>
      </c>
      <c r="N35" s="113">
        <f t="shared" si="1"/>
        <v>6</v>
      </c>
    </row>
    <row r="36" spans="1:14" ht="15.6" x14ac:dyDescent="0.3">
      <c r="A36" s="100" t="str">
        <f t="shared" si="0"/>
        <v>NovElla CameronDevereaux Hustler</v>
      </c>
      <c r="B36" s="130" t="s">
        <v>70</v>
      </c>
      <c r="C36" s="293" t="s">
        <v>1069</v>
      </c>
      <c r="D36" s="294" t="s">
        <v>1071</v>
      </c>
      <c r="E36" s="114"/>
      <c r="F36" s="105" t="s">
        <v>1033</v>
      </c>
      <c r="G36" s="101"/>
      <c r="H36" s="295"/>
      <c r="I36" s="153">
        <v>63.143000000000001</v>
      </c>
      <c r="J36" s="177"/>
      <c r="K36" s="178"/>
      <c r="L36" s="111">
        <v>2</v>
      </c>
      <c r="M36" s="112">
        <v>6</v>
      </c>
      <c r="N36" s="113">
        <f t="shared" si="1"/>
        <v>8</v>
      </c>
    </row>
    <row r="37" spans="1:14" ht="15.6" x14ac:dyDescent="0.3">
      <c r="A37" s="100" t="str">
        <f t="shared" si="0"/>
        <v>NovTaiah CurtisWillowie Winjana</v>
      </c>
      <c r="B37" s="130" t="s">
        <v>70</v>
      </c>
      <c r="C37" s="293" t="s">
        <v>1059</v>
      </c>
      <c r="D37" s="294" t="s">
        <v>1072</v>
      </c>
      <c r="E37" s="114"/>
      <c r="F37" s="105" t="s">
        <v>1054</v>
      </c>
      <c r="G37" s="101"/>
      <c r="H37" s="101"/>
      <c r="I37" s="296">
        <v>66.713999999999999</v>
      </c>
      <c r="J37" s="177"/>
      <c r="K37" s="178"/>
      <c r="L37" s="111">
        <v>1</v>
      </c>
      <c r="M37" s="112">
        <v>7</v>
      </c>
      <c r="N37" s="113">
        <f t="shared" si="1"/>
        <v>9</v>
      </c>
    </row>
    <row r="38" spans="1:14" ht="15.6" x14ac:dyDescent="0.3">
      <c r="A38" s="100" t="str">
        <f t="shared" ref="A38:A69" si="2">CONCATENATE(B38,C38,D38)</f>
        <v>NovJoanne LangeClare Downs Sultans Of Swing SR</v>
      </c>
      <c r="B38" s="130" t="s">
        <v>70</v>
      </c>
      <c r="C38" s="293" t="s">
        <v>413</v>
      </c>
      <c r="D38" s="294" t="s">
        <v>1049</v>
      </c>
      <c r="E38" s="114"/>
      <c r="F38" s="105" t="s">
        <v>1036</v>
      </c>
      <c r="G38" s="101"/>
      <c r="H38" s="101"/>
      <c r="I38" s="296">
        <v>60.143000000000001</v>
      </c>
      <c r="J38" s="177"/>
      <c r="K38" s="178"/>
      <c r="L38" s="111">
        <v>3</v>
      </c>
      <c r="M38" s="112">
        <v>5</v>
      </c>
      <c r="N38" s="113">
        <f t="shared" ref="N38:N57" si="3">SUM(M38+$N$5)</f>
        <v>7</v>
      </c>
    </row>
    <row r="39" spans="1:14" ht="15.6" x14ac:dyDescent="0.3">
      <c r="A39" s="100" t="str">
        <f t="shared" si="2"/>
        <v>ElemFelicity EricssonKiwi</v>
      </c>
      <c r="B39" s="130" t="s">
        <v>16</v>
      </c>
      <c r="C39" s="293" t="s">
        <v>1037</v>
      </c>
      <c r="D39" s="294" t="s">
        <v>1038</v>
      </c>
      <c r="E39" s="114"/>
      <c r="F39" s="105" t="s">
        <v>1033</v>
      </c>
      <c r="G39" s="101"/>
      <c r="H39" s="101"/>
      <c r="I39" s="296"/>
      <c r="J39" s="177">
        <v>60.713999999999999</v>
      </c>
      <c r="K39" s="178"/>
      <c r="L39" s="111">
        <v>2</v>
      </c>
      <c r="M39" s="112">
        <v>6</v>
      </c>
      <c r="N39" s="113">
        <f t="shared" si="3"/>
        <v>8</v>
      </c>
    </row>
    <row r="40" spans="1:14" ht="15.6" x14ac:dyDescent="0.3">
      <c r="A40" s="100" t="str">
        <f t="shared" si="2"/>
        <v>ElemSavannah BeveridgeMidas Parisian Affair</v>
      </c>
      <c r="B40" s="130" t="s">
        <v>16</v>
      </c>
      <c r="C40" s="293" t="s">
        <v>354</v>
      </c>
      <c r="D40" s="294" t="s">
        <v>477</v>
      </c>
      <c r="E40" s="114"/>
      <c r="F40" s="105" t="s">
        <v>1036</v>
      </c>
      <c r="G40" s="101"/>
      <c r="H40" s="101"/>
      <c r="I40" s="296"/>
      <c r="J40" s="177">
        <v>64.143000000000001</v>
      </c>
      <c r="K40" s="178"/>
      <c r="L40" s="111">
        <v>1</v>
      </c>
      <c r="M40" s="112">
        <v>7</v>
      </c>
      <c r="N40" s="113">
        <f t="shared" si="3"/>
        <v>9</v>
      </c>
    </row>
    <row r="41" spans="1:14" ht="15.6" x14ac:dyDescent="0.3">
      <c r="A41" s="100" t="str">
        <f t="shared" si="2"/>
        <v>ElemSavannah BeveridgeMidas Parisian Affair Sr</v>
      </c>
      <c r="B41" s="130" t="s">
        <v>16</v>
      </c>
      <c r="C41" s="293" t="s">
        <v>354</v>
      </c>
      <c r="D41" s="294" t="s">
        <v>1077</v>
      </c>
      <c r="E41" s="114"/>
      <c r="F41" s="105" t="s">
        <v>1036</v>
      </c>
      <c r="G41" s="101"/>
      <c r="H41" s="101"/>
      <c r="I41" s="296"/>
      <c r="J41" s="177">
        <v>59.125</v>
      </c>
      <c r="K41" s="178"/>
      <c r="L41" s="111">
        <v>3</v>
      </c>
      <c r="M41" s="112">
        <v>5</v>
      </c>
      <c r="N41" s="113">
        <f t="shared" si="3"/>
        <v>7</v>
      </c>
    </row>
    <row r="42" spans="1:14" ht="15.6" x14ac:dyDescent="0.3">
      <c r="A42" s="100" t="str">
        <f t="shared" si="2"/>
        <v>ElemFelicity EricssonKiwi SR</v>
      </c>
      <c r="B42" s="130" t="s">
        <v>16</v>
      </c>
      <c r="C42" s="293" t="s">
        <v>1037</v>
      </c>
      <c r="D42" s="294" t="s">
        <v>1048</v>
      </c>
      <c r="E42" s="114"/>
      <c r="F42" s="105" t="s">
        <v>1033</v>
      </c>
      <c r="G42" s="101"/>
      <c r="H42" s="101"/>
      <c r="I42" s="296"/>
      <c r="J42" s="177">
        <v>59.25</v>
      </c>
      <c r="K42" s="178"/>
      <c r="L42" s="111">
        <v>2</v>
      </c>
      <c r="M42" s="112">
        <v>6</v>
      </c>
      <c r="N42" s="113">
        <f t="shared" si="3"/>
        <v>8</v>
      </c>
    </row>
    <row r="43" spans="1:14" ht="15.6" x14ac:dyDescent="0.3">
      <c r="A43" s="100" t="str">
        <f t="shared" si="2"/>
        <v>ElemSavannah BeveridgeCunnamore Blackwood</v>
      </c>
      <c r="B43" s="130" t="s">
        <v>16</v>
      </c>
      <c r="C43" s="293" t="s">
        <v>354</v>
      </c>
      <c r="D43" s="294" t="s">
        <v>463</v>
      </c>
      <c r="E43" s="114"/>
      <c r="F43" s="105" t="s">
        <v>1036</v>
      </c>
      <c r="G43" s="101"/>
      <c r="H43" s="101"/>
      <c r="I43" s="296"/>
      <c r="J43" s="177">
        <v>61</v>
      </c>
      <c r="K43" s="178"/>
      <c r="L43" s="111">
        <v>1</v>
      </c>
      <c r="M43" s="112">
        <v>7</v>
      </c>
      <c r="N43" s="113">
        <f t="shared" si="3"/>
        <v>9</v>
      </c>
    </row>
    <row r="44" spans="1:14" ht="15.6" x14ac:dyDescent="0.3">
      <c r="A44" s="100" t="str">
        <f t="shared" si="2"/>
        <v/>
      </c>
      <c r="B44" s="101"/>
      <c r="C44" s="293" t="s">
        <v>37</v>
      </c>
      <c r="D44" s="294" t="s">
        <v>37</v>
      </c>
      <c r="E44" s="114"/>
      <c r="F44" s="105"/>
      <c r="G44" s="101"/>
      <c r="H44" s="101"/>
      <c r="I44" s="296"/>
      <c r="J44" s="177"/>
      <c r="K44" s="178"/>
      <c r="L44" s="111"/>
      <c r="M44" s="112">
        <f t="shared" ref="M44:M69" si="4">IF(L44=1,7,IF(L44=2,6,IF(L44=3,5,IF(L44=4,4,IF(L44=5,3,IF(L44=6,2,IF(L44&gt;=6,1,0)))))))</f>
        <v>0</v>
      </c>
      <c r="N44" s="113">
        <f t="shared" si="3"/>
        <v>2</v>
      </c>
    </row>
    <row r="45" spans="1:14" ht="15.6" x14ac:dyDescent="0.3">
      <c r="A45" s="100" t="str">
        <f t="shared" si="2"/>
        <v/>
      </c>
      <c r="B45" s="101"/>
      <c r="C45" s="293" t="s">
        <v>37</v>
      </c>
      <c r="D45" s="294"/>
      <c r="E45" s="114"/>
      <c r="F45" s="105"/>
      <c r="G45" s="101"/>
      <c r="H45" s="101"/>
      <c r="I45" s="193"/>
      <c r="J45" s="177"/>
      <c r="K45" s="178"/>
      <c r="L45" s="111"/>
      <c r="M45" s="112">
        <f t="shared" si="4"/>
        <v>0</v>
      </c>
      <c r="N45" s="113">
        <f t="shared" si="3"/>
        <v>2</v>
      </c>
    </row>
    <row r="46" spans="1:14" ht="15.6" x14ac:dyDescent="0.3">
      <c r="A46" s="100" t="str">
        <f t="shared" si="2"/>
        <v/>
      </c>
      <c r="B46" s="101"/>
      <c r="C46" s="293" t="s">
        <v>37</v>
      </c>
      <c r="D46" s="294"/>
      <c r="E46" s="114"/>
      <c r="F46" s="105"/>
      <c r="G46" s="101"/>
      <c r="H46" s="101"/>
      <c r="I46" s="153"/>
      <c r="J46" s="177"/>
      <c r="K46" s="178"/>
      <c r="L46" s="111"/>
      <c r="M46" s="112">
        <f t="shared" si="4"/>
        <v>0</v>
      </c>
      <c r="N46" s="113">
        <f t="shared" si="3"/>
        <v>2</v>
      </c>
    </row>
    <row r="47" spans="1:14" ht="15.6" x14ac:dyDescent="0.3">
      <c r="A47" s="100" t="str">
        <f t="shared" si="2"/>
        <v/>
      </c>
      <c r="B47" s="101"/>
      <c r="C47" s="293" t="s">
        <v>37</v>
      </c>
      <c r="D47" s="294"/>
      <c r="E47" s="114"/>
      <c r="F47" s="105"/>
      <c r="G47" s="101"/>
      <c r="H47" s="101"/>
      <c r="I47" s="297"/>
      <c r="J47" s="177"/>
      <c r="K47" s="178"/>
      <c r="L47" s="111"/>
      <c r="M47" s="112">
        <f t="shared" si="4"/>
        <v>0</v>
      </c>
      <c r="N47" s="113">
        <f t="shared" si="3"/>
        <v>2</v>
      </c>
    </row>
    <row r="48" spans="1:14" ht="15.6" x14ac:dyDescent="0.3">
      <c r="A48" s="100" t="str">
        <f t="shared" si="2"/>
        <v/>
      </c>
      <c r="B48" s="101"/>
      <c r="C48" s="293" t="s">
        <v>37</v>
      </c>
      <c r="D48" s="294"/>
      <c r="E48" s="114"/>
      <c r="F48" s="105"/>
      <c r="G48" s="101"/>
      <c r="H48" s="101"/>
      <c r="I48" s="297"/>
      <c r="J48" s="177"/>
      <c r="K48" s="178"/>
      <c r="L48" s="111"/>
      <c r="M48" s="112">
        <f t="shared" si="4"/>
        <v>0</v>
      </c>
      <c r="N48" s="113">
        <f t="shared" si="3"/>
        <v>2</v>
      </c>
    </row>
    <row r="49" spans="1:14" ht="15.6" x14ac:dyDescent="0.3">
      <c r="A49" s="100" t="str">
        <f t="shared" si="2"/>
        <v/>
      </c>
      <c r="B49" s="101"/>
      <c r="C49" s="293" t="s">
        <v>37</v>
      </c>
      <c r="D49" s="294"/>
      <c r="E49" s="114"/>
      <c r="F49" s="105"/>
      <c r="G49" s="101"/>
      <c r="H49" s="101"/>
      <c r="I49" s="297"/>
      <c r="J49" s="177"/>
      <c r="K49" s="178"/>
      <c r="L49" s="111"/>
      <c r="M49" s="112">
        <f t="shared" si="4"/>
        <v>0</v>
      </c>
      <c r="N49" s="113">
        <f t="shared" si="3"/>
        <v>2</v>
      </c>
    </row>
    <row r="50" spans="1:14" ht="15.6" x14ac:dyDescent="0.3">
      <c r="A50" s="100" t="str">
        <f t="shared" si="2"/>
        <v/>
      </c>
      <c r="B50" s="101"/>
      <c r="C50" s="102" t="s">
        <v>37</v>
      </c>
      <c r="D50" s="103"/>
      <c r="E50" s="114"/>
      <c r="F50" s="105"/>
      <c r="G50" s="101"/>
      <c r="H50" s="101"/>
      <c r="I50" s="297"/>
      <c r="J50" s="177"/>
      <c r="K50" s="178"/>
      <c r="L50" s="111"/>
      <c r="M50" s="112">
        <f t="shared" si="4"/>
        <v>0</v>
      </c>
      <c r="N50" s="113">
        <f t="shared" si="3"/>
        <v>2</v>
      </c>
    </row>
    <row r="51" spans="1:14" ht="15.6" x14ac:dyDescent="0.3">
      <c r="A51" s="100" t="str">
        <f t="shared" si="2"/>
        <v/>
      </c>
      <c r="B51" s="101"/>
      <c r="C51" s="293"/>
      <c r="D51" s="294"/>
      <c r="E51" s="114"/>
      <c r="F51" s="105"/>
      <c r="G51" s="101"/>
      <c r="H51" s="101"/>
      <c r="I51" s="153"/>
      <c r="J51" s="177"/>
      <c r="K51" s="178"/>
      <c r="L51" s="111"/>
      <c r="M51" s="112">
        <f t="shared" si="4"/>
        <v>0</v>
      </c>
      <c r="N51" s="113">
        <f t="shared" si="3"/>
        <v>2</v>
      </c>
    </row>
    <row r="52" spans="1:14" ht="15.6" x14ac:dyDescent="0.3">
      <c r="A52" s="100" t="str">
        <f t="shared" si="2"/>
        <v/>
      </c>
      <c r="B52" s="101"/>
      <c r="C52" s="293"/>
      <c r="D52" s="294"/>
      <c r="E52" s="114"/>
      <c r="F52" s="105"/>
      <c r="G52" s="101"/>
      <c r="H52" s="101"/>
      <c r="I52" s="153"/>
      <c r="J52" s="177"/>
      <c r="K52" s="178"/>
      <c r="L52" s="111"/>
      <c r="M52" s="112">
        <f t="shared" si="4"/>
        <v>0</v>
      </c>
      <c r="N52" s="113">
        <f t="shared" si="3"/>
        <v>2</v>
      </c>
    </row>
    <row r="53" spans="1:14" ht="15.6" x14ac:dyDescent="0.3">
      <c r="A53" s="100" t="str">
        <f t="shared" si="2"/>
        <v/>
      </c>
      <c r="B53" s="101"/>
      <c r="C53" s="293"/>
      <c r="D53" s="294"/>
      <c r="E53" s="114"/>
      <c r="F53" s="105"/>
      <c r="G53" s="101"/>
      <c r="H53" s="101"/>
      <c r="I53" s="153"/>
      <c r="J53" s="177"/>
      <c r="K53" s="178"/>
      <c r="L53" s="111"/>
      <c r="M53" s="112">
        <f t="shared" si="4"/>
        <v>0</v>
      </c>
      <c r="N53" s="113">
        <f t="shared" si="3"/>
        <v>2</v>
      </c>
    </row>
    <row r="54" spans="1:14" ht="15.6" x14ac:dyDescent="0.3">
      <c r="A54" s="100" t="str">
        <f t="shared" si="2"/>
        <v/>
      </c>
      <c r="B54" s="101"/>
      <c r="C54" s="293"/>
      <c r="D54" s="298"/>
      <c r="E54" s="114"/>
      <c r="F54" s="105"/>
      <c r="G54" s="101"/>
      <c r="H54" s="101"/>
      <c r="I54" s="153"/>
      <c r="J54" s="177"/>
      <c r="K54" s="624"/>
      <c r="L54" s="113"/>
      <c r="M54" s="112">
        <f t="shared" si="4"/>
        <v>0</v>
      </c>
      <c r="N54" s="113">
        <f t="shared" si="3"/>
        <v>2</v>
      </c>
    </row>
    <row r="55" spans="1:14" ht="14.4" x14ac:dyDescent="0.25">
      <c r="A55" s="100" t="str">
        <f t="shared" si="2"/>
        <v/>
      </c>
      <c r="B55" s="101"/>
      <c r="C55" s="152"/>
      <c r="D55" s="298"/>
      <c r="E55" s="114"/>
      <c r="F55" s="105"/>
      <c r="G55" s="101"/>
      <c r="H55" s="101"/>
      <c r="I55" s="153"/>
      <c r="J55" s="177"/>
      <c r="K55" s="624"/>
      <c r="L55" s="113"/>
      <c r="M55" s="112">
        <f t="shared" si="4"/>
        <v>0</v>
      </c>
      <c r="N55" s="113">
        <f t="shared" si="3"/>
        <v>2</v>
      </c>
    </row>
    <row r="56" spans="1:14" ht="14.4" x14ac:dyDescent="0.25">
      <c r="A56" s="100" t="str">
        <f t="shared" si="2"/>
        <v/>
      </c>
      <c r="B56" s="101"/>
      <c r="C56" s="102"/>
      <c r="D56" s="103"/>
      <c r="E56" s="114"/>
      <c r="F56" s="105"/>
      <c r="G56" s="114"/>
      <c r="H56" s="101"/>
      <c r="I56" s="153"/>
      <c r="J56" s="177"/>
      <c r="K56" s="178"/>
      <c r="L56" s="111"/>
      <c r="M56" s="112">
        <f t="shared" si="4"/>
        <v>0</v>
      </c>
      <c r="N56" s="113">
        <f t="shared" si="3"/>
        <v>2</v>
      </c>
    </row>
    <row r="57" spans="1:14" ht="14.4" x14ac:dyDescent="0.25">
      <c r="A57" s="100" t="str">
        <f t="shared" si="2"/>
        <v/>
      </c>
      <c r="B57" s="130"/>
      <c r="C57" s="102"/>
      <c r="D57" s="103"/>
      <c r="E57" s="114"/>
      <c r="F57" s="105"/>
      <c r="G57" s="332"/>
      <c r="H57" s="101"/>
      <c r="I57" s="153"/>
      <c r="J57" s="177"/>
      <c r="K57" s="178"/>
      <c r="L57" s="111"/>
      <c r="M57" s="112">
        <f t="shared" si="4"/>
        <v>0</v>
      </c>
      <c r="N57" s="113">
        <f t="shared" si="3"/>
        <v>2</v>
      </c>
    </row>
    <row r="58" spans="1:14" ht="14.4" x14ac:dyDescent="0.25">
      <c r="A58" s="100" t="str">
        <f t="shared" si="2"/>
        <v/>
      </c>
      <c r="B58" s="130"/>
      <c r="C58" s="102"/>
      <c r="D58" s="103"/>
      <c r="E58" s="114"/>
      <c r="F58" s="105"/>
      <c r="G58" s="114"/>
      <c r="H58" s="333"/>
      <c r="I58" s="153"/>
      <c r="J58" s="177"/>
      <c r="K58" s="178"/>
      <c r="L58" s="111"/>
      <c r="M58" s="112">
        <f t="shared" si="4"/>
        <v>0</v>
      </c>
      <c r="N58" s="113">
        <f t="shared" ref="N58:N64" si="5">SUM(M58+$N$5)</f>
        <v>2</v>
      </c>
    </row>
    <row r="59" spans="1:14" ht="15.6" x14ac:dyDescent="0.3">
      <c r="A59" s="100" t="str">
        <f t="shared" si="2"/>
        <v/>
      </c>
      <c r="B59" s="130"/>
      <c r="C59" s="102"/>
      <c r="D59" s="293"/>
      <c r="E59" s="114"/>
      <c r="F59" s="105"/>
      <c r="G59" s="114"/>
      <c r="H59" s="333"/>
      <c r="I59" s="153"/>
      <c r="J59" s="177"/>
      <c r="K59" s="178"/>
      <c r="L59" s="111"/>
      <c r="M59" s="112">
        <f t="shared" si="4"/>
        <v>0</v>
      </c>
      <c r="N59" s="113">
        <f t="shared" si="5"/>
        <v>2</v>
      </c>
    </row>
    <row r="60" spans="1:14" ht="14.4" x14ac:dyDescent="0.25">
      <c r="A60" s="100" t="str">
        <f t="shared" si="2"/>
        <v/>
      </c>
      <c r="B60" s="130"/>
      <c r="C60" s="102"/>
      <c r="D60" s="103"/>
      <c r="E60" s="114"/>
      <c r="F60" s="105"/>
      <c r="G60" s="114"/>
      <c r="H60" s="333"/>
      <c r="I60" s="153"/>
      <c r="J60" s="177"/>
      <c r="K60" s="178"/>
      <c r="L60" s="111"/>
      <c r="M60" s="112">
        <f t="shared" si="4"/>
        <v>0</v>
      </c>
      <c r="N60" s="113">
        <f t="shared" si="5"/>
        <v>2</v>
      </c>
    </row>
    <row r="61" spans="1:14" ht="14.4" x14ac:dyDescent="0.25">
      <c r="A61" s="100" t="str">
        <f t="shared" si="2"/>
        <v/>
      </c>
      <c r="B61" s="130"/>
      <c r="C61" s="102"/>
      <c r="D61" s="103"/>
      <c r="E61" s="114"/>
      <c r="F61" s="105"/>
      <c r="G61" s="114"/>
      <c r="H61" s="333"/>
      <c r="I61" s="153"/>
      <c r="J61" s="177"/>
      <c r="K61" s="178"/>
      <c r="L61" s="111"/>
      <c r="M61" s="112">
        <f t="shared" si="4"/>
        <v>0</v>
      </c>
      <c r="N61" s="113">
        <f t="shared" si="5"/>
        <v>2</v>
      </c>
    </row>
    <row r="62" spans="1:14" ht="14.4" x14ac:dyDescent="0.25">
      <c r="A62" s="100" t="str">
        <f t="shared" si="2"/>
        <v/>
      </c>
      <c r="B62" s="130"/>
      <c r="C62" s="102"/>
      <c r="D62" s="103"/>
      <c r="E62" s="114"/>
      <c r="F62" s="105"/>
      <c r="G62" s="114"/>
      <c r="H62" s="101"/>
      <c r="I62" s="334"/>
      <c r="J62" s="177"/>
      <c r="K62" s="178"/>
      <c r="L62" s="111"/>
      <c r="M62" s="112">
        <f t="shared" si="4"/>
        <v>0</v>
      </c>
      <c r="N62" s="113">
        <f t="shared" si="5"/>
        <v>2</v>
      </c>
    </row>
    <row r="63" spans="1:14" ht="14.4" x14ac:dyDescent="0.25">
      <c r="A63" s="100" t="str">
        <f t="shared" si="2"/>
        <v/>
      </c>
      <c r="B63" s="130"/>
      <c r="C63" s="102"/>
      <c r="D63" s="103"/>
      <c r="E63" s="114"/>
      <c r="F63" s="105"/>
      <c r="G63" s="114"/>
      <c r="H63" s="101"/>
      <c r="I63" s="153"/>
      <c r="J63" s="177"/>
      <c r="K63" s="178"/>
      <c r="L63" s="111"/>
      <c r="M63" s="112">
        <f t="shared" si="4"/>
        <v>0</v>
      </c>
      <c r="N63" s="113">
        <f t="shared" si="5"/>
        <v>2</v>
      </c>
    </row>
    <row r="64" spans="1:14" ht="15.6" x14ac:dyDescent="0.3">
      <c r="A64" s="100" t="str">
        <f t="shared" si="2"/>
        <v/>
      </c>
      <c r="B64" s="130"/>
      <c r="C64" s="102"/>
      <c r="D64" s="103"/>
      <c r="E64" s="114"/>
      <c r="F64" s="105"/>
      <c r="G64" s="114"/>
      <c r="H64" s="101"/>
      <c r="I64" s="153"/>
      <c r="J64" s="297"/>
      <c r="K64" s="178"/>
      <c r="L64" s="111"/>
      <c r="M64" s="112">
        <f t="shared" si="4"/>
        <v>0</v>
      </c>
      <c r="N64" s="113">
        <f t="shared" si="5"/>
        <v>2</v>
      </c>
    </row>
    <row r="65" spans="1:14" ht="14.4" x14ac:dyDescent="0.25">
      <c r="A65" s="100" t="str">
        <f t="shared" si="2"/>
        <v/>
      </c>
      <c r="B65" s="101"/>
      <c r="C65" s="102" t="s">
        <v>37</v>
      </c>
      <c r="D65" s="103" t="s">
        <v>37</v>
      </c>
      <c r="E65" s="114"/>
      <c r="F65" s="105"/>
      <c r="G65" s="114"/>
      <c r="H65" s="101"/>
      <c r="I65" s="153"/>
      <c r="J65" s="177"/>
      <c r="K65" s="178"/>
      <c r="L65" s="111"/>
      <c r="M65" s="112">
        <f t="shared" si="4"/>
        <v>0</v>
      </c>
      <c r="N65" s="113"/>
    </row>
    <row r="66" spans="1:14" ht="14.4" x14ac:dyDescent="0.25">
      <c r="A66" s="100" t="str">
        <f t="shared" si="2"/>
        <v/>
      </c>
      <c r="B66" s="101"/>
      <c r="C66" s="102" t="s">
        <v>37</v>
      </c>
      <c r="D66" s="103" t="s">
        <v>37</v>
      </c>
      <c r="E66" s="114"/>
      <c r="F66" s="105"/>
      <c r="G66" s="114"/>
      <c r="H66" s="101"/>
      <c r="I66" s="153"/>
      <c r="J66" s="177"/>
      <c r="K66" s="178"/>
      <c r="L66" s="111"/>
      <c r="M66" s="112">
        <f t="shared" si="4"/>
        <v>0</v>
      </c>
      <c r="N66" s="113"/>
    </row>
    <row r="67" spans="1:14" ht="14.4" x14ac:dyDescent="0.25">
      <c r="A67" s="100" t="str">
        <f t="shared" si="2"/>
        <v/>
      </c>
      <c r="B67" s="101"/>
      <c r="C67" s="102" t="s">
        <v>37</v>
      </c>
      <c r="D67" s="103" t="s">
        <v>37</v>
      </c>
      <c r="E67" s="114"/>
      <c r="F67" s="105"/>
      <c r="G67" s="114"/>
      <c r="H67" s="101"/>
      <c r="I67" s="153"/>
      <c r="J67" s="177"/>
      <c r="K67" s="178"/>
      <c r="L67" s="111"/>
      <c r="M67" s="112">
        <f t="shared" si="4"/>
        <v>0</v>
      </c>
      <c r="N67" s="113"/>
    </row>
    <row r="68" spans="1:14" ht="14.4" x14ac:dyDescent="0.25">
      <c r="A68" s="100" t="str">
        <f t="shared" si="2"/>
        <v/>
      </c>
      <c r="B68" s="101"/>
      <c r="C68" s="102" t="s">
        <v>37</v>
      </c>
      <c r="D68" s="103" t="s">
        <v>37</v>
      </c>
      <c r="E68" s="114"/>
      <c r="F68" s="105"/>
      <c r="G68" s="114"/>
      <c r="H68" s="101"/>
      <c r="I68" s="153"/>
      <c r="J68" s="177"/>
      <c r="K68" s="178"/>
      <c r="L68" s="111"/>
      <c r="M68" s="112">
        <f t="shared" si="4"/>
        <v>0</v>
      </c>
      <c r="N68" s="113"/>
    </row>
    <row r="69" spans="1:14" ht="14.4" x14ac:dyDescent="0.25">
      <c r="A69" s="100" t="str">
        <f t="shared" si="2"/>
        <v/>
      </c>
      <c r="B69" s="101"/>
      <c r="C69" s="102" t="s">
        <v>37</v>
      </c>
      <c r="D69" s="103" t="s">
        <v>37</v>
      </c>
      <c r="E69" s="114"/>
      <c r="F69" s="105"/>
      <c r="G69" s="114"/>
      <c r="H69" s="101"/>
      <c r="I69" s="153"/>
      <c r="J69" s="177"/>
      <c r="K69" s="178"/>
      <c r="L69" s="111"/>
      <c r="M69" s="112">
        <f t="shared" si="4"/>
        <v>0</v>
      </c>
      <c r="N69" s="113"/>
    </row>
    <row r="70" spans="1:14" ht="14.4" x14ac:dyDescent="0.25">
      <c r="A70" s="100" t="str">
        <f t="shared" ref="A70:A87" si="6">CONCATENATE(B70,C70,D70)</f>
        <v/>
      </c>
      <c r="B70" s="101"/>
      <c r="C70" s="102" t="s">
        <v>37</v>
      </c>
      <c r="D70" s="103" t="s">
        <v>37</v>
      </c>
      <c r="E70" s="114"/>
      <c r="F70" s="105"/>
      <c r="G70" s="114"/>
      <c r="H70" s="101"/>
      <c r="I70" s="153"/>
      <c r="J70" s="177"/>
      <c r="K70" s="178"/>
      <c r="L70" s="111"/>
      <c r="M70" s="112">
        <f t="shared" ref="M70:M87" si="7">IF(L70=1,7,IF(L70=2,6,IF(L70=3,5,IF(L70=4,4,IF(L70=5,3,IF(L70=6,2,IF(L70&gt;=6,1,0)))))))</f>
        <v>0</v>
      </c>
      <c r="N70" s="113"/>
    </row>
    <row r="71" spans="1:14" ht="14.4" x14ac:dyDescent="0.25">
      <c r="A71" s="100" t="str">
        <f t="shared" si="6"/>
        <v/>
      </c>
      <c r="B71" s="101"/>
      <c r="C71" s="102" t="s">
        <v>37</v>
      </c>
      <c r="D71" s="103" t="s">
        <v>37</v>
      </c>
      <c r="E71" s="114"/>
      <c r="F71" s="105"/>
      <c r="G71" s="114"/>
      <c r="H71" s="101"/>
      <c r="I71" s="153"/>
      <c r="J71" s="177"/>
      <c r="K71" s="178"/>
      <c r="L71" s="111"/>
      <c r="M71" s="112">
        <f t="shared" si="7"/>
        <v>0</v>
      </c>
      <c r="N71" s="113"/>
    </row>
    <row r="72" spans="1:14" ht="14.4" x14ac:dyDescent="0.25">
      <c r="A72" s="100" t="str">
        <f t="shared" si="6"/>
        <v/>
      </c>
      <c r="B72" s="101"/>
      <c r="C72" s="102" t="s">
        <v>37</v>
      </c>
      <c r="D72" s="103" t="s">
        <v>37</v>
      </c>
      <c r="E72" s="114"/>
      <c r="F72" s="105"/>
      <c r="G72" s="114"/>
      <c r="H72" s="101"/>
      <c r="I72" s="153"/>
      <c r="J72" s="177"/>
      <c r="K72" s="178"/>
      <c r="L72" s="111"/>
      <c r="M72" s="112">
        <f t="shared" si="7"/>
        <v>0</v>
      </c>
      <c r="N72" s="113"/>
    </row>
    <row r="73" spans="1:14" ht="14.4" x14ac:dyDescent="0.25">
      <c r="A73" s="100" t="str">
        <f t="shared" si="6"/>
        <v/>
      </c>
      <c r="B73" s="101"/>
      <c r="C73" s="102" t="s">
        <v>37</v>
      </c>
      <c r="D73" s="103" t="s">
        <v>37</v>
      </c>
      <c r="E73" s="114"/>
      <c r="F73" s="105"/>
      <c r="G73" s="114"/>
      <c r="H73" s="101"/>
      <c r="I73" s="153"/>
      <c r="J73" s="177"/>
      <c r="K73" s="178"/>
      <c r="L73" s="111"/>
      <c r="M73" s="112">
        <f t="shared" si="7"/>
        <v>0</v>
      </c>
      <c r="N73" s="113"/>
    </row>
    <row r="74" spans="1:14" ht="14.4" x14ac:dyDescent="0.25">
      <c r="A74" s="100" t="str">
        <f t="shared" si="6"/>
        <v/>
      </c>
      <c r="B74" s="101"/>
      <c r="C74" s="102" t="s">
        <v>37</v>
      </c>
      <c r="D74" s="103" t="s">
        <v>37</v>
      </c>
      <c r="E74" s="114"/>
      <c r="F74" s="105"/>
      <c r="G74" s="114"/>
      <c r="H74" s="101"/>
      <c r="I74" s="153"/>
      <c r="J74" s="177"/>
      <c r="K74" s="178"/>
      <c r="L74" s="111"/>
      <c r="M74" s="112">
        <f t="shared" si="7"/>
        <v>0</v>
      </c>
      <c r="N74" s="113"/>
    </row>
    <row r="75" spans="1:14" ht="14.4" x14ac:dyDescent="0.25">
      <c r="A75" s="100" t="str">
        <f t="shared" si="6"/>
        <v/>
      </c>
      <c r="B75" s="101"/>
      <c r="C75" s="102" t="s">
        <v>37</v>
      </c>
      <c r="D75" s="103" t="s">
        <v>37</v>
      </c>
      <c r="E75" s="114"/>
      <c r="F75" s="105"/>
      <c r="G75" s="114"/>
      <c r="H75" s="101"/>
      <c r="I75" s="153"/>
      <c r="J75" s="177"/>
      <c r="K75" s="178"/>
      <c r="L75" s="111"/>
      <c r="M75" s="112">
        <f t="shared" si="7"/>
        <v>0</v>
      </c>
      <c r="N75" s="113"/>
    </row>
    <row r="76" spans="1:14" ht="14.4" x14ac:dyDescent="0.25">
      <c r="A76" s="100" t="str">
        <f t="shared" si="6"/>
        <v/>
      </c>
      <c r="B76" s="101"/>
      <c r="C76" s="102" t="s">
        <v>37</v>
      </c>
      <c r="D76" s="103" t="s">
        <v>37</v>
      </c>
      <c r="E76" s="114"/>
      <c r="F76" s="105"/>
      <c r="G76" s="114"/>
      <c r="H76" s="101"/>
      <c r="I76" s="153"/>
      <c r="J76" s="177"/>
      <c r="K76" s="178"/>
      <c r="L76" s="111"/>
      <c r="M76" s="112">
        <f t="shared" si="7"/>
        <v>0</v>
      </c>
      <c r="N76" s="113"/>
    </row>
    <row r="77" spans="1:14" ht="14.4" x14ac:dyDescent="0.25">
      <c r="A77" s="100" t="str">
        <f t="shared" si="6"/>
        <v/>
      </c>
      <c r="B77" s="101"/>
      <c r="C77" s="102" t="s">
        <v>37</v>
      </c>
      <c r="D77" s="103" t="s">
        <v>37</v>
      </c>
      <c r="E77" s="114"/>
      <c r="F77" s="105"/>
      <c r="G77" s="114"/>
      <c r="H77" s="101"/>
      <c r="I77" s="153"/>
      <c r="J77" s="177"/>
      <c r="K77" s="178"/>
      <c r="L77" s="111"/>
      <c r="M77" s="112">
        <f t="shared" si="7"/>
        <v>0</v>
      </c>
      <c r="N77" s="113"/>
    </row>
    <row r="78" spans="1:14" ht="14.4" x14ac:dyDescent="0.25">
      <c r="A78" s="100" t="str">
        <f t="shared" si="6"/>
        <v/>
      </c>
      <c r="B78" s="101"/>
      <c r="C78" s="102" t="s">
        <v>37</v>
      </c>
      <c r="D78" s="103" t="s">
        <v>37</v>
      </c>
      <c r="E78" s="114"/>
      <c r="F78" s="105"/>
      <c r="G78" s="114"/>
      <c r="H78" s="101"/>
      <c r="I78" s="153"/>
      <c r="J78" s="177"/>
      <c r="K78" s="178"/>
      <c r="L78" s="111"/>
      <c r="M78" s="112">
        <f t="shared" si="7"/>
        <v>0</v>
      </c>
      <c r="N78" s="113"/>
    </row>
    <row r="79" spans="1:14" ht="14.4" x14ac:dyDescent="0.25">
      <c r="A79" s="100" t="str">
        <f t="shared" si="6"/>
        <v/>
      </c>
      <c r="B79" s="101"/>
      <c r="C79" s="102" t="s">
        <v>37</v>
      </c>
      <c r="D79" s="103" t="s">
        <v>37</v>
      </c>
      <c r="E79" s="114"/>
      <c r="F79" s="105"/>
      <c r="G79" s="114"/>
      <c r="H79" s="101"/>
      <c r="I79" s="153"/>
      <c r="J79" s="177"/>
      <c r="K79" s="178"/>
      <c r="L79" s="111"/>
      <c r="M79" s="112">
        <f t="shared" si="7"/>
        <v>0</v>
      </c>
      <c r="N79" s="113"/>
    </row>
    <row r="80" spans="1:14" ht="14.4" x14ac:dyDescent="0.25">
      <c r="A80" s="100" t="str">
        <f t="shared" si="6"/>
        <v/>
      </c>
      <c r="B80" s="101"/>
      <c r="C80" s="102" t="s">
        <v>37</v>
      </c>
      <c r="D80" s="103" t="s">
        <v>37</v>
      </c>
      <c r="E80" s="114"/>
      <c r="F80" s="105"/>
      <c r="G80" s="114"/>
      <c r="H80" s="101"/>
      <c r="I80" s="153"/>
      <c r="J80" s="177"/>
      <c r="K80" s="178"/>
      <c r="L80" s="111"/>
      <c r="M80" s="112">
        <f t="shared" si="7"/>
        <v>0</v>
      </c>
      <c r="N80" s="113"/>
    </row>
    <row r="81" spans="1:14" ht="14.4" x14ac:dyDescent="0.25">
      <c r="A81" s="100" t="str">
        <f t="shared" si="6"/>
        <v/>
      </c>
      <c r="B81" s="101"/>
      <c r="C81" s="102" t="s">
        <v>37</v>
      </c>
      <c r="D81" s="103" t="s">
        <v>37</v>
      </c>
      <c r="E81" s="114"/>
      <c r="F81" s="105"/>
      <c r="G81" s="114"/>
      <c r="H81" s="101"/>
      <c r="I81" s="153"/>
      <c r="J81" s="177"/>
      <c r="K81" s="178"/>
      <c r="L81" s="111"/>
      <c r="M81" s="112">
        <f t="shared" si="7"/>
        <v>0</v>
      </c>
      <c r="N81" s="113"/>
    </row>
    <row r="82" spans="1:14" ht="14.4" x14ac:dyDescent="0.25">
      <c r="A82" s="100" t="str">
        <f t="shared" si="6"/>
        <v/>
      </c>
      <c r="B82" s="101"/>
      <c r="C82" s="102" t="s">
        <v>37</v>
      </c>
      <c r="D82" s="103" t="s">
        <v>37</v>
      </c>
      <c r="E82" s="114"/>
      <c r="F82" s="105"/>
      <c r="G82" s="114"/>
      <c r="H82" s="101"/>
      <c r="I82" s="153"/>
      <c r="J82" s="177"/>
      <c r="K82" s="178"/>
      <c r="L82" s="111"/>
      <c r="M82" s="112">
        <f t="shared" si="7"/>
        <v>0</v>
      </c>
      <c r="N82" s="113"/>
    </row>
    <row r="83" spans="1:14" ht="14.4" x14ac:dyDescent="0.25">
      <c r="A83" s="100" t="str">
        <f t="shared" si="6"/>
        <v/>
      </c>
      <c r="B83" s="101"/>
      <c r="C83" s="102" t="s">
        <v>37</v>
      </c>
      <c r="D83" s="103" t="s">
        <v>37</v>
      </c>
      <c r="E83" s="114"/>
      <c r="F83" s="105"/>
      <c r="G83" s="114"/>
      <c r="H83" s="101"/>
      <c r="I83" s="153"/>
      <c r="J83" s="177"/>
      <c r="K83" s="178"/>
      <c r="L83" s="111"/>
      <c r="M83" s="112">
        <f t="shared" si="7"/>
        <v>0</v>
      </c>
      <c r="N83" s="113"/>
    </row>
    <row r="84" spans="1:14" ht="14.4" x14ac:dyDescent="0.25">
      <c r="A84" s="100" t="str">
        <f t="shared" si="6"/>
        <v/>
      </c>
      <c r="B84" s="101"/>
      <c r="C84" s="102" t="s">
        <v>37</v>
      </c>
      <c r="D84" s="103" t="s">
        <v>37</v>
      </c>
      <c r="E84" s="114"/>
      <c r="F84" s="105"/>
      <c r="G84" s="114"/>
      <c r="H84" s="101"/>
      <c r="I84" s="153"/>
      <c r="J84" s="177"/>
      <c r="K84" s="178"/>
      <c r="L84" s="111"/>
      <c r="M84" s="112">
        <f t="shared" si="7"/>
        <v>0</v>
      </c>
      <c r="N84" s="113"/>
    </row>
    <row r="85" spans="1:14" ht="14.4" x14ac:dyDescent="0.25">
      <c r="A85" s="100" t="str">
        <f t="shared" si="6"/>
        <v/>
      </c>
      <c r="B85" s="101"/>
      <c r="C85" s="102" t="s">
        <v>37</v>
      </c>
      <c r="D85" s="103" t="s">
        <v>37</v>
      </c>
      <c r="E85" s="114"/>
      <c r="F85" s="105"/>
      <c r="G85" s="114"/>
      <c r="H85" s="101"/>
      <c r="I85" s="153"/>
      <c r="J85" s="177"/>
      <c r="K85" s="178"/>
      <c r="L85" s="111"/>
      <c r="M85" s="112">
        <f t="shared" si="7"/>
        <v>0</v>
      </c>
      <c r="N85" s="113"/>
    </row>
    <row r="86" spans="1:14" ht="14.4" x14ac:dyDescent="0.25">
      <c r="A86" s="100" t="str">
        <f t="shared" si="6"/>
        <v/>
      </c>
      <c r="B86" s="101"/>
      <c r="C86" s="102" t="s">
        <v>37</v>
      </c>
      <c r="D86" s="103" t="s">
        <v>37</v>
      </c>
      <c r="E86" s="114"/>
      <c r="F86" s="105"/>
      <c r="G86" s="114"/>
      <c r="H86" s="101"/>
      <c r="I86" s="153"/>
      <c r="J86" s="177"/>
      <c r="K86" s="178"/>
      <c r="L86" s="111"/>
      <c r="M86" s="112">
        <f t="shared" si="7"/>
        <v>0</v>
      </c>
      <c r="N86" s="113"/>
    </row>
    <row r="87" spans="1:14" ht="15" thickBot="1" x14ac:dyDescent="0.3">
      <c r="A87" s="100" t="str">
        <f t="shared" si="6"/>
        <v/>
      </c>
      <c r="B87" s="115"/>
      <c r="C87" s="116" t="s">
        <v>37</v>
      </c>
      <c r="D87" s="117" t="s">
        <v>37</v>
      </c>
      <c r="E87" s="118"/>
      <c r="F87" s="119"/>
      <c r="G87" s="118"/>
      <c r="H87" s="115"/>
      <c r="I87" s="164"/>
      <c r="J87" s="289"/>
      <c r="K87" s="212"/>
      <c r="L87" s="125"/>
      <c r="M87" s="126">
        <f t="shared" si="7"/>
        <v>0</v>
      </c>
      <c r="N87" s="127"/>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19" type="noConversion"/>
  <conditionalFormatting sqref="C1:D5">
    <cfRule type="duplicateValues" dxfId="42" priority="1052"/>
  </conditionalFormatting>
  <conditionalFormatting sqref="C6:D29">
    <cfRule type="duplicateValues" dxfId="41" priority="1051"/>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5552F-4329-408A-B8D4-91CEED6B2922}">
  <sheetPr codeName="Sheet26">
    <tabColor rgb="FFFF3399"/>
  </sheetPr>
  <dimension ref="A1:N38"/>
  <sheetViews>
    <sheetView workbookViewId="0">
      <selection activeCell="A38" sqref="A38"/>
    </sheetView>
  </sheetViews>
  <sheetFormatPr defaultRowHeight="13.2" x14ac:dyDescent="0.25"/>
  <cols>
    <col min="1" max="1" width="48" bestFit="1" customWidth="1"/>
    <col min="2" max="2" width="6.6640625" bestFit="1" customWidth="1"/>
    <col min="3" max="3" width="14.109375" bestFit="1" customWidth="1"/>
    <col min="4" max="4" width="25" bestFit="1" customWidth="1"/>
    <col min="5" max="5" width="6.6640625" bestFit="1" customWidth="1"/>
    <col min="6" max="6" width="13.109375" bestFit="1" customWidth="1"/>
    <col min="7" max="7" width="7" bestFit="1" customWidth="1"/>
    <col min="8" max="8" width="7.44140625" bestFit="1" customWidth="1"/>
    <col min="9" max="9" width="8.109375" bestFit="1" customWidth="1"/>
    <col min="10" max="10" width="12.33203125" bestFit="1" customWidth="1"/>
    <col min="11" max="11" width="12.88671875" bestFit="1" customWidth="1"/>
    <col min="12" max="12" width="6.5546875" bestFit="1" customWidth="1"/>
    <col min="13" max="13" width="12.5546875" bestFit="1" customWidth="1"/>
    <col min="14" max="14" width="29.44140625" bestFit="1" customWidth="1"/>
  </cols>
  <sheetData>
    <row r="1" spans="1:14" s="93" customFormat="1" ht="22.5" customHeight="1" thickBot="1" x14ac:dyDescent="0.3">
      <c r="A1" s="89">
        <f>SUM(A2-1)</f>
        <v>26</v>
      </c>
      <c r="B1" s="942" t="s">
        <v>54</v>
      </c>
      <c r="C1" s="943"/>
      <c r="D1" s="90" t="s">
        <v>27</v>
      </c>
      <c r="E1" s="944" t="s">
        <v>143</v>
      </c>
      <c r="F1" s="945"/>
      <c r="G1" s="945"/>
      <c r="H1" s="945"/>
      <c r="I1" s="945"/>
      <c r="J1" s="945"/>
      <c r="K1" s="91" t="s">
        <v>28</v>
      </c>
      <c r="L1" s="946">
        <v>45073</v>
      </c>
      <c r="M1" s="947"/>
      <c r="N1" s="92" t="s">
        <v>55</v>
      </c>
    </row>
    <row r="2" spans="1:14" s="93" customFormat="1" ht="22.5" customHeight="1" thickBot="1" x14ac:dyDescent="0.3">
      <c r="A2" s="94">
        <f>COUNTA(_xlfn.UNIQUE(D6:D196))</f>
        <v>27</v>
      </c>
      <c r="B2" s="948" t="s">
        <v>56</v>
      </c>
      <c r="C2" s="948"/>
      <c r="D2" s="948"/>
      <c r="E2" s="948"/>
      <c r="F2" s="948"/>
      <c r="G2" s="948"/>
      <c r="H2" s="948"/>
      <c r="I2" s="948"/>
      <c r="J2" s="948"/>
      <c r="K2" s="948"/>
      <c r="L2" s="948"/>
      <c r="M2" s="948"/>
      <c r="N2" s="95" t="s">
        <v>57</v>
      </c>
    </row>
    <row r="3" spans="1:14" s="93" customFormat="1" ht="14.4" thickBot="1" x14ac:dyDescent="0.3">
      <c r="A3" s="926" t="s">
        <v>58</v>
      </c>
      <c r="B3" s="928" t="s">
        <v>29</v>
      </c>
      <c r="C3" s="931" t="s">
        <v>30</v>
      </c>
      <c r="D3" s="934" t="s">
        <v>31</v>
      </c>
      <c r="E3" s="936" t="s">
        <v>59</v>
      </c>
      <c r="F3" s="934" t="s">
        <v>36</v>
      </c>
      <c r="G3" s="950" t="s">
        <v>60</v>
      </c>
      <c r="H3" s="951"/>
      <c r="I3" s="951"/>
      <c r="J3" s="951"/>
      <c r="K3" s="952"/>
      <c r="L3" s="953" t="s">
        <v>25</v>
      </c>
      <c r="M3" s="955" t="s">
        <v>34</v>
      </c>
      <c r="N3" s="96" t="s">
        <v>61</v>
      </c>
    </row>
    <row r="4" spans="1:14" s="93" customFormat="1" ht="14.4" thickBot="1" x14ac:dyDescent="0.3">
      <c r="A4" s="927"/>
      <c r="B4" s="929"/>
      <c r="C4" s="932"/>
      <c r="D4" s="935"/>
      <c r="E4" s="937"/>
      <c r="F4" s="949"/>
      <c r="G4" s="957" t="s">
        <v>26</v>
      </c>
      <c r="H4" s="959" t="s">
        <v>24</v>
      </c>
      <c r="I4" s="959" t="s">
        <v>38</v>
      </c>
      <c r="J4" s="959" t="s">
        <v>32</v>
      </c>
      <c r="K4" s="940" t="s">
        <v>33</v>
      </c>
      <c r="L4" s="954"/>
      <c r="M4" s="956"/>
      <c r="N4" s="98">
        <v>2</v>
      </c>
    </row>
    <row r="5" spans="1:14" s="93" customFormat="1" ht="14.4" thickBot="1" x14ac:dyDescent="0.3">
      <c r="A5" s="961"/>
      <c r="B5" s="962"/>
      <c r="C5" s="963"/>
      <c r="D5" s="964"/>
      <c r="E5" s="965" t="s">
        <v>35</v>
      </c>
      <c r="F5" s="966"/>
      <c r="G5" s="976"/>
      <c r="H5" s="977"/>
      <c r="I5" s="977"/>
      <c r="J5" s="977"/>
      <c r="K5" s="975"/>
      <c r="L5" s="969"/>
      <c r="M5" s="970"/>
      <c r="N5" s="99">
        <f>IF(N4=1,0,IF(N4=2,1,IF(N4=3,2,0)))</f>
        <v>1</v>
      </c>
    </row>
    <row r="6" spans="1:14" s="93" customFormat="1" ht="14.4" x14ac:dyDescent="0.25">
      <c r="A6" s="100" t="str">
        <f t="shared" ref="A6:A38" si="0">CONCATENATE(B6,C6,D6)</f>
        <v>prelimBronte HorsfallRockview Solar Flair</v>
      </c>
      <c r="B6" s="101" t="s">
        <v>838</v>
      </c>
      <c r="C6" s="102" t="s">
        <v>156</v>
      </c>
      <c r="D6" s="103" t="s">
        <v>523</v>
      </c>
      <c r="E6" s="114"/>
      <c r="F6" s="105"/>
      <c r="G6" s="114"/>
      <c r="H6" s="101">
        <v>61.606999999999999</v>
      </c>
      <c r="I6" s="153"/>
      <c r="J6" s="177"/>
      <c r="K6" s="178"/>
      <c r="L6" s="111">
        <v>3</v>
      </c>
      <c r="M6" s="112">
        <f t="shared" ref="M6:M21" si="1">IF(L6=1,7,IF(L6=2,6,IF(L6=3,5,IF(L6=4,4,IF(L6=5,3,IF(L6=6,2,IF(L6&gt;=6,1,0)))))))</f>
        <v>5</v>
      </c>
      <c r="N6" s="113">
        <f t="shared" ref="N6:N15" si="2">SUM(M6+$N$5)</f>
        <v>6</v>
      </c>
    </row>
    <row r="7" spans="1:14" s="93" customFormat="1" ht="14.4" x14ac:dyDescent="0.25">
      <c r="A7" s="100" t="str">
        <f t="shared" si="0"/>
        <v>prelimJosie DayWeston Park Applewood</v>
      </c>
      <c r="B7" s="101" t="s">
        <v>838</v>
      </c>
      <c r="C7" s="102" t="s">
        <v>666</v>
      </c>
      <c r="D7" s="103" t="s">
        <v>667</v>
      </c>
      <c r="E7" s="114"/>
      <c r="F7" s="105"/>
      <c r="G7" s="114"/>
      <c r="H7" s="101">
        <v>66.427999999999997</v>
      </c>
      <c r="I7" s="153"/>
      <c r="J7" s="177"/>
      <c r="K7" s="178"/>
      <c r="L7" s="111">
        <v>1</v>
      </c>
      <c r="M7" s="112">
        <f t="shared" si="1"/>
        <v>7</v>
      </c>
      <c r="N7" s="113">
        <f t="shared" si="2"/>
        <v>8</v>
      </c>
    </row>
    <row r="8" spans="1:14" s="93" customFormat="1" ht="14.4" x14ac:dyDescent="0.25">
      <c r="A8" s="100" t="str">
        <f t="shared" si="0"/>
        <v>prelimKate WatkinsApplewood Classic Deluxe</v>
      </c>
      <c r="B8" s="101" t="s">
        <v>838</v>
      </c>
      <c r="C8" s="102" t="s">
        <v>600</v>
      </c>
      <c r="D8" s="103" t="s">
        <v>629</v>
      </c>
      <c r="E8" s="114"/>
      <c r="F8" s="105"/>
      <c r="G8" s="114"/>
      <c r="H8" s="101">
        <v>64.463999999999999</v>
      </c>
      <c r="I8" s="153"/>
      <c r="J8" s="177"/>
      <c r="K8" s="178"/>
      <c r="L8" s="111">
        <v>2</v>
      </c>
      <c r="M8" s="112">
        <f t="shared" si="1"/>
        <v>6</v>
      </c>
      <c r="N8" s="113">
        <f t="shared" si="2"/>
        <v>7</v>
      </c>
    </row>
    <row r="9" spans="1:14" s="93" customFormat="1" ht="14.4" x14ac:dyDescent="0.25">
      <c r="A9" s="100" t="str">
        <f t="shared" si="0"/>
        <v>prelimEmmy FieldingBramley Sugarman</v>
      </c>
      <c r="B9" s="101" t="s">
        <v>838</v>
      </c>
      <c r="C9" s="131" t="s">
        <v>534</v>
      </c>
      <c r="D9" s="103" t="s">
        <v>525</v>
      </c>
      <c r="E9" s="114"/>
      <c r="F9" s="105"/>
      <c r="G9" s="114"/>
      <c r="H9" s="101">
        <v>63.036000000000001</v>
      </c>
      <c r="I9" s="153"/>
      <c r="J9" s="177"/>
      <c r="K9" s="178"/>
      <c r="L9" s="111">
        <v>4</v>
      </c>
      <c r="M9" s="112">
        <f t="shared" si="1"/>
        <v>4</v>
      </c>
      <c r="N9" s="113">
        <f t="shared" si="2"/>
        <v>5</v>
      </c>
    </row>
    <row r="10" spans="1:14" s="93" customFormat="1" ht="14.4" x14ac:dyDescent="0.25">
      <c r="A10" s="100" t="str">
        <f t="shared" si="0"/>
        <v>prelimChaise FowlerGlobal Supreme</v>
      </c>
      <c r="B10" s="101" t="s">
        <v>838</v>
      </c>
      <c r="C10" s="131" t="s">
        <v>291</v>
      </c>
      <c r="D10" s="103" t="s">
        <v>549</v>
      </c>
      <c r="E10" s="114"/>
      <c r="F10" s="105"/>
      <c r="G10" s="114"/>
      <c r="H10" s="101">
        <v>61.606999999999999</v>
      </c>
      <c r="I10" s="153"/>
      <c r="J10" s="177"/>
      <c r="K10" s="178"/>
      <c r="L10" s="111">
        <v>5</v>
      </c>
      <c r="M10" s="112">
        <f t="shared" si="1"/>
        <v>3</v>
      </c>
      <c r="N10" s="113">
        <f t="shared" si="2"/>
        <v>4</v>
      </c>
    </row>
    <row r="11" spans="1:14" s="93" customFormat="1" ht="14.4" x14ac:dyDescent="0.25">
      <c r="A11" s="100" t="str">
        <f t="shared" si="0"/>
        <v>prelimHolly GreeningLockharts Enterprise</v>
      </c>
      <c r="B11" s="101" t="s">
        <v>838</v>
      </c>
      <c r="C11" s="102" t="s">
        <v>39</v>
      </c>
      <c r="D11" s="103" t="s">
        <v>324</v>
      </c>
      <c r="E11" s="114"/>
      <c r="F11" s="105"/>
      <c r="G11" s="114"/>
      <c r="H11" s="101">
        <v>65.893000000000001</v>
      </c>
      <c r="I11" s="153"/>
      <c r="J11" s="177"/>
      <c r="K11" s="178"/>
      <c r="L11" s="111">
        <v>1</v>
      </c>
      <c r="M11" s="112">
        <f t="shared" si="1"/>
        <v>7</v>
      </c>
      <c r="N11" s="113">
        <f t="shared" si="2"/>
        <v>8</v>
      </c>
    </row>
    <row r="12" spans="1:14" s="93" customFormat="1" ht="14.4" x14ac:dyDescent="0.25">
      <c r="A12" s="100" t="str">
        <f t="shared" si="0"/>
        <v>prelimLolah DayKasalyn By Divine</v>
      </c>
      <c r="B12" s="101" t="s">
        <v>838</v>
      </c>
      <c r="C12" s="131" t="s">
        <v>284</v>
      </c>
      <c r="D12" s="132" t="s">
        <v>325</v>
      </c>
      <c r="E12" s="114"/>
      <c r="F12" s="105"/>
      <c r="G12" s="114"/>
      <c r="H12" s="101">
        <v>63.213999999999999</v>
      </c>
      <c r="I12" s="153"/>
      <c r="J12" s="177"/>
      <c r="K12" s="178"/>
      <c r="L12" s="111">
        <v>3</v>
      </c>
      <c r="M12" s="112">
        <f t="shared" si="1"/>
        <v>5</v>
      </c>
      <c r="N12" s="113">
        <f t="shared" si="2"/>
        <v>6</v>
      </c>
    </row>
    <row r="13" spans="1:14" s="93" customFormat="1" ht="14.4" x14ac:dyDescent="0.25">
      <c r="A13" s="100" t="str">
        <f t="shared" si="0"/>
        <v>prelimMarni BerceneParkiarrup Edward</v>
      </c>
      <c r="B13" s="101" t="s">
        <v>838</v>
      </c>
      <c r="C13" s="102" t="s">
        <v>571</v>
      </c>
      <c r="D13" s="103" t="s">
        <v>572</v>
      </c>
      <c r="E13" s="114"/>
      <c r="F13" s="105"/>
      <c r="G13" s="114"/>
      <c r="H13" s="101">
        <v>57.143000000000001</v>
      </c>
      <c r="I13" s="153"/>
      <c r="J13" s="177"/>
      <c r="K13" s="178"/>
      <c r="L13" s="111">
        <v>8</v>
      </c>
      <c r="M13" s="112">
        <f t="shared" si="1"/>
        <v>1</v>
      </c>
      <c r="N13" s="113">
        <f t="shared" si="2"/>
        <v>2</v>
      </c>
    </row>
    <row r="14" spans="1:14" s="93" customFormat="1" ht="14.4" x14ac:dyDescent="0.25">
      <c r="A14" s="100" t="str">
        <f t="shared" si="0"/>
        <v>prelimAerin HoyneLeedale Alice In Wonderland</v>
      </c>
      <c r="B14" s="130" t="s">
        <v>838</v>
      </c>
      <c r="C14" s="102" t="s">
        <v>292</v>
      </c>
      <c r="D14" s="103" t="s">
        <v>530</v>
      </c>
      <c r="E14" s="114"/>
      <c r="F14" s="105"/>
      <c r="G14" s="114"/>
      <c r="H14" s="101">
        <v>65.179000000000002</v>
      </c>
      <c r="I14" s="153"/>
      <c r="J14" s="177"/>
      <c r="K14" s="178"/>
      <c r="L14" s="111">
        <v>2</v>
      </c>
      <c r="M14" s="112">
        <f t="shared" si="1"/>
        <v>6</v>
      </c>
      <c r="N14" s="113">
        <f t="shared" si="2"/>
        <v>7</v>
      </c>
    </row>
    <row r="15" spans="1:14" s="93" customFormat="1" ht="14.4" x14ac:dyDescent="0.25">
      <c r="A15" s="100" t="str">
        <f t="shared" si="0"/>
        <v>prelimEmmi KnealeBelview Windsong</v>
      </c>
      <c r="B15" s="130" t="s">
        <v>838</v>
      </c>
      <c r="C15" s="131" t="s">
        <v>242</v>
      </c>
      <c r="D15" s="132" t="s">
        <v>319</v>
      </c>
      <c r="E15" s="114"/>
      <c r="F15" s="105"/>
      <c r="G15" s="114"/>
      <c r="H15" s="101">
        <v>58.393000000000001</v>
      </c>
      <c r="I15" s="153"/>
      <c r="J15" s="177"/>
      <c r="K15" s="178"/>
      <c r="L15" s="111">
        <v>6</v>
      </c>
      <c r="M15" s="112">
        <f t="shared" si="1"/>
        <v>2</v>
      </c>
      <c r="N15" s="113">
        <f t="shared" si="2"/>
        <v>3</v>
      </c>
    </row>
    <row r="16" spans="1:14" ht="14.4" x14ac:dyDescent="0.25">
      <c r="A16" s="100" t="str">
        <f t="shared" si="0"/>
        <v>prelimZahara WintersGynudup Plains Arabella</v>
      </c>
      <c r="B16" s="101" t="s">
        <v>838</v>
      </c>
      <c r="C16" s="102" t="s">
        <v>602</v>
      </c>
      <c r="D16" s="103" t="s">
        <v>632</v>
      </c>
      <c r="E16" s="114"/>
      <c r="F16" s="105"/>
      <c r="G16" s="114"/>
      <c r="H16" s="101">
        <v>57.679000000000002</v>
      </c>
      <c r="I16" s="153"/>
      <c r="J16" s="177"/>
      <c r="K16" s="178"/>
      <c r="L16" s="111">
        <v>7</v>
      </c>
      <c r="M16" s="112">
        <f t="shared" si="1"/>
        <v>1</v>
      </c>
      <c r="N16" s="113">
        <f t="shared" ref="N16" si="3">SUM(M16+$N$5)</f>
        <v>2</v>
      </c>
    </row>
    <row r="17" spans="1:14" s="93" customFormat="1" ht="14.4" x14ac:dyDescent="0.25">
      <c r="A17" s="100" t="str">
        <f t="shared" si="0"/>
        <v>prelimJorja WarehamTiaja Park Image</v>
      </c>
      <c r="B17" s="101" t="s">
        <v>838</v>
      </c>
      <c r="C17" s="102" t="s">
        <v>340</v>
      </c>
      <c r="D17" s="103" t="s">
        <v>383</v>
      </c>
      <c r="E17" s="114"/>
      <c r="F17" s="105"/>
      <c r="G17" s="114"/>
      <c r="H17" s="101">
        <v>65.893000000000001</v>
      </c>
      <c r="I17" s="153"/>
      <c r="J17" s="177"/>
      <c r="K17" s="178"/>
      <c r="L17" s="111">
        <v>2</v>
      </c>
      <c r="M17" s="112">
        <f t="shared" si="1"/>
        <v>6</v>
      </c>
      <c r="N17" s="113">
        <f>SUM(M17+$N$5)</f>
        <v>7</v>
      </c>
    </row>
    <row r="18" spans="1:14" s="93" customFormat="1" ht="14.4" x14ac:dyDescent="0.25">
      <c r="A18" s="100" t="str">
        <f t="shared" si="0"/>
        <v>prelimReagan HughanSylvania Class Act</v>
      </c>
      <c r="B18" s="101" t="s">
        <v>838</v>
      </c>
      <c r="C18" s="102" t="s">
        <v>343</v>
      </c>
      <c r="D18" s="103" t="s">
        <v>575</v>
      </c>
      <c r="E18" s="114"/>
      <c r="F18" s="105"/>
      <c r="G18" s="114"/>
      <c r="H18" s="101">
        <v>62.320999999999998</v>
      </c>
      <c r="I18" s="153"/>
      <c r="J18" s="177"/>
      <c r="K18" s="178"/>
      <c r="L18" s="111">
        <v>4</v>
      </c>
      <c r="M18" s="112">
        <f t="shared" si="1"/>
        <v>4</v>
      </c>
      <c r="N18" s="113">
        <f t="shared" ref="N18:N19" si="4">SUM(M18+$N$5)</f>
        <v>5</v>
      </c>
    </row>
    <row r="19" spans="1:14" s="93" customFormat="1" ht="14.4" x14ac:dyDescent="0.25">
      <c r="A19" s="100" t="str">
        <f t="shared" si="0"/>
        <v>prelimHarriet ForrestBlue Sandgroper</v>
      </c>
      <c r="B19" s="101" t="s">
        <v>838</v>
      </c>
      <c r="C19" s="102" t="s">
        <v>607</v>
      </c>
      <c r="D19" s="103" t="s">
        <v>640</v>
      </c>
      <c r="E19" s="114"/>
      <c r="F19" s="105"/>
      <c r="G19" s="114"/>
      <c r="H19" s="101">
        <v>64.820999999999998</v>
      </c>
      <c r="I19" s="153"/>
      <c r="J19" s="177"/>
      <c r="K19" s="178"/>
      <c r="L19" s="111">
        <v>3</v>
      </c>
      <c r="M19" s="112">
        <f t="shared" si="1"/>
        <v>5</v>
      </c>
      <c r="N19" s="113">
        <f t="shared" si="4"/>
        <v>6</v>
      </c>
    </row>
    <row r="20" spans="1:14" ht="14.4" x14ac:dyDescent="0.25">
      <c r="A20" s="100" t="str">
        <f t="shared" si="0"/>
        <v>prelimMia StainesThe Chorister</v>
      </c>
      <c r="B20" s="101" t="s">
        <v>838</v>
      </c>
      <c r="C20" s="102" t="s">
        <v>613</v>
      </c>
      <c r="D20" s="103" t="s">
        <v>840</v>
      </c>
      <c r="E20" s="114"/>
      <c r="F20" s="105"/>
      <c r="G20" s="114"/>
      <c r="H20" s="101">
        <v>54.820999999999998</v>
      </c>
      <c r="I20" s="153"/>
      <c r="J20" s="177"/>
      <c r="K20" s="178"/>
      <c r="L20" s="111">
        <v>2</v>
      </c>
      <c r="M20" s="112">
        <f t="shared" si="1"/>
        <v>6</v>
      </c>
      <c r="N20" s="113">
        <f t="shared" ref="N20:N28" si="5">SUM(M20+$N$5)</f>
        <v>7</v>
      </c>
    </row>
    <row r="21" spans="1:14" ht="14.4" x14ac:dyDescent="0.25">
      <c r="A21" s="100" t="str">
        <f t="shared" si="0"/>
        <v>prelimTiarlie WarehamTiaja Park Eclipse</v>
      </c>
      <c r="B21" s="101" t="s">
        <v>838</v>
      </c>
      <c r="C21" s="102" t="s">
        <v>420</v>
      </c>
      <c r="D21" s="103" t="s">
        <v>578</v>
      </c>
      <c r="E21" s="114"/>
      <c r="F21" s="105"/>
      <c r="G21" s="114"/>
      <c r="H21" s="101">
        <v>59.820999999999998</v>
      </c>
      <c r="I21" s="153"/>
      <c r="J21" s="177"/>
      <c r="K21" s="178"/>
      <c r="L21" s="111">
        <v>1</v>
      </c>
      <c r="M21" s="112">
        <f t="shared" si="1"/>
        <v>7</v>
      </c>
      <c r="N21" s="113">
        <f t="shared" si="5"/>
        <v>8</v>
      </c>
    </row>
    <row r="22" spans="1:14" ht="14.4" x14ac:dyDescent="0.25">
      <c r="A22" s="100" t="str">
        <f t="shared" si="0"/>
        <v>prelimReagan HughanSylvania Curtain Call</v>
      </c>
      <c r="B22" s="101" t="s">
        <v>838</v>
      </c>
      <c r="C22" s="102" t="s">
        <v>343</v>
      </c>
      <c r="D22" s="103" t="s">
        <v>386</v>
      </c>
      <c r="E22" s="114"/>
      <c r="F22" s="105"/>
      <c r="G22" s="114"/>
      <c r="H22" s="101">
        <v>70.356999999999999</v>
      </c>
      <c r="I22" s="153"/>
      <c r="J22" s="177"/>
      <c r="K22" s="178"/>
      <c r="L22" s="111">
        <v>1</v>
      </c>
      <c r="M22" s="112">
        <f t="shared" ref="M22:M28" si="6">IF(L22=1,7,IF(L22=2,6,IF(L22=3,5,IF(L22=4,4,IF(L22=5,3,IF(L22=6,2,IF(L22&gt;=6,1,0)))))))</f>
        <v>7</v>
      </c>
      <c r="N22" s="113">
        <f t="shared" si="5"/>
        <v>8</v>
      </c>
    </row>
    <row r="23" spans="1:14" ht="14.4" x14ac:dyDescent="0.25">
      <c r="A23" s="100" t="str">
        <f t="shared" si="0"/>
        <v>novJorja WarehamTiaja Park Fearless</v>
      </c>
      <c r="B23" s="101" t="s">
        <v>586</v>
      </c>
      <c r="C23" s="102" t="s">
        <v>340</v>
      </c>
      <c r="D23" s="103" t="s">
        <v>462</v>
      </c>
      <c r="E23" s="114"/>
      <c r="F23" s="105"/>
      <c r="G23" s="114"/>
      <c r="H23" s="101">
        <v>59.843000000000004</v>
      </c>
      <c r="I23" s="153"/>
      <c r="J23" s="177"/>
      <c r="K23" s="178"/>
      <c r="L23" s="111">
        <v>4</v>
      </c>
      <c r="M23" s="112">
        <f t="shared" si="6"/>
        <v>4</v>
      </c>
      <c r="N23" s="113">
        <f t="shared" si="5"/>
        <v>5</v>
      </c>
    </row>
    <row r="24" spans="1:14" ht="14.4" x14ac:dyDescent="0.25">
      <c r="A24" s="100" t="str">
        <f t="shared" si="0"/>
        <v>novAbbie KirkhamLuminous Star</v>
      </c>
      <c r="B24" s="101" t="s">
        <v>586</v>
      </c>
      <c r="C24" s="102" t="s">
        <v>504</v>
      </c>
      <c r="D24" s="103" t="s">
        <v>384</v>
      </c>
      <c r="E24" s="114"/>
      <c r="F24" s="105"/>
      <c r="G24" s="114"/>
      <c r="H24" s="101">
        <v>61.093000000000004</v>
      </c>
      <c r="I24" s="153"/>
      <c r="J24" s="177"/>
      <c r="K24" s="178"/>
      <c r="L24" s="111">
        <v>2</v>
      </c>
      <c r="M24" s="112">
        <f t="shared" si="6"/>
        <v>6</v>
      </c>
      <c r="N24" s="113">
        <f t="shared" si="5"/>
        <v>7</v>
      </c>
    </row>
    <row r="25" spans="1:14" ht="14.4" x14ac:dyDescent="0.25">
      <c r="A25" s="100" t="str">
        <f t="shared" si="0"/>
        <v>novAva ClarkeLancefield Park Amanzi</v>
      </c>
      <c r="B25" s="101" t="s">
        <v>586</v>
      </c>
      <c r="C25" s="102" t="s">
        <v>456</v>
      </c>
      <c r="D25" s="103" t="s">
        <v>837</v>
      </c>
      <c r="E25" s="114"/>
      <c r="F25" s="105"/>
      <c r="G25" s="114"/>
      <c r="H25" s="101">
        <v>60.155999999999999</v>
      </c>
      <c r="I25" s="153"/>
      <c r="J25" s="177"/>
      <c r="K25" s="178"/>
      <c r="L25" s="111">
        <v>3</v>
      </c>
      <c r="M25" s="112">
        <f t="shared" si="6"/>
        <v>5</v>
      </c>
      <c r="N25" s="113">
        <f t="shared" si="5"/>
        <v>6</v>
      </c>
    </row>
    <row r="26" spans="1:14" ht="14.4" x14ac:dyDescent="0.25">
      <c r="A26" s="100" t="str">
        <f t="shared" si="0"/>
        <v>novHolly GreeningLockharts Enterprise</v>
      </c>
      <c r="B26" s="101" t="s">
        <v>586</v>
      </c>
      <c r="C26" s="102" t="s">
        <v>39</v>
      </c>
      <c r="D26" s="103" t="s">
        <v>324</v>
      </c>
      <c r="E26" s="114"/>
      <c r="F26" s="105"/>
      <c r="G26" s="114"/>
      <c r="H26" s="101">
        <v>69.296999999999997</v>
      </c>
      <c r="I26" s="153"/>
      <c r="J26" s="177"/>
      <c r="K26" s="178"/>
      <c r="L26" s="111">
        <v>1</v>
      </c>
      <c r="M26" s="112">
        <f t="shared" si="6"/>
        <v>7</v>
      </c>
      <c r="N26" s="113">
        <f t="shared" si="5"/>
        <v>8</v>
      </c>
    </row>
    <row r="27" spans="1:14" ht="14.4" x14ac:dyDescent="0.25">
      <c r="A27" s="100" t="str">
        <f t="shared" si="0"/>
        <v>novBronte HorsfallRockview Solar Flair</v>
      </c>
      <c r="B27" s="101" t="s">
        <v>586</v>
      </c>
      <c r="C27" s="102" t="s">
        <v>156</v>
      </c>
      <c r="D27" s="103" t="s">
        <v>523</v>
      </c>
      <c r="E27" s="114"/>
      <c r="F27" s="105"/>
      <c r="G27" s="114"/>
      <c r="H27" s="101">
        <v>62.969000000000001</v>
      </c>
      <c r="I27" s="153"/>
      <c r="J27" s="177"/>
      <c r="K27" s="178"/>
      <c r="L27" s="111">
        <v>3</v>
      </c>
      <c r="M27" s="112">
        <f t="shared" si="6"/>
        <v>5</v>
      </c>
      <c r="N27" s="113">
        <f t="shared" si="5"/>
        <v>6</v>
      </c>
    </row>
    <row r="28" spans="1:14" ht="14.4" x14ac:dyDescent="0.25">
      <c r="A28" s="100" t="str">
        <f t="shared" si="0"/>
        <v>novJorja WarehamTiaja Park Image</v>
      </c>
      <c r="B28" s="101" t="s">
        <v>586</v>
      </c>
      <c r="C28" s="102" t="s">
        <v>340</v>
      </c>
      <c r="D28" s="103" t="s">
        <v>383</v>
      </c>
      <c r="E28" s="114"/>
      <c r="F28" s="105"/>
      <c r="G28" s="114"/>
      <c r="H28" s="101">
        <v>65.313000000000002</v>
      </c>
      <c r="I28" s="153"/>
      <c r="J28" s="177"/>
      <c r="K28" s="178"/>
      <c r="L28" s="111">
        <v>1</v>
      </c>
      <c r="M28" s="112">
        <f t="shared" si="6"/>
        <v>7</v>
      </c>
      <c r="N28" s="113">
        <f t="shared" si="5"/>
        <v>8</v>
      </c>
    </row>
    <row r="29" spans="1:14" ht="14.4" x14ac:dyDescent="0.25">
      <c r="A29" s="442" t="str">
        <f t="shared" si="0"/>
        <v>novMarni BerceneParkiarrup Edward</v>
      </c>
      <c r="B29" s="152" t="s">
        <v>586</v>
      </c>
      <c r="C29" s="152" t="s">
        <v>571</v>
      </c>
      <c r="D29" s="152" t="s">
        <v>572</v>
      </c>
      <c r="E29" s="152"/>
      <c r="F29" s="152"/>
      <c r="G29" s="152"/>
      <c r="H29" s="152">
        <v>61.171999999999997</v>
      </c>
      <c r="I29" s="152"/>
      <c r="J29" s="152"/>
      <c r="K29" s="152"/>
      <c r="L29" s="152">
        <v>4</v>
      </c>
      <c r="M29" s="112">
        <f t="shared" ref="M29:M38" si="7">IF(L29=1,7,IF(L29=2,6,IF(L29=3,5,IF(L29=4,4,IF(L29=5,3,IF(L29=6,2,IF(L29&gt;=6,1,0)))))))</f>
        <v>4</v>
      </c>
      <c r="N29" s="113">
        <f t="shared" ref="N29:N38" si="8">SUM(M29+$N$5)</f>
        <v>5</v>
      </c>
    </row>
    <row r="30" spans="1:14" ht="14.4" x14ac:dyDescent="0.25">
      <c r="A30" s="442" t="str">
        <f t="shared" si="0"/>
        <v>novAerin HoyneLeedale Alice In Wonderland</v>
      </c>
      <c r="B30" s="152" t="s">
        <v>586</v>
      </c>
      <c r="C30" s="152" t="s">
        <v>292</v>
      </c>
      <c r="D30" s="152" t="s">
        <v>530</v>
      </c>
      <c r="E30" s="152"/>
      <c r="F30" s="152"/>
      <c r="G30" s="152"/>
      <c r="H30" s="152">
        <v>62.969000000000001</v>
      </c>
      <c r="I30" s="152"/>
      <c r="J30" s="152"/>
      <c r="K30" s="152"/>
      <c r="L30" s="152">
        <v>2</v>
      </c>
      <c r="M30" s="112">
        <f t="shared" si="7"/>
        <v>6</v>
      </c>
      <c r="N30" s="113">
        <f t="shared" si="8"/>
        <v>7</v>
      </c>
    </row>
    <row r="31" spans="1:14" ht="14.4" x14ac:dyDescent="0.25">
      <c r="A31" s="442" t="str">
        <f t="shared" si="0"/>
        <v>novOlivia SmithLight Up The Day</v>
      </c>
      <c r="B31" s="152" t="s">
        <v>586</v>
      </c>
      <c r="C31" s="152" t="s">
        <v>449</v>
      </c>
      <c r="D31" s="152" t="s">
        <v>450</v>
      </c>
      <c r="E31" s="152"/>
      <c r="F31" s="152"/>
      <c r="G31" s="152"/>
      <c r="H31" s="152">
        <v>64.453999999999994</v>
      </c>
      <c r="I31" s="152"/>
      <c r="J31" s="152"/>
      <c r="K31" s="152"/>
      <c r="L31" s="152">
        <v>1</v>
      </c>
      <c r="M31" s="112">
        <f t="shared" si="7"/>
        <v>7</v>
      </c>
      <c r="N31" s="113">
        <f t="shared" si="8"/>
        <v>8</v>
      </c>
    </row>
    <row r="32" spans="1:14" ht="14.4" x14ac:dyDescent="0.25">
      <c r="A32" s="442" t="str">
        <f t="shared" si="0"/>
        <v>novTiarlie WarehamTiaja Park Eclipse</v>
      </c>
      <c r="B32" s="152" t="s">
        <v>586</v>
      </c>
      <c r="C32" s="152" t="s">
        <v>420</v>
      </c>
      <c r="D32" s="152" t="s">
        <v>578</v>
      </c>
      <c r="E32" s="152"/>
      <c r="F32" s="152"/>
      <c r="G32" s="152"/>
      <c r="H32" s="152">
        <v>59.922199999999997</v>
      </c>
      <c r="I32" s="152"/>
      <c r="J32" s="152"/>
      <c r="K32" s="152"/>
      <c r="L32" s="152">
        <v>3</v>
      </c>
      <c r="M32" s="112">
        <f t="shared" si="7"/>
        <v>5</v>
      </c>
      <c r="N32" s="113">
        <f t="shared" si="8"/>
        <v>6</v>
      </c>
    </row>
    <row r="33" spans="1:14" ht="14.4" x14ac:dyDescent="0.25">
      <c r="A33" s="442" t="str">
        <f t="shared" si="0"/>
        <v>novRebecca SimpsonKasac Park Global Warrior</v>
      </c>
      <c r="B33" s="152" t="s">
        <v>586</v>
      </c>
      <c r="C33" s="152" t="s">
        <v>486</v>
      </c>
      <c r="D33" s="152" t="s">
        <v>490</v>
      </c>
      <c r="E33" s="152"/>
      <c r="F33" s="152"/>
      <c r="G33" s="152"/>
      <c r="H33" s="152">
        <v>47.911000000000001</v>
      </c>
      <c r="I33" s="152"/>
      <c r="J33" s="152"/>
      <c r="K33" s="152"/>
      <c r="L33" s="152">
        <v>5</v>
      </c>
      <c r="M33" s="112">
        <f t="shared" si="7"/>
        <v>3</v>
      </c>
      <c r="N33" s="113">
        <f t="shared" si="8"/>
        <v>4</v>
      </c>
    </row>
    <row r="34" spans="1:14" ht="14.4" x14ac:dyDescent="0.25">
      <c r="A34" s="442" t="str">
        <f t="shared" si="0"/>
        <v>novNicole FisherRosie'S Bullet</v>
      </c>
      <c r="B34" s="152" t="s">
        <v>586</v>
      </c>
      <c r="C34" s="152" t="s">
        <v>489</v>
      </c>
      <c r="D34" s="152" t="s">
        <v>495</v>
      </c>
      <c r="E34" s="152"/>
      <c r="F34" s="152"/>
      <c r="G34" s="152"/>
      <c r="H34" s="152">
        <v>63.125</v>
      </c>
      <c r="I34" s="152"/>
      <c r="J34" s="152"/>
      <c r="K34" s="152"/>
      <c r="L34" s="152">
        <v>2</v>
      </c>
      <c r="M34" s="112">
        <f t="shared" si="7"/>
        <v>6</v>
      </c>
      <c r="N34" s="113">
        <f t="shared" si="8"/>
        <v>7</v>
      </c>
    </row>
    <row r="35" spans="1:14" ht="14.4" x14ac:dyDescent="0.25">
      <c r="A35" s="442" t="str">
        <f t="shared" si="0"/>
        <v>novAmberlee BrownMaccacino</v>
      </c>
      <c r="B35" s="152" t="s">
        <v>586</v>
      </c>
      <c r="C35" s="152" t="s">
        <v>619</v>
      </c>
      <c r="D35" s="152" t="s">
        <v>657</v>
      </c>
      <c r="E35" s="152"/>
      <c r="F35" s="152"/>
      <c r="G35" s="152"/>
      <c r="H35" s="152">
        <v>57.094000000000001</v>
      </c>
      <c r="I35" s="152"/>
      <c r="J35" s="152"/>
      <c r="K35" s="152"/>
      <c r="L35" s="152">
        <v>4</v>
      </c>
      <c r="M35" s="112">
        <f t="shared" si="7"/>
        <v>4</v>
      </c>
      <c r="N35" s="113">
        <f t="shared" si="8"/>
        <v>5</v>
      </c>
    </row>
    <row r="36" spans="1:14" ht="14.4" x14ac:dyDescent="0.25">
      <c r="A36" s="442" t="str">
        <f t="shared" si="0"/>
        <v>elemJorja WarehamTiaja Park Fearless</v>
      </c>
      <c r="B36" s="152" t="s">
        <v>839</v>
      </c>
      <c r="C36" s="152" t="s">
        <v>340</v>
      </c>
      <c r="D36" s="152" t="s">
        <v>462</v>
      </c>
      <c r="E36" s="152"/>
      <c r="F36" s="152"/>
      <c r="G36" s="152"/>
      <c r="H36" s="152">
        <v>54.625</v>
      </c>
      <c r="I36" s="152"/>
      <c r="J36" s="152"/>
      <c r="K36" s="152"/>
      <c r="L36" s="152">
        <v>3</v>
      </c>
      <c r="M36" s="112">
        <f t="shared" si="7"/>
        <v>5</v>
      </c>
      <c r="N36" s="113">
        <f t="shared" si="8"/>
        <v>6</v>
      </c>
    </row>
    <row r="37" spans="1:14" ht="14.4" x14ac:dyDescent="0.25">
      <c r="A37" s="442" t="str">
        <f t="shared" si="0"/>
        <v>elemHarriet ForrestOakover Too Much Chatter</v>
      </c>
      <c r="B37" s="152" t="s">
        <v>839</v>
      </c>
      <c r="C37" s="152" t="s">
        <v>607</v>
      </c>
      <c r="D37" s="152" t="s">
        <v>659</v>
      </c>
      <c r="E37" s="152"/>
      <c r="F37" s="152"/>
      <c r="G37" s="152"/>
      <c r="H37" s="152">
        <v>63.438000000000002</v>
      </c>
      <c r="I37" s="152"/>
      <c r="J37" s="152"/>
      <c r="K37" s="152"/>
      <c r="L37" s="152">
        <v>1</v>
      </c>
      <c r="M37" s="112">
        <f t="shared" si="7"/>
        <v>7</v>
      </c>
      <c r="N37" s="113">
        <f t="shared" si="8"/>
        <v>8</v>
      </c>
    </row>
    <row r="38" spans="1:14" ht="14.4" x14ac:dyDescent="0.25">
      <c r="A38" s="442" t="str">
        <f t="shared" si="0"/>
        <v>elemKrystina BerceneMy Ophelia</v>
      </c>
      <c r="B38" s="152" t="s">
        <v>839</v>
      </c>
      <c r="C38" s="152" t="s">
        <v>686</v>
      </c>
      <c r="D38" s="152" t="s">
        <v>656</v>
      </c>
      <c r="E38" s="152"/>
      <c r="F38" s="152"/>
      <c r="G38" s="152"/>
      <c r="H38" s="152">
        <v>56.933999999999997</v>
      </c>
      <c r="I38" s="152"/>
      <c r="J38" s="152"/>
      <c r="K38" s="152"/>
      <c r="L38" s="152">
        <v>2</v>
      </c>
      <c r="M38" s="112">
        <f t="shared" si="7"/>
        <v>6</v>
      </c>
      <c r="N38" s="113">
        <f t="shared" si="8"/>
        <v>7</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40" priority="876"/>
  </conditionalFormatting>
  <conditionalFormatting sqref="C6:D38">
    <cfRule type="duplicateValues" dxfId="39" priority="1"/>
  </conditionalFormatting>
  <conditionalFormatting sqref="C21:D28">
    <cfRule type="duplicateValues" dxfId="38" priority="874"/>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CF489-E5B1-40A1-B294-5CDC1B402BA9}">
  <sheetPr codeName="Sheet36">
    <tabColor theme="0" tint="-4.9989318521683403E-2"/>
  </sheetPr>
  <dimension ref="A1:N42"/>
  <sheetViews>
    <sheetView topLeftCell="B8" workbookViewId="0">
      <selection activeCell="B13" sqref="B13"/>
    </sheetView>
  </sheetViews>
  <sheetFormatPr defaultColWidth="10.33203125" defaultRowHeight="13.2" x14ac:dyDescent="0.25"/>
  <cols>
    <col min="1" max="1" width="37" style="93" customWidth="1"/>
    <col min="2" max="2" width="9.109375" style="12" bestFit="1" customWidth="1"/>
    <col min="3" max="3" width="18.6640625" style="93" bestFit="1" customWidth="1"/>
    <col min="4" max="4" width="26.109375" style="128" customWidth="1"/>
    <col min="5" max="5" width="12" style="12" bestFit="1" customWidth="1"/>
    <col min="6" max="6" width="16" style="93" bestFit="1" customWidth="1"/>
    <col min="7" max="7" width="7.109375" style="12" bestFit="1" customWidth="1"/>
    <col min="8" max="8" width="8.6640625" style="12" bestFit="1" customWidth="1"/>
    <col min="9" max="9" width="9.5546875" style="12" bestFit="1" customWidth="1"/>
    <col min="10" max="10" width="14.33203125" style="12" bestFit="1" customWidth="1"/>
    <col min="11" max="11" width="14.88671875" style="12" bestFit="1" customWidth="1"/>
    <col min="12" max="12" width="8.33203125" style="12" bestFit="1" customWidth="1"/>
    <col min="13" max="13" width="14.88671875" style="12" bestFit="1" customWidth="1"/>
    <col min="14" max="14" width="33.109375" style="12" bestFit="1" customWidth="1"/>
    <col min="15" max="16384" width="10.33203125" style="93"/>
  </cols>
  <sheetData>
    <row r="1" spans="1:14" ht="22.5" customHeight="1" thickBot="1" x14ac:dyDescent="0.3">
      <c r="A1" s="89">
        <f>SUM(A2-1)</f>
        <v>14</v>
      </c>
      <c r="B1" s="942" t="s">
        <v>54</v>
      </c>
      <c r="C1" s="943"/>
      <c r="D1" s="90" t="s">
        <v>27</v>
      </c>
      <c r="E1" s="944" t="s">
        <v>1195</v>
      </c>
      <c r="F1" s="945"/>
      <c r="G1" s="945"/>
      <c r="H1" s="945"/>
      <c r="I1" s="945"/>
      <c r="J1" s="945"/>
      <c r="K1" s="92" t="s">
        <v>28</v>
      </c>
      <c r="L1" s="967">
        <v>45074</v>
      </c>
      <c r="M1" s="947"/>
      <c r="N1" s="92" t="s">
        <v>55</v>
      </c>
    </row>
    <row r="2" spans="1:14" ht="22.5" customHeight="1" thickBot="1" x14ac:dyDescent="0.3">
      <c r="A2" s="94">
        <f>COUNTA(_xlfn.UNIQUE(D6:D140))</f>
        <v>15</v>
      </c>
      <c r="B2" s="948" t="s">
        <v>56</v>
      </c>
      <c r="C2" s="948"/>
      <c r="D2" s="948"/>
      <c r="E2" s="948"/>
      <c r="F2" s="948"/>
      <c r="G2" s="948"/>
      <c r="H2" s="948"/>
      <c r="I2" s="948"/>
      <c r="J2" s="948"/>
      <c r="K2" s="948"/>
      <c r="L2" s="948"/>
      <c r="M2" s="948"/>
      <c r="N2" s="95" t="s">
        <v>57</v>
      </c>
    </row>
    <row r="3" spans="1:14" ht="14.4" thickBot="1" x14ac:dyDescent="0.3">
      <c r="A3" s="926" t="s">
        <v>58</v>
      </c>
      <c r="B3" s="928" t="s">
        <v>29</v>
      </c>
      <c r="C3" s="931" t="s">
        <v>30</v>
      </c>
      <c r="D3" s="934" t="s">
        <v>31</v>
      </c>
      <c r="E3" s="936" t="s">
        <v>59</v>
      </c>
      <c r="F3" s="934" t="s">
        <v>36</v>
      </c>
      <c r="G3" s="944" t="s">
        <v>60</v>
      </c>
      <c r="H3" s="945"/>
      <c r="I3" s="945"/>
      <c r="J3" s="945"/>
      <c r="K3" s="968"/>
      <c r="L3" s="953" t="s">
        <v>25</v>
      </c>
      <c r="M3" s="955" t="s">
        <v>34</v>
      </c>
      <c r="N3" s="96" t="s">
        <v>61</v>
      </c>
    </row>
    <row r="4" spans="1:14" ht="14.4" thickBot="1" x14ac:dyDescent="0.3">
      <c r="A4" s="927"/>
      <c r="B4" s="929"/>
      <c r="C4" s="932"/>
      <c r="D4" s="935"/>
      <c r="E4" s="937"/>
      <c r="F4" s="949"/>
      <c r="G4" s="971" t="s">
        <v>26</v>
      </c>
      <c r="H4" s="973" t="s">
        <v>24</v>
      </c>
      <c r="I4" s="973" t="s">
        <v>38</v>
      </c>
      <c r="J4" s="973" t="s">
        <v>32</v>
      </c>
      <c r="K4" s="934" t="s">
        <v>33</v>
      </c>
      <c r="L4" s="954"/>
      <c r="M4" s="956"/>
      <c r="N4" s="98">
        <v>2</v>
      </c>
    </row>
    <row r="5" spans="1:14" ht="14.4" thickBot="1" x14ac:dyDescent="0.3">
      <c r="A5" s="961"/>
      <c r="B5" s="962"/>
      <c r="C5" s="963"/>
      <c r="D5" s="964"/>
      <c r="E5" s="965" t="s">
        <v>35</v>
      </c>
      <c r="F5" s="966"/>
      <c r="G5" s="972"/>
      <c r="H5" s="974"/>
      <c r="I5" s="974"/>
      <c r="J5" s="974"/>
      <c r="K5" s="964"/>
      <c r="L5" s="969"/>
      <c r="M5" s="970"/>
      <c r="N5" s="99">
        <f>IF(N4=1,0,IF(N4=2,1,IF(N4=3,2,0)))</f>
        <v>1</v>
      </c>
    </row>
    <row r="6" spans="1:14" ht="14.4" x14ac:dyDescent="0.25">
      <c r="A6" s="100" t="str">
        <f t="shared" ref="A6:A42" si="0">CONCATENATE(B6,C6,D6)</f>
        <v>PrepImogen MurrayKebab</v>
      </c>
      <c r="B6" s="130" t="s">
        <v>26</v>
      </c>
      <c r="C6" s="569" t="s">
        <v>608</v>
      </c>
      <c r="D6" s="102" t="s">
        <v>1196</v>
      </c>
      <c r="E6" s="114"/>
      <c r="F6" s="568" t="s">
        <v>360</v>
      </c>
      <c r="G6" s="114">
        <v>58.66</v>
      </c>
      <c r="H6" s="114"/>
      <c r="I6" s="153"/>
      <c r="J6" s="177"/>
      <c r="K6" s="178"/>
      <c r="L6" s="178">
        <v>3</v>
      </c>
      <c r="M6" s="112">
        <f t="shared" ref="M6:M35" si="1">IF(L6=1,7,IF(L6=2,6,IF(L6=3,5,IF(L6=4,4,IF(L6=5,3,IF(L6=6,2,IF(L6&gt;=6,1,0)))))))</f>
        <v>5</v>
      </c>
      <c r="N6" s="113">
        <f t="shared" ref="N6:N32" si="2">SUM(M6+$N$5)</f>
        <v>6</v>
      </c>
    </row>
    <row r="7" spans="1:14" ht="14.4" x14ac:dyDescent="0.25">
      <c r="A7" s="100" t="str">
        <f t="shared" si="0"/>
        <v>PrepJess HiggsSanlirra Just Sing</v>
      </c>
      <c r="B7" s="130" t="s">
        <v>26</v>
      </c>
      <c r="C7" s="569" t="s">
        <v>1197</v>
      </c>
      <c r="D7" s="404" t="s">
        <v>927</v>
      </c>
      <c r="E7" s="114"/>
      <c r="F7" s="568"/>
      <c r="G7" s="114">
        <v>65.33</v>
      </c>
      <c r="H7" s="114"/>
      <c r="I7" s="153"/>
      <c r="J7" s="177"/>
      <c r="K7" s="178"/>
      <c r="L7" s="178">
        <v>1</v>
      </c>
      <c r="M7" s="112">
        <f t="shared" si="1"/>
        <v>7</v>
      </c>
      <c r="N7" s="113">
        <f t="shared" si="2"/>
        <v>8</v>
      </c>
    </row>
    <row r="8" spans="1:14" ht="14.4" x14ac:dyDescent="0.25">
      <c r="A8" s="100" t="str">
        <f t="shared" si="0"/>
        <v>PrepIthica HarrisHeisenberg</v>
      </c>
      <c r="B8" s="130" t="s">
        <v>26</v>
      </c>
      <c r="C8" s="569" t="s">
        <v>606</v>
      </c>
      <c r="D8" s="404" t="s">
        <v>1198</v>
      </c>
      <c r="E8" s="114"/>
      <c r="F8" s="568" t="s">
        <v>1199</v>
      </c>
      <c r="G8" s="114">
        <v>55.56</v>
      </c>
      <c r="H8" s="114"/>
      <c r="I8" s="153"/>
      <c r="J8" s="177"/>
      <c r="K8" s="178"/>
      <c r="L8" s="178">
        <v>4</v>
      </c>
      <c r="M8" s="112">
        <f t="shared" si="1"/>
        <v>4</v>
      </c>
      <c r="N8" s="113">
        <f t="shared" si="2"/>
        <v>5</v>
      </c>
    </row>
    <row r="9" spans="1:14" ht="14.4" x14ac:dyDescent="0.25">
      <c r="A9" s="100" t="str">
        <f t="shared" si="0"/>
        <v>PrelimBrianna SheriffAce Of Hearts</v>
      </c>
      <c r="B9" s="130" t="s">
        <v>24</v>
      </c>
      <c r="C9" s="569" t="s">
        <v>553</v>
      </c>
      <c r="D9" s="102" t="s">
        <v>547</v>
      </c>
      <c r="E9" s="114"/>
      <c r="F9" s="568"/>
      <c r="G9" s="114"/>
      <c r="H9" s="114">
        <v>57.8</v>
      </c>
      <c r="I9" s="153"/>
      <c r="J9" s="177"/>
      <c r="K9" s="178"/>
      <c r="L9" s="178">
        <v>2</v>
      </c>
      <c r="M9" s="112">
        <f t="shared" si="1"/>
        <v>6</v>
      </c>
      <c r="N9" s="113">
        <f t="shared" si="2"/>
        <v>7</v>
      </c>
    </row>
    <row r="10" spans="1:14" ht="14.4" x14ac:dyDescent="0.25">
      <c r="A10" s="100" t="str">
        <f t="shared" si="0"/>
        <v>PrelimMia McdonaldThorne Park Hightime</v>
      </c>
      <c r="B10" s="130" t="s">
        <v>24</v>
      </c>
      <c r="C10" s="570" t="s">
        <v>563</v>
      </c>
      <c r="D10" s="102" t="s">
        <v>624</v>
      </c>
      <c r="E10" s="114"/>
      <c r="F10" s="568" t="s">
        <v>1199</v>
      </c>
      <c r="G10" s="114"/>
      <c r="H10" s="114">
        <v>63.4</v>
      </c>
      <c r="I10" s="153"/>
      <c r="J10" s="177"/>
      <c r="K10" s="178"/>
      <c r="L10" s="178">
        <v>1</v>
      </c>
      <c r="M10" s="112">
        <f t="shared" si="1"/>
        <v>7</v>
      </c>
      <c r="N10" s="113">
        <f t="shared" si="2"/>
        <v>8</v>
      </c>
    </row>
    <row r="11" spans="1:14" ht="14.4" x14ac:dyDescent="0.25">
      <c r="A11" s="100" t="str">
        <f t="shared" si="0"/>
        <v>PrelimRuby McdonaldTurpins Tigeress</v>
      </c>
      <c r="B11" s="130" t="s">
        <v>24</v>
      </c>
      <c r="C11" s="570" t="s">
        <v>533</v>
      </c>
      <c r="D11" s="404" t="s">
        <v>1200</v>
      </c>
      <c r="E11" s="114"/>
      <c r="F11" s="568" t="s">
        <v>1199</v>
      </c>
      <c r="G11" s="114"/>
      <c r="H11" s="114">
        <v>60.4</v>
      </c>
      <c r="I11" s="153"/>
      <c r="J11" s="177"/>
      <c r="K11" s="178"/>
      <c r="L11" s="178">
        <v>3</v>
      </c>
      <c r="M11" s="112">
        <f t="shared" si="1"/>
        <v>5</v>
      </c>
      <c r="N11" s="113">
        <f t="shared" si="2"/>
        <v>6</v>
      </c>
    </row>
    <row r="12" spans="1:14" ht="14.4" x14ac:dyDescent="0.25">
      <c r="A12" s="100" t="str">
        <f t="shared" si="0"/>
        <v>PrelimJess HiggsSanlirra Just Sing</v>
      </c>
      <c r="B12" s="130" t="s">
        <v>24</v>
      </c>
      <c r="C12" s="570" t="s">
        <v>1197</v>
      </c>
      <c r="D12" s="404" t="s">
        <v>927</v>
      </c>
      <c r="E12" s="114"/>
      <c r="F12" s="568"/>
      <c r="G12" s="114"/>
      <c r="H12" s="114">
        <v>60.4</v>
      </c>
      <c r="I12" s="153"/>
      <c r="J12" s="177"/>
      <c r="K12" s="178"/>
      <c r="L12" s="178">
        <v>3</v>
      </c>
      <c r="M12" s="112">
        <f t="shared" si="1"/>
        <v>5</v>
      </c>
      <c r="N12" s="113">
        <f t="shared" si="2"/>
        <v>6</v>
      </c>
    </row>
    <row r="13" spans="1:14" ht="14.4" x14ac:dyDescent="0.25">
      <c r="A13" s="100" t="str">
        <f t="shared" si="0"/>
        <v>PrelimAmelia GordonAryline Bobby Sox</v>
      </c>
      <c r="B13" s="130" t="s">
        <v>24</v>
      </c>
      <c r="C13" s="570" t="s">
        <v>283</v>
      </c>
      <c r="D13" s="405" t="s">
        <v>323</v>
      </c>
      <c r="E13" s="114"/>
      <c r="F13" s="568"/>
      <c r="G13" s="114"/>
      <c r="H13" s="114">
        <v>65.8</v>
      </c>
      <c r="I13" s="153"/>
      <c r="J13" s="177"/>
      <c r="K13" s="178"/>
      <c r="L13" s="178">
        <v>1</v>
      </c>
      <c r="M13" s="112">
        <f t="shared" si="1"/>
        <v>7</v>
      </c>
      <c r="N13" s="113">
        <f t="shared" si="2"/>
        <v>8</v>
      </c>
    </row>
    <row r="14" spans="1:14" ht="14.4" x14ac:dyDescent="0.25">
      <c r="A14" s="100" t="str">
        <f t="shared" si="0"/>
        <v>PrelimMia DicandiloGordon Park Waltz</v>
      </c>
      <c r="B14" s="130" t="s">
        <v>24</v>
      </c>
      <c r="C14" s="570" t="s">
        <v>508</v>
      </c>
      <c r="D14" s="404" t="s">
        <v>398</v>
      </c>
      <c r="E14" s="114"/>
      <c r="F14" s="568"/>
      <c r="G14" s="114"/>
      <c r="H14" s="114">
        <v>70.599999999999994</v>
      </c>
      <c r="I14" s="153"/>
      <c r="J14" s="177"/>
      <c r="K14" s="178"/>
      <c r="L14" s="178">
        <v>1</v>
      </c>
      <c r="M14" s="112">
        <f t="shared" si="1"/>
        <v>7</v>
      </c>
      <c r="N14" s="113">
        <f t="shared" si="2"/>
        <v>8</v>
      </c>
    </row>
    <row r="15" spans="1:14" ht="14.4" x14ac:dyDescent="0.25">
      <c r="A15" s="100" t="str">
        <f t="shared" si="0"/>
        <v>PrelimMya DoveLake Muir Bella</v>
      </c>
      <c r="B15" s="130" t="s">
        <v>24</v>
      </c>
      <c r="C15" s="570" t="s">
        <v>923</v>
      </c>
      <c r="D15" s="404" t="s">
        <v>924</v>
      </c>
      <c r="E15" s="114"/>
      <c r="F15" s="568"/>
      <c r="G15" s="114"/>
      <c r="H15" s="114">
        <v>59.4</v>
      </c>
      <c r="I15" s="153"/>
      <c r="J15" s="177"/>
      <c r="K15" s="178"/>
      <c r="L15" s="178">
        <v>3</v>
      </c>
      <c r="M15" s="112">
        <f t="shared" si="1"/>
        <v>5</v>
      </c>
      <c r="N15" s="113">
        <f t="shared" si="2"/>
        <v>6</v>
      </c>
    </row>
    <row r="16" spans="1:14" ht="14.4" x14ac:dyDescent="0.25">
      <c r="A16" s="100" t="str">
        <f t="shared" si="0"/>
        <v>PrelimZarli CurtisEverly Park Fortune Teller</v>
      </c>
      <c r="B16" s="130" t="s">
        <v>24</v>
      </c>
      <c r="C16" s="404" t="s">
        <v>1201</v>
      </c>
      <c r="D16" s="103" t="s">
        <v>1202</v>
      </c>
      <c r="E16" s="114"/>
      <c r="F16" s="568"/>
      <c r="G16" s="114"/>
      <c r="H16" s="114">
        <v>62</v>
      </c>
      <c r="I16" s="153"/>
      <c r="J16" s="177"/>
      <c r="K16" s="178"/>
      <c r="L16" s="111">
        <v>2</v>
      </c>
      <c r="M16" s="112">
        <f t="shared" si="1"/>
        <v>6</v>
      </c>
      <c r="N16" s="113">
        <f t="shared" si="2"/>
        <v>7</v>
      </c>
    </row>
    <row r="17" spans="1:14" ht="14.4" x14ac:dyDescent="0.25">
      <c r="A17" s="100" t="str">
        <f t="shared" si="0"/>
        <v>PrelimIthica HarrisHeisenberg</v>
      </c>
      <c r="B17" s="130" t="s">
        <v>24</v>
      </c>
      <c r="C17" s="404" t="s">
        <v>606</v>
      </c>
      <c r="D17" s="103" t="s">
        <v>1198</v>
      </c>
      <c r="E17" s="114"/>
      <c r="F17" s="568" t="s">
        <v>1199</v>
      </c>
      <c r="G17" s="114"/>
      <c r="H17" s="114">
        <v>55</v>
      </c>
      <c r="I17" s="153"/>
      <c r="J17" s="177"/>
      <c r="K17" s="178"/>
      <c r="L17" s="111">
        <v>4</v>
      </c>
      <c r="M17" s="112">
        <f t="shared" si="1"/>
        <v>4</v>
      </c>
      <c r="N17" s="113">
        <f t="shared" si="2"/>
        <v>5</v>
      </c>
    </row>
    <row r="18" spans="1:14" ht="14.4" x14ac:dyDescent="0.25">
      <c r="A18" s="100" t="str">
        <f t="shared" si="0"/>
        <v>PrelimRebecca SimpsonKaasac Park Global Warrior</v>
      </c>
      <c r="B18" s="130" t="s">
        <v>24</v>
      </c>
      <c r="C18" s="404" t="s">
        <v>486</v>
      </c>
      <c r="D18" s="103" t="s">
        <v>1203</v>
      </c>
      <c r="E18" s="114"/>
      <c r="F18" s="568" t="s">
        <v>1199</v>
      </c>
      <c r="G18" s="114"/>
      <c r="H18" s="114">
        <v>67.8</v>
      </c>
      <c r="I18" s="153"/>
      <c r="J18" s="177"/>
      <c r="K18" s="178"/>
      <c r="L18" s="111">
        <v>1</v>
      </c>
      <c r="M18" s="112">
        <f t="shared" si="1"/>
        <v>7</v>
      </c>
      <c r="N18" s="113">
        <f t="shared" si="2"/>
        <v>8</v>
      </c>
    </row>
    <row r="19" spans="1:14" ht="14.4" x14ac:dyDescent="0.25">
      <c r="A19" s="100" t="str">
        <f t="shared" si="0"/>
        <v>PrelimMia McdonaldThorne Park Hightime</v>
      </c>
      <c r="B19" s="130" t="s">
        <v>24</v>
      </c>
      <c r="C19" s="404" t="s">
        <v>563</v>
      </c>
      <c r="D19" s="103" t="s">
        <v>624</v>
      </c>
      <c r="E19" s="114"/>
      <c r="F19" s="568" t="s">
        <v>1199</v>
      </c>
      <c r="G19" s="114"/>
      <c r="H19" s="114">
        <v>66.599999999999994</v>
      </c>
      <c r="I19" s="153"/>
      <c r="J19" s="177"/>
      <c r="K19" s="178"/>
      <c r="L19" s="111">
        <v>1</v>
      </c>
      <c r="M19" s="112">
        <f t="shared" si="1"/>
        <v>7</v>
      </c>
      <c r="N19" s="113">
        <f t="shared" si="2"/>
        <v>8</v>
      </c>
    </row>
    <row r="20" spans="1:14" ht="14.4" x14ac:dyDescent="0.25">
      <c r="A20" s="100" t="str">
        <f t="shared" si="0"/>
        <v>PrelimBrianna SheriffAce Of Hearts</v>
      </c>
      <c r="B20" s="130" t="s">
        <v>24</v>
      </c>
      <c r="C20" s="404" t="s">
        <v>553</v>
      </c>
      <c r="D20" s="132" t="s">
        <v>547</v>
      </c>
      <c r="E20" s="114"/>
      <c r="F20" s="568"/>
      <c r="G20" s="114"/>
      <c r="H20" s="114">
        <v>60.17</v>
      </c>
      <c r="I20" s="153"/>
      <c r="J20" s="177"/>
      <c r="K20" s="178"/>
      <c r="L20" s="111">
        <v>2</v>
      </c>
      <c r="M20" s="112">
        <f t="shared" si="1"/>
        <v>6</v>
      </c>
      <c r="N20" s="113">
        <f t="shared" si="2"/>
        <v>7</v>
      </c>
    </row>
    <row r="21" spans="1:14" ht="14.4" x14ac:dyDescent="0.25">
      <c r="A21" s="100" t="str">
        <f t="shared" si="0"/>
        <v>PrelimZarli CurtisEverly Park Fortune Teller</v>
      </c>
      <c r="B21" s="130" t="s">
        <v>24</v>
      </c>
      <c r="C21" s="404" t="s">
        <v>1201</v>
      </c>
      <c r="D21" s="103" t="s">
        <v>1202</v>
      </c>
      <c r="E21" s="114"/>
      <c r="F21" s="568"/>
      <c r="G21" s="114"/>
      <c r="H21" s="114">
        <v>72.14</v>
      </c>
      <c r="I21" s="153"/>
      <c r="J21" s="177"/>
      <c r="K21" s="178"/>
      <c r="L21" s="111">
        <v>1</v>
      </c>
      <c r="M21" s="112">
        <f t="shared" si="1"/>
        <v>7</v>
      </c>
      <c r="N21" s="113">
        <f t="shared" si="2"/>
        <v>8</v>
      </c>
    </row>
    <row r="22" spans="1:14" ht="14.4" x14ac:dyDescent="0.25">
      <c r="A22" s="100" t="str">
        <f t="shared" si="0"/>
        <v>PrelimMya DoveLake Muir Bella</v>
      </c>
      <c r="B22" s="130" t="s">
        <v>24</v>
      </c>
      <c r="C22" s="404" t="s">
        <v>923</v>
      </c>
      <c r="D22" s="103" t="s">
        <v>924</v>
      </c>
      <c r="E22" s="114"/>
      <c r="F22" s="568"/>
      <c r="G22" s="114"/>
      <c r="H22" s="114">
        <v>53.75</v>
      </c>
      <c r="I22" s="153"/>
      <c r="J22" s="177"/>
      <c r="K22" s="178"/>
      <c r="L22" s="111">
        <v>3</v>
      </c>
      <c r="M22" s="112">
        <f t="shared" si="1"/>
        <v>5</v>
      </c>
      <c r="N22" s="113">
        <f t="shared" si="2"/>
        <v>6</v>
      </c>
    </row>
    <row r="23" spans="1:14" ht="14.4" x14ac:dyDescent="0.25">
      <c r="A23" s="100" t="str">
        <f t="shared" si="0"/>
        <v>PrelimImogen MurrayCivil Rights</v>
      </c>
      <c r="B23" s="130" t="s">
        <v>24</v>
      </c>
      <c r="C23" s="404" t="s">
        <v>608</v>
      </c>
      <c r="D23" s="103" t="s">
        <v>641</v>
      </c>
      <c r="E23" s="114"/>
      <c r="F23" s="568"/>
      <c r="G23" s="114"/>
      <c r="H23" s="114">
        <v>70.53</v>
      </c>
      <c r="I23" s="153"/>
      <c r="J23" s="177"/>
      <c r="K23" s="178"/>
      <c r="L23" s="111">
        <v>2</v>
      </c>
      <c r="M23" s="112">
        <f t="shared" si="1"/>
        <v>6</v>
      </c>
      <c r="N23" s="113">
        <f t="shared" si="2"/>
        <v>7</v>
      </c>
    </row>
    <row r="24" spans="1:14" ht="14.4" x14ac:dyDescent="0.25">
      <c r="A24" s="100" t="str">
        <f t="shared" si="0"/>
        <v>PrelimBronte AndersonPluggers Angel</v>
      </c>
      <c r="B24" s="130" t="s">
        <v>24</v>
      </c>
      <c r="C24" s="404" t="s">
        <v>739</v>
      </c>
      <c r="D24" s="103" t="s">
        <v>740</v>
      </c>
      <c r="E24" s="114"/>
      <c r="F24" s="568"/>
      <c r="G24" s="114"/>
      <c r="H24" s="114">
        <v>60</v>
      </c>
      <c r="I24" s="153"/>
      <c r="J24" s="177"/>
      <c r="K24" s="178"/>
      <c r="L24" s="111">
        <v>1</v>
      </c>
      <c r="M24" s="112">
        <f t="shared" si="1"/>
        <v>7</v>
      </c>
      <c r="N24" s="113">
        <f t="shared" si="2"/>
        <v>8</v>
      </c>
    </row>
    <row r="25" spans="1:14" ht="14.4" x14ac:dyDescent="0.25">
      <c r="A25" s="100" t="str">
        <f t="shared" si="0"/>
        <v>NovSummer ThornHe’S Smokin</v>
      </c>
      <c r="B25" s="130" t="s">
        <v>70</v>
      </c>
      <c r="C25" s="404" t="s">
        <v>759</v>
      </c>
      <c r="D25" s="132" t="s">
        <v>1204</v>
      </c>
      <c r="E25" s="114"/>
      <c r="F25" s="568"/>
      <c r="G25" s="114"/>
      <c r="H25" s="114"/>
      <c r="I25" s="153">
        <v>61.4</v>
      </c>
      <c r="J25" s="177"/>
      <c r="K25" s="178"/>
      <c r="L25" s="111">
        <v>1</v>
      </c>
      <c r="M25" s="112">
        <f t="shared" si="1"/>
        <v>7</v>
      </c>
      <c r="N25" s="113">
        <f t="shared" si="2"/>
        <v>8</v>
      </c>
    </row>
    <row r="26" spans="1:14" ht="14.4" x14ac:dyDescent="0.25">
      <c r="A26" s="100" t="str">
        <f t="shared" si="0"/>
        <v>NovRebecca SimpsonKaasac Park Global Warrior</v>
      </c>
      <c r="B26" s="130" t="s">
        <v>70</v>
      </c>
      <c r="C26" s="404" t="s">
        <v>486</v>
      </c>
      <c r="D26" s="132" t="s">
        <v>1203</v>
      </c>
      <c r="E26" s="114"/>
      <c r="F26" s="568"/>
      <c r="G26" s="114"/>
      <c r="H26" s="114"/>
      <c r="I26" s="153">
        <v>60.5</v>
      </c>
      <c r="J26" s="177"/>
      <c r="K26" s="178"/>
      <c r="L26" s="111">
        <v>1</v>
      </c>
      <c r="M26" s="112">
        <f t="shared" si="1"/>
        <v>7</v>
      </c>
      <c r="N26" s="113">
        <f t="shared" si="2"/>
        <v>8</v>
      </c>
    </row>
    <row r="27" spans="1:14" ht="14.4" x14ac:dyDescent="0.25">
      <c r="A27" s="100" t="str">
        <f t="shared" si="0"/>
        <v>NovSummer ThornHe’S Smokin</v>
      </c>
      <c r="B27" s="130" t="s">
        <v>70</v>
      </c>
      <c r="C27" s="404" t="s">
        <v>759</v>
      </c>
      <c r="D27" s="132" t="s">
        <v>1204</v>
      </c>
      <c r="E27" s="114"/>
      <c r="F27" s="568"/>
      <c r="G27" s="114"/>
      <c r="H27" s="114"/>
      <c r="I27" s="153">
        <v>59.42</v>
      </c>
      <c r="J27" s="177"/>
      <c r="K27" s="178"/>
      <c r="L27" s="111">
        <v>2</v>
      </c>
      <c r="M27" s="112">
        <f t="shared" si="1"/>
        <v>6</v>
      </c>
      <c r="N27" s="113">
        <f t="shared" si="2"/>
        <v>7</v>
      </c>
    </row>
    <row r="28" spans="1:14" ht="14.4" x14ac:dyDescent="0.25">
      <c r="A28" s="100" t="str">
        <f t="shared" si="0"/>
        <v>NovRuby McdonaldTurpins Tigeress</v>
      </c>
      <c r="B28" s="130" t="s">
        <v>70</v>
      </c>
      <c r="C28" s="404" t="s">
        <v>533</v>
      </c>
      <c r="D28" s="103" t="s">
        <v>1200</v>
      </c>
      <c r="E28" s="114"/>
      <c r="F28" s="568" t="s">
        <v>1199</v>
      </c>
      <c r="G28" s="114"/>
      <c r="H28" s="114"/>
      <c r="I28" s="153">
        <v>68.08</v>
      </c>
      <c r="J28" s="177"/>
      <c r="K28" s="178"/>
      <c r="L28" s="111">
        <v>1</v>
      </c>
      <c r="M28" s="112">
        <f t="shared" si="1"/>
        <v>7</v>
      </c>
      <c r="N28" s="113">
        <f t="shared" si="2"/>
        <v>8</v>
      </c>
    </row>
    <row r="29" spans="1:14" ht="14.4" x14ac:dyDescent="0.25">
      <c r="A29" s="100" t="str">
        <f t="shared" si="0"/>
        <v>NovAmelia GordonAryline Bobby Sox</v>
      </c>
      <c r="B29" s="130" t="s">
        <v>70</v>
      </c>
      <c r="C29" s="405" t="s">
        <v>283</v>
      </c>
      <c r="D29" s="132" t="s">
        <v>323</v>
      </c>
      <c r="E29" s="114"/>
      <c r="F29" s="568"/>
      <c r="G29" s="114"/>
      <c r="H29" s="114"/>
      <c r="I29" s="153">
        <v>58.4</v>
      </c>
      <c r="J29" s="177"/>
      <c r="K29" s="178"/>
      <c r="L29" s="111">
        <v>2</v>
      </c>
      <c r="M29" s="112">
        <f t="shared" si="1"/>
        <v>6</v>
      </c>
      <c r="N29" s="113">
        <f t="shared" si="2"/>
        <v>7</v>
      </c>
    </row>
    <row r="30" spans="1:14" ht="14.4" x14ac:dyDescent="0.25">
      <c r="A30" s="100" t="str">
        <f t="shared" si="0"/>
        <v>NovImogen MurrayCivil Rights</v>
      </c>
      <c r="B30" s="130" t="s">
        <v>70</v>
      </c>
      <c r="C30" s="404" t="s">
        <v>608</v>
      </c>
      <c r="D30" s="103" t="s">
        <v>641</v>
      </c>
      <c r="E30" s="114"/>
      <c r="F30" s="568"/>
      <c r="G30" s="114"/>
      <c r="H30" s="114"/>
      <c r="I30" s="153">
        <v>74.599999999999994</v>
      </c>
      <c r="J30" s="177"/>
      <c r="K30" s="178"/>
      <c r="L30" s="111">
        <v>1</v>
      </c>
      <c r="M30" s="112">
        <f t="shared" si="1"/>
        <v>7</v>
      </c>
      <c r="N30" s="113">
        <f t="shared" si="2"/>
        <v>8</v>
      </c>
    </row>
    <row r="31" spans="1:14" ht="14.4" x14ac:dyDescent="0.25">
      <c r="A31" s="100" t="str">
        <f t="shared" si="0"/>
        <v>NovMia DicandiloGordon Park Waltz</v>
      </c>
      <c r="B31" s="130" t="s">
        <v>70</v>
      </c>
      <c r="C31" s="404" t="s">
        <v>508</v>
      </c>
      <c r="D31" s="103" t="s">
        <v>398</v>
      </c>
      <c r="E31" s="114"/>
      <c r="F31" s="568"/>
      <c r="G31" s="114"/>
      <c r="H31" s="114"/>
      <c r="I31" s="153">
        <v>67.3</v>
      </c>
      <c r="J31" s="177"/>
      <c r="K31" s="178"/>
      <c r="L31" s="111">
        <v>2</v>
      </c>
      <c r="M31" s="112">
        <f t="shared" si="1"/>
        <v>6</v>
      </c>
      <c r="N31" s="113">
        <f t="shared" si="2"/>
        <v>7</v>
      </c>
    </row>
    <row r="32" spans="1:14" ht="14.4" x14ac:dyDescent="0.25">
      <c r="A32" s="100" t="str">
        <f t="shared" si="0"/>
        <v>NovZarli CurtisEverly Park Fortune Teller</v>
      </c>
      <c r="B32" s="130" t="s">
        <v>70</v>
      </c>
      <c r="C32" s="404" t="s">
        <v>1201</v>
      </c>
      <c r="D32" s="103" t="s">
        <v>1202</v>
      </c>
      <c r="E32" s="114"/>
      <c r="F32" s="568"/>
      <c r="G32" s="114"/>
      <c r="H32" s="114"/>
      <c r="I32" s="153">
        <v>63.4</v>
      </c>
      <c r="J32" s="177"/>
      <c r="K32" s="178"/>
      <c r="L32" s="111">
        <v>3</v>
      </c>
      <c r="M32" s="112">
        <f t="shared" si="1"/>
        <v>5</v>
      </c>
      <c r="N32" s="113">
        <f t="shared" si="2"/>
        <v>6</v>
      </c>
    </row>
    <row r="33" spans="1:14" ht="14.4" x14ac:dyDescent="0.25">
      <c r="A33" s="100" t="str">
        <f t="shared" si="0"/>
        <v/>
      </c>
      <c r="B33" s="130"/>
      <c r="C33" s="404"/>
      <c r="D33" s="132"/>
      <c r="E33" s="114"/>
      <c r="F33" s="568"/>
      <c r="G33" s="114"/>
      <c r="H33" s="114"/>
      <c r="I33" s="153"/>
      <c r="J33" s="177"/>
      <c r="K33" s="178"/>
      <c r="L33" s="111"/>
      <c r="M33" s="112">
        <f t="shared" si="1"/>
        <v>0</v>
      </c>
      <c r="N33" s="113"/>
    </row>
    <row r="34" spans="1:14" ht="14.4" x14ac:dyDescent="0.25">
      <c r="A34" s="100" t="str">
        <f t="shared" si="0"/>
        <v/>
      </c>
      <c r="B34" s="130"/>
      <c r="C34" s="404"/>
      <c r="D34" s="103"/>
      <c r="E34" s="114"/>
      <c r="F34" s="568"/>
      <c r="G34" s="114"/>
      <c r="H34" s="114"/>
      <c r="I34" s="153"/>
      <c r="J34" s="177"/>
      <c r="K34" s="178"/>
      <c r="L34" s="345"/>
      <c r="M34" s="112">
        <f t="shared" si="1"/>
        <v>0</v>
      </c>
      <c r="N34" s="113"/>
    </row>
    <row r="35" spans="1:14" ht="14.4" x14ac:dyDescent="0.25">
      <c r="A35" s="100" t="str">
        <f t="shared" si="0"/>
        <v/>
      </c>
      <c r="B35" s="130"/>
      <c r="C35" s="404"/>
      <c r="D35" s="132"/>
      <c r="E35" s="114"/>
      <c r="F35" s="568"/>
      <c r="G35" s="114"/>
      <c r="H35" s="114"/>
      <c r="I35" s="153"/>
      <c r="J35" s="177"/>
      <c r="K35" s="178"/>
      <c r="L35" s="111"/>
      <c r="M35" s="112">
        <f t="shared" si="1"/>
        <v>0</v>
      </c>
      <c r="N35" s="113"/>
    </row>
    <row r="36" spans="1:14" ht="14.4" x14ac:dyDescent="0.25">
      <c r="A36" s="100" t="str">
        <f t="shared" si="0"/>
        <v/>
      </c>
      <c r="B36" s="101"/>
      <c r="C36" s="404"/>
      <c r="D36" s="103"/>
      <c r="E36" s="114"/>
      <c r="F36" s="568"/>
      <c r="G36" s="114"/>
      <c r="H36" s="114"/>
      <c r="I36" s="153"/>
      <c r="J36" s="177"/>
      <c r="K36" s="178"/>
      <c r="L36" s="111"/>
      <c r="M36" s="112"/>
      <c r="N36" s="113"/>
    </row>
    <row r="37" spans="1:14" ht="14.4" x14ac:dyDescent="0.25">
      <c r="A37" s="100" t="str">
        <f t="shared" si="0"/>
        <v/>
      </c>
      <c r="B37" s="101"/>
      <c r="C37" s="404"/>
      <c r="D37" s="103"/>
      <c r="E37" s="114"/>
      <c r="F37" s="568"/>
      <c r="G37" s="114"/>
      <c r="H37" s="114"/>
      <c r="I37" s="153"/>
      <c r="J37" s="177"/>
      <c r="K37" s="178"/>
      <c r="L37" s="111"/>
      <c r="M37" s="112"/>
      <c r="N37" s="113"/>
    </row>
    <row r="38" spans="1:14" ht="14.4" x14ac:dyDescent="0.25">
      <c r="A38" s="100" t="str">
        <f t="shared" si="0"/>
        <v/>
      </c>
      <c r="B38" s="101"/>
      <c r="C38" s="404"/>
      <c r="D38" s="103"/>
      <c r="E38" s="114"/>
      <c r="F38" s="568"/>
      <c r="G38" s="114"/>
      <c r="H38" s="114"/>
      <c r="I38" s="153"/>
      <c r="J38" s="177"/>
      <c r="K38" s="178"/>
      <c r="L38" s="111"/>
      <c r="M38" s="112"/>
      <c r="N38" s="113"/>
    </row>
    <row r="39" spans="1:14" ht="14.4" x14ac:dyDescent="0.25">
      <c r="A39" s="100" t="str">
        <f t="shared" si="0"/>
        <v/>
      </c>
      <c r="B39" s="101"/>
      <c r="C39" s="404"/>
      <c r="D39" s="103"/>
      <c r="E39" s="114"/>
      <c r="F39" s="568"/>
      <c r="G39" s="114"/>
      <c r="H39" s="114"/>
      <c r="I39" s="153"/>
      <c r="J39" s="177"/>
      <c r="K39" s="178"/>
      <c r="L39" s="111"/>
      <c r="M39" s="112"/>
      <c r="N39" s="113"/>
    </row>
    <row r="40" spans="1:14" ht="14.4" x14ac:dyDescent="0.25">
      <c r="A40" s="100" t="str">
        <f t="shared" si="0"/>
        <v/>
      </c>
      <c r="B40" s="101"/>
      <c r="C40" s="404"/>
      <c r="D40" s="103"/>
      <c r="E40" s="114"/>
      <c r="F40" s="568"/>
      <c r="G40" s="114"/>
      <c r="H40" s="114"/>
      <c r="I40" s="153"/>
      <c r="J40" s="177"/>
      <c r="K40" s="178"/>
      <c r="L40" s="111"/>
      <c r="M40" s="112"/>
      <c r="N40" s="113"/>
    </row>
    <row r="41" spans="1:14" ht="14.4" x14ac:dyDescent="0.25">
      <c r="A41" s="100" t="str">
        <f t="shared" si="0"/>
        <v/>
      </c>
      <c r="B41" s="101"/>
      <c r="C41" s="404"/>
      <c r="D41" s="103"/>
      <c r="E41" s="114"/>
      <c r="F41" s="568"/>
      <c r="G41" s="114"/>
      <c r="H41" s="114"/>
      <c r="I41" s="153"/>
      <c r="J41" s="177"/>
      <c r="K41" s="178"/>
      <c r="L41" s="111"/>
      <c r="M41" s="112"/>
      <c r="N41" s="113"/>
    </row>
    <row r="42" spans="1:14" ht="14.4" x14ac:dyDescent="0.25">
      <c r="A42" s="100" t="str">
        <f t="shared" si="0"/>
        <v/>
      </c>
      <c r="B42" s="101"/>
      <c r="C42" s="404"/>
      <c r="D42" s="103"/>
      <c r="E42" s="114"/>
      <c r="F42" s="568"/>
      <c r="G42" s="114"/>
      <c r="H42" s="114"/>
      <c r="I42" s="153"/>
      <c r="J42" s="177"/>
      <c r="K42" s="178"/>
      <c r="L42" s="111"/>
      <c r="M42" s="112"/>
      <c r="N42" s="113"/>
    </row>
  </sheetData>
  <autoFilter ref="A3:N42" xr:uid="{C61CF489-E5B1-40A1-B294-5CDC1B402BA9}">
    <filterColumn colId="6" showButton="0"/>
    <filterColumn colId="7" showButton="0"/>
    <filterColumn colId="8" showButton="0"/>
    <filterColumn colId="9" showButton="0"/>
    <sortState xmlns:xlrd2="http://schemas.microsoft.com/office/spreadsheetml/2017/richdata2" ref="A8:N42">
      <sortCondition ref="B3:B42"/>
    </sortState>
  </autoFilter>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19" type="noConversion"/>
  <conditionalFormatting sqref="D1:D5 D43:D1048576">
    <cfRule type="duplicateValues" dxfId="37" priority="1095"/>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F9BC5-29BC-4133-9029-330BCADF77B0}">
  <sheetPr>
    <tabColor rgb="FFFF3399"/>
  </sheetPr>
  <dimension ref="A1:N75"/>
  <sheetViews>
    <sheetView topLeftCell="A11" zoomScaleNormal="100" workbookViewId="0">
      <selection activeCell="C19" sqref="C19:N19"/>
    </sheetView>
  </sheetViews>
  <sheetFormatPr defaultRowHeight="13.2" x14ac:dyDescent="0.25"/>
  <cols>
    <col min="1" max="1" width="34.109375" customWidth="1"/>
    <col min="2" max="2" width="7.5546875" bestFit="1" customWidth="1"/>
    <col min="3" max="3" width="16.6640625" bestFit="1" customWidth="1"/>
    <col min="4" max="4" width="29.6640625" bestFit="1" customWidth="1"/>
    <col min="5" max="5" width="14.5546875" customWidth="1"/>
    <col min="6" max="6" width="21.88671875" customWidth="1"/>
    <col min="7" max="7" width="7" bestFit="1" customWidth="1"/>
    <col min="8" max="8" width="7.44140625" bestFit="1" customWidth="1"/>
    <col min="9" max="9" width="8.109375" bestFit="1" customWidth="1"/>
    <col min="10" max="10" width="12.33203125" bestFit="1" customWidth="1"/>
    <col min="11" max="11" width="12.88671875" bestFit="1" customWidth="1"/>
    <col min="12" max="12" width="6.5546875" bestFit="1" customWidth="1"/>
    <col min="13" max="13" width="12.5546875" bestFit="1" customWidth="1"/>
    <col min="14" max="14" width="29.44140625" bestFit="1" customWidth="1"/>
  </cols>
  <sheetData>
    <row r="1" spans="1:14" s="93" customFormat="1" ht="22.5" customHeight="1" thickBot="1" x14ac:dyDescent="0.3">
      <c r="A1" s="89">
        <f>SUM(A2-1)</f>
        <v>54</v>
      </c>
      <c r="B1" s="942" t="s">
        <v>54</v>
      </c>
      <c r="C1" s="943"/>
      <c r="D1" s="90" t="s">
        <v>27</v>
      </c>
      <c r="E1" s="944" t="s">
        <v>196</v>
      </c>
      <c r="F1" s="945"/>
      <c r="G1" s="945"/>
      <c r="H1" s="945"/>
      <c r="I1" s="945"/>
      <c r="J1" s="945"/>
      <c r="K1" s="91" t="s">
        <v>28</v>
      </c>
      <c r="L1" s="946">
        <v>45081</v>
      </c>
      <c r="M1" s="947"/>
      <c r="N1" s="92" t="s">
        <v>55</v>
      </c>
    </row>
    <row r="2" spans="1:14" s="93" customFormat="1" ht="22.5" customHeight="1" thickBot="1" x14ac:dyDescent="0.3">
      <c r="A2" s="94">
        <f>COUNTA(_xlfn.UNIQUE(D6:D190))</f>
        <v>55</v>
      </c>
      <c r="B2" s="948" t="s">
        <v>56</v>
      </c>
      <c r="C2" s="948"/>
      <c r="D2" s="948"/>
      <c r="E2" s="948"/>
      <c r="F2" s="948"/>
      <c r="G2" s="948"/>
      <c r="H2" s="948"/>
      <c r="I2" s="948"/>
      <c r="J2" s="948"/>
      <c r="K2" s="948"/>
      <c r="L2" s="948"/>
      <c r="M2" s="948"/>
      <c r="N2" s="95" t="s">
        <v>57</v>
      </c>
    </row>
    <row r="3" spans="1:14" s="93" customFormat="1" ht="14.4" thickBot="1" x14ac:dyDescent="0.3">
      <c r="A3" s="926" t="s">
        <v>58</v>
      </c>
      <c r="B3" s="928" t="s">
        <v>29</v>
      </c>
      <c r="C3" s="931" t="s">
        <v>30</v>
      </c>
      <c r="D3" s="934" t="s">
        <v>31</v>
      </c>
      <c r="E3" s="936" t="s">
        <v>59</v>
      </c>
      <c r="F3" s="934" t="s">
        <v>36</v>
      </c>
      <c r="G3" s="950" t="s">
        <v>60</v>
      </c>
      <c r="H3" s="951"/>
      <c r="I3" s="951"/>
      <c r="J3" s="951"/>
      <c r="K3" s="952"/>
      <c r="L3" s="953" t="s">
        <v>25</v>
      </c>
      <c r="M3" s="955" t="s">
        <v>34</v>
      </c>
      <c r="N3" s="96" t="s">
        <v>61</v>
      </c>
    </row>
    <row r="4" spans="1:14" s="93" customFormat="1" ht="14.4" thickBot="1" x14ac:dyDescent="0.3">
      <c r="A4" s="927"/>
      <c r="B4" s="929"/>
      <c r="C4" s="932"/>
      <c r="D4" s="935"/>
      <c r="E4" s="937"/>
      <c r="F4" s="949"/>
      <c r="G4" s="957" t="s">
        <v>26</v>
      </c>
      <c r="H4" s="959" t="s">
        <v>24</v>
      </c>
      <c r="I4" s="959" t="s">
        <v>38</v>
      </c>
      <c r="J4" s="959" t="s">
        <v>32</v>
      </c>
      <c r="K4" s="940" t="s">
        <v>33</v>
      </c>
      <c r="L4" s="954"/>
      <c r="M4" s="956"/>
      <c r="N4" s="98">
        <v>0</v>
      </c>
    </row>
    <row r="5" spans="1:14" s="93" customFormat="1" ht="14.4" thickBot="1" x14ac:dyDescent="0.3">
      <c r="A5" s="961"/>
      <c r="B5" s="962"/>
      <c r="C5" s="963"/>
      <c r="D5" s="964"/>
      <c r="E5" s="965" t="s">
        <v>35</v>
      </c>
      <c r="F5" s="966"/>
      <c r="G5" s="976"/>
      <c r="H5" s="977"/>
      <c r="I5" s="977"/>
      <c r="J5" s="977"/>
      <c r="K5" s="975"/>
      <c r="L5" s="969"/>
      <c r="M5" s="970"/>
      <c r="N5" s="99">
        <f>IF(N4=1,0,IF(N4=2,1,IF(N4=3,2,0)))</f>
        <v>0</v>
      </c>
    </row>
    <row r="6" spans="1:14" s="93" customFormat="1" ht="14.4" x14ac:dyDescent="0.25">
      <c r="A6" s="100" t="str">
        <f t="shared" ref="A6:A37" si="0">CONCATENATE(B6,C6,D6)</f>
        <v>PrepTess McgintyKismet Park Fantasy</v>
      </c>
      <c r="B6" s="101" t="s">
        <v>26</v>
      </c>
      <c r="C6" s="131" t="s">
        <v>1092</v>
      </c>
      <c r="D6" s="103" t="s">
        <v>1119</v>
      </c>
      <c r="E6" s="114"/>
      <c r="F6" s="105"/>
      <c r="G6" s="114">
        <v>67.66</v>
      </c>
      <c r="H6" s="101"/>
      <c r="I6" s="101"/>
      <c r="J6" s="101"/>
      <c r="K6" s="101"/>
      <c r="L6" s="101">
        <v>1</v>
      </c>
      <c r="M6" s="112">
        <f t="shared" ref="M6:M19" si="1">IF(L6=1,7,IF(L6=2,6,IF(L6=3,5,IF(L6=4,4,IF(L6=5,3,IF(L6=6,2,IF(L6&gt;=6,1,0)))))))</f>
        <v>7</v>
      </c>
      <c r="N6" s="113">
        <f>SUM($M6+$N$5)*2</f>
        <v>14</v>
      </c>
    </row>
    <row r="7" spans="1:14" ht="14.4" x14ac:dyDescent="0.25">
      <c r="A7" s="100" t="str">
        <f t="shared" si="0"/>
        <v>PrepAbigail RiggJudaroo Tassel</v>
      </c>
      <c r="B7" s="101" t="s">
        <v>26</v>
      </c>
      <c r="C7" s="102" t="s">
        <v>1093</v>
      </c>
      <c r="D7" s="103" t="s">
        <v>1120</v>
      </c>
      <c r="E7" s="114"/>
      <c r="F7" s="105"/>
      <c r="G7" s="114">
        <v>67</v>
      </c>
      <c r="H7" s="101"/>
      <c r="I7" s="101"/>
      <c r="J7" s="101"/>
      <c r="K7" s="101"/>
      <c r="L7" s="101">
        <v>2</v>
      </c>
      <c r="M7" s="112">
        <f t="shared" si="1"/>
        <v>6</v>
      </c>
      <c r="N7" s="113">
        <f t="shared" ref="N7:N59" si="2">SUM($M7+$N$5)*2</f>
        <v>12</v>
      </c>
    </row>
    <row r="8" spans="1:14" ht="14.4" x14ac:dyDescent="0.25">
      <c r="A8" s="100" t="str">
        <f t="shared" si="0"/>
        <v>PrepFinn MansillasGlamorvid Never Forget</v>
      </c>
      <c r="B8" s="101" t="s">
        <v>26</v>
      </c>
      <c r="C8" s="102" t="s">
        <v>1094</v>
      </c>
      <c r="D8" s="103" t="s">
        <v>1121</v>
      </c>
      <c r="E8" s="114"/>
      <c r="F8" s="105"/>
      <c r="G8" s="114">
        <v>66.332999999999998</v>
      </c>
      <c r="H8" s="101"/>
      <c r="I8" s="101"/>
      <c r="J8" s="101"/>
      <c r="K8" s="101"/>
      <c r="L8" s="101">
        <v>3</v>
      </c>
      <c r="M8" s="112">
        <f t="shared" si="1"/>
        <v>5</v>
      </c>
      <c r="N8" s="113">
        <f t="shared" si="2"/>
        <v>10</v>
      </c>
    </row>
    <row r="9" spans="1:14" ht="14.4" x14ac:dyDescent="0.25">
      <c r="A9" s="100" t="str">
        <f t="shared" si="0"/>
        <v>PrepEloise StrainSan-Del Ceinwen</v>
      </c>
      <c r="B9" s="101" t="s">
        <v>26</v>
      </c>
      <c r="C9" s="102" t="s">
        <v>1095</v>
      </c>
      <c r="D9" s="103" t="s">
        <v>1122</v>
      </c>
      <c r="E9" s="114"/>
      <c r="F9" s="105"/>
      <c r="G9" s="114">
        <v>64.332999999999998</v>
      </c>
      <c r="H9" s="101"/>
      <c r="I9" s="101"/>
      <c r="J9" s="101"/>
      <c r="K9" s="101"/>
      <c r="L9" s="101">
        <v>4</v>
      </c>
      <c r="M9" s="112">
        <f t="shared" si="1"/>
        <v>4</v>
      </c>
      <c r="N9" s="113">
        <f t="shared" si="2"/>
        <v>8</v>
      </c>
    </row>
    <row r="10" spans="1:14" ht="14.4" x14ac:dyDescent="0.25">
      <c r="A10" s="100" t="str">
        <f t="shared" si="0"/>
        <v>PrepSidney StasiukSpringwater Kitty Jones</v>
      </c>
      <c r="B10" s="101" t="s">
        <v>26</v>
      </c>
      <c r="C10" s="102" t="s">
        <v>1096</v>
      </c>
      <c r="D10" s="103" t="s">
        <v>1123</v>
      </c>
      <c r="E10" s="114"/>
      <c r="F10" s="105"/>
      <c r="G10" s="114">
        <v>63</v>
      </c>
      <c r="H10" s="101"/>
      <c r="I10" s="101"/>
      <c r="J10" s="101"/>
      <c r="K10" s="101"/>
      <c r="L10" s="101">
        <v>5</v>
      </c>
      <c r="M10" s="112">
        <f t="shared" si="1"/>
        <v>3</v>
      </c>
      <c r="N10" s="113">
        <f t="shared" si="2"/>
        <v>6</v>
      </c>
    </row>
    <row r="11" spans="1:14" ht="14.4" x14ac:dyDescent="0.25">
      <c r="A11" s="100" t="str">
        <f t="shared" si="0"/>
        <v>PrepDaniel WorthingtonGordon Park Peter Pan</v>
      </c>
      <c r="B11" s="101" t="s">
        <v>26</v>
      </c>
      <c r="C11" s="102" t="s">
        <v>1097</v>
      </c>
      <c r="D11" s="103" t="s">
        <v>1124</v>
      </c>
      <c r="E11" s="114"/>
      <c r="F11" s="105"/>
      <c r="G11" s="114">
        <v>61.332999999999998</v>
      </c>
      <c r="H11" s="101"/>
      <c r="I11" s="101"/>
      <c r="J11" s="101"/>
      <c r="K11" s="101"/>
      <c r="L11" s="101">
        <v>6</v>
      </c>
      <c r="M11" s="112">
        <f t="shared" si="1"/>
        <v>2</v>
      </c>
      <c r="N11" s="113">
        <f t="shared" si="2"/>
        <v>4</v>
      </c>
    </row>
    <row r="12" spans="1:14" ht="14.4" x14ac:dyDescent="0.25">
      <c r="A12" s="100" t="str">
        <f t="shared" si="0"/>
        <v>PrepMaisie ReevesPepper</v>
      </c>
      <c r="B12" s="101" t="s">
        <v>26</v>
      </c>
      <c r="C12" s="102" t="s">
        <v>1098</v>
      </c>
      <c r="D12" s="103" t="s">
        <v>1125</v>
      </c>
      <c r="E12" s="114"/>
      <c r="F12" s="105"/>
      <c r="G12" s="114">
        <v>60.667000000000002</v>
      </c>
      <c r="H12" s="101"/>
      <c r="I12" s="101"/>
      <c r="J12" s="101"/>
      <c r="K12" s="101"/>
      <c r="L12" s="101">
        <v>7</v>
      </c>
      <c r="M12" s="112">
        <f t="shared" si="1"/>
        <v>1</v>
      </c>
      <c r="N12" s="113">
        <f t="shared" si="2"/>
        <v>2</v>
      </c>
    </row>
    <row r="13" spans="1:14" ht="14.4" x14ac:dyDescent="0.25">
      <c r="A13" s="100" t="str">
        <f t="shared" si="0"/>
        <v>PrepClaudia HooperJeromi Jones</v>
      </c>
      <c r="B13" s="101" t="s">
        <v>26</v>
      </c>
      <c r="C13" s="102" t="s">
        <v>1099</v>
      </c>
      <c r="D13" s="103" t="s">
        <v>1126</v>
      </c>
      <c r="E13" s="114"/>
      <c r="F13" s="105"/>
      <c r="G13" s="114" t="s">
        <v>1100</v>
      </c>
      <c r="H13" s="101"/>
      <c r="I13" s="101"/>
      <c r="J13" s="101"/>
      <c r="K13" s="101"/>
      <c r="L13" s="101"/>
      <c r="M13" s="112">
        <f t="shared" si="1"/>
        <v>0</v>
      </c>
      <c r="N13" s="113">
        <f t="shared" si="2"/>
        <v>0</v>
      </c>
    </row>
    <row r="14" spans="1:14" ht="14.4" x14ac:dyDescent="0.25">
      <c r="A14" s="100" t="str">
        <f t="shared" si="0"/>
        <v>PrepJenna PerkinsMisty</v>
      </c>
      <c r="B14" s="101" t="s">
        <v>26</v>
      </c>
      <c r="C14" s="102" t="s">
        <v>565</v>
      </c>
      <c r="D14" s="103" t="s">
        <v>227</v>
      </c>
      <c r="E14" s="114"/>
      <c r="F14" s="105"/>
      <c r="G14" s="114" t="s">
        <v>1100</v>
      </c>
      <c r="H14" s="101"/>
      <c r="I14" s="101"/>
      <c r="J14" s="101"/>
      <c r="K14" s="101"/>
      <c r="L14" s="101"/>
      <c r="M14" s="112">
        <f t="shared" si="1"/>
        <v>0</v>
      </c>
      <c r="N14" s="113">
        <f t="shared" si="2"/>
        <v>0</v>
      </c>
    </row>
    <row r="15" spans="1:14" ht="14.4" x14ac:dyDescent="0.25">
      <c r="A15" s="100" t="str">
        <f t="shared" si="0"/>
        <v>PrepAyla CraigFelix</v>
      </c>
      <c r="B15" s="101" t="s">
        <v>26</v>
      </c>
      <c r="C15" s="102" t="s">
        <v>1101</v>
      </c>
      <c r="D15" s="103" t="s">
        <v>1127</v>
      </c>
      <c r="E15" s="114"/>
      <c r="F15" s="105"/>
      <c r="G15" s="114" t="s">
        <v>1102</v>
      </c>
      <c r="H15" s="101"/>
      <c r="I15" s="101"/>
      <c r="J15" s="101"/>
      <c r="K15" s="101"/>
      <c r="L15" s="101"/>
      <c r="M15" s="112">
        <f t="shared" si="1"/>
        <v>0</v>
      </c>
      <c r="N15" s="113">
        <f t="shared" si="2"/>
        <v>0</v>
      </c>
    </row>
    <row r="16" spans="1:14" ht="14.4" x14ac:dyDescent="0.25">
      <c r="A16" s="100" t="str">
        <f t="shared" si="0"/>
        <v>PrepEmily PedofskyMaya</v>
      </c>
      <c r="B16" s="101" t="s">
        <v>26</v>
      </c>
      <c r="C16" s="102" t="s">
        <v>554</v>
      </c>
      <c r="D16" s="103" t="s">
        <v>550</v>
      </c>
      <c r="E16" s="114"/>
      <c r="F16" s="105"/>
      <c r="G16" s="114">
        <v>65.667000000000002</v>
      </c>
      <c r="H16" s="101"/>
      <c r="I16" s="101"/>
      <c r="J16" s="101"/>
      <c r="K16" s="101"/>
      <c r="L16" s="153">
        <v>1</v>
      </c>
      <c r="M16" s="112">
        <f t="shared" si="1"/>
        <v>7</v>
      </c>
      <c r="N16" s="113">
        <f t="shared" si="2"/>
        <v>14</v>
      </c>
    </row>
    <row r="17" spans="1:14" ht="14.4" x14ac:dyDescent="0.25">
      <c r="A17" s="100" t="str">
        <f t="shared" si="0"/>
        <v>PrepRuby PitterJudaroo Tropicana</v>
      </c>
      <c r="B17" s="101" t="s">
        <v>26</v>
      </c>
      <c r="C17" s="102" t="s">
        <v>1103</v>
      </c>
      <c r="D17" s="103" t="s">
        <v>1128</v>
      </c>
      <c r="E17" s="114"/>
      <c r="F17" s="105"/>
      <c r="G17" s="114">
        <v>63.332999999999998</v>
      </c>
      <c r="H17" s="101"/>
      <c r="I17" s="101"/>
      <c r="J17" s="101"/>
      <c r="K17" s="101"/>
      <c r="L17" s="152">
        <v>2</v>
      </c>
      <c r="M17" s="112">
        <f t="shared" si="1"/>
        <v>6</v>
      </c>
      <c r="N17" s="113">
        <f t="shared" si="2"/>
        <v>12</v>
      </c>
    </row>
    <row r="18" spans="1:14" ht="14.4" x14ac:dyDescent="0.25">
      <c r="A18" s="100" t="str">
        <f t="shared" si="0"/>
        <v>PrelimMia DicandiloGordon Park Waltz</v>
      </c>
      <c r="B18" s="101" t="s">
        <v>24</v>
      </c>
      <c r="C18" s="102" t="s">
        <v>508</v>
      </c>
      <c r="D18" s="103" t="s">
        <v>398</v>
      </c>
      <c r="E18" s="114"/>
      <c r="F18" s="105"/>
      <c r="G18" s="625"/>
      <c r="H18" s="153">
        <v>68.400000000000006</v>
      </c>
      <c r="I18" s="101"/>
      <c r="J18" s="101"/>
      <c r="K18" s="101"/>
      <c r="L18">
        <v>1</v>
      </c>
      <c r="M18" s="112">
        <f t="shared" si="1"/>
        <v>7</v>
      </c>
      <c r="N18" s="113">
        <f t="shared" si="2"/>
        <v>14</v>
      </c>
    </row>
    <row r="19" spans="1:14" ht="14.4" x14ac:dyDescent="0.25">
      <c r="A19" s="100" t="str">
        <f t="shared" si="0"/>
        <v>PrelimGrace JohnsonKatie</v>
      </c>
      <c r="B19" s="101" t="s">
        <v>24</v>
      </c>
      <c r="C19" s="102" t="s">
        <v>339</v>
      </c>
      <c r="D19" s="103" t="s">
        <v>382</v>
      </c>
      <c r="E19" s="114"/>
      <c r="F19" s="105"/>
      <c r="G19" s="114"/>
      <c r="H19" s="101">
        <v>67.2</v>
      </c>
      <c r="I19" s="101"/>
      <c r="J19" s="101"/>
      <c r="K19" s="101"/>
      <c r="L19" s="101">
        <v>3</v>
      </c>
      <c r="M19" s="112">
        <f t="shared" si="1"/>
        <v>5</v>
      </c>
      <c r="N19" s="113">
        <f t="shared" si="2"/>
        <v>10</v>
      </c>
    </row>
    <row r="20" spans="1:14" ht="14.4" x14ac:dyDescent="0.25">
      <c r="A20" s="100" t="str">
        <f t="shared" si="0"/>
        <v>PrelimCaitlin WhitemanPennyroyal Tea</v>
      </c>
      <c r="B20" s="101" t="s">
        <v>24</v>
      </c>
      <c r="C20" s="102" t="s">
        <v>347</v>
      </c>
      <c r="D20" s="103" t="s">
        <v>391</v>
      </c>
      <c r="E20" s="114"/>
      <c r="F20" s="105"/>
      <c r="G20" s="114"/>
      <c r="H20" s="101">
        <v>65.400000000000006</v>
      </c>
      <c r="I20" s="101"/>
      <c r="J20" s="101"/>
      <c r="K20" s="101"/>
      <c r="L20" s="101">
        <v>4</v>
      </c>
      <c r="M20" s="112">
        <f t="shared" ref="M20:M30" si="3">IF(L19=1,7,IF(L19=2,6,IF(L19=3,5,IF(L19=4,4,IF(L19=5,3,IF(L19=6,2,IF(L19&gt;=6,1,0)))))))</f>
        <v>5</v>
      </c>
      <c r="N20" s="113">
        <f t="shared" si="2"/>
        <v>10</v>
      </c>
    </row>
    <row r="21" spans="1:14" ht="14.4" x14ac:dyDescent="0.25">
      <c r="A21" s="100" t="str">
        <f t="shared" si="0"/>
        <v>PrelimJade ReillyWally</v>
      </c>
      <c r="B21" s="101" t="s">
        <v>24</v>
      </c>
      <c r="C21" s="102" t="s">
        <v>1104</v>
      </c>
      <c r="D21" s="103" t="s">
        <v>1129</v>
      </c>
      <c r="E21" s="114"/>
      <c r="F21" s="105"/>
      <c r="G21" s="114"/>
      <c r="H21" s="101">
        <v>61.2</v>
      </c>
      <c r="I21" s="101"/>
      <c r="J21" s="101"/>
      <c r="K21" s="101"/>
      <c r="L21" s="101">
        <v>5</v>
      </c>
      <c r="M21" s="112">
        <f t="shared" si="3"/>
        <v>4</v>
      </c>
      <c r="N21" s="113">
        <f t="shared" si="2"/>
        <v>8</v>
      </c>
    </row>
    <row r="22" spans="1:14" ht="14.4" x14ac:dyDescent="0.25">
      <c r="A22" s="100" t="str">
        <f t="shared" si="0"/>
        <v>PrelimAmelia AddisonOutback Reno</v>
      </c>
      <c r="B22" s="101" t="s">
        <v>24</v>
      </c>
      <c r="C22" s="102" t="s">
        <v>617</v>
      </c>
      <c r="D22" s="103" t="s">
        <v>1130</v>
      </c>
      <c r="E22" s="114"/>
      <c r="F22" s="105"/>
      <c r="G22" s="114"/>
      <c r="H22" s="101">
        <v>57.8</v>
      </c>
      <c r="I22" s="101"/>
      <c r="J22" s="101"/>
      <c r="K22" s="101"/>
      <c r="L22" s="101">
        <v>1</v>
      </c>
      <c r="M22" s="112">
        <f t="shared" si="3"/>
        <v>3</v>
      </c>
      <c r="N22" s="113">
        <f t="shared" si="2"/>
        <v>6</v>
      </c>
    </row>
    <row r="23" spans="1:14" ht="14.4" x14ac:dyDescent="0.25">
      <c r="A23" s="100" t="str">
        <f t="shared" si="0"/>
        <v>PrelimHayley WassinkShrangrala Just Sensational</v>
      </c>
      <c r="B23" s="101" t="s">
        <v>24</v>
      </c>
      <c r="C23" s="102" t="s">
        <v>285</v>
      </c>
      <c r="D23" s="103" t="s">
        <v>631</v>
      </c>
      <c r="E23" s="114"/>
      <c r="F23" s="105"/>
      <c r="G23" s="114"/>
      <c r="H23" s="101">
        <v>62.2</v>
      </c>
      <c r="I23" s="101"/>
      <c r="J23" s="101"/>
      <c r="K23" s="101"/>
      <c r="L23" s="101">
        <v>2</v>
      </c>
      <c r="M23" s="112">
        <f t="shared" si="3"/>
        <v>7</v>
      </c>
      <c r="N23" s="113">
        <f t="shared" si="2"/>
        <v>14</v>
      </c>
    </row>
    <row r="24" spans="1:14" ht="14.4" x14ac:dyDescent="0.25">
      <c r="A24" s="100" t="str">
        <f t="shared" si="0"/>
        <v>PrelimOlivia ReadPrince Noble</v>
      </c>
      <c r="B24" s="101" t="s">
        <v>24</v>
      </c>
      <c r="C24" s="102" t="s">
        <v>277</v>
      </c>
      <c r="D24" s="103" t="s">
        <v>327</v>
      </c>
      <c r="E24" s="114"/>
      <c r="F24" s="105"/>
      <c r="G24" s="114"/>
      <c r="H24" s="101">
        <v>60.6</v>
      </c>
      <c r="I24" s="101"/>
      <c r="J24" s="101"/>
      <c r="K24" s="101"/>
      <c r="L24" s="101">
        <v>3</v>
      </c>
      <c r="M24" s="112">
        <f t="shared" si="3"/>
        <v>6</v>
      </c>
      <c r="N24" s="113">
        <f t="shared" si="2"/>
        <v>12</v>
      </c>
    </row>
    <row r="25" spans="1:14" ht="14.4" x14ac:dyDescent="0.25">
      <c r="A25" s="100" t="str">
        <f t="shared" si="0"/>
        <v>PrelimAlicia O'HehirLuvash Cassie</v>
      </c>
      <c r="B25" s="101" t="s">
        <v>24</v>
      </c>
      <c r="C25" s="102" t="s">
        <v>1118</v>
      </c>
      <c r="D25" s="103" t="s">
        <v>1131</v>
      </c>
      <c r="E25" s="114"/>
      <c r="F25" s="105"/>
      <c r="G25" s="114"/>
      <c r="H25" s="101">
        <v>58.8</v>
      </c>
      <c r="I25" s="101"/>
      <c r="J25" s="101"/>
      <c r="K25" s="101"/>
      <c r="L25" s="101">
        <v>4</v>
      </c>
      <c r="M25" s="112">
        <f t="shared" si="3"/>
        <v>5</v>
      </c>
      <c r="N25" s="113">
        <f t="shared" si="2"/>
        <v>10</v>
      </c>
    </row>
    <row r="26" spans="1:14" ht="14.4" x14ac:dyDescent="0.25">
      <c r="A26" s="100" t="str">
        <f t="shared" si="0"/>
        <v>PrelimBridie BushDavincis Wanderer</v>
      </c>
      <c r="B26" s="101" t="s">
        <v>24</v>
      </c>
      <c r="C26" s="102" t="s">
        <v>1105</v>
      </c>
      <c r="D26" s="103" t="s">
        <v>1132</v>
      </c>
      <c r="E26" s="114"/>
      <c r="F26" s="105"/>
      <c r="G26" s="114"/>
      <c r="H26" s="101">
        <v>57.8</v>
      </c>
      <c r="I26" s="101"/>
      <c r="J26" s="101"/>
      <c r="K26" s="101"/>
      <c r="L26" s="101">
        <v>5</v>
      </c>
      <c r="M26" s="112">
        <f t="shared" si="3"/>
        <v>4</v>
      </c>
      <c r="N26" s="113">
        <f t="shared" si="2"/>
        <v>8</v>
      </c>
    </row>
    <row r="27" spans="1:14" ht="14.4" x14ac:dyDescent="0.25">
      <c r="A27" s="100" t="str">
        <f t="shared" si="0"/>
        <v>PrelimTahlia BurkeAlsarosh</v>
      </c>
      <c r="B27" s="101" t="s">
        <v>24</v>
      </c>
      <c r="C27" s="102" t="s">
        <v>988</v>
      </c>
      <c r="D27" s="103" t="s">
        <v>545</v>
      </c>
      <c r="E27" s="114"/>
      <c r="F27" s="105"/>
      <c r="G27" s="114"/>
      <c r="H27" s="101">
        <v>57.6</v>
      </c>
      <c r="I27" s="101"/>
      <c r="J27" s="101"/>
      <c r="K27" s="101"/>
      <c r="L27" s="101">
        <v>6</v>
      </c>
      <c r="M27" s="112">
        <f t="shared" si="3"/>
        <v>3</v>
      </c>
      <c r="N27" s="113">
        <f t="shared" si="2"/>
        <v>6</v>
      </c>
    </row>
    <row r="28" spans="1:14" ht="14.4" x14ac:dyDescent="0.25">
      <c r="A28" s="100" t="str">
        <f t="shared" si="0"/>
        <v>PrelimCalleigh WhitemanNo Pussy Footn'</v>
      </c>
      <c r="B28" s="101" t="s">
        <v>24</v>
      </c>
      <c r="C28" s="102" t="s">
        <v>551</v>
      </c>
      <c r="D28" s="103" t="s">
        <v>1133</v>
      </c>
      <c r="E28" s="114"/>
      <c r="F28" s="105"/>
      <c r="G28" s="114"/>
      <c r="H28" s="101">
        <v>57.4</v>
      </c>
      <c r="I28" s="101"/>
      <c r="J28" s="101"/>
      <c r="K28" s="101"/>
      <c r="L28" s="101">
        <v>7</v>
      </c>
      <c r="M28" s="112">
        <f t="shared" si="3"/>
        <v>2</v>
      </c>
      <c r="N28" s="113">
        <f t="shared" si="2"/>
        <v>4</v>
      </c>
    </row>
    <row r="29" spans="1:14" ht="14.4" x14ac:dyDescent="0.25">
      <c r="A29" s="100" t="str">
        <f t="shared" si="0"/>
        <v>PrelimCaitlyn DuncanPowderbark Eireann</v>
      </c>
      <c r="B29" s="101" t="s">
        <v>24</v>
      </c>
      <c r="C29" s="102" t="s">
        <v>1106</v>
      </c>
      <c r="D29" s="103" t="s">
        <v>1134</v>
      </c>
      <c r="E29" s="114"/>
      <c r="F29" s="105"/>
      <c r="G29" s="625"/>
      <c r="H29" s="153">
        <v>56.2</v>
      </c>
      <c r="I29" s="101"/>
      <c r="J29" s="101"/>
      <c r="K29" s="101"/>
      <c r="L29" s="101">
        <v>8</v>
      </c>
      <c r="M29" s="112">
        <f t="shared" si="3"/>
        <v>1</v>
      </c>
      <c r="N29" s="113">
        <f t="shared" si="2"/>
        <v>2</v>
      </c>
    </row>
    <row r="30" spans="1:14" ht="14.4" x14ac:dyDescent="0.25">
      <c r="A30" s="100" t="str">
        <f t="shared" si="0"/>
        <v>PrelimEvie BicknellPiper</v>
      </c>
      <c r="B30" s="101" t="s">
        <v>24</v>
      </c>
      <c r="C30" s="102" t="s">
        <v>1107</v>
      </c>
      <c r="D30" s="103" t="s">
        <v>1135</v>
      </c>
      <c r="E30" s="114"/>
      <c r="F30" s="105"/>
      <c r="G30" s="625"/>
      <c r="H30" s="153">
        <v>54.8</v>
      </c>
      <c r="I30" s="101"/>
      <c r="J30" s="101"/>
      <c r="K30" s="101"/>
      <c r="L30" s="738">
        <v>9</v>
      </c>
      <c r="M30" s="112">
        <f t="shared" si="3"/>
        <v>1</v>
      </c>
      <c r="N30" s="113">
        <f t="shared" si="2"/>
        <v>2</v>
      </c>
    </row>
    <row r="31" spans="1:14" ht="14.4" x14ac:dyDescent="0.25">
      <c r="A31" s="100" t="str">
        <f t="shared" si="0"/>
        <v>PrelimCharlotte MillerBailey</v>
      </c>
      <c r="B31" s="101" t="s">
        <v>24</v>
      </c>
      <c r="C31" s="102" t="s">
        <v>288</v>
      </c>
      <c r="D31" s="103" t="s">
        <v>1136</v>
      </c>
      <c r="E31" s="114"/>
      <c r="F31" s="105"/>
      <c r="G31" s="625"/>
      <c r="H31" s="153"/>
      <c r="I31" s="101"/>
      <c r="J31" s="101"/>
      <c r="K31" s="101"/>
      <c r="L31" s="101"/>
      <c r="M31" s="112">
        <f t="shared" ref="M31:M74" si="4">IF(L31=1,7,IF(L31=2,6,IF(L31=3,5,IF(L31=4,4,IF(L31=5,3,IF(L31=6,2,IF(L31&gt;=6,1,0)))))))</f>
        <v>0</v>
      </c>
      <c r="N31" s="113">
        <f t="shared" si="2"/>
        <v>0</v>
      </c>
    </row>
    <row r="32" spans="1:14" ht="14.4" x14ac:dyDescent="0.25">
      <c r="A32" s="100" t="str">
        <f t="shared" si="0"/>
        <v>PrelimJames WebsterPenrhys Archdeacon</v>
      </c>
      <c r="B32" s="101" t="s">
        <v>24</v>
      </c>
      <c r="C32" s="102" t="s">
        <v>289</v>
      </c>
      <c r="D32" s="103" t="s">
        <v>528</v>
      </c>
      <c r="E32" s="114"/>
      <c r="F32" s="105"/>
      <c r="G32" s="625"/>
      <c r="H32" s="153"/>
      <c r="I32" s="101"/>
      <c r="J32" s="101"/>
      <c r="K32" s="101"/>
      <c r="L32" s="101"/>
      <c r="M32" s="112">
        <f t="shared" si="4"/>
        <v>0</v>
      </c>
      <c r="N32" s="113">
        <f t="shared" si="2"/>
        <v>0</v>
      </c>
    </row>
    <row r="33" spans="1:14" ht="14.4" x14ac:dyDescent="0.25">
      <c r="A33" s="100" t="str">
        <f t="shared" si="0"/>
        <v>PrelimZoe MoysesSammy</v>
      </c>
      <c r="B33" s="101" t="s">
        <v>24</v>
      </c>
      <c r="C33" s="102" t="s">
        <v>1108</v>
      </c>
      <c r="D33" s="103" t="s">
        <v>1137</v>
      </c>
      <c r="E33" s="114"/>
      <c r="F33" s="105"/>
      <c r="G33" s="625"/>
      <c r="H33" s="153"/>
      <c r="I33" s="101"/>
      <c r="J33" s="101"/>
      <c r="K33" s="101"/>
      <c r="L33" s="101"/>
      <c r="M33" s="112">
        <f t="shared" si="4"/>
        <v>0</v>
      </c>
      <c r="N33" s="113">
        <f t="shared" si="2"/>
        <v>0</v>
      </c>
    </row>
    <row r="34" spans="1:14" ht="14.4" x14ac:dyDescent="0.25">
      <c r="A34" s="100" t="str">
        <f t="shared" si="0"/>
        <v>PrelimLyla BicknellTimone</v>
      </c>
      <c r="B34" s="101" t="s">
        <v>24</v>
      </c>
      <c r="C34" s="102" t="s">
        <v>1109</v>
      </c>
      <c r="D34" s="103" t="s">
        <v>1110</v>
      </c>
      <c r="E34" s="114"/>
      <c r="F34" s="105"/>
      <c r="G34" s="625"/>
      <c r="H34" s="153" t="s">
        <v>737</v>
      </c>
      <c r="I34" s="101"/>
      <c r="J34" s="101"/>
      <c r="K34" s="101"/>
      <c r="L34" s="101">
        <v>0</v>
      </c>
      <c r="M34" s="112">
        <f t="shared" si="4"/>
        <v>0</v>
      </c>
      <c r="N34" s="113">
        <f t="shared" si="2"/>
        <v>0</v>
      </c>
    </row>
    <row r="35" spans="1:14" ht="14.4" x14ac:dyDescent="0.25">
      <c r="A35" s="100" t="str">
        <f t="shared" si="0"/>
        <v>PrelimZara OfficerLimehill Royal Jester</v>
      </c>
      <c r="B35" s="101" t="s">
        <v>24</v>
      </c>
      <c r="C35" s="102" t="s">
        <v>250</v>
      </c>
      <c r="D35" s="103" t="s">
        <v>558</v>
      </c>
      <c r="E35" s="114"/>
      <c r="F35" s="105"/>
      <c r="G35" s="625"/>
      <c r="H35" s="153">
        <v>67.599999999999994</v>
      </c>
      <c r="I35" s="101"/>
      <c r="J35" s="101"/>
      <c r="K35" s="101"/>
      <c r="L35" s="101">
        <v>1</v>
      </c>
      <c r="M35" s="112">
        <f t="shared" si="4"/>
        <v>7</v>
      </c>
      <c r="N35" s="113">
        <f t="shared" si="2"/>
        <v>14</v>
      </c>
    </row>
    <row r="36" spans="1:14" ht="14.4" x14ac:dyDescent="0.25">
      <c r="A36" s="100" t="str">
        <f t="shared" si="0"/>
        <v>PrelimRuth ElsegoodJackpot</v>
      </c>
      <c r="B36" s="101" t="s">
        <v>24</v>
      </c>
      <c r="C36" s="102" t="s">
        <v>244</v>
      </c>
      <c r="D36" s="103" t="s">
        <v>1138</v>
      </c>
      <c r="E36" s="114"/>
      <c r="F36" s="105"/>
      <c r="G36" s="625"/>
      <c r="H36" s="153">
        <v>67</v>
      </c>
      <c r="I36" s="101"/>
      <c r="J36" s="101"/>
      <c r="K36" s="101"/>
      <c r="L36" s="101">
        <v>2</v>
      </c>
      <c r="M36" s="112">
        <f t="shared" si="4"/>
        <v>6</v>
      </c>
      <c r="N36" s="113">
        <f t="shared" si="2"/>
        <v>12</v>
      </c>
    </row>
    <row r="37" spans="1:14" ht="14.4" x14ac:dyDescent="0.25">
      <c r="A37" s="100" t="str">
        <f t="shared" si="0"/>
        <v>PrelimAva BowlesKazwood Park Love Always</v>
      </c>
      <c r="B37" s="101" t="s">
        <v>24</v>
      </c>
      <c r="C37" s="102" t="s">
        <v>248</v>
      </c>
      <c r="D37" s="103" t="s">
        <v>266</v>
      </c>
      <c r="E37" s="114"/>
      <c r="F37" s="105"/>
      <c r="G37" s="625"/>
      <c r="H37" s="153">
        <v>67</v>
      </c>
      <c r="I37" s="101"/>
      <c r="J37" s="101"/>
      <c r="K37" s="101"/>
      <c r="L37" s="101">
        <v>2</v>
      </c>
      <c r="M37" s="112">
        <f t="shared" si="4"/>
        <v>6</v>
      </c>
      <c r="N37" s="113">
        <f t="shared" si="2"/>
        <v>12</v>
      </c>
    </row>
    <row r="38" spans="1:14" ht="14.4" x14ac:dyDescent="0.25">
      <c r="A38" s="100" t="str">
        <f t="shared" ref="A38:A69" si="5">CONCATENATE(B38,C38,D38)</f>
        <v>PrelimAva RobinsonSilver Wings Moonlight</v>
      </c>
      <c r="B38" s="101" t="s">
        <v>24</v>
      </c>
      <c r="C38" s="102" t="s">
        <v>857</v>
      </c>
      <c r="D38" s="103" t="s">
        <v>858</v>
      </c>
      <c r="E38" s="114"/>
      <c r="F38" s="105"/>
      <c r="G38" s="625"/>
      <c r="H38" s="153">
        <v>63</v>
      </c>
      <c r="I38" s="101"/>
      <c r="J38" s="101"/>
      <c r="K38" s="101"/>
      <c r="L38" s="101">
        <v>4</v>
      </c>
      <c r="M38" s="112">
        <f t="shared" si="4"/>
        <v>4</v>
      </c>
      <c r="N38" s="113">
        <f t="shared" si="2"/>
        <v>8</v>
      </c>
    </row>
    <row r="39" spans="1:14" ht="14.4" x14ac:dyDescent="0.25">
      <c r="A39" s="100" t="str">
        <f t="shared" si="5"/>
        <v>PrelimElaria AtheisBamborough Lady Caroline</v>
      </c>
      <c r="B39" s="101" t="s">
        <v>24</v>
      </c>
      <c r="C39" s="102" t="s">
        <v>213</v>
      </c>
      <c r="D39" s="103" t="s">
        <v>226</v>
      </c>
      <c r="E39" s="114"/>
      <c r="F39" s="105"/>
      <c r="G39" s="625"/>
      <c r="H39" s="153">
        <v>62</v>
      </c>
      <c r="I39" s="101"/>
      <c r="J39" s="101"/>
      <c r="K39" s="101"/>
      <c r="L39" s="101">
        <v>5</v>
      </c>
      <c r="M39" s="112">
        <f t="shared" si="4"/>
        <v>3</v>
      </c>
      <c r="N39" s="113">
        <f t="shared" si="2"/>
        <v>6</v>
      </c>
    </row>
    <row r="40" spans="1:14" ht="14.4" x14ac:dyDescent="0.25">
      <c r="A40" s="100" t="str">
        <f t="shared" si="5"/>
        <v>PrelimMissi FamlongaSir Jester Spirit</v>
      </c>
      <c r="B40" s="101" t="s">
        <v>24</v>
      </c>
      <c r="C40" s="102" t="s">
        <v>1111</v>
      </c>
      <c r="D40" s="103" t="s">
        <v>1139</v>
      </c>
      <c r="E40" s="114"/>
      <c r="F40" s="105"/>
      <c r="G40" s="625"/>
      <c r="H40" s="153">
        <v>60</v>
      </c>
      <c r="I40" s="101"/>
      <c r="J40" s="101"/>
      <c r="K40" s="101"/>
      <c r="L40" s="101">
        <v>6</v>
      </c>
      <c r="M40" s="112">
        <f t="shared" si="4"/>
        <v>2</v>
      </c>
      <c r="N40" s="113">
        <f t="shared" si="2"/>
        <v>4</v>
      </c>
    </row>
    <row r="41" spans="1:14" ht="14.4" x14ac:dyDescent="0.25">
      <c r="A41" s="100" t="str">
        <f t="shared" si="5"/>
        <v>PrelimMakayla RyanRowan Catkin</v>
      </c>
      <c r="B41" s="101" t="s">
        <v>24</v>
      </c>
      <c r="C41" s="102" t="s">
        <v>1112</v>
      </c>
      <c r="D41" s="103" t="s">
        <v>1140</v>
      </c>
      <c r="E41" s="114"/>
      <c r="F41" s="105"/>
      <c r="G41" s="625"/>
      <c r="H41" s="153">
        <v>59.6</v>
      </c>
      <c r="I41" s="101"/>
      <c r="J41" s="101"/>
      <c r="K41" s="101"/>
      <c r="L41" s="101">
        <v>7</v>
      </c>
      <c r="M41" s="112">
        <f t="shared" si="4"/>
        <v>1</v>
      </c>
      <c r="N41" s="113">
        <f t="shared" si="2"/>
        <v>2</v>
      </c>
    </row>
    <row r="42" spans="1:14" ht="14.4" x14ac:dyDescent="0.25">
      <c r="A42" s="100" t="str">
        <f t="shared" si="5"/>
        <v>PrelimCapri SellengerGabby</v>
      </c>
      <c r="B42" s="101" t="s">
        <v>24</v>
      </c>
      <c r="C42" s="102" t="s">
        <v>1113</v>
      </c>
      <c r="D42" s="103" t="s">
        <v>1141</v>
      </c>
      <c r="E42" s="114"/>
      <c r="F42" s="105"/>
      <c r="G42" s="114"/>
      <c r="H42" s="153"/>
      <c r="I42" s="101"/>
      <c r="J42" s="101"/>
      <c r="K42" s="101"/>
      <c r="L42" s="101"/>
      <c r="M42" s="112">
        <f t="shared" si="4"/>
        <v>0</v>
      </c>
      <c r="N42" s="113">
        <f t="shared" si="2"/>
        <v>0</v>
      </c>
    </row>
    <row r="43" spans="1:14" ht="14.4" x14ac:dyDescent="0.25">
      <c r="A43" s="100" t="str">
        <f t="shared" si="5"/>
        <v>PrelimEliza HickmanMyfanwy Goldilocks</v>
      </c>
      <c r="B43" s="101" t="s">
        <v>24</v>
      </c>
      <c r="C43" s="102" t="s">
        <v>595</v>
      </c>
      <c r="D43" s="103" t="s">
        <v>623</v>
      </c>
      <c r="E43" s="114"/>
      <c r="F43" s="105"/>
      <c r="G43" s="625"/>
      <c r="H43" s="153"/>
      <c r="I43" s="101"/>
      <c r="J43" s="101"/>
      <c r="K43" s="101"/>
      <c r="L43" s="101"/>
      <c r="M43" s="112">
        <f t="shared" si="4"/>
        <v>0</v>
      </c>
      <c r="N43" s="113">
        <f t="shared" si="2"/>
        <v>0</v>
      </c>
    </row>
    <row r="44" spans="1:14" ht="14.4" x14ac:dyDescent="0.25">
      <c r="A44" s="100" t="str">
        <f t="shared" si="5"/>
        <v>PrelimRuby DouglasSecret Valley Rockstar</v>
      </c>
      <c r="B44" s="101" t="s">
        <v>24</v>
      </c>
      <c r="C44" s="102" t="s">
        <v>245</v>
      </c>
      <c r="D44" s="103" t="s">
        <v>263</v>
      </c>
      <c r="E44" s="114"/>
      <c r="F44" s="105"/>
      <c r="G44" s="625"/>
      <c r="H44" s="153"/>
      <c r="I44" s="101"/>
      <c r="J44" s="101"/>
      <c r="K44" s="101"/>
      <c r="L44" s="101"/>
      <c r="M44" s="112">
        <f t="shared" si="4"/>
        <v>0</v>
      </c>
      <c r="N44" s="113">
        <f t="shared" si="2"/>
        <v>0</v>
      </c>
    </row>
    <row r="45" spans="1:14" ht="14.4" x14ac:dyDescent="0.25">
      <c r="A45" s="100" t="str">
        <f t="shared" si="5"/>
        <v>PrelimRuby GilberdJudaroo Lotus</v>
      </c>
      <c r="B45" s="101" t="s">
        <v>24</v>
      </c>
      <c r="C45" s="102" t="s">
        <v>930</v>
      </c>
      <c r="D45" s="103" t="s">
        <v>953</v>
      </c>
      <c r="E45" s="114"/>
      <c r="F45" s="105"/>
      <c r="G45" s="625"/>
      <c r="H45" s="153"/>
      <c r="I45" s="101"/>
      <c r="J45" s="101"/>
      <c r="K45" s="101"/>
      <c r="L45" s="101"/>
      <c r="M45" s="112">
        <f t="shared" si="4"/>
        <v>0</v>
      </c>
      <c r="N45" s="113">
        <f t="shared" si="2"/>
        <v>0</v>
      </c>
    </row>
    <row r="46" spans="1:14" ht="14.4" x14ac:dyDescent="0.25">
      <c r="A46" s="100" t="str">
        <f t="shared" si="5"/>
        <v>PrelimBetsy RivisOrion</v>
      </c>
      <c r="B46" s="101" t="s">
        <v>24</v>
      </c>
      <c r="C46" s="102" t="s">
        <v>1114</v>
      </c>
      <c r="D46" s="103" t="s">
        <v>1142</v>
      </c>
      <c r="E46" s="114"/>
      <c r="F46" s="105"/>
      <c r="G46" s="625"/>
      <c r="H46" s="153">
        <v>64</v>
      </c>
      <c r="I46" s="101"/>
      <c r="J46" s="101"/>
      <c r="K46" s="101"/>
      <c r="L46" s="101">
        <v>1</v>
      </c>
      <c r="M46" s="112">
        <f t="shared" si="4"/>
        <v>7</v>
      </c>
      <c r="N46" s="113">
        <f t="shared" si="2"/>
        <v>14</v>
      </c>
    </row>
    <row r="47" spans="1:14" ht="14.4" x14ac:dyDescent="0.25">
      <c r="A47" s="100" t="str">
        <f t="shared" si="5"/>
        <v>PrelimChloe MaughanDemi</v>
      </c>
      <c r="B47" s="101" t="s">
        <v>24</v>
      </c>
      <c r="C47" s="102" t="s">
        <v>614</v>
      </c>
      <c r="D47" s="103" t="s">
        <v>647</v>
      </c>
      <c r="E47" s="114"/>
      <c r="F47" s="105"/>
      <c r="G47" s="625"/>
      <c r="H47" s="153">
        <v>63.8</v>
      </c>
      <c r="I47" s="101"/>
      <c r="J47" s="101"/>
      <c r="K47" s="101"/>
      <c r="L47" s="101">
        <v>2</v>
      </c>
      <c r="M47" s="112">
        <f t="shared" si="4"/>
        <v>6</v>
      </c>
      <c r="N47" s="113">
        <f t="shared" si="2"/>
        <v>12</v>
      </c>
    </row>
    <row r="48" spans="1:14" ht="14.4" x14ac:dyDescent="0.25">
      <c r="A48" s="100" t="str">
        <f t="shared" si="5"/>
        <v>PrelimMadelyn McdonaghNaatitia</v>
      </c>
      <c r="B48" s="101" t="s">
        <v>24</v>
      </c>
      <c r="C48" s="102" t="s">
        <v>540</v>
      </c>
      <c r="D48" s="103" t="s">
        <v>539</v>
      </c>
      <c r="E48" s="114"/>
      <c r="F48" s="105"/>
      <c r="G48" s="625"/>
      <c r="H48" s="153">
        <v>59.4</v>
      </c>
      <c r="I48" s="101"/>
      <c r="J48" s="101"/>
      <c r="K48" s="101"/>
      <c r="L48" s="101">
        <v>3</v>
      </c>
      <c r="M48" s="112">
        <f t="shared" si="4"/>
        <v>5</v>
      </c>
      <c r="N48" s="113">
        <f t="shared" si="2"/>
        <v>10</v>
      </c>
    </row>
    <row r="49" spans="1:14" ht="14.4" x14ac:dyDescent="0.25">
      <c r="A49" s="100" t="str">
        <f t="shared" si="5"/>
        <v>NovMarni BerceneParkiarrup Edward</v>
      </c>
      <c r="B49" s="101" t="s">
        <v>70</v>
      </c>
      <c r="C49" s="102" t="s">
        <v>571</v>
      </c>
      <c r="D49" s="103" t="s">
        <v>572</v>
      </c>
      <c r="E49" s="114"/>
      <c r="F49" s="105"/>
      <c r="G49" s="114"/>
      <c r="H49" s="153"/>
      <c r="I49" s="101">
        <v>67.5</v>
      </c>
      <c r="J49" s="101"/>
      <c r="K49" s="101"/>
      <c r="L49" s="101">
        <v>1</v>
      </c>
      <c r="M49" s="112">
        <f t="shared" si="4"/>
        <v>7</v>
      </c>
      <c r="N49" s="113">
        <f t="shared" si="2"/>
        <v>14</v>
      </c>
    </row>
    <row r="50" spans="1:14" ht="14.4" x14ac:dyDescent="0.25">
      <c r="A50" s="100" t="str">
        <f t="shared" si="5"/>
        <v>NovAmelia GordonAryline Bobby Sox</v>
      </c>
      <c r="B50" s="101" t="s">
        <v>70</v>
      </c>
      <c r="C50" s="102" t="s">
        <v>283</v>
      </c>
      <c r="D50" s="103" t="s">
        <v>323</v>
      </c>
      <c r="E50" s="114"/>
      <c r="F50" s="105"/>
      <c r="G50" s="625"/>
      <c r="H50" s="153"/>
      <c r="I50" s="101">
        <v>67.114999999999995</v>
      </c>
      <c r="J50" s="101"/>
      <c r="K50" s="101"/>
      <c r="L50" s="101">
        <v>2</v>
      </c>
      <c r="M50" s="112">
        <f t="shared" si="4"/>
        <v>6</v>
      </c>
      <c r="N50" s="113">
        <f t="shared" si="2"/>
        <v>12</v>
      </c>
    </row>
    <row r="51" spans="1:14" ht="14.4" x14ac:dyDescent="0.25">
      <c r="A51" s="100" t="str">
        <f t="shared" si="5"/>
        <v>NovSophie DebritoTiaja Park Folly</v>
      </c>
      <c r="B51" s="101" t="s">
        <v>70</v>
      </c>
      <c r="C51" s="102" t="s">
        <v>532</v>
      </c>
      <c r="D51" s="103" t="s">
        <v>314</v>
      </c>
      <c r="E51" s="114"/>
      <c r="F51" s="105"/>
      <c r="G51" s="625"/>
      <c r="H51" s="153"/>
      <c r="I51" s="101">
        <v>62.5</v>
      </c>
      <c r="J51" s="101"/>
      <c r="K51" s="101"/>
      <c r="L51" s="101">
        <v>3</v>
      </c>
      <c r="M51" s="112">
        <f t="shared" si="4"/>
        <v>5</v>
      </c>
      <c r="N51" s="113">
        <f t="shared" si="2"/>
        <v>10</v>
      </c>
    </row>
    <row r="52" spans="1:14" ht="14.4" x14ac:dyDescent="0.25">
      <c r="A52" s="100" t="str">
        <f t="shared" si="5"/>
        <v>NovAmelia McdonaldSpringwater Chanel</v>
      </c>
      <c r="B52" s="101" t="s">
        <v>70</v>
      </c>
      <c r="C52" s="102" t="s">
        <v>531</v>
      </c>
      <c r="D52" s="103" t="s">
        <v>169</v>
      </c>
      <c r="E52" s="114"/>
      <c r="F52" s="105"/>
      <c r="G52" s="625"/>
      <c r="H52" s="153"/>
      <c r="I52" s="101">
        <v>61.537999999999997</v>
      </c>
      <c r="J52" s="101"/>
      <c r="K52" s="101"/>
      <c r="L52" s="101">
        <v>4</v>
      </c>
      <c r="M52" s="112">
        <f t="shared" si="4"/>
        <v>4</v>
      </c>
      <c r="N52" s="113">
        <f t="shared" si="2"/>
        <v>8</v>
      </c>
    </row>
    <row r="53" spans="1:14" ht="14.4" x14ac:dyDescent="0.25">
      <c r="A53" s="100" t="str">
        <f t="shared" si="5"/>
        <v>NovTahni WilliamsHolland Park Riviera</v>
      </c>
      <c r="B53" s="101" t="s">
        <v>70</v>
      </c>
      <c r="C53" s="102" t="s">
        <v>1115</v>
      </c>
      <c r="D53" s="103" t="s">
        <v>882</v>
      </c>
      <c r="E53" s="114"/>
      <c r="F53" s="105"/>
      <c r="G53" s="625"/>
      <c r="H53" s="153"/>
      <c r="I53" s="101">
        <v>61.537999999999997</v>
      </c>
      <c r="J53" s="101"/>
      <c r="K53" s="101"/>
      <c r="L53" s="101">
        <v>4</v>
      </c>
      <c r="M53" s="112">
        <f t="shared" si="4"/>
        <v>4</v>
      </c>
      <c r="N53" s="113">
        <f t="shared" si="2"/>
        <v>8</v>
      </c>
    </row>
    <row r="54" spans="1:14" ht="14.4" x14ac:dyDescent="0.25">
      <c r="A54" s="100" t="str">
        <f t="shared" si="5"/>
        <v>NovTanaya PustkuchenSecret Mojito</v>
      </c>
      <c r="B54" s="101" t="s">
        <v>70</v>
      </c>
      <c r="C54" s="102" t="s">
        <v>536</v>
      </c>
      <c r="D54" s="103" t="s">
        <v>527</v>
      </c>
      <c r="E54" s="114"/>
      <c r="F54" s="105"/>
      <c r="G54" s="625"/>
      <c r="H54" s="153"/>
      <c r="I54" s="101">
        <v>58.076999999999998</v>
      </c>
      <c r="J54" s="101"/>
      <c r="K54" s="101"/>
      <c r="L54" s="101">
        <v>6</v>
      </c>
      <c r="M54" s="112">
        <f t="shared" si="4"/>
        <v>2</v>
      </c>
      <c r="N54" s="113">
        <f t="shared" si="2"/>
        <v>4</v>
      </c>
    </row>
    <row r="55" spans="1:14" ht="14.4" x14ac:dyDescent="0.25">
      <c r="A55" s="100" t="str">
        <f t="shared" si="5"/>
        <v>NovTayah JoyPowderbark Gucci</v>
      </c>
      <c r="B55" s="101" t="s">
        <v>70</v>
      </c>
      <c r="C55" s="102" t="s">
        <v>281</v>
      </c>
      <c r="D55" s="103" t="s">
        <v>321</v>
      </c>
      <c r="E55" s="114"/>
      <c r="F55" s="105"/>
      <c r="G55" s="114"/>
      <c r="H55" s="153"/>
      <c r="I55" s="101" t="s">
        <v>1116</v>
      </c>
      <c r="J55" s="101"/>
      <c r="K55" s="101"/>
      <c r="L55" s="101">
        <v>0</v>
      </c>
      <c r="M55" s="112">
        <f t="shared" si="4"/>
        <v>0</v>
      </c>
      <c r="N55" s="113">
        <f t="shared" si="2"/>
        <v>0</v>
      </c>
    </row>
    <row r="56" spans="1:14" ht="14.4" x14ac:dyDescent="0.25">
      <c r="A56" s="100" t="str">
        <f t="shared" si="5"/>
        <v>NovMia DeathGordon Park Royal Review</v>
      </c>
      <c r="B56" s="101" t="s">
        <v>70</v>
      </c>
      <c r="C56" s="102" t="s">
        <v>464</v>
      </c>
      <c r="D56" s="103" t="s">
        <v>513</v>
      </c>
      <c r="E56" s="114"/>
      <c r="F56" s="105"/>
      <c r="G56" s="625"/>
      <c r="H56" s="153"/>
      <c r="I56" s="101">
        <v>67.308000000000007</v>
      </c>
      <c r="J56" s="101"/>
      <c r="K56" s="101"/>
      <c r="L56" s="101">
        <v>1</v>
      </c>
      <c r="M56" s="112">
        <f t="shared" si="4"/>
        <v>7</v>
      </c>
      <c r="N56" s="113">
        <f t="shared" si="2"/>
        <v>14</v>
      </c>
    </row>
    <row r="57" spans="1:14" ht="14.4" x14ac:dyDescent="0.25">
      <c r="A57" s="100" t="str">
        <f t="shared" si="5"/>
        <v>NovHannah DuncanWesswood I Believe</v>
      </c>
      <c r="B57" s="101" t="s">
        <v>70</v>
      </c>
      <c r="C57" s="102" t="s">
        <v>1117</v>
      </c>
      <c r="D57" s="103" t="s">
        <v>1143</v>
      </c>
      <c r="E57" s="114"/>
      <c r="F57" s="105"/>
      <c r="G57" s="625"/>
      <c r="H57" s="153"/>
      <c r="I57" s="101">
        <v>64.808000000000007</v>
      </c>
      <c r="J57" s="101"/>
      <c r="K57" s="101"/>
      <c r="L57" s="101">
        <v>2</v>
      </c>
      <c r="M57" s="112">
        <f t="shared" si="4"/>
        <v>6</v>
      </c>
      <c r="N57" s="113">
        <f t="shared" si="2"/>
        <v>12</v>
      </c>
    </row>
    <row r="58" spans="1:14" ht="14.4" x14ac:dyDescent="0.25">
      <c r="A58" s="100" t="str">
        <f t="shared" si="5"/>
        <v>NovEllie GilberdNoblewood Casablanca</v>
      </c>
      <c r="B58" s="101" t="s">
        <v>70</v>
      </c>
      <c r="C58" s="102" t="s">
        <v>455</v>
      </c>
      <c r="D58" s="103" t="s">
        <v>509</v>
      </c>
      <c r="E58" s="114"/>
      <c r="F58" s="105"/>
      <c r="G58" s="625"/>
      <c r="H58" s="153"/>
      <c r="I58" s="101"/>
      <c r="J58" s="101"/>
      <c r="K58" s="101"/>
      <c r="L58" s="101"/>
      <c r="M58" s="112">
        <f t="shared" si="4"/>
        <v>0</v>
      </c>
      <c r="N58" s="113">
        <f t="shared" si="2"/>
        <v>0</v>
      </c>
    </row>
    <row r="59" spans="1:14" ht="14.4" x14ac:dyDescent="0.25">
      <c r="A59" s="100" t="str">
        <f t="shared" si="5"/>
        <v>NovAshlyn O'BrienDizzy</v>
      </c>
      <c r="B59" s="101" t="s">
        <v>70</v>
      </c>
      <c r="C59" s="102" t="s">
        <v>467</v>
      </c>
      <c r="D59" s="103" t="s">
        <v>473</v>
      </c>
      <c r="E59" s="114"/>
      <c r="F59" s="105"/>
      <c r="G59" s="114"/>
      <c r="H59" s="153"/>
      <c r="I59" s="101">
        <v>71.730999999999995</v>
      </c>
      <c r="J59" s="101"/>
      <c r="K59" s="101"/>
      <c r="L59" s="101">
        <v>1</v>
      </c>
      <c r="M59" s="112">
        <f t="shared" si="4"/>
        <v>7</v>
      </c>
      <c r="N59" s="113">
        <f t="shared" si="2"/>
        <v>14</v>
      </c>
    </row>
    <row r="60" spans="1:14" ht="14.4" x14ac:dyDescent="0.25">
      <c r="A60" s="100" t="str">
        <f t="shared" si="5"/>
        <v/>
      </c>
      <c r="B60" s="130"/>
      <c r="C60" s="102" t="s">
        <v>37</v>
      </c>
      <c r="D60" s="103"/>
      <c r="E60" s="114"/>
      <c r="F60" s="105"/>
      <c r="G60" s="114"/>
      <c r="H60" s="153"/>
      <c r="I60" s="101"/>
      <c r="J60" s="101"/>
      <c r="K60" s="101"/>
      <c r="L60" s="101"/>
      <c r="M60" s="112">
        <f t="shared" si="4"/>
        <v>0</v>
      </c>
      <c r="N60" s="113">
        <f t="shared" ref="N60:N75" si="6">SUM($M60+$N$5)</f>
        <v>0</v>
      </c>
    </row>
    <row r="61" spans="1:14" ht="14.4" x14ac:dyDescent="0.25">
      <c r="A61" s="100" t="str">
        <f t="shared" si="5"/>
        <v/>
      </c>
      <c r="B61" s="101"/>
      <c r="C61" s="102" t="s">
        <v>37</v>
      </c>
      <c r="D61" s="103"/>
      <c r="E61" s="114"/>
      <c r="F61" s="105"/>
      <c r="G61" s="625"/>
      <c r="H61" s="153"/>
      <c r="I61" s="101"/>
      <c r="J61" s="101"/>
      <c r="K61" s="101"/>
      <c r="L61" s="101"/>
      <c r="M61" s="112">
        <f t="shared" si="4"/>
        <v>0</v>
      </c>
      <c r="N61" s="113">
        <f t="shared" si="6"/>
        <v>0</v>
      </c>
    </row>
    <row r="62" spans="1:14" ht="14.4" x14ac:dyDescent="0.25">
      <c r="A62" s="100" t="str">
        <f t="shared" si="5"/>
        <v/>
      </c>
      <c r="B62" s="101"/>
      <c r="C62" s="102" t="s">
        <v>37</v>
      </c>
      <c r="D62" s="103"/>
      <c r="E62" s="114"/>
      <c r="F62" s="105"/>
      <c r="G62" s="625"/>
      <c r="H62" s="153"/>
      <c r="I62" s="101"/>
      <c r="J62" s="101"/>
      <c r="K62" s="101"/>
      <c r="L62" s="101"/>
      <c r="M62" s="112">
        <f t="shared" si="4"/>
        <v>0</v>
      </c>
      <c r="N62" s="113">
        <f t="shared" si="6"/>
        <v>0</v>
      </c>
    </row>
    <row r="63" spans="1:14" ht="14.4" x14ac:dyDescent="0.25">
      <c r="A63" s="100" t="str">
        <f t="shared" si="5"/>
        <v/>
      </c>
      <c r="B63" s="101"/>
      <c r="C63" s="102" t="s">
        <v>37</v>
      </c>
      <c r="D63" s="103"/>
      <c r="E63" s="114"/>
      <c r="F63" s="105"/>
      <c r="G63" s="625"/>
      <c r="H63" s="153"/>
      <c r="I63" s="101"/>
      <c r="J63" s="101"/>
      <c r="K63" s="101"/>
      <c r="L63" s="101"/>
      <c r="M63" s="112">
        <f t="shared" si="4"/>
        <v>0</v>
      </c>
      <c r="N63" s="113">
        <f t="shared" si="6"/>
        <v>0</v>
      </c>
    </row>
    <row r="64" spans="1:14" ht="14.4" x14ac:dyDescent="0.25">
      <c r="A64" s="100" t="str">
        <f t="shared" si="5"/>
        <v/>
      </c>
      <c r="B64" s="101"/>
      <c r="C64" s="102"/>
      <c r="D64" s="103"/>
      <c r="E64" s="114"/>
      <c r="F64" s="105"/>
      <c r="G64" s="625"/>
      <c r="H64" s="153"/>
      <c r="I64" s="101"/>
      <c r="J64" s="101"/>
      <c r="K64" s="101"/>
      <c r="L64" s="101"/>
      <c r="M64" s="112">
        <f t="shared" si="4"/>
        <v>0</v>
      </c>
      <c r="N64" s="113">
        <f t="shared" si="6"/>
        <v>0</v>
      </c>
    </row>
    <row r="65" spans="1:14" ht="14.4" x14ac:dyDescent="0.25">
      <c r="A65" s="100" t="str">
        <f t="shared" si="5"/>
        <v/>
      </c>
      <c r="B65" s="101"/>
      <c r="C65" s="102"/>
      <c r="D65" s="103"/>
      <c r="E65" s="114"/>
      <c r="F65" s="105"/>
      <c r="G65" s="625"/>
      <c r="H65" s="153"/>
      <c r="I65" s="101"/>
      <c r="J65" s="101"/>
      <c r="K65" s="101"/>
      <c r="L65" s="101"/>
      <c r="M65" s="112">
        <f t="shared" si="4"/>
        <v>0</v>
      </c>
      <c r="N65" s="113">
        <f t="shared" si="6"/>
        <v>0</v>
      </c>
    </row>
    <row r="66" spans="1:14" ht="14.4" x14ac:dyDescent="0.25">
      <c r="A66" s="100" t="str">
        <f t="shared" si="5"/>
        <v/>
      </c>
      <c r="B66" s="101"/>
      <c r="C66" s="102"/>
      <c r="D66" s="103"/>
      <c r="E66" s="114"/>
      <c r="F66" s="105"/>
      <c r="G66" s="625"/>
      <c r="H66" s="153"/>
      <c r="I66" s="101"/>
      <c r="J66" s="101"/>
      <c r="K66" s="101"/>
      <c r="L66" s="101"/>
      <c r="M66" s="112">
        <f t="shared" si="4"/>
        <v>0</v>
      </c>
      <c r="N66" s="113">
        <f t="shared" si="6"/>
        <v>0</v>
      </c>
    </row>
    <row r="67" spans="1:14" ht="14.4" x14ac:dyDescent="0.25">
      <c r="A67" s="100" t="str">
        <f t="shared" si="5"/>
        <v/>
      </c>
      <c r="B67" s="130"/>
      <c r="C67" s="102"/>
      <c r="D67" s="132"/>
      <c r="E67" s="114"/>
      <c r="F67" s="105"/>
      <c r="G67" s="114"/>
      <c r="H67" s="153"/>
      <c r="I67" s="101"/>
      <c r="J67" s="101"/>
      <c r="K67" s="101"/>
      <c r="L67" s="101"/>
      <c r="M67" s="112">
        <f t="shared" si="4"/>
        <v>0</v>
      </c>
      <c r="N67" s="113">
        <f t="shared" si="6"/>
        <v>0</v>
      </c>
    </row>
    <row r="68" spans="1:14" ht="14.4" x14ac:dyDescent="0.25">
      <c r="A68" s="100" t="str">
        <f t="shared" si="5"/>
        <v/>
      </c>
      <c r="B68" s="101"/>
      <c r="C68" s="102"/>
      <c r="D68" s="103"/>
      <c r="E68" s="114"/>
      <c r="F68" s="105"/>
      <c r="G68" s="114"/>
      <c r="H68" s="153"/>
      <c r="I68" s="101"/>
      <c r="J68" s="101"/>
      <c r="K68" s="101"/>
      <c r="L68" s="101"/>
      <c r="M68" s="112">
        <f t="shared" si="4"/>
        <v>0</v>
      </c>
      <c r="N68" s="113">
        <f t="shared" si="6"/>
        <v>0</v>
      </c>
    </row>
    <row r="69" spans="1:14" ht="14.4" x14ac:dyDescent="0.25">
      <c r="A69" s="100" t="str">
        <f t="shared" si="5"/>
        <v/>
      </c>
      <c r="B69" s="101"/>
      <c r="C69" s="102"/>
      <c r="D69" s="103"/>
      <c r="E69" s="114"/>
      <c r="F69" s="105"/>
      <c r="G69" s="625"/>
      <c r="H69" s="153"/>
      <c r="I69" s="101"/>
      <c r="J69" s="101"/>
      <c r="K69" s="101"/>
      <c r="L69" s="101"/>
      <c r="M69" s="112">
        <f t="shared" si="4"/>
        <v>0</v>
      </c>
      <c r="N69" s="113">
        <f t="shared" si="6"/>
        <v>0</v>
      </c>
    </row>
    <row r="70" spans="1:14" ht="14.4" x14ac:dyDescent="0.25">
      <c r="A70" s="100" t="str">
        <f t="shared" ref="A70:A75" si="7">CONCATENATE(B70,C70,D70)</f>
        <v/>
      </c>
      <c r="B70" s="101"/>
      <c r="C70" s="102"/>
      <c r="D70" s="103"/>
      <c r="E70" s="114"/>
      <c r="F70" s="105"/>
      <c r="G70" s="625"/>
      <c r="H70" s="153"/>
      <c r="I70" s="101"/>
      <c r="J70" s="101"/>
      <c r="K70" s="101"/>
      <c r="L70" s="101"/>
      <c r="M70" s="112">
        <f t="shared" si="4"/>
        <v>0</v>
      </c>
      <c r="N70" s="113">
        <f t="shared" si="6"/>
        <v>0</v>
      </c>
    </row>
    <row r="71" spans="1:14" ht="14.4" x14ac:dyDescent="0.25">
      <c r="A71" s="100" t="str">
        <f t="shared" si="7"/>
        <v/>
      </c>
      <c r="B71" s="101"/>
      <c r="C71" s="102"/>
      <c r="D71" s="103"/>
      <c r="E71" s="114"/>
      <c r="F71" s="105"/>
      <c r="G71" s="625"/>
      <c r="H71" s="153"/>
      <c r="I71" s="101"/>
      <c r="J71" s="101"/>
      <c r="K71" s="101"/>
      <c r="L71" s="101"/>
      <c r="M71" s="112">
        <f t="shared" si="4"/>
        <v>0</v>
      </c>
      <c r="N71" s="113">
        <f t="shared" si="6"/>
        <v>0</v>
      </c>
    </row>
    <row r="72" spans="1:14" ht="14.4" x14ac:dyDescent="0.25">
      <c r="A72" s="100" t="str">
        <f t="shared" si="7"/>
        <v/>
      </c>
      <c r="B72" s="101"/>
      <c r="C72" s="102"/>
      <c r="D72" s="103"/>
      <c r="E72" s="114"/>
      <c r="F72" s="105"/>
      <c r="G72" s="625"/>
      <c r="H72" s="153"/>
      <c r="I72" s="101"/>
      <c r="J72" s="101"/>
      <c r="K72" s="101"/>
      <c r="L72" s="101"/>
      <c r="M72" s="112">
        <f t="shared" si="4"/>
        <v>0</v>
      </c>
      <c r="N72" s="113">
        <f t="shared" si="6"/>
        <v>0</v>
      </c>
    </row>
    <row r="73" spans="1:14" ht="14.4" x14ac:dyDescent="0.25">
      <c r="A73" s="100" t="str">
        <f t="shared" si="7"/>
        <v/>
      </c>
      <c r="B73" s="101"/>
      <c r="C73" s="102"/>
      <c r="D73" s="103"/>
      <c r="E73" s="114"/>
      <c r="F73" s="105"/>
      <c r="G73" s="625"/>
      <c r="H73" s="153"/>
      <c r="I73" s="101"/>
      <c r="J73" s="101"/>
      <c r="K73" s="101"/>
      <c r="L73" s="101"/>
      <c r="M73" s="112">
        <f t="shared" si="4"/>
        <v>0</v>
      </c>
      <c r="N73" s="113">
        <f t="shared" si="6"/>
        <v>0</v>
      </c>
    </row>
    <row r="74" spans="1:14" ht="14.4" x14ac:dyDescent="0.25">
      <c r="A74" s="100" t="str">
        <f t="shared" si="7"/>
        <v/>
      </c>
      <c r="B74" s="101"/>
      <c r="C74" s="102"/>
      <c r="D74" s="103"/>
      <c r="E74" s="114"/>
      <c r="F74" s="105"/>
      <c r="G74" s="625"/>
      <c r="H74" s="153"/>
      <c r="I74" s="101"/>
      <c r="J74" s="101"/>
      <c r="K74" s="101"/>
      <c r="L74" s="101"/>
      <c r="M74" s="112">
        <f t="shared" si="4"/>
        <v>0</v>
      </c>
      <c r="N74" s="113">
        <f t="shared" si="6"/>
        <v>0</v>
      </c>
    </row>
    <row r="75" spans="1:14" ht="14.4" x14ac:dyDescent="0.25">
      <c r="A75" s="100" t="str">
        <f t="shared" si="7"/>
        <v/>
      </c>
      <c r="B75" s="101"/>
      <c r="C75" s="102"/>
      <c r="D75" s="103"/>
      <c r="E75" s="114"/>
      <c r="F75" s="105"/>
      <c r="G75" s="625"/>
      <c r="H75" s="153"/>
      <c r="I75" s="101"/>
      <c r="J75" s="101"/>
      <c r="K75" s="101"/>
      <c r="L75" s="101"/>
      <c r="M75" s="112">
        <f t="shared" ref="M75" si="8">IF(L75=1,7,IF(L75=2,6,IF(L75=3,5,IF(L75=4,4,IF(L75=5,3,IF(L75=6,2,IF(L75&gt;=6,1,0)))))))</f>
        <v>0</v>
      </c>
      <c r="N75" s="113">
        <f t="shared" si="6"/>
        <v>0</v>
      </c>
    </row>
  </sheetData>
  <autoFilter ref="A3:N75" xr:uid="{1D7F9BC5-29BC-4133-9029-330BCADF77B0}">
    <filterColumn colId="6" showButton="0"/>
    <filterColumn colId="7" showButton="0"/>
    <filterColumn colId="8" showButton="0"/>
    <filterColumn colId="9" showButton="0"/>
    <sortState xmlns:xlrd2="http://schemas.microsoft.com/office/spreadsheetml/2017/richdata2" ref="A8:N75">
      <sortCondition descending="1" ref="L3:L75"/>
    </sortState>
  </autoFilter>
  <mergeCells count="19">
    <mergeCell ref="A3:A5"/>
    <mergeCell ref="B3:B5"/>
    <mergeCell ref="C3:C5"/>
    <mergeCell ref="D3:D5"/>
    <mergeCell ref="E3:E4"/>
    <mergeCell ref="E5:F5"/>
    <mergeCell ref="K4:K5"/>
    <mergeCell ref="B1:C1"/>
    <mergeCell ref="E1:J1"/>
    <mergeCell ref="L1:M1"/>
    <mergeCell ref="B2:M2"/>
    <mergeCell ref="F3:F4"/>
    <mergeCell ref="G3:K3"/>
    <mergeCell ref="L3:L5"/>
    <mergeCell ref="M3:M5"/>
    <mergeCell ref="G4:G5"/>
    <mergeCell ref="H4:H5"/>
    <mergeCell ref="I4:I5"/>
    <mergeCell ref="J4:J5"/>
  </mergeCells>
  <phoneticPr fontId="74" type="noConversion"/>
  <conditionalFormatting sqref="C1:D5">
    <cfRule type="duplicateValues" dxfId="36" priority="1074"/>
  </conditionalFormatting>
  <conditionalFormatting sqref="C6:D26">
    <cfRule type="duplicateValues" dxfId="35" priority="1073"/>
  </conditionalFormatting>
  <conditionalFormatting sqref="C27:D59 C64:D75 D60:D63">
    <cfRule type="duplicateValues" dxfId="34" priority="1069"/>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A4D86-B13C-49A8-AA76-7293B6226491}">
  <sheetPr codeName="Sheet25">
    <tabColor rgb="FFFF3399"/>
  </sheetPr>
  <dimension ref="A1:V125"/>
  <sheetViews>
    <sheetView zoomScaleNormal="100" workbookViewId="0">
      <selection activeCell="I18" sqref="I18"/>
    </sheetView>
  </sheetViews>
  <sheetFormatPr defaultRowHeight="13.2" x14ac:dyDescent="0.25"/>
  <cols>
    <col min="1" max="1" width="29" bestFit="1" customWidth="1"/>
    <col min="2" max="2" width="9" style="374" customWidth="1"/>
    <col min="3" max="3" width="20.44140625" bestFit="1" customWidth="1"/>
    <col min="4" max="4" width="32.6640625" style="578" bestFit="1" customWidth="1"/>
    <col min="5" max="5" width="10.109375" bestFit="1" customWidth="1"/>
    <col min="6" max="6" width="10.109375" customWidth="1"/>
    <col min="7" max="7" width="10.33203125" bestFit="1" customWidth="1"/>
    <col min="8" max="8" width="10.5546875" style="593" bestFit="1" customWidth="1"/>
    <col min="9" max="9" width="10.88671875" bestFit="1" customWidth="1"/>
    <col min="10" max="10" width="16.5546875" bestFit="1" customWidth="1"/>
    <col min="11" max="11" width="16.6640625" bestFit="1" customWidth="1"/>
    <col min="12" max="12" width="9.33203125" bestFit="1" customWidth="1"/>
    <col min="13" max="13" width="10.109375" style="374" bestFit="1" customWidth="1"/>
    <col min="14" max="14" width="35.5546875" bestFit="1" customWidth="1"/>
    <col min="15" max="15" width="8" bestFit="1" customWidth="1"/>
    <col min="16" max="16" width="5" bestFit="1" customWidth="1"/>
    <col min="17" max="18" width="8" bestFit="1" customWidth="1"/>
    <col min="19" max="19" width="3" bestFit="1" customWidth="1"/>
    <col min="22" max="22" width="32.6640625" bestFit="1" customWidth="1"/>
  </cols>
  <sheetData>
    <row r="1" spans="1:22" s="93" customFormat="1" ht="22.5" customHeight="1" thickBot="1" x14ac:dyDescent="0.3">
      <c r="A1" s="89">
        <f>SUM(A2-1)</f>
        <v>10</v>
      </c>
      <c r="B1" s="942" t="s">
        <v>54</v>
      </c>
      <c r="C1" s="943"/>
      <c r="D1" s="575" t="s">
        <v>27</v>
      </c>
      <c r="E1" s="945" t="s">
        <v>197</v>
      </c>
      <c r="F1" s="945"/>
      <c r="G1" s="945"/>
      <c r="H1" s="945"/>
      <c r="I1" s="945"/>
      <c r="J1" s="945"/>
      <c r="K1" s="91" t="s">
        <v>28</v>
      </c>
      <c r="L1" s="946">
        <v>45081</v>
      </c>
      <c r="M1" s="947"/>
      <c r="N1" s="92" t="s">
        <v>55</v>
      </c>
      <c r="V1" s="12"/>
    </row>
    <row r="2" spans="1:22" s="93" customFormat="1" ht="22.5" customHeight="1" thickBot="1" x14ac:dyDescent="0.3">
      <c r="A2" s="94">
        <f>COUNTA(_xlfn.UNIQUE(D6:D234))</f>
        <v>11</v>
      </c>
      <c r="B2" s="948" t="s">
        <v>56</v>
      </c>
      <c r="C2" s="948"/>
      <c r="D2" s="948"/>
      <c r="E2" s="948"/>
      <c r="F2" s="948"/>
      <c r="G2" s="948"/>
      <c r="H2" s="948"/>
      <c r="I2" s="948"/>
      <c r="J2" s="948"/>
      <c r="K2" s="948"/>
      <c r="L2" s="948"/>
      <c r="M2" s="948"/>
      <c r="N2" s="95" t="s">
        <v>57</v>
      </c>
      <c r="V2" s="12"/>
    </row>
    <row r="3" spans="1:22" s="93" customFormat="1" ht="14.4" thickBot="1" x14ac:dyDescent="0.3">
      <c r="A3" s="926" t="s">
        <v>58</v>
      </c>
      <c r="B3" s="928" t="s">
        <v>29</v>
      </c>
      <c r="C3" s="931" t="s">
        <v>30</v>
      </c>
      <c r="D3" s="1002" t="s">
        <v>31</v>
      </c>
      <c r="E3" s="1040" t="s">
        <v>136</v>
      </c>
      <c r="F3" s="579" t="s">
        <v>172</v>
      </c>
      <c r="G3" s="950" t="s">
        <v>60</v>
      </c>
      <c r="H3" s="951"/>
      <c r="I3" s="951"/>
      <c r="J3" s="951"/>
      <c r="K3" s="952"/>
      <c r="L3" s="953" t="s">
        <v>25</v>
      </c>
      <c r="M3" s="1041" t="s">
        <v>135</v>
      </c>
      <c r="N3" s="96" t="s">
        <v>61</v>
      </c>
      <c r="V3" s="12"/>
    </row>
    <row r="4" spans="1:22" s="93" customFormat="1" ht="14.4" thickBot="1" x14ac:dyDescent="0.3">
      <c r="A4" s="927"/>
      <c r="B4" s="929"/>
      <c r="C4" s="932"/>
      <c r="D4" s="1003"/>
      <c r="E4" s="935"/>
      <c r="F4" s="543"/>
      <c r="G4" s="957" t="s">
        <v>26</v>
      </c>
      <c r="H4" s="980" t="s">
        <v>24</v>
      </c>
      <c r="I4" s="959" t="s">
        <v>38</v>
      </c>
      <c r="J4" s="959" t="s">
        <v>32</v>
      </c>
      <c r="K4" s="940" t="s">
        <v>33</v>
      </c>
      <c r="L4" s="954"/>
      <c r="M4" s="956"/>
      <c r="N4" s="98">
        <v>3</v>
      </c>
      <c r="V4" s="12"/>
    </row>
    <row r="5" spans="1:22" s="93" customFormat="1" ht="14.4" thickBot="1" x14ac:dyDescent="0.3">
      <c r="A5" s="961"/>
      <c r="B5" s="962"/>
      <c r="C5" s="963"/>
      <c r="D5" s="1037"/>
      <c r="E5" s="1038" t="s">
        <v>173</v>
      </c>
      <c r="F5" s="1039"/>
      <c r="G5" s="1042"/>
      <c r="H5" s="981"/>
      <c r="I5" s="960"/>
      <c r="J5" s="960"/>
      <c r="K5" s="941"/>
      <c r="L5" s="954"/>
      <c r="M5" s="956"/>
      <c r="N5" s="99">
        <f>IF(N4=1,0,IF(N4=2,1,IF(N4=3,2,0)))</f>
        <v>2</v>
      </c>
      <c r="V5" s="12"/>
    </row>
    <row r="6" spans="1:22" s="93" customFormat="1" ht="14.4" x14ac:dyDescent="0.25">
      <c r="A6" s="100" t="str">
        <f t="shared" ref="A6:A37" si="0">CONCATENATE(B6,C6,D6)</f>
        <v>PrepJazmin HumphrysGordon Park Timepiece</v>
      </c>
      <c r="B6" s="130" t="s">
        <v>26</v>
      </c>
      <c r="C6" s="132" t="s">
        <v>906</v>
      </c>
      <c r="D6" s="576" t="s">
        <v>907</v>
      </c>
      <c r="E6" s="414">
        <v>6022213</v>
      </c>
      <c r="F6" s="580" t="s">
        <v>908</v>
      </c>
      <c r="G6" s="589">
        <v>62.5</v>
      </c>
      <c r="H6" s="591"/>
      <c r="I6" s="583"/>
      <c r="J6" s="584"/>
      <c r="K6" s="377"/>
      <c r="L6" s="89">
        <v>1</v>
      </c>
      <c r="M6" s="380">
        <f>IF(L6=1,7,IF(L6=2,6,IF(L6=3,5,IF(L6=4,4,IF(L6=5,3,IF(L6=6,2,IF(L6&gt;=6,1,0)))))))</f>
        <v>7</v>
      </c>
      <c r="N6" s="89">
        <f t="shared" ref="N6:N36" si="1">SUM(M6+$N$5)</f>
        <v>9</v>
      </c>
      <c r="V6" s="12"/>
    </row>
    <row r="7" spans="1:22" s="93" customFormat="1" ht="14.4" x14ac:dyDescent="0.25">
      <c r="A7" s="100" t="str">
        <f t="shared" si="0"/>
        <v>PrelimMacey GreenLlamados</v>
      </c>
      <c r="B7" s="130" t="s">
        <v>24</v>
      </c>
      <c r="C7" s="103" t="s">
        <v>252</v>
      </c>
      <c r="D7" s="568" t="s">
        <v>873</v>
      </c>
      <c r="E7" s="153">
        <v>6024150</v>
      </c>
      <c r="F7" s="101" t="s">
        <v>908</v>
      </c>
      <c r="G7" s="332"/>
      <c r="H7" s="334">
        <v>69.28</v>
      </c>
      <c r="I7" s="586"/>
      <c r="J7" s="587"/>
      <c r="K7" s="151"/>
      <c r="L7" s="113">
        <v>1</v>
      </c>
      <c r="M7" s="381">
        <f>IF(L7=1,7,IF(L7=2,6,IF(L7=3,5,IF(L7=4,4,IF(L7=5,3,IF(L7=6,2,IF(L7&gt;=6,1,0)))))))</f>
        <v>7</v>
      </c>
      <c r="N7" s="113">
        <f t="shared" si="1"/>
        <v>9</v>
      </c>
      <c r="V7" s="12"/>
    </row>
    <row r="8" spans="1:22" s="93" customFormat="1" ht="14.4" x14ac:dyDescent="0.25">
      <c r="A8" s="100" t="str">
        <f t="shared" si="0"/>
        <v>PrelimGeorgia CowardAutumn French Rose</v>
      </c>
      <c r="B8" s="130" t="s">
        <v>24</v>
      </c>
      <c r="C8" s="103" t="s">
        <v>282</v>
      </c>
      <c r="D8" s="568" t="s">
        <v>322</v>
      </c>
      <c r="E8" s="153">
        <v>6007142</v>
      </c>
      <c r="F8" s="101" t="s">
        <v>908</v>
      </c>
      <c r="G8" s="332"/>
      <c r="H8" s="334">
        <v>66.25</v>
      </c>
      <c r="I8" s="586"/>
      <c r="J8" s="587"/>
      <c r="K8" s="151"/>
      <c r="L8" s="113">
        <v>1</v>
      </c>
      <c r="M8" s="113">
        <f t="shared" ref="M8:M81" si="2">IF(L8=1,7,IF(L8=2,6,IF(L8=3,5,IF(L8=4,4,IF(L8=5,3,IF(L8=6,2,IF(L8&gt;=6,1,0)))))))</f>
        <v>7</v>
      </c>
      <c r="N8" s="113">
        <f t="shared" si="1"/>
        <v>9</v>
      </c>
      <c r="V8" s="12"/>
    </row>
    <row r="9" spans="1:22" s="93" customFormat="1" ht="14.4" x14ac:dyDescent="0.25">
      <c r="A9" s="100" t="str">
        <f t="shared" si="0"/>
        <v>PrelimBridie WandelReign</v>
      </c>
      <c r="B9" s="130" t="s">
        <v>24</v>
      </c>
      <c r="C9" s="103" t="s">
        <v>1027</v>
      </c>
      <c r="D9" s="568" t="s">
        <v>1030</v>
      </c>
      <c r="E9" s="153">
        <v>6020422</v>
      </c>
      <c r="F9" s="101" t="s">
        <v>908</v>
      </c>
      <c r="G9" s="332"/>
      <c r="H9" s="334">
        <v>57.86</v>
      </c>
      <c r="I9" s="586"/>
      <c r="J9" s="587"/>
      <c r="K9" s="151"/>
      <c r="L9" s="113">
        <v>3</v>
      </c>
      <c r="M9" s="113">
        <f t="shared" si="2"/>
        <v>5</v>
      </c>
      <c r="N9" s="113">
        <f t="shared" si="1"/>
        <v>7</v>
      </c>
      <c r="V9" s="12"/>
    </row>
    <row r="10" spans="1:22" s="93" customFormat="1" ht="14.4" x14ac:dyDescent="0.25">
      <c r="A10" s="100" t="str">
        <f t="shared" si="0"/>
        <v>PrelimRuby HeatherMaya</v>
      </c>
      <c r="B10" s="130" t="s">
        <v>24</v>
      </c>
      <c r="C10" s="103" t="s">
        <v>909</v>
      </c>
      <c r="D10" s="568" t="s">
        <v>550</v>
      </c>
      <c r="E10" s="153">
        <v>6029232</v>
      </c>
      <c r="F10" s="101" t="s">
        <v>908</v>
      </c>
      <c r="G10" s="332"/>
      <c r="H10" s="334">
        <v>55</v>
      </c>
      <c r="I10" s="586"/>
      <c r="J10" s="587"/>
      <c r="K10" s="151"/>
      <c r="L10" s="113">
        <v>4</v>
      </c>
      <c r="M10" s="113">
        <f t="shared" si="2"/>
        <v>4</v>
      </c>
      <c r="N10" s="113">
        <f t="shared" si="1"/>
        <v>6</v>
      </c>
      <c r="V10" s="12"/>
    </row>
    <row r="11" spans="1:22" s="93" customFormat="1" ht="14.4" x14ac:dyDescent="0.25">
      <c r="A11" s="100" t="str">
        <f t="shared" si="0"/>
        <v>PrelimBenjumen KloedenDesertsdusk</v>
      </c>
      <c r="B11" s="101" t="s">
        <v>24</v>
      </c>
      <c r="C11" s="103" t="s">
        <v>499</v>
      </c>
      <c r="D11" s="568" t="s">
        <v>511</v>
      </c>
      <c r="E11" s="153">
        <v>6025218</v>
      </c>
      <c r="F11" s="101" t="s">
        <v>908</v>
      </c>
      <c r="G11" s="332"/>
      <c r="H11" s="334">
        <v>69.64</v>
      </c>
      <c r="I11" s="586"/>
      <c r="J11" s="587"/>
      <c r="K11" s="378"/>
      <c r="L11" s="113">
        <v>1</v>
      </c>
      <c r="M11" s="113">
        <f t="shared" si="2"/>
        <v>7</v>
      </c>
      <c r="N11" s="113">
        <f t="shared" si="1"/>
        <v>9</v>
      </c>
      <c r="V11" s="12"/>
    </row>
    <row r="12" spans="1:22" s="93" customFormat="1" ht="14.4" x14ac:dyDescent="0.25">
      <c r="A12" s="100" t="str">
        <f t="shared" si="0"/>
        <v>PrelimMaggie WandelJaffas Redyaz</v>
      </c>
      <c r="B12" s="130" t="s">
        <v>24</v>
      </c>
      <c r="C12" s="103" t="s">
        <v>1028</v>
      </c>
      <c r="D12" s="568" t="s">
        <v>1029</v>
      </c>
      <c r="E12" s="153">
        <v>6028464</v>
      </c>
      <c r="F12" s="112" t="s">
        <v>908</v>
      </c>
      <c r="G12" s="590"/>
      <c r="H12" s="334">
        <v>61.25</v>
      </c>
      <c r="I12" s="586"/>
      <c r="J12" s="587"/>
      <c r="K12" s="378"/>
      <c r="L12" s="113">
        <v>2</v>
      </c>
      <c r="M12" s="113">
        <f t="shared" si="2"/>
        <v>6</v>
      </c>
      <c r="N12" s="113">
        <f t="shared" si="1"/>
        <v>8</v>
      </c>
      <c r="V12" s="12"/>
    </row>
    <row r="13" spans="1:22" s="93" customFormat="1" ht="14.4" x14ac:dyDescent="0.25">
      <c r="A13" s="100" t="str">
        <f t="shared" si="0"/>
        <v>PrelimLylah HeatherEddie</v>
      </c>
      <c r="B13" s="130" t="s">
        <v>24</v>
      </c>
      <c r="C13" s="103" t="s">
        <v>912</v>
      </c>
      <c r="D13" s="568" t="s">
        <v>913</v>
      </c>
      <c r="E13" s="153">
        <v>9104610</v>
      </c>
      <c r="F13" s="112" t="s">
        <v>908</v>
      </c>
      <c r="G13" s="590"/>
      <c r="H13" s="334">
        <v>60.36</v>
      </c>
      <c r="I13" s="586"/>
      <c r="J13" s="587"/>
      <c r="K13" s="378"/>
      <c r="L13" s="113">
        <v>2</v>
      </c>
      <c r="M13" s="113">
        <f t="shared" si="2"/>
        <v>6</v>
      </c>
      <c r="N13" s="113">
        <f t="shared" si="1"/>
        <v>8</v>
      </c>
      <c r="V13" s="12"/>
    </row>
    <row r="14" spans="1:22" s="93" customFormat="1" ht="14.4" x14ac:dyDescent="0.25">
      <c r="A14" s="100" t="str">
        <f t="shared" si="0"/>
        <v>PrelimMia HolbertonJupiters Star</v>
      </c>
      <c r="B14" s="130" t="s">
        <v>24</v>
      </c>
      <c r="C14" s="103" t="s">
        <v>587</v>
      </c>
      <c r="D14" s="568" t="s">
        <v>591</v>
      </c>
      <c r="E14" s="153">
        <v>6027072</v>
      </c>
      <c r="F14" s="112" t="s">
        <v>908</v>
      </c>
      <c r="G14" s="588"/>
      <c r="H14" s="334">
        <v>52.5</v>
      </c>
      <c r="I14" s="586"/>
      <c r="J14" s="587"/>
      <c r="K14" s="378"/>
      <c r="L14" s="113">
        <v>3</v>
      </c>
      <c r="M14" s="113">
        <f t="shared" si="2"/>
        <v>5</v>
      </c>
      <c r="N14" s="113">
        <f t="shared" si="1"/>
        <v>7</v>
      </c>
      <c r="V14" s="12"/>
    </row>
    <row r="15" spans="1:22" s="93" customFormat="1" ht="14.4" x14ac:dyDescent="0.25">
      <c r="A15" s="100" t="str">
        <f t="shared" si="0"/>
        <v>NovGeorgia CowardAutumn French Rose</v>
      </c>
      <c r="B15" s="130" t="s">
        <v>70</v>
      </c>
      <c r="C15" s="132" t="s">
        <v>282</v>
      </c>
      <c r="D15" s="576" t="s">
        <v>322</v>
      </c>
      <c r="E15" s="153">
        <v>6007142</v>
      </c>
      <c r="F15" s="112" t="s">
        <v>908</v>
      </c>
      <c r="G15" s="588"/>
      <c r="H15" s="334"/>
      <c r="I15" s="586">
        <v>66.09</v>
      </c>
      <c r="J15" s="587"/>
      <c r="K15" s="378"/>
      <c r="L15" s="113">
        <v>1</v>
      </c>
      <c r="M15" s="113">
        <f t="shared" si="2"/>
        <v>7</v>
      </c>
      <c r="N15" s="113">
        <f t="shared" si="1"/>
        <v>9</v>
      </c>
      <c r="V15" s="12"/>
    </row>
    <row r="16" spans="1:22" s="93" customFormat="1" ht="14.4" x14ac:dyDescent="0.25">
      <c r="A16" s="100" t="str">
        <f t="shared" si="0"/>
        <v>NovBenjumen KloedenDesertsdusk</v>
      </c>
      <c r="B16" s="130" t="s">
        <v>70</v>
      </c>
      <c r="C16" s="103" t="s">
        <v>499</v>
      </c>
      <c r="D16" s="568" t="s">
        <v>511</v>
      </c>
      <c r="E16" s="153">
        <v>6025218</v>
      </c>
      <c r="F16" s="112" t="s">
        <v>908</v>
      </c>
      <c r="G16" s="588"/>
      <c r="H16" s="334"/>
      <c r="I16" s="586">
        <v>67.81</v>
      </c>
      <c r="J16" s="587"/>
      <c r="K16" s="378"/>
      <c r="L16" s="113">
        <v>1</v>
      </c>
      <c r="M16" s="113">
        <f t="shared" si="2"/>
        <v>7</v>
      </c>
      <c r="N16" s="113">
        <f t="shared" si="1"/>
        <v>9</v>
      </c>
      <c r="V16" s="12"/>
    </row>
    <row r="17" spans="1:22" s="93" customFormat="1" ht="14.4" x14ac:dyDescent="0.25">
      <c r="A17" s="100" t="str">
        <f t="shared" si="0"/>
        <v/>
      </c>
      <c r="B17" s="130"/>
      <c r="C17" s="103"/>
      <c r="D17" s="568" t="s">
        <v>37</v>
      </c>
      <c r="E17" s="153"/>
      <c r="F17" s="112"/>
      <c r="G17" s="588"/>
      <c r="H17" s="334"/>
      <c r="I17" s="586"/>
      <c r="J17" s="587"/>
      <c r="K17" s="378"/>
      <c r="L17" s="113"/>
      <c r="M17" s="113">
        <f t="shared" si="2"/>
        <v>0</v>
      </c>
      <c r="N17" s="113">
        <f t="shared" si="1"/>
        <v>2</v>
      </c>
      <c r="V17" s="12"/>
    </row>
    <row r="18" spans="1:22" s="93" customFormat="1" ht="14.4" x14ac:dyDescent="0.25">
      <c r="A18" s="100" t="str">
        <f t="shared" si="0"/>
        <v/>
      </c>
      <c r="B18" s="130"/>
      <c r="C18" s="103"/>
      <c r="D18" s="568"/>
      <c r="E18" s="153"/>
      <c r="F18" s="112"/>
      <c r="G18" s="588"/>
      <c r="H18" s="334"/>
      <c r="I18" s="586"/>
      <c r="J18" s="587"/>
      <c r="K18" s="378"/>
      <c r="L18" s="113"/>
      <c r="M18" s="113">
        <f t="shared" si="2"/>
        <v>0</v>
      </c>
      <c r="N18" s="113">
        <f t="shared" si="1"/>
        <v>2</v>
      </c>
      <c r="V18" s="12"/>
    </row>
    <row r="19" spans="1:22" s="93" customFormat="1" ht="14.4" x14ac:dyDescent="0.25">
      <c r="A19" s="100" t="str">
        <f t="shared" si="0"/>
        <v/>
      </c>
      <c r="B19" s="130"/>
      <c r="C19" s="103"/>
      <c r="D19" s="568"/>
      <c r="E19" s="153"/>
      <c r="F19" s="112"/>
      <c r="G19" s="588"/>
      <c r="H19" s="334"/>
      <c r="I19" s="586"/>
      <c r="J19" s="587"/>
      <c r="K19" s="378"/>
      <c r="L19" s="113"/>
      <c r="M19" s="113">
        <f t="shared" si="2"/>
        <v>0</v>
      </c>
      <c r="N19" s="113">
        <f t="shared" si="1"/>
        <v>2</v>
      </c>
      <c r="V19" s="12"/>
    </row>
    <row r="20" spans="1:22" s="93" customFormat="1" ht="14.4" x14ac:dyDescent="0.25">
      <c r="A20" s="100" t="str">
        <f t="shared" si="0"/>
        <v/>
      </c>
      <c r="B20" s="130"/>
      <c r="C20" s="103"/>
      <c r="D20" s="568"/>
      <c r="E20" s="153"/>
      <c r="F20" s="112"/>
      <c r="G20" s="588"/>
      <c r="H20" s="334"/>
      <c r="I20" s="586"/>
      <c r="J20" s="587"/>
      <c r="K20" s="378"/>
      <c r="L20" s="113"/>
      <c r="M20" s="113">
        <f t="shared" si="2"/>
        <v>0</v>
      </c>
      <c r="N20" s="113">
        <f t="shared" si="1"/>
        <v>2</v>
      </c>
      <c r="V20" s="12"/>
    </row>
    <row r="21" spans="1:22" s="93" customFormat="1" ht="14.4" x14ac:dyDescent="0.25">
      <c r="A21" s="100" t="str">
        <f t="shared" si="0"/>
        <v/>
      </c>
      <c r="B21" s="130"/>
      <c r="C21" s="103"/>
      <c r="D21" s="568"/>
      <c r="E21" s="153"/>
      <c r="F21" s="112"/>
      <c r="G21" s="588"/>
      <c r="H21" s="334"/>
      <c r="I21" s="586"/>
      <c r="J21" s="587"/>
      <c r="K21" s="378"/>
      <c r="L21" s="113"/>
      <c r="M21" s="113">
        <f t="shared" si="2"/>
        <v>0</v>
      </c>
      <c r="N21" s="113">
        <f t="shared" si="1"/>
        <v>2</v>
      </c>
      <c r="V21" s="12"/>
    </row>
    <row r="22" spans="1:22" s="93" customFormat="1" ht="14.4" x14ac:dyDescent="0.25">
      <c r="A22" s="100" t="str">
        <f t="shared" si="0"/>
        <v/>
      </c>
      <c r="B22" s="130"/>
      <c r="C22" s="103"/>
      <c r="D22" s="568"/>
      <c r="E22" s="153"/>
      <c r="F22" s="112"/>
      <c r="G22" s="588"/>
      <c r="H22" s="334"/>
      <c r="I22" s="586"/>
      <c r="J22" s="587"/>
      <c r="K22" s="378"/>
      <c r="L22" s="113"/>
      <c r="M22" s="113">
        <f t="shared" si="2"/>
        <v>0</v>
      </c>
      <c r="N22" s="113">
        <f t="shared" si="1"/>
        <v>2</v>
      </c>
      <c r="V22" s="12"/>
    </row>
    <row r="23" spans="1:22" s="93" customFormat="1" ht="14.4" x14ac:dyDescent="0.25">
      <c r="A23" s="100" t="str">
        <f t="shared" si="0"/>
        <v/>
      </c>
      <c r="B23" s="130"/>
      <c r="C23" s="103"/>
      <c r="D23" s="568"/>
      <c r="E23" s="153"/>
      <c r="F23" s="112"/>
      <c r="G23" s="588"/>
      <c r="H23" s="334"/>
      <c r="I23" s="586"/>
      <c r="J23" s="587"/>
      <c r="K23" s="378"/>
      <c r="L23" s="113"/>
      <c r="M23" s="113">
        <f t="shared" si="2"/>
        <v>0</v>
      </c>
      <c r="N23" s="113">
        <f t="shared" si="1"/>
        <v>2</v>
      </c>
      <c r="V23" s="12"/>
    </row>
    <row r="24" spans="1:22" s="93" customFormat="1" ht="14.4" x14ac:dyDescent="0.25">
      <c r="A24" s="100" t="str">
        <f t="shared" si="0"/>
        <v/>
      </c>
      <c r="B24" s="130"/>
      <c r="C24" s="103"/>
      <c r="D24" s="568"/>
      <c r="E24" s="153"/>
      <c r="F24" s="112"/>
      <c r="G24" s="588"/>
      <c r="H24" s="334"/>
      <c r="I24" s="586"/>
      <c r="J24" s="587"/>
      <c r="K24" s="378"/>
      <c r="L24" s="113"/>
      <c r="M24" s="113">
        <f t="shared" si="2"/>
        <v>0</v>
      </c>
      <c r="N24" s="113">
        <f t="shared" si="1"/>
        <v>2</v>
      </c>
      <c r="V24" s="12"/>
    </row>
    <row r="25" spans="1:22" s="93" customFormat="1" ht="14.4" x14ac:dyDescent="0.25">
      <c r="A25" s="100" t="str">
        <f t="shared" si="0"/>
        <v/>
      </c>
      <c r="B25" s="130"/>
      <c r="C25" s="103"/>
      <c r="D25" s="568"/>
      <c r="E25" s="153"/>
      <c r="F25" s="112"/>
      <c r="G25" s="588"/>
      <c r="H25" s="334"/>
      <c r="I25" s="334"/>
      <c r="J25" s="594"/>
      <c r="K25" s="595"/>
      <c r="L25" s="113"/>
      <c r="M25" s="113">
        <f t="shared" si="2"/>
        <v>0</v>
      </c>
      <c r="N25" s="113">
        <f t="shared" si="1"/>
        <v>2</v>
      </c>
      <c r="V25"/>
    </row>
    <row r="26" spans="1:22" s="93" customFormat="1" ht="14.4" x14ac:dyDescent="0.25">
      <c r="A26" s="100" t="str">
        <f t="shared" si="0"/>
        <v/>
      </c>
      <c r="B26" s="130"/>
      <c r="C26" s="103"/>
      <c r="D26" s="568"/>
      <c r="E26" s="153"/>
      <c r="F26" s="112"/>
      <c r="G26" s="588"/>
      <c r="H26" s="334"/>
      <c r="I26" s="334"/>
      <c r="J26" s="594"/>
      <c r="K26" s="595"/>
      <c r="L26" s="113"/>
      <c r="M26" s="113">
        <f t="shared" si="2"/>
        <v>0</v>
      </c>
      <c r="N26" s="113">
        <f t="shared" si="1"/>
        <v>2</v>
      </c>
      <c r="V26"/>
    </row>
    <row r="27" spans="1:22" s="93" customFormat="1" ht="14.4" x14ac:dyDescent="0.25">
      <c r="A27" s="100" t="str">
        <f t="shared" si="0"/>
        <v/>
      </c>
      <c r="B27" s="130"/>
      <c r="C27" s="103"/>
      <c r="D27" s="568"/>
      <c r="E27" s="153"/>
      <c r="F27" s="101"/>
      <c r="G27" s="585"/>
      <c r="H27" s="334"/>
      <c r="I27" s="334"/>
      <c r="J27" s="594"/>
      <c r="K27" s="595"/>
      <c r="L27" s="113"/>
      <c r="M27" s="113">
        <f t="shared" si="2"/>
        <v>0</v>
      </c>
      <c r="N27" s="113">
        <f t="shared" si="1"/>
        <v>2</v>
      </c>
      <c r="V27"/>
    </row>
    <row r="28" spans="1:22" s="93" customFormat="1" ht="14.4" x14ac:dyDescent="0.25">
      <c r="A28" s="100" t="str">
        <f t="shared" si="0"/>
        <v/>
      </c>
      <c r="B28" s="130"/>
      <c r="C28" s="103"/>
      <c r="D28" s="568"/>
      <c r="E28" s="153"/>
      <c r="F28" s="101"/>
      <c r="G28" s="585"/>
      <c r="H28" s="334"/>
      <c r="I28" s="334"/>
      <c r="J28" s="594"/>
      <c r="K28" s="595"/>
      <c r="L28" s="113"/>
      <c r="M28" s="113">
        <f t="shared" si="2"/>
        <v>0</v>
      </c>
      <c r="N28" s="113">
        <f t="shared" si="1"/>
        <v>2</v>
      </c>
      <c r="V28"/>
    </row>
    <row r="29" spans="1:22" s="93" customFormat="1" ht="14.4" x14ac:dyDescent="0.25">
      <c r="A29" s="100" t="str">
        <f t="shared" si="0"/>
        <v/>
      </c>
      <c r="B29" s="130"/>
      <c r="C29" s="103"/>
      <c r="D29" s="568"/>
      <c r="E29" s="153"/>
      <c r="F29" s="101"/>
      <c r="G29" s="585"/>
      <c r="H29" s="334"/>
      <c r="I29" s="334"/>
      <c r="J29" s="594"/>
      <c r="K29" s="595"/>
      <c r="L29" s="113"/>
      <c r="M29" s="113">
        <f t="shared" si="2"/>
        <v>0</v>
      </c>
      <c r="N29" s="113">
        <f t="shared" si="1"/>
        <v>2</v>
      </c>
      <c r="V29"/>
    </row>
    <row r="30" spans="1:22" s="93" customFormat="1" ht="14.4" x14ac:dyDescent="0.25">
      <c r="A30" s="100" t="str">
        <f t="shared" si="0"/>
        <v/>
      </c>
      <c r="B30" s="130"/>
      <c r="C30" s="103"/>
      <c r="D30" s="568"/>
      <c r="E30" s="153"/>
      <c r="F30" s="101"/>
      <c r="G30" s="585"/>
      <c r="H30" s="334"/>
      <c r="I30" s="334"/>
      <c r="J30" s="594"/>
      <c r="K30" s="595"/>
      <c r="L30" s="113"/>
      <c r="M30" s="113">
        <f t="shared" si="2"/>
        <v>0</v>
      </c>
      <c r="N30" s="113">
        <f t="shared" si="1"/>
        <v>2</v>
      </c>
      <c r="V30"/>
    </row>
    <row r="31" spans="1:22" s="93" customFormat="1" ht="14.4" x14ac:dyDescent="0.25">
      <c r="A31" s="100" t="str">
        <f t="shared" si="0"/>
        <v/>
      </c>
      <c r="B31" s="130"/>
      <c r="C31" s="103"/>
      <c r="D31" s="568"/>
      <c r="E31" s="153"/>
      <c r="F31" s="101"/>
      <c r="G31" s="585"/>
      <c r="H31" s="334"/>
      <c r="I31" s="334"/>
      <c r="J31" s="594"/>
      <c r="K31" s="595"/>
      <c r="L31" s="113"/>
      <c r="M31" s="113">
        <f t="shared" si="2"/>
        <v>0</v>
      </c>
      <c r="N31" s="113">
        <f t="shared" si="1"/>
        <v>2</v>
      </c>
      <c r="V31"/>
    </row>
    <row r="32" spans="1:22" s="93" customFormat="1" ht="14.4" x14ac:dyDescent="0.25">
      <c r="A32" s="100" t="str">
        <f t="shared" si="0"/>
        <v/>
      </c>
      <c r="B32" s="130"/>
      <c r="C32" s="103"/>
      <c r="D32" s="568"/>
      <c r="E32" s="153"/>
      <c r="F32" s="101"/>
      <c r="G32" s="156"/>
      <c r="H32" s="334"/>
      <c r="I32" s="334"/>
      <c r="J32" s="594"/>
      <c r="K32" s="595"/>
      <c r="L32" s="113"/>
      <c r="M32" s="113">
        <f t="shared" si="2"/>
        <v>0</v>
      </c>
      <c r="N32" s="113">
        <f t="shared" si="1"/>
        <v>2</v>
      </c>
      <c r="V32"/>
    </row>
    <row r="33" spans="1:22" s="93" customFormat="1" ht="14.4" x14ac:dyDescent="0.25">
      <c r="A33" s="100" t="str">
        <f t="shared" si="0"/>
        <v/>
      </c>
      <c r="B33" s="130"/>
      <c r="C33" s="103"/>
      <c r="D33" s="568"/>
      <c r="E33" s="153"/>
      <c r="F33" s="101"/>
      <c r="G33" s="156"/>
      <c r="H33" s="334"/>
      <c r="I33" s="334"/>
      <c r="J33" s="594"/>
      <c r="K33" s="595"/>
      <c r="L33" s="113"/>
      <c r="M33" s="113">
        <f t="shared" si="2"/>
        <v>0</v>
      </c>
      <c r="N33" s="113">
        <f t="shared" si="1"/>
        <v>2</v>
      </c>
      <c r="V33"/>
    </row>
    <row r="34" spans="1:22" s="93" customFormat="1" ht="14.4" x14ac:dyDescent="0.25">
      <c r="A34" s="100" t="str">
        <f t="shared" si="0"/>
        <v/>
      </c>
      <c r="B34" s="130"/>
      <c r="C34" s="103"/>
      <c r="D34" s="568"/>
      <c r="E34" s="153"/>
      <c r="F34" s="101"/>
      <c r="G34" s="156"/>
      <c r="H34" s="334"/>
      <c r="I34" s="334"/>
      <c r="J34" s="594"/>
      <c r="K34" s="595"/>
      <c r="L34" s="113"/>
      <c r="M34" s="113">
        <f t="shared" si="2"/>
        <v>0</v>
      </c>
      <c r="N34" s="113">
        <f t="shared" si="1"/>
        <v>2</v>
      </c>
      <c r="V34"/>
    </row>
    <row r="35" spans="1:22" s="93" customFormat="1" ht="14.4" x14ac:dyDescent="0.25">
      <c r="A35" s="100" t="str">
        <f t="shared" si="0"/>
        <v/>
      </c>
      <c r="B35" s="130"/>
      <c r="C35" s="103"/>
      <c r="D35" s="568"/>
      <c r="E35" s="153"/>
      <c r="F35" s="101"/>
      <c r="G35" s="156"/>
      <c r="H35" s="334"/>
      <c r="I35" s="334"/>
      <c r="J35" s="594"/>
      <c r="K35" s="595"/>
      <c r="L35" s="113"/>
      <c r="M35" s="113">
        <f t="shared" si="2"/>
        <v>0</v>
      </c>
      <c r="N35" s="113">
        <f t="shared" si="1"/>
        <v>2</v>
      </c>
      <c r="V35"/>
    </row>
    <row r="36" spans="1:22" s="93" customFormat="1" ht="14.4" x14ac:dyDescent="0.25">
      <c r="A36" s="100" t="str">
        <f t="shared" si="0"/>
        <v/>
      </c>
      <c r="B36" s="130"/>
      <c r="C36" s="103"/>
      <c r="D36" s="568"/>
      <c r="E36" s="153"/>
      <c r="F36" s="101"/>
      <c r="G36" s="156"/>
      <c r="H36" s="334"/>
      <c r="I36" s="334"/>
      <c r="J36" s="594"/>
      <c r="K36" s="595"/>
      <c r="L36" s="113"/>
      <c r="M36" s="113">
        <f t="shared" si="2"/>
        <v>0</v>
      </c>
      <c r="N36" s="113">
        <f t="shared" si="1"/>
        <v>2</v>
      </c>
      <c r="V36"/>
    </row>
    <row r="37" spans="1:22" s="93" customFormat="1" ht="14.4" x14ac:dyDescent="0.25">
      <c r="A37" s="100" t="str">
        <f t="shared" si="0"/>
        <v/>
      </c>
      <c r="B37" s="130"/>
      <c r="C37" s="103"/>
      <c r="D37" s="568"/>
      <c r="E37" s="153"/>
      <c r="F37" s="101"/>
      <c r="G37" s="156"/>
      <c r="H37" s="334"/>
      <c r="I37" s="150"/>
      <c r="J37" s="375"/>
      <c r="K37" s="378"/>
      <c r="L37" s="113"/>
      <c r="M37" s="113"/>
      <c r="N37" s="113"/>
      <c r="V37"/>
    </row>
    <row r="38" spans="1:22" s="93" customFormat="1" ht="14.4" x14ac:dyDescent="0.25">
      <c r="A38" s="100" t="str">
        <f t="shared" ref="A38:A63" si="3">CONCATENATE(B38,C38,D38)</f>
        <v/>
      </c>
      <c r="B38" s="130"/>
      <c r="C38" s="103"/>
      <c r="D38" s="568"/>
      <c r="E38" s="153"/>
      <c r="F38" s="101"/>
      <c r="G38" s="156"/>
      <c r="H38" s="334"/>
      <c r="I38" s="150"/>
      <c r="J38" s="375"/>
      <c r="K38" s="378"/>
      <c r="L38" s="113"/>
      <c r="M38" s="113"/>
      <c r="N38" s="113"/>
      <c r="V38"/>
    </row>
    <row r="39" spans="1:22" s="93" customFormat="1" ht="14.4" x14ac:dyDescent="0.25">
      <c r="A39" s="100" t="str">
        <f t="shared" si="3"/>
        <v/>
      </c>
      <c r="B39" s="130"/>
      <c r="C39" s="103"/>
      <c r="D39" s="568"/>
      <c r="E39" s="153"/>
      <c r="F39" s="101"/>
      <c r="G39" s="156"/>
      <c r="H39" s="334"/>
      <c r="I39" s="150"/>
      <c r="J39" s="375"/>
      <c r="K39" s="378"/>
      <c r="L39" s="113"/>
      <c r="M39" s="113"/>
      <c r="N39" s="113"/>
      <c r="V39"/>
    </row>
    <row r="40" spans="1:22" s="93" customFormat="1" ht="14.4" x14ac:dyDescent="0.25">
      <c r="A40" s="100" t="str">
        <f t="shared" si="3"/>
        <v/>
      </c>
      <c r="B40" s="130"/>
      <c r="C40" s="103"/>
      <c r="D40" s="568"/>
      <c r="E40" s="153"/>
      <c r="F40" s="101"/>
      <c r="G40" s="156"/>
      <c r="H40" s="334"/>
      <c r="I40" s="150"/>
      <c r="J40" s="375"/>
      <c r="K40" s="378"/>
      <c r="L40" s="113"/>
      <c r="M40" s="113"/>
      <c r="N40" s="113"/>
      <c r="V40"/>
    </row>
    <row r="41" spans="1:22" s="93" customFormat="1" ht="14.4" x14ac:dyDescent="0.25">
      <c r="A41" s="100" t="str">
        <f t="shared" si="3"/>
        <v/>
      </c>
      <c r="B41" s="130"/>
      <c r="C41" s="103"/>
      <c r="D41" s="568"/>
      <c r="E41" s="153"/>
      <c r="F41" s="101"/>
      <c r="G41" s="156"/>
      <c r="H41" s="334"/>
      <c r="I41" s="150"/>
      <c r="J41" s="375"/>
      <c r="K41" s="378"/>
      <c r="L41" s="113"/>
      <c r="M41" s="113"/>
      <c r="N41" s="113"/>
      <c r="V41"/>
    </row>
    <row r="42" spans="1:22" s="93" customFormat="1" ht="14.4" x14ac:dyDescent="0.25">
      <c r="A42" s="100" t="str">
        <f t="shared" si="3"/>
        <v/>
      </c>
      <c r="B42" s="130"/>
      <c r="C42" s="103"/>
      <c r="D42" s="568"/>
      <c r="E42" s="153"/>
      <c r="F42" s="101"/>
      <c r="G42" s="156"/>
      <c r="H42" s="334"/>
      <c r="I42" s="150"/>
      <c r="J42" s="375"/>
      <c r="K42" s="378"/>
      <c r="L42" s="113"/>
      <c r="M42" s="113"/>
      <c r="N42" s="113"/>
      <c r="V42"/>
    </row>
    <row r="43" spans="1:22" s="93" customFormat="1" ht="14.4" x14ac:dyDescent="0.25">
      <c r="A43" s="100" t="str">
        <f t="shared" si="3"/>
        <v/>
      </c>
      <c r="B43" s="130"/>
      <c r="C43" s="103"/>
      <c r="D43" s="568"/>
      <c r="E43" s="153"/>
      <c r="F43" s="101"/>
      <c r="G43" s="156"/>
      <c r="H43" s="334"/>
      <c r="I43" s="150"/>
      <c r="J43" s="375"/>
      <c r="K43" s="378"/>
      <c r="L43" s="113"/>
      <c r="M43" s="113"/>
      <c r="N43" s="113"/>
      <c r="V43"/>
    </row>
    <row r="44" spans="1:22" s="93" customFormat="1" ht="14.4" x14ac:dyDescent="0.25">
      <c r="A44" s="100" t="str">
        <f t="shared" si="3"/>
        <v/>
      </c>
      <c r="B44" s="130"/>
      <c r="C44" s="103"/>
      <c r="D44" s="568"/>
      <c r="E44" s="153"/>
      <c r="F44" s="101"/>
      <c r="G44" s="156"/>
      <c r="H44" s="334"/>
      <c r="I44" s="150"/>
      <c r="J44" s="375"/>
      <c r="K44" s="378"/>
      <c r="L44" s="113"/>
      <c r="M44" s="113"/>
      <c r="N44" s="113"/>
      <c r="V44"/>
    </row>
    <row r="45" spans="1:22" s="93" customFormat="1" ht="14.4" x14ac:dyDescent="0.25">
      <c r="A45" s="100" t="str">
        <f t="shared" si="3"/>
        <v/>
      </c>
      <c r="B45" s="130"/>
      <c r="C45" s="103"/>
      <c r="D45" s="568"/>
      <c r="E45" s="153"/>
      <c r="F45" s="101"/>
      <c r="G45" s="156"/>
      <c r="H45" s="334"/>
      <c r="I45" s="150"/>
      <c r="J45" s="375"/>
      <c r="K45" s="378"/>
      <c r="L45" s="113"/>
      <c r="M45" s="113"/>
      <c r="N45" s="113"/>
      <c r="V45"/>
    </row>
    <row r="46" spans="1:22" s="93" customFormat="1" ht="14.4" x14ac:dyDescent="0.25">
      <c r="A46" s="100" t="str">
        <f t="shared" si="3"/>
        <v/>
      </c>
      <c r="B46" s="130"/>
      <c r="C46" s="103"/>
      <c r="D46" s="568"/>
      <c r="E46" s="153"/>
      <c r="F46" s="101"/>
      <c r="G46" s="156"/>
      <c r="H46" s="334"/>
      <c r="I46" s="574"/>
      <c r="J46" s="375"/>
      <c r="K46" s="378"/>
      <c r="L46" s="113"/>
      <c r="M46" s="113"/>
      <c r="N46" s="113"/>
      <c r="V46"/>
    </row>
    <row r="47" spans="1:22" s="93" customFormat="1" ht="14.4" x14ac:dyDescent="0.25">
      <c r="A47" s="100" t="str">
        <f t="shared" si="3"/>
        <v/>
      </c>
      <c r="B47" s="130"/>
      <c r="C47" s="103"/>
      <c r="D47" s="568"/>
      <c r="E47" s="153"/>
      <c r="F47" s="101"/>
      <c r="G47" s="156"/>
      <c r="H47" s="334"/>
      <c r="I47" s="150"/>
      <c r="J47" s="375"/>
      <c r="K47" s="378"/>
      <c r="L47" s="113"/>
      <c r="M47" s="113"/>
      <c r="N47" s="113"/>
      <c r="V47"/>
    </row>
    <row r="48" spans="1:22" s="93" customFormat="1" ht="14.4" x14ac:dyDescent="0.25">
      <c r="A48" s="100" t="str">
        <f t="shared" si="3"/>
        <v/>
      </c>
      <c r="B48" s="130"/>
      <c r="C48" s="103"/>
      <c r="D48" s="568"/>
      <c r="E48" s="153"/>
      <c r="F48" s="101"/>
      <c r="G48" s="156"/>
      <c r="H48" s="334"/>
      <c r="I48" s="150"/>
      <c r="J48" s="375"/>
      <c r="K48" s="378"/>
      <c r="L48" s="113"/>
      <c r="M48" s="113"/>
      <c r="N48" s="113"/>
      <c r="V48"/>
    </row>
    <row r="49" spans="1:22" s="93" customFormat="1" ht="14.4" x14ac:dyDescent="0.25">
      <c r="A49" s="100" t="str">
        <f t="shared" si="3"/>
        <v/>
      </c>
      <c r="B49" s="130"/>
      <c r="C49" s="103"/>
      <c r="D49" s="568"/>
      <c r="E49" s="153"/>
      <c r="F49" s="101"/>
      <c r="G49" s="156"/>
      <c r="H49" s="334"/>
      <c r="I49" s="150"/>
      <c r="J49" s="375"/>
      <c r="K49" s="378"/>
      <c r="L49" s="113"/>
      <c r="M49" s="113"/>
      <c r="N49" s="113"/>
      <c r="V49"/>
    </row>
    <row r="50" spans="1:22" s="93" customFormat="1" ht="14.4" x14ac:dyDescent="0.25">
      <c r="A50" s="100" t="str">
        <f t="shared" si="3"/>
        <v/>
      </c>
      <c r="B50" s="130"/>
      <c r="C50" s="103"/>
      <c r="D50" s="568"/>
      <c r="E50" s="153"/>
      <c r="F50" s="101"/>
      <c r="G50" s="156"/>
      <c r="H50" s="334"/>
      <c r="I50" s="150"/>
      <c r="J50" s="375"/>
      <c r="K50" s="378"/>
      <c r="L50" s="113"/>
      <c r="M50" s="113"/>
      <c r="N50" s="113"/>
      <c r="V50"/>
    </row>
    <row r="51" spans="1:22" s="93" customFormat="1" ht="14.4" x14ac:dyDescent="0.25">
      <c r="A51" s="100" t="str">
        <f t="shared" si="3"/>
        <v/>
      </c>
      <c r="B51" s="130"/>
      <c r="C51" s="103"/>
      <c r="D51" s="568"/>
      <c r="E51" s="153"/>
      <c r="F51" s="101"/>
      <c r="G51" s="156"/>
      <c r="H51" s="334"/>
      <c r="I51" s="150"/>
      <c r="J51" s="375"/>
      <c r="K51" s="378"/>
      <c r="L51" s="113"/>
      <c r="M51" s="113"/>
      <c r="N51" s="113"/>
      <c r="V51"/>
    </row>
    <row r="52" spans="1:22" s="93" customFormat="1" ht="14.4" x14ac:dyDescent="0.25">
      <c r="A52" s="100" t="str">
        <f t="shared" si="3"/>
        <v/>
      </c>
      <c r="B52" s="130"/>
      <c r="C52" s="103"/>
      <c r="D52" s="568"/>
      <c r="E52" s="153"/>
      <c r="F52" s="101"/>
      <c r="G52" s="156"/>
      <c r="H52" s="334"/>
      <c r="I52" s="150"/>
      <c r="J52" s="375"/>
      <c r="K52" s="378"/>
      <c r="L52" s="113"/>
      <c r="M52" s="113"/>
      <c r="N52" s="113"/>
      <c r="V52"/>
    </row>
    <row r="53" spans="1:22" s="93" customFormat="1" ht="14.4" x14ac:dyDescent="0.25">
      <c r="A53" s="100" t="str">
        <f t="shared" si="3"/>
        <v/>
      </c>
      <c r="B53" s="130"/>
      <c r="C53" s="103"/>
      <c r="D53" s="568"/>
      <c r="E53" s="153"/>
      <c r="F53" s="101"/>
      <c r="G53" s="156"/>
      <c r="H53" s="334"/>
      <c r="I53" s="150"/>
      <c r="J53" s="375"/>
      <c r="K53" s="378"/>
      <c r="L53" s="113"/>
      <c r="M53" s="113"/>
      <c r="N53" s="113"/>
      <c r="V53"/>
    </row>
    <row r="54" spans="1:22" s="93" customFormat="1" ht="14.4" x14ac:dyDescent="0.25">
      <c r="A54" s="100" t="str">
        <f t="shared" si="3"/>
        <v/>
      </c>
      <c r="B54" s="130"/>
      <c r="C54" s="103"/>
      <c r="D54" s="568"/>
      <c r="E54" s="153"/>
      <c r="F54" s="101"/>
      <c r="G54" s="156"/>
      <c r="H54" s="334"/>
      <c r="I54" s="150"/>
      <c r="J54" s="375"/>
      <c r="K54" s="378"/>
      <c r="L54" s="113"/>
      <c r="M54" s="113"/>
      <c r="N54" s="113"/>
      <c r="V54"/>
    </row>
    <row r="55" spans="1:22" s="93" customFormat="1" ht="14.4" x14ac:dyDescent="0.25">
      <c r="A55" s="100" t="str">
        <f t="shared" si="3"/>
        <v/>
      </c>
      <c r="B55" s="130"/>
      <c r="C55" s="103"/>
      <c r="D55" s="568"/>
      <c r="E55" s="153"/>
      <c r="F55" s="101"/>
      <c r="G55" s="156"/>
      <c r="H55" s="334"/>
      <c r="I55" s="150"/>
      <c r="J55" s="375"/>
      <c r="K55" s="378"/>
      <c r="L55" s="113"/>
      <c r="M55" s="113"/>
      <c r="N55" s="113"/>
      <c r="V55"/>
    </row>
    <row r="56" spans="1:22" s="93" customFormat="1" ht="14.4" x14ac:dyDescent="0.25">
      <c r="A56" s="100" t="str">
        <f t="shared" si="3"/>
        <v/>
      </c>
      <c r="B56" s="130"/>
      <c r="C56" s="103"/>
      <c r="D56" s="568"/>
      <c r="E56" s="153"/>
      <c r="F56" s="101"/>
      <c r="G56" s="156"/>
      <c r="H56" s="334"/>
      <c r="I56" s="150"/>
      <c r="J56" s="375"/>
      <c r="K56" s="378"/>
      <c r="L56" s="113"/>
      <c r="M56" s="113"/>
      <c r="N56" s="113"/>
      <c r="V56"/>
    </row>
    <row r="57" spans="1:22" s="93" customFormat="1" ht="14.4" x14ac:dyDescent="0.25">
      <c r="A57" s="100" t="str">
        <f t="shared" si="3"/>
        <v/>
      </c>
      <c r="B57" s="130"/>
      <c r="C57" s="103"/>
      <c r="D57" s="568"/>
      <c r="E57" s="153"/>
      <c r="F57" s="101"/>
      <c r="G57" s="156"/>
      <c r="H57" s="334"/>
      <c r="I57" s="150"/>
      <c r="J57" s="375"/>
      <c r="K57" s="378"/>
      <c r="L57" s="113"/>
      <c r="M57" s="113"/>
      <c r="N57" s="113"/>
      <c r="V57"/>
    </row>
    <row r="58" spans="1:22" s="93" customFormat="1" ht="14.4" x14ac:dyDescent="0.25">
      <c r="A58" s="100" t="str">
        <f t="shared" si="3"/>
        <v/>
      </c>
      <c r="B58" s="130"/>
      <c r="C58" s="103"/>
      <c r="D58" s="568"/>
      <c r="E58" s="153"/>
      <c r="F58" s="101"/>
      <c r="G58" s="156"/>
      <c r="H58" s="334"/>
      <c r="I58" s="150"/>
      <c r="J58" s="375"/>
      <c r="K58" s="378"/>
      <c r="L58" s="113"/>
      <c r="M58" s="113"/>
      <c r="N58" s="113"/>
      <c r="V58"/>
    </row>
    <row r="59" spans="1:22" s="93" customFormat="1" ht="14.4" x14ac:dyDescent="0.25">
      <c r="A59" s="100" t="str">
        <f t="shared" si="3"/>
        <v/>
      </c>
      <c r="B59" s="130"/>
      <c r="C59" s="103"/>
      <c r="D59" s="568"/>
      <c r="E59" s="153"/>
      <c r="F59" s="101"/>
      <c r="G59" s="156"/>
      <c r="H59" s="334"/>
      <c r="I59" s="150"/>
      <c r="J59" s="375"/>
      <c r="K59" s="378"/>
      <c r="L59" s="113"/>
      <c r="M59" s="113"/>
      <c r="N59" s="113"/>
      <c r="V59"/>
    </row>
    <row r="60" spans="1:22" s="93" customFormat="1" ht="14.4" x14ac:dyDescent="0.25">
      <c r="A60" s="100" t="str">
        <f t="shared" si="3"/>
        <v/>
      </c>
      <c r="B60" s="130"/>
      <c r="C60" s="103"/>
      <c r="D60" s="568"/>
      <c r="E60" s="153"/>
      <c r="F60" s="101"/>
      <c r="G60" s="156"/>
      <c r="H60" s="334"/>
      <c r="I60" s="102"/>
      <c r="J60" s="150"/>
      <c r="K60" s="150"/>
      <c r="L60" s="113"/>
      <c r="M60" s="113"/>
      <c r="N60" s="113"/>
      <c r="V60"/>
    </row>
    <row r="61" spans="1:22" s="93" customFormat="1" ht="14.4" x14ac:dyDescent="0.25">
      <c r="A61" s="100" t="str">
        <f t="shared" si="3"/>
        <v/>
      </c>
      <c r="B61" s="130"/>
      <c r="C61" s="103"/>
      <c r="D61" s="576"/>
      <c r="E61" s="153"/>
      <c r="F61" s="101"/>
      <c r="G61" s="156"/>
      <c r="H61" s="334"/>
      <c r="I61" s="102"/>
      <c r="J61" s="150"/>
      <c r="K61" s="150"/>
      <c r="L61" s="113"/>
      <c r="M61" s="113"/>
      <c r="N61" s="113"/>
      <c r="V61"/>
    </row>
    <row r="62" spans="1:22" s="93" customFormat="1" ht="14.4" x14ac:dyDescent="0.25">
      <c r="A62" s="100" t="str">
        <f t="shared" si="3"/>
        <v/>
      </c>
      <c r="B62" s="130"/>
      <c r="C62" s="103"/>
      <c r="D62" s="568"/>
      <c r="E62" s="153"/>
      <c r="F62" s="101"/>
      <c r="G62" s="156"/>
      <c r="H62" s="334"/>
      <c r="I62" s="150"/>
      <c r="J62" s="375"/>
      <c r="K62" s="378"/>
      <c r="L62" s="113"/>
      <c r="M62" s="113"/>
      <c r="N62" s="113"/>
      <c r="V62"/>
    </row>
    <row r="63" spans="1:22" s="93" customFormat="1" ht="14.4" x14ac:dyDescent="0.25">
      <c r="A63" s="100" t="str">
        <f t="shared" si="3"/>
        <v/>
      </c>
      <c r="B63" s="130"/>
      <c r="C63" s="103"/>
      <c r="D63" s="568"/>
      <c r="E63" s="153"/>
      <c r="F63" s="101"/>
      <c r="G63" s="156"/>
      <c r="H63" s="334"/>
      <c r="I63" s="150"/>
      <c r="J63" s="375"/>
      <c r="K63" s="151"/>
      <c r="L63" s="113"/>
      <c r="M63" s="113"/>
      <c r="N63" s="113"/>
      <c r="V63"/>
    </row>
    <row r="64" spans="1:22" s="93" customFormat="1" ht="14.4" x14ac:dyDescent="0.25">
      <c r="A64" s="100"/>
      <c r="B64" s="130"/>
      <c r="C64" s="103"/>
      <c r="D64" s="568"/>
      <c r="E64" s="153"/>
      <c r="F64" s="101"/>
      <c r="G64" s="156"/>
      <c r="H64" s="334"/>
      <c r="I64" s="150"/>
      <c r="J64" s="375"/>
      <c r="K64" s="378"/>
      <c r="L64" s="113"/>
      <c r="M64" s="113"/>
      <c r="N64" s="113"/>
      <c r="V64"/>
    </row>
    <row r="65" spans="1:22" s="93" customFormat="1" ht="14.4" x14ac:dyDescent="0.25">
      <c r="A65" s="100"/>
      <c r="B65" s="130"/>
      <c r="C65" s="103"/>
      <c r="D65" s="568"/>
      <c r="E65" s="153"/>
      <c r="F65" s="101"/>
      <c r="G65" s="156"/>
      <c r="H65" s="334"/>
      <c r="I65" s="150"/>
      <c r="J65" s="375"/>
      <c r="K65" s="378"/>
      <c r="L65" s="113"/>
      <c r="M65" s="113"/>
      <c r="N65" s="113"/>
      <c r="V65"/>
    </row>
    <row r="66" spans="1:22" s="93" customFormat="1" ht="14.4" x14ac:dyDescent="0.25">
      <c r="A66" s="100"/>
      <c r="B66" s="130"/>
      <c r="C66" s="103"/>
      <c r="D66" s="568"/>
      <c r="E66" s="153"/>
      <c r="F66" s="101"/>
      <c r="G66" s="156"/>
      <c r="H66" s="334"/>
      <c r="I66" s="150"/>
      <c r="J66" s="375"/>
      <c r="K66" s="378"/>
      <c r="L66" s="113"/>
      <c r="M66" s="113"/>
      <c r="N66" s="113"/>
      <c r="V66"/>
    </row>
    <row r="67" spans="1:22" s="93" customFormat="1" ht="14.4" x14ac:dyDescent="0.25">
      <c r="A67" s="100"/>
      <c r="B67" s="130"/>
      <c r="C67" s="103"/>
      <c r="D67" s="568"/>
      <c r="E67" s="153"/>
      <c r="F67" s="101"/>
      <c r="G67" s="156"/>
      <c r="H67" s="334"/>
      <c r="I67" s="150"/>
      <c r="J67" s="375"/>
      <c r="K67" s="378"/>
      <c r="L67" s="113"/>
      <c r="M67" s="113"/>
      <c r="N67" s="113"/>
      <c r="V67"/>
    </row>
    <row r="68" spans="1:22" s="93" customFormat="1" ht="14.4" x14ac:dyDescent="0.25">
      <c r="A68" s="100"/>
      <c r="B68" s="130"/>
      <c r="C68" s="103"/>
      <c r="D68" s="568"/>
      <c r="E68" s="153"/>
      <c r="F68" s="101"/>
      <c r="G68" s="156"/>
      <c r="H68" s="334"/>
      <c r="I68" s="150"/>
      <c r="J68" s="375"/>
      <c r="K68" s="378"/>
      <c r="L68" s="113"/>
      <c r="M68" s="113"/>
      <c r="N68" s="113"/>
      <c r="V68"/>
    </row>
    <row r="69" spans="1:22" s="93" customFormat="1" ht="14.4" x14ac:dyDescent="0.25">
      <c r="A69" s="100"/>
      <c r="B69" s="130"/>
      <c r="C69" s="103"/>
      <c r="D69" s="568"/>
      <c r="E69" s="153"/>
      <c r="F69" s="101"/>
      <c r="G69" s="156"/>
      <c r="H69" s="334"/>
      <c r="I69" s="150"/>
      <c r="J69" s="375"/>
      <c r="K69" s="378"/>
      <c r="L69" s="113"/>
      <c r="M69" s="113"/>
      <c r="N69" s="113"/>
      <c r="V69"/>
    </row>
    <row r="70" spans="1:22" s="93" customFormat="1" ht="14.4" x14ac:dyDescent="0.25">
      <c r="A70" s="100"/>
      <c r="B70" s="130"/>
      <c r="C70" s="103"/>
      <c r="D70" s="568"/>
      <c r="E70" s="153"/>
      <c r="F70" s="101"/>
      <c r="G70" s="156"/>
      <c r="H70" s="334"/>
      <c r="I70" s="150"/>
      <c r="J70" s="375"/>
      <c r="K70" s="378"/>
      <c r="L70" s="113"/>
      <c r="M70" s="113"/>
      <c r="N70" s="113"/>
      <c r="V70"/>
    </row>
    <row r="71" spans="1:22" s="93" customFormat="1" ht="14.4" x14ac:dyDescent="0.25">
      <c r="A71" s="100"/>
      <c r="B71" s="130"/>
      <c r="C71" s="103"/>
      <c r="D71" s="568"/>
      <c r="E71" s="153"/>
      <c r="F71" s="101"/>
      <c r="G71" s="156"/>
      <c r="H71" s="334"/>
      <c r="I71" s="150"/>
      <c r="J71" s="375"/>
      <c r="K71" s="378"/>
      <c r="L71" s="113"/>
      <c r="M71" s="113"/>
      <c r="N71" s="113"/>
      <c r="V71"/>
    </row>
    <row r="72" spans="1:22" s="93" customFormat="1" ht="14.4" x14ac:dyDescent="0.25">
      <c r="A72" s="100"/>
      <c r="B72" s="130"/>
      <c r="C72" s="103"/>
      <c r="D72" s="568"/>
      <c r="E72" s="153"/>
      <c r="F72" s="101"/>
      <c r="G72" s="156"/>
      <c r="H72" s="334"/>
      <c r="I72" s="150"/>
      <c r="J72" s="375"/>
      <c r="K72" s="378"/>
      <c r="L72" s="113"/>
      <c r="M72" s="113"/>
      <c r="N72" s="113"/>
      <c r="V72"/>
    </row>
    <row r="73" spans="1:22" s="93" customFormat="1" ht="14.4" x14ac:dyDescent="0.25">
      <c r="A73" s="100"/>
      <c r="B73" s="130"/>
      <c r="C73" s="103"/>
      <c r="D73" s="568"/>
      <c r="E73" s="153"/>
      <c r="F73" s="101"/>
      <c r="G73" s="156"/>
      <c r="H73" s="334"/>
      <c r="I73" s="150"/>
      <c r="J73" s="375"/>
      <c r="K73" s="378"/>
      <c r="L73" s="113"/>
      <c r="M73" s="113"/>
      <c r="N73" s="113"/>
      <c r="V73"/>
    </row>
    <row r="74" spans="1:22" s="93" customFormat="1" ht="14.4" x14ac:dyDescent="0.25">
      <c r="A74" s="100" t="str">
        <f t="shared" ref="A74:A81" si="4">CONCATENATE(B74,C74,D74)</f>
        <v/>
      </c>
      <c r="B74" s="101"/>
      <c r="C74" s="103"/>
      <c r="D74" s="568"/>
      <c r="E74" s="153"/>
      <c r="F74" s="101"/>
      <c r="G74" s="156"/>
      <c r="H74" s="334"/>
      <c r="I74" s="150"/>
      <c r="J74" s="375"/>
      <c r="K74" s="378"/>
      <c r="L74" s="113"/>
      <c r="M74" s="113">
        <f t="shared" si="2"/>
        <v>0</v>
      </c>
      <c r="N74" s="113">
        <f t="shared" ref="N74:N81" si="5">SUM(M74+$N$5)</f>
        <v>2</v>
      </c>
      <c r="V74"/>
    </row>
    <row r="75" spans="1:22" s="93" customFormat="1" ht="14.4" x14ac:dyDescent="0.25">
      <c r="A75" s="100" t="str">
        <f t="shared" si="4"/>
        <v/>
      </c>
      <c r="B75" s="101"/>
      <c r="C75" s="103"/>
      <c r="D75" s="568"/>
      <c r="E75" s="153"/>
      <c r="F75" s="101"/>
      <c r="G75" s="156"/>
      <c r="H75" s="334"/>
      <c r="I75" s="150"/>
      <c r="J75" s="375"/>
      <c r="K75" s="378"/>
      <c r="L75" s="113"/>
      <c r="M75" s="113">
        <f t="shared" si="2"/>
        <v>0</v>
      </c>
      <c r="N75" s="113">
        <f t="shared" si="5"/>
        <v>2</v>
      </c>
      <c r="V75"/>
    </row>
    <row r="76" spans="1:22" s="93" customFormat="1" ht="14.4" x14ac:dyDescent="0.25">
      <c r="A76" s="100" t="str">
        <f t="shared" si="4"/>
        <v/>
      </c>
      <c r="B76" s="101"/>
      <c r="C76" s="103"/>
      <c r="D76" s="568"/>
      <c r="E76" s="153"/>
      <c r="F76" s="101"/>
      <c r="G76" s="156"/>
      <c r="H76" s="334"/>
      <c r="I76" s="150"/>
      <c r="J76" s="375"/>
      <c r="K76" s="378"/>
      <c r="L76" s="113"/>
      <c r="M76" s="113">
        <f t="shared" si="2"/>
        <v>0</v>
      </c>
      <c r="N76" s="113">
        <f t="shared" si="5"/>
        <v>2</v>
      </c>
      <c r="V76"/>
    </row>
    <row r="77" spans="1:22" s="93" customFormat="1" ht="14.4" x14ac:dyDescent="0.25">
      <c r="A77" s="100" t="str">
        <f t="shared" si="4"/>
        <v/>
      </c>
      <c r="B77" s="101"/>
      <c r="C77" s="103"/>
      <c r="D77" s="568"/>
      <c r="E77" s="153"/>
      <c r="F77" s="101"/>
      <c r="G77" s="156"/>
      <c r="H77" s="334"/>
      <c r="I77" s="150"/>
      <c r="J77" s="375"/>
      <c r="K77" s="378"/>
      <c r="L77" s="113"/>
      <c r="M77" s="113">
        <f t="shared" si="2"/>
        <v>0</v>
      </c>
      <c r="N77" s="113">
        <f t="shared" si="5"/>
        <v>2</v>
      </c>
      <c r="V77"/>
    </row>
    <row r="78" spans="1:22" s="93" customFormat="1" ht="14.4" x14ac:dyDescent="0.25">
      <c r="A78" s="100" t="str">
        <f t="shared" si="4"/>
        <v/>
      </c>
      <c r="B78" s="101"/>
      <c r="C78" s="103"/>
      <c r="D78" s="568"/>
      <c r="E78" s="153"/>
      <c r="F78" s="101"/>
      <c r="G78" s="156"/>
      <c r="H78" s="334"/>
      <c r="I78" s="150"/>
      <c r="J78" s="375"/>
      <c r="K78" s="378"/>
      <c r="L78" s="113"/>
      <c r="M78" s="113">
        <f t="shared" si="2"/>
        <v>0</v>
      </c>
      <c r="N78" s="113">
        <f t="shared" si="5"/>
        <v>2</v>
      </c>
      <c r="V78"/>
    </row>
    <row r="79" spans="1:22" s="93" customFormat="1" ht="14.4" x14ac:dyDescent="0.25">
      <c r="A79" s="100" t="str">
        <f t="shared" si="4"/>
        <v/>
      </c>
      <c r="B79" s="101"/>
      <c r="C79" s="103"/>
      <c r="D79" s="568"/>
      <c r="E79" s="153"/>
      <c r="F79" s="101"/>
      <c r="G79" s="156"/>
      <c r="H79" s="334"/>
      <c r="I79" s="150"/>
      <c r="J79" s="375"/>
      <c r="K79" s="378"/>
      <c r="L79" s="113"/>
      <c r="M79" s="113">
        <f t="shared" si="2"/>
        <v>0</v>
      </c>
      <c r="N79" s="113">
        <f t="shared" si="5"/>
        <v>2</v>
      </c>
      <c r="V79"/>
    </row>
    <row r="80" spans="1:22" s="93" customFormat="1" ht="14.4" x14ac:dyDescent="0.25">
      <c r="A80" s="100" t="str">
        <f t="shared" si="4"/>
        <v/>
      </c>
      <c r="B80" s="101"/>
      <c r="C80" s="103"/>
      <c r="D80" s="568"/>
      <c r="E80" s="153"/>
      <c r="F80" s="101"/>
      <c r="G80" s="156"/>
      <c r="H80" s="334"/>
      <c r="I80" s="150"/>
      <c r="J80" s="375"/>
      <c r="K80" s="378"/>
      <c r="L80" s="113"/>
      <c r="M80" s="113">
        <f t="shared" si="2"/>
        <v>0</v>
      </c>
      <c r="N80" s="113">
        <f t="shared" si="5"/>
        <v>2</v>
      </c>
      <c r="V80"/>
    </row>
    <row r="81" spans="1:22" s="93" customFormat="1" ht="15" thickBot="1" x14ac:dyDescent="0.3">
      <c r="A81" s="100" t="str">
        <f t="shared" si="4"/>
        <v/>
      </c>
      <c r="B81" s="115"/>
      <c r="C81" s="117"/>
      <c r="D81" s="577"/>
      <c r="E81" s="164"/>
      <c r="F81" s="115"/>
      <c r="G81" s="157"/>
      <c r="H81" s="592"/>
      <c r="I81" s="158"/>
      <c r="J81" s="376"/>
      <c r="K81" s="379"/>
      <c r="L81" s="127"/>
      <c r="M81" s="127">
        <f t="shared" si="2"/>
        <v>0</v>
      </c>
      <c r="N81" s="127">
        <f t="shared" si="5"/>
        <v>2</v>
      </c>
      <c r="V81"/>
    </row>
    <row r="82" spans="1:22" x14ac:dyDescent="0.25">
      <c r="L82" s="374"/>
      <c r="M82"/>
    </row>
    <row r="83" spans="1:22" x14ac:dyDescent="0.25">
      <c r="L83" s="374"/>
      <c r="M83"/>
    </row>
    <row r="84" spans="1:22" x14ac:dyDescent="0.25">
      <c r="L84" s="374"/>
      <c r="M84"/>
    </row>
    <row r="85" spans="1:22" x14ac:dyDescent="0.25">
      <c r="L85" s="374"/>
      <c r="M85"/>
    </row>
    <row r="86" spans="1:22" x14ac:dyDescent="0.25">
      <c r="L86" s="374"/>
      <c r="M86"/>
    </row>
    <row r="87" spans="1:22" x14ac:dyDescent="0.25">
      <c r="L87" s="374"/>
      <c r="M87"/>
    </row>
    <row r="88" spans="1:22" x14ac:dyDescent="0.25">
      <c r="L88" s="374"/>
      <c r="M88"/>
    </row>
    <row r="89" spans="1:22" x14ac:dyDescent="0.25">
      <c r="L89" s="374"/>
      <c r="M89"/>
    </row>
    <row r="90" spans="1:22" x14ac:dyDescent="0.25">
      <c r="L90" s="374"/>
      <c r="M90"/>
    </row>
    <row r="91" spans="1:22" x14ac:dyDescent="0.25">
      <c r="L91" s="374"/>
      <c r="M91"/>
    </row>
    <row r="92" spans="1:22" x14ac:dyDescent="0.25">
      <c r="L92" s="374"/>
      <c r="M92"/>
    </row>
    <row r="93" spans="1:22" x14ac:dyDescent="0.25">
      <c r="L93" s="374"/>
      <c r="M93"/>
    </row>
    <row r="94" spans="1:22" x14ac:dyDescent="0.25">
      <c r="L94" s="374"/>
      <c r="M94"/>
    </row>
    <row r="95" spans="1:22" x14ac:dyDescent="0.25">
      <c r="L95" s="374"/>
      <c r="M95"/>
    </row>
    <row r="96" spans="1:22" x14ac:dyDescent="0.25">
      <c r="L96" s="374"/>
      <c r="M96"/>
    </row>
    <row r="97" spans="12:13" x14ac:dyDescent="0.25">
      <c r="L97" s="374"/>
      <c r="M97"/>
    </row>
    <row r="98" spans="12:13" x14ac:dyDescent="0.25">
      <c r="L98" s="374"/>
      <c r="M98"/>
    </row>
    <row r="99" spans="12:13" x14ac:dyDescent="0.25">
      <c r="L99" s="374"/>
      <c r="M99"/>
    </row>
    <row r="100" spans="12:13" x14ac:dyDescent="0.25">
      <c r="L100" s="374"/>
      <c r="M100"/>
    </row>
    <row r="101" spans="12:13" x14ac:dyDescent="0.25">
      <c r="L101" s="374"/>
      <c r="M101"/>
    </row>
    <row r="102" spans="12:13" x14ac:dyDescent="0.25">
      <c r="L102" s="374"/>
      <c r="M102"/>
    </row>
    <row r="103" spans="12:13" x14ac:dyDescent="0.25">
      <c r="L103" s="374"/>
      <c r="M103"/>
    </row>
    <row r="104" spans="12:13" x14ac:dyDescent="0.25">
      <c r="L104" s="374"/>
      <c r="M104"/>
    </row>
    <row r="105" spans="12:13" x14ac:dyDescent="0.25">
      <c r="L105" s="374"/>
      <c r="M105"/>
    </row>
    <row r="106" spans="12:13" x14ac:dyDescent="0.25">
      <c r="L106" s="374"/>
      <c r="M106"/>
    </row>
    <row r="107" spans="12:13" x14ac:dyDescent="0.25">
      <c r="L107" s="374"/>
      <c r="M107"/>
    </row>
    <row r="108" spans="12:13" x14ac:dyDescent="0.25">
      <c r="L108" s="374"/>
      <c r="M108"/>
    </row>
    <row r="109" spans="12:13" x14ac:dyDescent="0.25">
      <c r="L109" s="374"/>
      <c r="M109"/>
    </row>
    <row r="110" spans="12:13" x14ac:dyDescent="0.25">
      <c r="L110" s="374"/>
      <c r="M110"/>
    </row>
    <row r="111" spans="12:13" x14ac:dyDescent="0.25">
      <c r="L111" s="374"/>
      <c r="M111"/>
    </row>
    <row r="112" spans="12:13" x14ac:dyDescent="0.25">
      <c r="L112" s="374"/>
      <c r="M112"/>
    </row>
    <row r="113" spans="12:13" x14ac:dyDescent="0.25">
      <c r="L113" s="374"/>
      <c r="M113"/>
    </row>
    <row r="114" spans="12:13" x14ac:dyDescent="0.25">
      <c r="L114" s="374"/>
      <c r="M114"/>
    </row>
    <row r="115" spans="12:13" x14ac:dyDescent="0.25">
      <c r="L115" s="374"/>
      <c r="M115"/>
    </row>
    <row r="116" spans="12:13" x14ac:dyDescent="0.25">
      <c r="L116" s="374"/>
      <c r="M116"/>
    </row>
    <row r="117" spans="12:13" x14ac:dyDescent="0.25">
      <c r="L117" s="374"/>
      <c r="M117"/>
    </row>
    <row r="118" spans="12:13" x14ac:dyDescent="0.25">
      <c r="L118" s="374"/>
      <c r="M118"/>
    </row>
    <row r="119" spans="12:13" x14ac:dyDescent="0.25">
      <c r="L119" s="374"/>
      <c r="M119"/>
    </row>
    <row r="120" spans="12:13" x14ac:dyDescent="0.25">
      <c r="L120" s="374"/>
      <c r="M120"/>
    </row>
    <row r="121" spans="12:13" x14ac:dyDescent="0.25">
      <c r="L121" s="374"/>
      <c r="M121"/>
    </row>
    <row r="122" spans="12:13" x14ac:dyDescent="0.25">
      <c r="L122" s="374"/>
      <c r="M122"/>
    </row>
    <row r="123" spans="12:13" x14ac:dyDescent="0.25">
      <c r="L123" s="374"/>
      <c r="M123"/>
    </row>
    <row r="124" spans="12:13" x14ac:dyDescent="0.25">
      <c r="L124" s="374"/>
      <c r="M124"/>
    </row>
    <row r="125" spans="12:13" x14ac:dyDescent="0.25">
      <c r="L125" s="374"/>
      <c r="M125"/>
    </row>
  </sheetData>
  <sortState xmlns:xlrd2="http://schemas.microsoft.com/office/spreadsheetml/2017/richdata2" ref="V1:V125">
    <sortCondition ref="V1:V125"/>
  </sortState>
  <mergeCells count="18">
    <mergeCell ref="B1:C1"/>
    <mergeCell ref="E1:J1"/>
    <mergeCell ref="L1:M1"/>
    <mergeCell ref="B2:M2"/>
    <mergeCell ref="E3:E4"/>
    <mergeCell ref="G3:K3"/>
    <mergeCell ref="L3:L5"/>
    <mergeCell ref="M3:M5"/>
    <mergeCell ref="G4:G5"/>
    <mergeCell ref="H4:H5"/>
    <mergeCell ref="I4:I5"/>
    <mergeCell ref="J4:J5"/>
    <mergeCell ref="A3:A5"/>
    <mergeCell ref="B3:B5"/>
    <mergeCell ref="C3:C5"/>
    <mergeCell ref="D3:D5"/>
    <mergeCell ref="K4:K5"/>
    <mergeCell ref="E5:F5"/>
  </mergeCells>
  <phoneticPr fontId="68" type="noConversion"/>
  <conditionalFormatting sqref="C1:D5">
    <cfRule type="duplicateValues" dxfId="33" priority="1013"/>
  </conditionalFormatting>
  <conditionalFormatting sqref="D1:D1048576">
    <cfRule type="duplicateValues" dxfId="32" priority="1008"/>
  </conditionalFormatting>
  <conditionalFormatting sqref="E6:F13 C6:C13">
    <cfRule type="duplicateValues" dxfId="31" priority="415"/>
  </conditionalFormatting>
  <conditionalFormatting sqref="E14:F81 C14:C81">
    <cfRule type="duplicateValues" dxfId="30" priority="3"/>
  </conditionalFormatting>
  <conditionalFormatting sqref="V1:V25">
    <cfRule type="duplicateValues" dxfId="29" priority="1"/>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18D87-B039-4EDE-98D0-94CEF15ED4B2}">
  <sheetPr codeName="Sheet32">
    <tabColor rgb="FFFF3399"/>
  </sheetPr>
  <dimension ref="A1:N28"/>
  <sheetViews>
    <sheetView zoomScaleNormal="100" workbookViewId="0">
      <selection activeCell="C13" sqref="C13"/>
    </sheetView>
  </sheetViews>
  <sheetFormatPr defaultColWidth="9.109375" defaultRowHeight="13.2" x14ac:dyDescent="0.25"/>
  <cols>
    <col min="1" max="1" width="57" bestFit="1" customWidth="1"/>
    <col min="2" max="2" width="6.6640625" bestFit="1" customWidth="1"/>
    <col min="3" max="3" width="14.44140625" bestFit="1" customWidth="1"/>
    <col min="4" max="4" width="26" bestFit="1" customWidth="1"/>
    <col min="5" max="5" width="6.6640625" bestFit="1" customWidth="1"/>
    <col min="6" max="6" width="13.109375" bestFit="1" customWidth="1"/>
    <col min="7" max="7" width="6" bestFit="1" customWidth="1"/>
    <col min="8" max="8" width="7.44140625" bestFit="1" customWidth="1"/>
    <col min="9" max="9" width="8.109375" bestFit="1" customWidth="1"/>
    <col min="10" max="10" width="12.33203125" bestFit="1" customWidth="1"/>
    <col min="11" max="11" width="12.88671875" bestFit="1" customWidth="1"/>
    <col min="12" max="12" width="6.5546875" bestFit="1" customWidth="1"/>
    <col min="13" max="13" width="12.5546875" bestFit="1" customWidth="1"/>
    <col min="14" max="14" width="29.44140625" bestFit="1" customWidth="1"/>
  </cols>
  <sheetData>
    <row r="1" spans="1:14" s="93" customFormat="1" ht="14.4" thickBot="1" x14ac:dyDescent="0.3">
      <c r="A1" s="89">
        <f>SUM(A2-1)</f>
        <v>15</v>
      </c>
      <c r="B1" s="942" t="s">
        <v>54</v>
      </c>
      <c r="C1" s="943"/>
      <c r="D1" s="90" t="s">
        <v>27</v>
      </c>
      <c r="E1" s="944" t="s">
        <v>145</v>
      </c>
      <c r="F1" s="945"/>
      <c r="G1" s="945"/>
      <c r="H1" s="945"/>
      <c r="I1" s="945"/>
      <c r="J1" s="945"/>
      <c r="K1" s="91" t="s">
        <v>28</v>
      </c>
      <c r="L1" s="946">
        <v>45108</v>
      </c>
      <c r="M1" s="947"/>
      <c r="N1" s="92" t="s">
        <v>55</v>
      </c>
    </row>
    <row r="2" spans="1:14" s="93" customFormat="1" ht="13.8" thickBot="1" x14ac:dyDescent="0.3">
      <c r="A2" s="94">
        <f>COUNTA(_xlfn.UNIQUE(D6:D194))</f>
        <v>16</v>
      </c>
      <c r="B2" s="948" t="s">
        <v>56</v>
      </c>
      <c r="C2" s="948"/>
      <c r="D2" s="948"/>
      <c r="E2" s="948"/>
      <c r="F2" s="948"/>
      <c r="G2" s="948"/>
      <c r="H2" s="948"/>
      <c r="I2" s="948"/>
      <c r="J2" s="948"/>
      <c r="K2" s="948"/>
      <c r="L2" s="948"/>
      <c r="M2" s="948"/>
      <c r="N2" s="95" t="s">
        <v>57</v>
      </c>
    </row>
    <row r="3" spans="1:14" s="93" customFormat="1" ht="14.4" thickBot="1" x14ac:dyDescent="0.3">
      <c r="A3" s="926" t="s">
        <v>58</v>
      </c>
      <c r="B3" s="928" t="s">
        <v>29</v>
      </c>
      <c r="C3" s="931" t="s">
        <v>30</v>
      </c>
      <c r="D3" s="934" t="s">
        <v>31</v>
      </c>
      <c r="E3" s="936" t="s">
        <v>59</v>
      </c>
      <c r="F3" s="934" t="s">
        <v>36</v>
      </c>
      <c r="G3" s="950" t="s">
        <v>60</v>
      </c>
      <c r="H3" s="951"/>
      <c r="I3" s="951"/>
      <c r="J3" s="951"/>
      <c r="K3" s="952"/>
      <c r="L3" s="953" t="s">
        <v>25</v>
      </c>
      <c r="M3" s="955" t="s">
        <v>34</v>
      </c>
      <c r="N3" s="96" t="s">
        <v>61</v>
      </c>
    </row>
    <row r="4" spans="1:14" s="93" customFormat="1" ht="14.4" thickBot="1" x14ac:dyDescent="0.3">
      <c r="A4" s="927"/>
      <c r="B4" s="929"/>
      <c r="C4" s="932"/>
      <c r="D4" s="935"/>
      <c r="E4" s="937"/>
      <c r="F4" s="949"/>
      <c r="G4" s="957" t="s">
        <v>26</v>
      </c>
      <c r="H4" s="959" t="s">
        <v>24</v>
      </c>
      <c r="I4" s="959" t="s">
        <v>38</v>
      </c>
      <c r="J4" s="959" t="s">
        <v>32</v>
      </c>
      <c r="K4" s="940" t="s">
        <v>33</v>
      </c>
      <c r="L4" s="954"/>
      <c r="M4" s="956"/>
      <c r="N4" s="98">
        <v>2</v>
      </c>
    </row>
    <row r="5" spans="1:14" s="93" customFormat="1" ht="14.4" thickBot="1" x14ac:dyDescent="0.3">
      <c r="A5" s="961"/>
      <c r="B5" s="962"/>
      <c r="C5" s="963"/>
      <c r="D5" s="964"/>
      <c r="E5" s="965" t="s">
        <v>35</v>
      </c>
      <c r="F5" s="966"/>
      <c r="G5" s="976"/>
      <c r="H5" s="977"/>
      <c r="I5" s="977"/>
      <c r="J5" s="977"/>
      <c r="K5" s="975"/>
      <c r="L5" s="969"/>
      <c r="M5" s="970"/>
      <c r="N5" s="99">
        <f>IF(N4=1,0,IF(N4=2,1,IF(N4=3,2,0)))</f>
        <v>1</v>
      </c>
    </row>
    <row r="6" spans="1:14" s="93" customFormat="1" ht="14.4" x14ac:dyDescent="0.3">
      <c r="A6" s="100" t="str">
        <f t="shared" ref="A6:A28" si="0">CONCATENATE(B6,C6,D6)</f>
        <v>NovHolly GreeningLockharts Enterprise</v>
      </c>
      <c r="B6" s="101" t="s">
        <v>70</v>
      </c>
      <c r="C6" s="383" t="s">
        <v>39</v>
      </c>
      <c r="D6" s="438" t="s">
        <v>324</v>
      </c>
      <c r="E6" s="414"/>
      <c r="F6" s="716"/>
      <c r="G6" s="383"/>
      <c r="H6" s="101"/>
      <c r="I6" s="153">
        <v>67.968999999999994</v>
      </c>
      <c r="J6" s="177"/>
      <c r="K6" s="178"/>
      <c r="L6" s="111">
        <v>1</v>
      </c>
      <c r="M6" s="112">
        <f t="shared" ref="M6:M21" si="1">IF(L6=1,7,IF(L6=2,6,IF(L6=3,5,IF(L6=4,4,IF(L6=5,3,IF(L6=6,2,IF(L6&gt;=6,1,0)))))))</f>
        <v>7</v>
      </c>
      <c r="N6" s="113">
        <f>SUM(M6+$N$5)</f>
        <v>8</v>
      </c>
    </row>
    <row r="7" spans="1:14" ht="14.4" x14ac:dyDescent="0.3">
      <c r="A7" s="100" t="str">
        <f t="shared" si="0"/>
        <v>NovEmma TomlinsonMy Toy Heart</v>
      </c>
      <c r="B7" s="101" t="s">
        <v>70</v>
      </c>
      <c r="C7" s="383" t="s">
        <v>276</v>
      </c>
      <c r="D7" s="438" t="s">
        <v>313</v>
      </c>
      <c r="E7" s="153"/>
      <c r="F7" s="105"/>
      <c r="G7" s="114"/>
      <c r="H7" s="383"/>
      <c r="I7" s="153">
        <v>63.75</v>
      </c>
      <c r="J7" s="177"/>
      <c r="K7" s="178"/>
      <c r="L7" s="111">
        <v>2</v>
      </c>
      <c r="M7" s="112">
        <f t="shared" si="1"/>
        <v>6</v>
      </c>
      <c r="N7" s="113">
        <f t="shared" ref="N7:N21" si="2">SUM(M7+$N$5)</f>
        <v>7</v>
      </c>
    </row>
    <row r="8" spans="1:14" ht="14.4" x14ac:dyDescent="0.3">
      <c r="A8" s="100" t="str">
        <f t="shared" si="0"/>
        <v>NovAbbie KirkhamLuminous Star</v>
      </c>
      <c r="B8" s="101" t="s">
        <v>70</v>
      </c>
      <c r="C8" s="383" t="s">
        <v>504</v>
      </c>
      <c r="D8" s="438" t="s">
        <v>384</v>
      </c>
      <c r="E8" s="153"/>
      <c r="F8" s="105"/>
      <c r="G8" s="114"/>
      <c r="H8" s="383"/>
      <c r="I8" s="153">
        <v>62.655999999999999</v>
      </c>
      <c r="J8" s="177"/>
      <c r="K8" s="178"/>
      <c r="L8" s="111">
        <v>2</v>
      </c>
      <c r="M8" s="112">
        <f t="shared" si="1"/>
        <v>6</v>
      </c>
      <c r="N8" s="113">
        <f t="shared" si="2"/>
        <v>7</v>
      </c>
    </row>
    <row r="9" spans="1:14" ht="14.4" x14ac:dyDescent="0.3">
      <c r="A9" s="100" t="str">
        <f t="shared" si="0"/>
        <v>NovHarriet ForrestOakover Too Much Chatter</v>
      </c>
      <c r="B9" s="101" t="s">
        <v>70</v>
      </c>
      <c r="C9" s="383" t="s">
        <v>607</v>
      </c>
      <c r="D9" s="438" t="s">
        <v>659</v>
      </c>
      <c r="E9" s="153"/>
      <c r="F9" s="105"/>
      <c r="G9" s="114"/>
      <c r="H9" s="383"/>
      <c r="I9" s="153">
        <v>70.625</v>
      </c>
      <c r="J9" s="177"/>
      <c r="K9" s="178"/>
      <c r="L9" s="111">
        <v>1</v>
      </c>
      <c r="M9" s="112">
        <f t="shared" si="1"/>
        <v>7</v>
      </c>
      <c r="N9" s="113">
        <f t="shared" si="2"/>
        <v>8</v>
      </c>
    </row>
    <row r="10" spans="1:14" ht="14.4" x14ac:dyDescent="0.3">
      <c r="A10" s="100" t="str">
        <f t="shared" si="0"/>
        <v>NovImogen FreemanDaisy Lvrass</v>
      </c>
      <c r="B10" s="101" t="s">
        <v>70</v>
      </c>
      <c r="C10" s="383" t="s">
        <v>500</v>
      </c>
      <c r="D10" s="438" t="s">
        <v>945</v>
      </c>
      <c r="E10" s="153"/>
      <c r="F10" s="105"/>
      <c r="G10" s="114"/>
      <c r="H10" s="383"/>
      <c r="I10" s="153">
        <v>60.625</v>
      </c>
      <c r="J10" s="177"/>
      <c r="K10" s="178"/>
      <c r="L10" s="111">
        <v>3</v>
      </c>
      <c r="M10" s="112">
        <f t="shared" si="1"/>
        <v>5</v>
      </c>
      <c r="N10" s="113">
        <f t="shared" si="2"/>
        <v>6</v>
      </c>
    </row>
    <row r="11" spans="1:14" ht="14.4" x14ac:dyDescent="0.3">
      <c r="A11" s="100" t="str">
        <f t="shared" si="0"/>
        <v>NovTameaka SmithClare Downs Gandalf</v>
      </c>
      <c r="B11" s="101" t="s">
        <v>70</v>
      </c>
      <c r="C11" s="383" t="s">
        <v>421</v>
      </c>
      <c r="D11" s="438" t="s">
        <v>166</v>
      </c>
      <c r="E11" s="153"/>
      <c r="F11" s="105"/>
      <c r="G11" s="114"/>
      <c r="H11" s="383"/>
      <c r="I11" s="153">
        <v>64.375</v>
      </c>
      <c r="J11" s="177"/>
      <c r="K11" s="178"/>
      <c r="L11" s="111">
        <v>1</v>
      </c>
      <c r="M11" s="112">
        <f t="shared" si="1"/>
        <v>7</v>
      </c>
      <c r="N11" s="113">
        <f t="shared" si="2"/>
        <v>8</v>
      </c>
    </row>
    <row r="12" spans="1:14" ht="14.4" x14ac:dyDescent="0.3">
      <c r="A12" s="100" t="str">
        <f t="shared" si="0"/>
        <v/>
      </c>
      <c r="B12" s="101"/>
      <c r="C12" s="383" t="s">
        <v>37</v>
      </c>
      <c r="D12" s="438" t="s">
        <v>37</v>
      </c>
      <c r="E12" s="153"/>
      <c r="F12" s="105"/>
      <c r="G12" s="114"/>
      <c r="H12" s="383"/>
      <c r="I12" s="153"/>
      <c r="J12" s="177"/>
      <c r="K12" s="178"/>
      <c r="L12" s="111"/>
      <c r="M12" s="112"/>
      <c r="N12" s="113"/>
    </row>
    <row r="13" spans="1:14" ht="14.4" x14ac:dyDescent="0.3">
      <c r="A13" s="100" t="str">
        <f t="shared" si="0"/>
        <v>ElemJessica RidleyHoffman's Molly</v>
      </c>
      <c r="B13" s="101" t="s">
        <v>16</v>
      </c>
      <c r="C13" s="383" t="s">
        <v>18</v>
      </c>
      <c r="D13" s="438" t="s">
        <v>1022</v>
      </c>
      <c r="E13" s="153"/>
      <c r="F13" s="105"/>
      <c r="G13" s="114"/>
      <c r="H13" s="383"/>
      <c r="I13" s="153"/>
      <c r="J13" s="177">
        <v>55.375</v>
      </c>
      <c r="K13" s="178"/>
      <c r="L13" s="111">
        <v>2</v>
      </c>
      <c r="M13" s="112">
        <f t="shared" si="1"/>
        <v>6</v>
      </c>
      <c r="N13" s="113">
        <f t="shared" si="2"/>
        <v>7</v>
      </c>
    </row>
    <row r="14" spans="1:14" ht="14.4" x14ac:dyDescent="0.3">
      <c r="A14" s="100" t="str">
        <f t="shared" si="0"/>
        <v>ElemHarriet ForrestOakover Too Much Chatter</v>
      </c>
      <c r="B14" s="101" t="s">
        <v>16</v>
      </c>
      <c r="C14" s="383" t="s">
        <v>607</v>
      </c>
      <c r="D14" s="438" t="s">
        <v>659</v>
      </c>
      <c r="E14" s="153"/>
      <c r="F14" s="105"/>
      <c r="G14" s="114"/>
      <c r="H14" s="383"/>
      <c r="I14" s="153"/>
      <c r="J14" s="177">
        <v>63.75</v>
      </c>
      <c r="K14" s="178"/>
      <c r="L14" s="111">
        <v>1</v>
      </c>
      <c r="M14" s="112">
        <f t="shared" si="1"/>
        <v>7</v>
      </c>
      <c r="N14" s="113">
        <f t="shared" si="2"/>
        <v>8</v>
      </c>
    </row>
    <row r="15" spans="1:14" ht="14.4" x14ac:dyDescent="0.3">
      <c r="A15" s="100" t="str">
        <f t="shared" si="0"/>
        <v/>
      </c>
      <c r="B15" s="101"/>
      <c r="C15" s="383" t="s">
        <v>37</v>
      </c>
      <c r="D15" s="438" t="s">
        <v>37</v>
      </c>
      <c r="E15" s="153"/>
      <c r="F15" s="105"/>
      <c r="G15" s="114"/>
      <c r="H15" s="383"/>
      <c r="I15" s="153"/>
      <c r="J15" s="177"/>
      <c r="K15" s="178"/>
      <c r="L15" s="111"/>
      <c r="M15" s="112">
        <f t="shared" si="1"/>
        <v>0</v>
      </c>
      <c r="N15" s="113"/>
    </row>
    <row r="16" spans="1:14" ht="14.4" x14ac:dyDescent="0.3">
      <c r="A16" s="100" t="str">
        <f t="shared" si="0"/>
        <v>PrepCharlotte HenshallHp Sweetest Edition</v>
      </c>
      <c r="B16" s="101" t="s">
        <v>26</v>
      </c>
      <c r="C16" s="383" t="s">
        <v>568</v>
      </c>
      <c r="D16" s="438" t="s">
        <v>946</v>
      </c>
      <c r="E16" s="153"/>
      <c r="F16" s="105"/>
      <c r="G16" s="114">
        <v>64</v>
      </c>
      <c r="H16" s="383"/>
      <c r="I16" s="153"/>
      <c r="J16" s="177"/>
      <c r="K16" s="178"/>
      <c r="L16" s="111">
        <v>1</v>
      </c>
      <c r="M16" s="112">
        <f t="shared" si="1"/>
        <v>7</v>
      </c>
      <c r="N16" s="113">
        <f t="shared" si="2"/>
        <v>8</v>
      </c>
    </row>
    <row r="17" spans="1:14" ht="14.4" x14ac:dyDescent="0.3">
      <c r="A17" s="100" t="str">
        <f t="shared" si="0"/>
        <v/>
      </c>
      <c r="B17" s="101"/>
      <c r="C17" s="383" t="s">
        <v>37</v>
      </c>
      <c r="D17" s="438" t="s">
        <v>37</v>
      </c>
      <c r="E17" s="153"/>
      <c r="F17" s="105"/>
      <c r="G17" s="114"/>
      <c r="H17" s="383"/>
      <c r="I17" s="153"/>
      <c r="J17" s="177"/>
      <c r="K17" s="178"/>
      <c r="L17" s="111"/>
      <c r="M17" s="112">
        <f t="shared" si="1"/>
        <v>0</v>
      </c>
      <c r="N17" s="113"/>
    </row>
    <row r="18" spans="1:14" ht="14.4" x14ac:dyDescent="0.3">
      <c r="A18" s="100" t="str">
        <f t="shared" si="0"/>
        <v>PrelimAbby CoulsonCambria Gem</v>
      </c>
      <c r="B18" s="101" t="s">
        <v>24</v>
      </c>
      <c r="C18" s="383" t="s">
        <v>677</v>
      </c>
      <c r="D18" s="438" t="s">
        <v>678</v>
      </c>
      <c r="E18" s="153"/>
      <c r="F18" s="105"/>
      <c r="G18" s="114"/>
      <c r="H18" s="383">
        <v>67.5</v>
      </c>
      <c r="I18" s="153"/>
      <c r="J18" s="177"/>
      <c r="K18" s="178"/>
      <c r="L18" s="111">
        <v>1</v>
      </c>
      <c r="M18" s="112">
        <f t="shared" si="1"/>
        <v>7</v>
      </c>
      <c r="N18" s="113">
        <f t="shared" si="2"/>
        <v>8</v>
      </c>
    </row>
    <row r="19" spans="1:14" ht="14.4" x14ac:dyDescent="0.3">
      <c r="A19" s="100" t="str">
        <f t="shared" si="0"/>
        <v>PrelimSienna BalinskiTamblyn Park Image</v>
      </c>
      <c r="B19" s="101" t="s">
        <v>24</v>
      </c>
      <c r="C19" s="383" t="s">
        <v>902</v>
      </c>
      <c r="D19" s="438" t="s">
        <v>947</v>
      </c>
      <c r="E19" s="153"/>
      <c r="F19" s="105"/>
      <c r="G19" s="114"/>
      <c r="H19" s="101">
        <v>66.25</v>
      </c>
      <c r="I19" s="383"/>
      <c r="J19" s="177"/>
      <c r="K19" s="178"/>
      <c r="L19" s="111">
        <v>1</v>
      </c>
      <c r="M19" s="112">
        <f t="shared" si="1"/>
        <v>7</v>
      </c>
      <c r="N19" s="113">
        <f t="shared" si="2"/>
        <v>8</v>
      </c>
    </row>
    <row r="20" spans="1:14" ht="14.4" x14ac:dyDescent="0.3">
      <c r="A20" s="100" t="str">
        <f t="shared" si="0"/>
        <v>PrelimCharlotte HenshallJujantra Tradesman</v>
      </c>
      <c r="B20" s="101" t="s">
        <v>24</v>
      </c>
      <c r="C20" s="383" t="s">
        <v>568</v>
      </c>
      <c r="D20" s="438" t="s">
        <v>569</v>
      </c>
      <c r="E20" s="153"/>
      <c r="F20" s="105"/>
      <c r="G20" s="114"/>
      <c r="H20" s="101">
        <v>63.213999999999999</v>
      </c>
      <c r="I20" s="383"/>
      <c r="J20" s="177"/>
      <c r="K20" s="178"/>
      <c r="L20" s="111">
        <v>2</v>
      </c>
      <c r="M20" s="112">
        <f t="shared" si="1"/>
        <v>6</v>
      </c>
      <c r="N20" s="113">
        <f t="shared" si="2"/>
        <v>7</v>
      </c>
    </row>
    <row r="21" spans="1:14" ht="14.4" x14ac:dyDescent="0.3">
      <c r="A21" s="100" t="str">
        <f t="shared" si="0"/>
        <v>PrelimElla AtwellKarma Park Tops Delight</v>
      </c>
      <c r="B21" s="101" t="s">
        <v>24</v>
      </c>
      <c r="C21" s="383" t="s">
        <v>233</v>
      </c>
      <c r="D21" s="438" t="s">
        <v>239</v>
      </c>
      <c r="E21" s="153"/>
      <c r="F21" s="105"/>
      <c r="G21" s="114"/>
      <c r="H21" s="101">
        <v>57.14</v>
      </c>
      <c r="I21" s="383"/>
      <c r="J21" s="177"/>
      <c r="K21" s="178"/>
      <c r="L21" s="111">
        <v>3</v>
      </c>
      <c r="M21" s="112">
        <f t="shared" si="1"/>
        <v>5</v>
      </c>
      <c r="N21" s="113">
        <f t="shared" si="2"/>
        <v>6</v>
      </c>
    </row>
    <row r="22" spans="1:14" ht="14.4" x14ac:dyDescent="0.3">
      <c r="A22" s="100" t="str">
        <f t="shared" si="0"/>
        <v>PrelimChaise FowlerJb Royal Illusion</v>
      </c>
      <c r="B22" s="101" t="s">
        <v>24</v>
      </c>
      <c r="C22" s="383" t="s">
        <v>291</v>
      </c>
      <c r="D22" s="438" t="s">
        <v>703</v>
      </c>
      <c r="E22" s="153"/>
      <c r="F22" s="105"/>
      <c r="G22" s="114"/>
      <c r="H22" s="101">
        <v>66.606999999999999</v>
      </c>
      <c r="I22" s="383"/>
      <c r="J22" s="177"/>
      <c r="K22" s="178"/>
      <c r="L22" s="111">
        <v>2</v>
      </c>
      <c r="M22" s="112">
        <f t="shared" ref="M22:M26" si="3">IF(L22=1,7,IF(L22=2,6,IF(L22=3,5,IF(L22=4,4,IF(L22=5,3,IF(L22=6,2,IF(L22&gt;=6,1,0)))))))</f>
        <v>6</v>
      </c>
      <c r="N22" s="113">
        <f t="shared" ref="N22:N25" si="4">SUM(M22+$N$5)</f>
        <v>7</v>
      </c>
    </row>
    <row r="23" spans="1:14" ht="14.4" x14ac:dyDescent="0.3">
      <c r="A23" s="100" t="str">
        <f t="shared" si="0"/>
        <v>PrelimHolly GreeningLockharts Enterprise</v>
      </c>
      <c r="B23" s="101" t="s">
        <v>24</v>
      </c>
      <c r="C23" s="383" t="s">
        <v>39</v>
      </c>
      <c r="D23" s="438" t="s">
        <v>324</v>
      </c>
      <c r="E23" s="153"/>
      <c r="F23" s="105"/>
      <c r="G23" s="114"/>
      <c r="H23" s="101">
        <v>70.177999999999997</v>
      </c>
      <c r="I23" s="383"/>
      <c r="J23" s="177"/>
      <c r="K23" s="178"/>
      <c r="L23" s="111">
        <v>1</v>
      </c>
      <c r="M23" s="112">
        <f t="shared" si="3"/>
        <v>7</v>
      </c>
      <c r="N23" s="113">
        <f t="shared" si="4"/>
        <v>8</v>
      </c>
    </row>
    <row r="24" spans="1:14" ht="14.4" x14ac:dyDescent="0.3">
      <c r="A24" s="100" t="str">
        <f t="shared" si="0"/>
        <v>PrelimLolah DayKasalyn By Divine</v>
      </c>
      <c r="B24" s="101" t="s">
        <v>24</v>
      </c>
      <c r="C24" s="383" t="s">
        <v>284</v>
      </c>
      <c r="D24" s="438" t="s">
        <v>325</v>
      </c>
      <c r="E24" s="153"/>
      <c r="F24" s="105"/>
      <c r="G24" s="114"/>
      <c r="H24" s="101">
        <v>62.5</v>
      </c>
      <c r="I24" s="383"/>
      <c r="J24" s="177"/>
      <c r="K24" s="178"/>
      <c r="L24" s="111">
        <v>4</v>
      </c>
      <c r="M24" s="112">
        <f t="shared" si="3"/>
        <v>4</v>
      </c>
      <c r="N24" s="113">
        <f t="shared" si="4"/>
        <v>5</v>
      </c>
    </row>
    <row r="25" spans="1:14" ht="14.4" x14ac:dyDescent="0.3">
      <c r="A25" s="100" t="str">
        <f t="shared" si="0"/>
        <v>PrelimEmma TomlinsonMy Toy Heart</v>
      </c>
      <c r="B25" s="101" t="s">
        <v>24</v>
      </c>
      <c r="C25" s="438" t="s">
        <v>276</v>
      </c>
      <c r="D25" s="438" t="s">
        <v>313</v>
      </c>
      <c r="E25" s="713"/>
      <c r="F25" s="105"/>
      <c r="G25" s="114"/>
      <c r="H25" s="101">
        <v>64.819999999999993</v>
      </c>
      <c r="I25" s="383"/>
      <c r="J25" s="177"/>
      <c r="K25" s="178"/>
      <c r="L25" s="111">
        <v>3</v>
      </c>
      <c r="M25" s="112">
        <f t="shared" si="3"/>
        <v>5</v>
      </c>
      <c r="N25" s="113">
        <f t="shared" si="4"/>
        <v>6</v>
      </c>
    </row>
    <row r="26" spans="1:14" ht="14.4" x14ac:dyDescent="0.3">
      <c r="A26" s="100" t="str">
        <f t="shared" si="0"/>
        <v/>
      </c>
      <c r="B26" s="101"/>
      <c r="C26" s="383"/>
      <c r="D26" s="438"/>
      <c r="E26" s="153"/>
      <c r="F26" s="105"/>
      <c r="G26" s="114"/>
      <c r="H26" s="101"/>
      <c r="I26" s="383"/>
      <c r="J26" s="177"/>
      <c r="K26" s="178"/>
      <c r="L26" s="111"/>
      <c r="M26" s="112">
        <f t="shared" si="3"/>
        <v>0</v>
      </c>
      <c r="N26" s="113"/>
    </row>
    <row r="27" spans="1:14" ht="14.4" x14ac:dyDescent="0.3">
      <c r="A27" s="100" t="str">
        <f t="shared" si="0"/>
        <v/>
      </c>
      <c r="B27" s="101"/>
      <c r="C27" s="435"/>
      <c r="D27" s="438"/>
      <c r="E27" s="153"/>
      <c r="F27" s="105"/>
      <c r="G27" s="114"/>
      <c r="H27" s="101"/>
      <c r="I27" s="383"/>
      <c r="J27" s="177"/>
      <c r="K27" s="178"/>
      <c r="L27" s="111"/>
      <c r="M27" s="112"/>
      <c r="N27" s="113"/>
    </row>
    <row r="28" spans="1:14" ht="15" thickBot="1" x14ac:dyDescent="0.35">
      <c r="A28" s="163" t="str">
        <f t="shared" si="0"/>
        <v/>
      </c>
      <c r="B28" s="115"/>
      <c r="C28" s="436"/>
      <c r="D28" s="714"/>
      <c r="E28" s="715"/>
      <c r="F28" s="119"/>
      <c r="G28" s="118"/>
      <c r="H28" s="115"/>
      <c r="I28" s="164"/>
      <c r="J28" s="437"/>
      <c r="K28" s="212"/>
      <c r="L28" s="125"/>
      <c r="M28" s="126"/>
      <c r="N28" s="127"/>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65" type="noConversion"/>
  <conditionalFormatting sqref="C25">
    <cfRule type="duplicateValues" dxfId="28" priority="9"/>
  </conditionalFormatting>
  <conditionalFormatting sqref="C1:D5">
    <cfRule type="duplicateValues" dxfId="27" priority="943"/>
  </conditionalFormatting>
  <conditionalFormatting sqref="D6:D28 C26:C28 C6:C24">
    <cfRule type="duplicateValues" dxfId="26" priority="940"/>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C2231-4AA7-4F8E-BA27-24E6C0AE089F}">
  <sheetPr codeName="Sheet35">
    <tabColor rgb="FFFF3399"/>
  </sheetPr>
  <dimension ref="A1:N46"/>
  <sheetViews>
    <sheetView workbookViewId="0">
      <selection activeCell="J17" sqref="J17"/>
    </sheetView>
  </sheetViews>
  <sheetFormatPr defaultRowHeight="13.2" x14ac:dyDescent="0.25"/>
  <cols>
    <col min="1" max="1" width="16.88671875" customWidth="1"/>
    <col min="3" max="3" width="17.44140625" bestFit="1" customWidth="1"/>
    <col min="4" max="4" width="22.44140625" bestFit="1" customWidth="1"/>
    <col min="11" max="11" width="12.88671875" bestFit="1" customWidth="1"/>
    <col min="14" max="14" width="29.44140625" bestFit="1" customWidth="1"/>
  </cols>
  <sheetData>
    <row r="1" spans="1:14" s="93" customFormat="1" ht="22.5" customHeight="1" thickBot="1" x14ac:dyDescent="0.3">
      <c r="A1" s="89">
        <f>SUM(A2-1)</f>
        <v>6</v>
      </c>
      <c r="B1" s="942" t="s">
        <v>54</v>
      </c>
      <c r="C1" s="943"/>
      <c r="D1" s="90" t="s">
        <v>27</v>
      </c>
      <c r="E1" s="944" t="s">
        <v>201</v>
      </c>
      <c r="F1" s="945"/>
      <c r="G1" s="945"/>
      <c r="H1" s="945"/>
      <c r="I1" s="945"/>
      <c r="J1" s="945"/>
      <c r="K1" s="91" t="s">
        <v>28</v>
      </c>
      <c r="L1" s="946">
        <v>45129</v>
      </c>
      <c r="M1" s="947"/>
      <c r="N1" s="92" t="s">
        <v>55</v>
      </c>
    </row>
    <row r="2" spans="1:14" s="93" customFormat="1" ht="22.5" customHeight="1" thickBot="1" x14ac:dyDescent="0.3">
      <c r="A2" s="94">
        <f>COUNTA(_xlfn.UNIQUE(D6:D200))</f>
        <v>7</v>
      </c>
      <c r="B2" s="948" t="s">
        <v>56</v>
      </c>
      <c r="C2" s="948"/>
      <c r="D2" s="948"/>
      <c r="E2" s="948"/>
      <c r="F2" s="948"/>
      <c r="G2" s="948"/>
      <c r="H2" s="948"/>
      <c r="I2" s="948"/>
      <c r="J2" s="948"/>
      <c r="K2" s="948"/>
      <c r="L2" s="948"/>
      <c r="M2" s="948"/>
      <c r="N2" s="95" t="s">
        <v>57</v>
      </c>
    </row>
    <row r="3" spans="1:14" s="93" customFormat="1" ht="14.4" thickBot="1" x14ac:dyDescent="0.3">
      <c r="A3" s="926" t="s">
        <v>58</v>
      </c>
      <c r="B3" s="928" t="s">
        <v>29</v>
      </c>
      <c r="C3" s="931" t="s">
        <v>30</v>
      </c>
      <c r="D3" s="934" t="s">
        <v>31</v>
      </c>
      <c r="E3" s="936" t="s">
        <v>59</v>
      </c>
      <c r="F3" s="934" t="s">
        <v>36</v>
      </c>
      <c r="G3" s="950" t="s">
        <v>60</v>
      </c>
      <c r="H3" s="951"/>
      <c r="I3" s="951"/>
      <c r="J3" s="951"/>
      <c r="K3" s="952"/>
      <c r="L3" s="953" t="s">
        <v>25</v>
      </c>
      <c r="M3" s="955" t="s">
        <v>34</v>
      </c>
      <c r="N3" s="96" t="s">
        <v>61</v>
      </c>
    </row>
    <row r="4" spans="1:14" s="93" customFormat="1" ht="14.4" thickBot="1" x14ac:dyDescent="0.3">
      <c r="A4" s="927"/>
      <c r="B4" s="929"/>
      <c r="C4" s="932"/>
      <c r="D4" s="935"/>
      <c r="E4" s="937"/>
      <c r="F4" s="949"/>
      <c r="G4" s="957" t="s">
        <v>26</v>
      </c>
      <c r="H4" s="959" t="s">
        <v>24</v>
      </c>
      <c r="I4" s="959" t="s">
        <v>38</v>
      </c>
      <c r="J4" s="959" t="s">
        <v>32</v>
      </c>
      <c r="K4" s="940" t="s">
        <v>33</v>
      </c>
      <c r="L4" s="954"/>
      <c r="M4" s="956"/>
      <c r="N4" s="98">
        <v>3</v>
      </c>
    </row>
    <row r="5" spans="1:14" s="93" customFormat="1" ht="14.4" thickBot="1" x14ac:dyDescent="0.3">
      <c r="A5" s="961"/>
      <c r="B5" s="962"/>
      <c r="C5" s="963"/>
      <c r="D5" s="964"/>
      <c r="E5" s="965" t="s">
        <v>35</v>
      </c>
      <c r="F5" s="939"/>
      <c r="G5" s="958"/>
      <c r="H5" s="977"/>
      <c r="I5" s="977"/>
      <c r="J5" s="977"/>
      <c r="K5" s="975"/>
      <c r="L5" s="969"/>
      <c r="M5" s="970"/>
      <c r="N5" s="99">
        <f>IF(N4=1,0,IF(N4=2,1,IF(N4=3,2,0)))</f>
        <v>2</v>
      </c>
    </row>
    <row r="6" spans="1:14" s="93" customFormat="1" ht="14.4" x14ac:dyDescent="0.25">
      <c r="A6" s="100" t="str">
        <f t="shared" ref="A6:A46" si="0">CONCATENATE(B6,C6,D6)</f>
        <v>PrepJazmin HumphrysGordon Park Timepiece</v>
      </c>
      <c r="B6" s="101" t="s">
        <v>26</v>
      </c>
      <c r="C6" s="102" t="s">
        <v>906</v>
      </c>
      <c r="D6" s="103" t="s">
        <v>907</v>
      </c>
      <c r="E6" s="114">
        <v>6022213</v>
      </c>
      <c r="F6" s="102" t="s">
        <v>908</v>
      </c>
      <c r="G6" s="153">
        <v>63</v>
      </c>
      <c r="H6" s="101"/>
      <c r="I6" s="153"/>
      <c r="J6" s="177"/>
      <c r="K6" s="178"/>
      <c r="L6" s="111">
        <v>1</v>
      </c>
      <c r="M6" s="112">
        <f>IF(L6=1,7,IF(L6=2,6,IF(L6=3,5,IF(L6=4,4,IF(L6=5,3,IF(L6=6,2,IF(L6&gt;=6,1,0)))))))</f>
        <v>7</v>
      </c>
      <c r="N6" s="113">
        <f>SUM(M6+$N$5)</f>
        <v>9</v>
      </c>
    </row>
    <row r="7" spans="1:14" ht="14.4" x14ac:dyDescent="0.25">
      <c r="A7" s="100" t="str">
        <f t="shared" si="0"/>
        <v>PrelimGeorgia CowardAutumn French Rose</v>
      </c>
      <c r="B7" s="101" t="s">
        <v>24</v>
      </c>
      <c r="C7" s="131" t="s">
        <v>282</v>
      </c>
      <c r="D7" s="132" t="s">
        <v>322</v>
      </c>
      <c r="E7" s="114">
        <v>6007142</v>
      </c>
      <c r="F7" s="102" t="s">
        <v>908</v>
      </c>
      <c r="G7" s="153"/>
      <c r="H7" s="101">
        <v>71.069999999999993</v>
      </c>
      <c r="I7" s="153"/>
      <c r="J7" s="177"/>
      <c r="K7" s="178"/>
      <c r="L7" s="111">
        <v>1</v>
      </c>
      <c r="M7" s="112">
        <f t="shared" ref="M7:M46" si="1">IF(L7=1,7,IF(L7=2,6,IF(L7=3,5,IF(L7=4,4,IF(L7=5,3,IF(L7=6,2,IF(L7&gt;=6,1,0)))))))</f>
        <v>7</v>
      </c>
      <c r="N7" s="113">
        <f t="shared" ref="N7:N46" si="2">SUM(M7+$N$5)</f>
        <v>9</v>
      </c>
    </row>
    <row r="8" spans="1:14" ht="14.4" x14ac:dyDescent="0.25">
      <c r="A8" s="100" t="str">
        <f t="shared" si="0"/>
        <v>PrelimRuby HeatherMaya</v>
      </c>
      <c r="B8" s="101" t="s">
        <v>24</v>
      </c>
      <c r="C8" s="102" t="s">
        <v>909</v>
      </c>
      <c r="D8" s="103" t="s">
        <v>550</v>
      </c>
      <c r="E8" s="114">
        <v>6029232</v>
      </c>
      <c r="F8" s="102" t="s">
        <v>908</v>
      </c>
      <c r="G8" s="153"/>
      <c r="H8" s="101">
        <v>61.07</v>
      </c>
      <c r="I8" s="153"/>
      <c r="J8" s="177"/>
      <c r="K8" s="178"/>
      <c r="L8" s="111">
        <v>2</v>
      </c>
      <c r="M8" s="112">
        <f t="shared" si="1"/>
        <v>6</v>
      </c>
      <c r="N8" s="113">
        <f t="shared" si="2"/>
        <v>8</v>
      </c>
    </row>
    <row r="9" spans="1:14" ht="14.4" x14ac:dyDescent="0.25">
      <c r="A9" s="100" t="str">
        <f t="shared" si="0"/>
        <v>PrelimOlive ShillingtonRicky</v>
      </c>
      <c r="B9" s="101" t="s">
        <v>24</v>
      </c>
      <c r="C9" s="102" t="s">
        <v>910</v>
      </c>
      <c r="D9" s="103" t="s">
        <v>911</v>
      </c>
      <c r="E9" s="114">
        <v>6028049</v>
      </c>
      <c r="F9" s="102" t="s">
        <v>908</v>
      </c>
      <c r="G9" s="153"/>
      <c r="H9" s="101">
        <v>58.21</v>
      </c>
      <c r="I9" s="153"/>
      <c r="J9" s="177"/>
      <c r="K9" s="178"/>
      <c r="L9" s="111">
        <v>3</v>
      </c>
      <c r="M9" s="112">
        <f t="shared" si="1"/>
        <v>5</v>
      </c>
      <c r="N9" s="113">
        <f t="shared" si="2"/>
        <v>7</v>
      </c>
    </row>
    <row r="10" spans="1:14" ht="14.4" x14ac:dyDescent="0.25">
      <c r="A10" s="100" t="str">
        <f t="shared" si="0"/>
        <v>PrelimLylah HeatherEddie</v>
      </c>
      <c r="B10" s="101" t="s">
        <v>24</v>
      </c>
      <c r="C10" s="102" t="s">
        <v>912</v>
      </c>
      <c r="D10" s="103" t="s">
        <v>913</v>
      </c>
      <c r="E10" s="114">
        <v>9104610</v>
      </c>
      <c r="F10" s="102" t="s">
        <v>908</v>
      </c>
      <c r="G10" s="153"/>
      <c r="H10" s="101">
        <v>64.11</v>
      </c>
      <c r="I10" s="153"/>
      <c r="J10" s="177"/>
      <c r="K10" s="178"/>
      <c r="L10" s="111">
        <v>1</v>
      </c>
      <c r="M10" s="112">
        <f t="shared" si="1"/>
        <v>7</v>
      </c>
      <c r="N10" s="113">
        <f t="shared" si="2"/>
        <v>9</v>
      </c>
    </row>
    <row r="11" spans="1:14" ht="14.4" x14ac:dyDescent="0.25">
      <c r="A11" s="100" t="str">
        <f t="shared" si="0"/>
        <v>NovGeorgia CowardAutumn French Rose</v>
      </c>
      <c r="B11" s="130" t="s">
        <v>70</v>
      </c>
      <c r="C11" s="102" t="s">
        <v>282</v>
      </c>
      <c r="D11" s="103" t="s">
        <v>322</v>
      </c>
      <c r="E11" s="114">
        <v>6007142</v>
      </c>
      <c r="F11" s="102" t="s">
        <v>908</v>
      </c>
      <c r="G11" s="153"/>
      <c r="H11" s="101"/>
      <c r="I11" s="153">
        <v>66.400000000000006</v>
      </c>
      <c r="J11" s="177"/>
      <c r="K11" s="178"/>
      <c r="L11" s="111">
        <v>1</v>
      </c>
      <c r="M11" s="112">
        <f t="shared" si="1"/>
        <v>7</v>
      </c>
      <c r="N11" s="113">
        <f t="shared" si="2"/>
        <v>9</v>
      </c>
    </row>
    <row r="12" spans="1:14" ht="14.4" x14ac:dyDescent="0.25">
      <c r="A12" s="100" t="str">
        <f t="shared" si="0"/>
        <v>NovIsabelle CoxCounter Offer</v>
      </c>
      <c r="B12" s="130" t="s">
        <v>70</v>
      </c>
      <c r="C12" s="102" t="s">
        <v>914</v>
      </c>
      <c r="D12" s="103" t="s">
        <v>592</v>
      </c>
      <c r="E12" s="114">
        <v>6014508</v>
      </c>
      <c r="F12" s="102" t="s">
        <v>908</v>
      </c>
      <c r="G12" s="153"/>
      <c r="H12" s="101"/>
      <c r="I12" s="153">
        <v>66.099999999999994</v>
      </c>
      <c r="J12" s="177"/>
      <c r="K12" s="178"/>
      <c r="L12" s="111">
        <v>1</v>
      </c>
      <c r="M12" s="112">
        <f t="shared" si="1"/>
        <v>7</v>
      </c>
      <c r="N12" s="113">
        <f t="shared" si="2"/>
        <v>9</v>
      </c>
    </row>
    <row r="13" spans="1:14" ht="14.4" x14ac:dyDescent="0.25">
      <c r="A13" s="100" t="str">
        <f t="shared" si="0"/>
        <v/>
      </c>
      <c r="B13" s="101"/>
      <c r="C13" s="102"/>
      <c r="D13" s="103"/>
      <c r="E13" s="114"/>
      <c r="F13" s="102"/>
      <c r="G13" s="153"/>
      <c r="H13" s="101"/>
      <c r="I13" s="153"/>
      <c r="J13" s="177"/>
      <c r="K13" s="178"/>
      <c r="L13" s="111"/>
      <c r="M13" s="112">
        <f t="shared" si="1"/>
        <v>0</v>
      </c>
      <c r="N13" s="113">
        <f t="shared" si="2"/>
        <v>2</v>
      </c>
    </row>
    <row r="14" spans="1:14" ht="14.4" x14ac:dyDescent="0.25">
      <c r="A14" s="100" t="str">
        <f t="shared" si="0"/>
        <v/>
      </c>
      <c r="B14" s="101"/>
      <c r="C14" s="102"/>
      <c r="D14" s="103"/>
      <c r="E14" s="114"/>
      <c r="F14" s="102"/>
      <c r="G14" s="153"/>
      <c r="H14" s="101"/>
      <c r="I14" s="153"/>
      <c r="J14" s="177"/>
      <c r="K14" s="178"/>
      <c r="L14" s="111"/>
      <c r="M14" s="112">
        <f t="shared" si="1"/>
        <v>0</v>
      </c>
      <c r="N14" s="113">
        <f t="shared" si="2"/>
        <v>2</v>
      </c>
    </row>
    <row r="15" spans="1:14" ht="14.4" x14ac:dyDescent="0.25">
      <c r="A15" s="100" t="str">
        <f t="shared" si="0"/>
        <v/>
      </c>
      <c r="B15" s="101"/>
      <c r="C15" s="131"/>
      <c r="D15" s="103"/>
      <c r="E15" s="114"/>
      <c r="F15" s="102"/>
      <c r="G15" s="153"/>
      <c r="H15" s="101"/>
      <c r="I15" s="153"/>
      <c r="J15" s="177"/>
      <c r="K15" s="178"/>
      <c r="L15" s="111"/>
      <c r="M15" s="112">
        <f t="shared" si="1"/>
        <v>0</v>
      </c>
      <c r="N15" s="113">
        <f t="shared" si="2"/>
        <v>2</v>
      </c>
    </row>
    <row r="16" spans="1:14" ht="14.4" x14ac:dyDescent="0.25">
      <c r="A16" s="100" t="str">
        <f t="shared" si="0"/>
        <v/>
      </c>
      <c r="B16" s="101"/>
      <c r="C16" s="102"/>
      <c r="D16" s="103"/>
      <c r="E16" s="114"/>
      <c r="F16" s="102"/>
      <c r="G16" s="153"/>
      <c r="H16" s="101"/>
      <c r="I16" s="153"/>
      <c r="J16" s="177"/>
      <c r="K16" s="178"/>
      <c r="L16" s="111"/>
      <c r="M16" s="112">
        <f t="shared" si="1"/>
        <v>0</v>
      </c>
      <c r="N16" s="113">
        <f t="shared" si="2"/>
        <v>2</v>
      </c>
    </row>
    <row r="17" spans="1:14" ht="14.4" x14ac:dyDescent="0.25">
      <c r="A17" s="100" t="str">
        <f t="shared" si="0"/>
        <v/>
      </c>
      <c r="B17" s="101"/>
      <c r="C17" s="102"/>
      <c r="D17" s="103"/>
      <c r="E17" s="114"/>
      <c r="F17" s="102"/>
      <c r="G17" s="153"/>
      <c r="H17" s="101"/>
      <c r="I17" s="153"/>
      <c r="J17" s="177"/>
      <c r="K17" s="178"/>
      <c r="L17" s="111"/>
      <c r="M17" s="112">
        <f t="shared" si="1"/>
        <v>0</v>
      </c>
      <c r="N17" s="113">
        <f t="shared" si="2"/>
        <v>2</v>
      </c>
    </row>
    <row r="18" spans="1:14" ht="14.4" x14ac:dyDescent="0.25">
      <c r="A18" s="100" t="str">
        <f t="shared" si="0"/>
        <v/>
      </c>
      <c r="B18" s="101"/>
      <c r="C18" s="102"/>
      <c r="D18" s="103"/>
      <c r="E18" s="114"/>
      <c r="F18" s="102"/>
      <c r="G18" s="153"/>
      <c r="H18" s="101"/>
      <c r="I18" s="153"/>
      <c r="J18" s="177"/>
      <c r="K18" s="178"/>
      <c r="L18" s="111"/>
      <c r="M18" s="112">
        <f t="shared" si="1"/>
        <v>0</v>
      </c>
      <c r="N18" s="113">
        <f t="shared" si="2"/>
        <v>2</v>
      </c>
    </row>
    <row r="19" spans="1:14" ht="14.4" x14ac:dyDescent="0.25">
      <c r="A19" s="100" t="str">
        <f t="shared" si="0"/>
        <v/>
      </c>
      <c r="B19" s="101"/>
      <c r="C19" s="102"/>
      <c r="D19" s="103"/>
      <c r="E19" s="114"/>
      <c r="F19" s="102"/>
      <c r="G19" s="153"/>
      <c r="H19" s="101"/>
      <c r="I19" s="153"/>
      <c r="J19" s="177"/>
      <c r="K19" s="178"/>
      <c r="L19" s="111"/>
      <c r="M19" s="112">
        <f t="shared" si="1"/>
        <v>0</v>
      </c>
      <c r="N19" s="113">
        <f t="shared" si="2"/>
        <v>2</v>
      </c>
    </row>
    <row r="20" spans="1:14" ht="14.4" x14ac:dyDescent="0.25">
      <c r="A20" s="100" t="str">
        <f t="shared" si="0"/>
        <v/>
      </c>
      <c r="B20" s="101"/>
      <c r="C20" s="102"/>
      <c r="D20" s="103"/>
      <c r="E20" s="114"/>
      <c r="F20" s="102"/>
      <c r="G20" s="153"/>
      <c r="H20" s="101"/>
      <c r="I20" s="153"/>
      <c r="J20" s="177"/>
      <c r="K20" s="178"/>
      <c r="L20" s="111"/>
      <c r="M20" s="112">
        <f t="shared" si="1"/>
        <v>0</v>
      </c>
      <c r="N20" s="113">
        <f t="shared" si="2"/>
        <v>2</v>
      </c>
    </row>
    <row r="21" spans="1:14" ht="14.4" x14ac:dyDescent="0.25">
      <c r="A21" s="100" t="str">
        <f t="shared" si="0"/>
        <v/>
      </c>
      <c r="B21" s="101"/>
      <c r="C21" s="102"/>
      <c r="D21" s="103"/>
      <c r="E21" s="114"/>
      <c r="F21" s="102"/>
      <c r="G21" s="153"/>
      <c r="H21" s="101"/>
      <c r="I21" s="153"/>
      <c r="J21" s="177"/>
      <c r="K21" s="178"/>
      <c r="L21" s="111"/>
      <c r="M21" s="112">
        <f t="shared" si="1"/>
        <v>0</v>
      </c>
      <c r="N21" s="113">
        <f t="shared" si="2"/>
        <v>2</v>
      </c>
    </row>
    <row r="22" spans="1:14" ht="14.4" x14ac:dyDescent="0.25">
      <c r="A22" s="100" t="str">
        <f t="shared" si="0"/>
        <v/>
      </c>
      <c r="B22" s="101"/>
      <c r="C22" s="102"/>
      <c r="D22" s="103"/>
      <c r="E22" s="114"/>
      <c r="F22" s="102"/>
      <c r="G22" s="153"/>
      <c r="H22" s="12"/>
      <c r="I22" s="101"/>
      <c r="J22" s="177"/>
      <c r="K22" s="178"/>
      <c r="L22" s="111"/>
      <c r="M22" s="112">
        <f t="shared" si="1"/>
        <v>0</v>
      </c>
      <c r="N22" s="113">
        <f t="shared" si="2"/>
        <v>2</v>
      </c>
    </row>
    <row r="23" spans="1:14" ht="14.4" x14ac:dyDescent="0.25">
      <c r="A23" s="100" t="str">
        <f t="shared" si="0"/>
        <v/>
      </c>
      <c r="B23" s="101"/>
      <c r="C23" s="102"/>
      <c r="D23" s="103"/>
      <c r="E23" s="114"/>
      <c r="F23" s="102"/>
      <c r="G23" s="153"/>
      <c r="H23" s="101"/>
      <c r="I23" s="153"/>
      <c r="J23" s="177"/>
      <c r="K23" s="178"/>
      <c r="L23" s="111"/>
      <c r="M23" s="112">
        <f t="shared" si="1"/>
        <v>0</v>
      </c>
      <c r="N23" s="113">
        <f t="shared" si="2"/>
        <v>2</v>
      </c>
    </row>
    <row r="24" spans="1:14" ht="14.4" x14ac:dyDescent="0.25">
      <c r="A24" s="100" t="str">
        <f t="shared" si="0"/>
        <v/>
      </c>
      <c r="B24" s="101"/>
      <c r="C24" s="131"/>
      <c r="D24" s="132"/>
      <c r="E24" s="114"/>
      <c r="F24" s="102"/>
      <c r="G24" s="153"/>
      <c r="H24" s="101"/>
      <c r="I24" s="153"/>
      <c r="J24" s="177"/>
      <c r="K24" s="178"/>
      <c r="L24" s="111"/>
      <c r="M24" s="112">
        <f t="shared" si="1"/>
        <v>0</v>
      </c>
      <c r="N24" s="113">
        <f t="shared" si="2"/>
        <v>2</v>
      </c>
    </row>
    <row r="25" spans="1:14" ht="14.4" x14ac:dyDescent="0.25">
      <c r="A25" s="100" t="str">
        <f t="shared" si="0"/>
        <v/>
      </c>
      <c r="B25" s="101"/>
      <c r="C25" s="102"/>
      <c r="D25" s="103"/>
      <c r="E25" s="114"/>
      <c r="F25" s="102"/>
      <c r="G25" s="153"/>
      <c r="H25" s="101"/>
      <c r="I25" s="153"/>
      <c r="J25" s="177"/>
      <c r="K25" s="178"/>
      <c r="L25" s="111"/>
      <c r="M25" s="112">
        <f t="shared" si="1"/>
        <v>0</v>
      </c>
      <c r="N25" s="113">
        <f t="shared" si="2"/>
        <v>2</v>
      </c>
    </row>
    <row r="26" spans="1:14" ht="14.4" x14ac:dyDescent="0.25">
      <c r="A26" s="100" t="str">
        <f t="shared" si="0"/>
        <v/>
      </c>
      <c r="B26" s="101"/>
      <c r="C26" s="102"/>
      <c r="D26" s="103"/>
      <c r="E26" s="114"/>
      <c r="F26" s="102"/>
      <c r="G26" s="153"/>
      <c r="H26" s="101"/>
      <c r="I26" s="153"/>
      <c r="J26" s="177"/>
      <c r="K26" s="178"/>
      <c r="L26" s="111"/>
      <c r="M26" s="112">
        <f t="shared" si="1"/>
        <v>0</v>
      </c>
      <c r="N26" s="113">
        <f t="shared" si="2"/>
        <v>2</v>
      </c>
    </row>
    <row r="27" spans="1:14" ht="14.4" x14ac:dyDescent="0.25">
      <c r="A27" s="100" t="str">
        <f t="shared" si="0"/>
        <v/>
      </c>
      <c r="B27" s="101"/>
      <c r="C27" s="102"/>
      <c r="D27" s="103"/>
      <c r="E27" s="114"/>
      <c r="F27" s="102"/>
      <c r="G27" s="153"/>
      <c r="H27" s="101"/>
      <c r="I27" s="153"/>
      <c r="J27" s="177"/>
      <c r="K27" s="178"/>
      <c r="L27" s="111"/>
      <c r="M27" s="112">
        <f t="shared" si="1"/>
        <v>0</v>
      </c>
      <c r="N27" s="113">
        <f t="shared" si="2"/>
        <v>2</v>
      </c>
    </row>
    <row r="28" spans="1:14" ht="14.4" x14ac:dyDescent="0.25">
      <c r="A28" s="100" t="str">
        <f t="shared" si="0"/>
        <v/>
      </c>
      <c r="B28" s="101"/>
      <c r="C28" s="102"/>
      <c r="D28" s="132"/>
      <c r="E28" s="114"/>
      <c r="F28" s="102"/>
      <c r="G28" s="153"/>
      <c r="H28" s="101"/>
      <c r="I28" s="153"/>
      <c r="J28" s="177"/>
      <c r="K28" s="178"/>
      <c r="L28" s="111"/>
      <c r="M28" s="112">
        <f t="shared" si="1"/>
        <v>0</v>
      </c>
      <c r="N28" s="113">
        <f t="shared" si="2"/>
        <v>2</v>
      </c>
    </row>
    <row r="29" spans="1:14" ht="14.4" x14ac:dyDescent="0.25">
      <c r="A29" s="100" t="str">
        <f t="shared" si="0"/>
        <v/>
      </c>
      <c r="B29" s="101"/>
      <c r="C29" s="102"/>
      <c r="D29" s="103"/>
      <c r="E29" s="114"/>
      <c r="F29" s="102"/>
      <c r="G29" s="153"/>
      <c r="H29" s="101"/>
      <c r="I29" s="153"/>
      <c r="J29" s="177"/>
      <c r="K29" s="178"/>
      <c r="L29" s="111"/>
      <c r="M29" s="112">
        <f t="shared" si="1"/>
        <v>0</v>
      </c>
      <c r="N29" s="113">
        <f t="shared" si="2"/>
        <v>2</v>
      </c>
    </row>
    <row r="30" spans="1:14" ht="14.4" x14ac:dyDescent="0.25">
      <c r="A30" s="100" t="str">
        <f t="shared" si="0"/>
        <v/>
      </c>
      <c r="B30" s="101"/>
      <c r="C30" s="102"/>
      <c r="D30" s="103"/>
      <c r="E30" s="114"/>
      <c r="F30" s="102"/>
      <c r="G30" s="153"/>
      <c r="H30" s="101"/>
      <c r="I30" s="153"/>
      <c r="J30" s="177"/>
      <c r="K30" s="178"/>
      <c r="L30" s="111"/>
      <c r="M30" s="112">
        <f t="shared" si="1"/>
        <v>0</v>
      </c>
      <c r="N30" s="113">
        <f t="shared" si="2"/>
        <v>2</v>
      </c>
    </row>
    <row r="31" spans="1:14" ht="14.4" x14ac:dyDescent="0.25">
      <c r="A31" s="100" t="str">
        <f t="shared" si="0"/>
        <v/>
      </c>
      <c r="B31" s="101"/>
      <c r="C31" s="102"/>
      <c r="D31" s="103"/>
      <c r="E31" s="114"/>
      <c r="F31" s="102"/>
      <c r="G31" s="153"/>
      <c r="H31" s="101"/>
      <c r="I31" s="153"/>
      <c r="J31" s="177"/>
      <c r="K31" s="178"/>
      <c r="L31" s="111"/>
      <c r="M31" s="112">
        <f t="shared" si="1"/>
        <v>0</v>
      </c>
      <c r="N31" s="113">
        <f t="shared" si="2"/>
        <v>2</v>
      </c>
    </row>
    <row r="32" spans="1:14" ht="14.4" x14ac:dyDescent="0.25">
      <c r="A32" s="100" t="str">
        <f t="shared" si="0"/>
        <v/>
      </c>
      <c r="B32" s="101"/>
      <c r="C32" s="102"/>
      <c r="D32" s="103"/>
      <c r="E32" s="114"/>
      <c r="F32" s="102"/>
      <c r="G32" s="153"/>
      <c r="H32" s="101"/>
      <c r="I32" s="153"/>
      <c r="J32" s="177"/>
      <c r="K32" s="178"/>
      <c r="L32" s="111"/>
      <c r="M32" s="112">
        <f t="shared" si="1"/>
        <v>0</v>
      </c>
      <c r="N32" s="113">
        <f t="shared" si="2"/>
        <v>2</v>
      </c>
    </row>
    <row r="33" spans="1:14" ht="14.4" x14ac:dyDescent="0.25">
      <c r="A33" s="100" t="str">
        <f t="shared" si="0"/>
        <v/>
      </c>
      <c r="B33" s="101"/>
      <c r="C33" s="102"/>
      <c r="D33" s="103"/>
      <c r="E33" s="114"/>
      <c r="F33" s="102"/>
      <c r="G33" s="153"/>
      <c r="H33" s="101"/>
      <c r="I33" s="153"/>
      <c r="J33" s="177"/>
      <c r="K33" s="178"/>
      <c r="L33" s="111"/>
      <c r="M33" s="112">
        <f t="shared" si="1"/>
        <v>0</v>
      </c>
      <c r="N33" s="113">
        <f t="shared" si="2"/>
        <v>2</v>
      </c>
    </row>
    <row r="34" spans="1:14" ht="14.4" x14ac:dyDescent="0.25">
      <c r="A34" s="100" t="str">
        <f t="shared" si="0"/>
        <v/>
      </c>
      <c r="B34" s="101"/>
      <c r="C34" s="102"/>
      <c r="D34" s="103"/>
      <c r="E34" s="114"/>
      <c r="F34" s="102"/>
      <c r="G34" s="153"/>
      <c r="H34" s="101"/>
      <c r="I34" s="153"/>
      <c r="J34" s="177"/>
      <c r="K34" s="178"/>
      <c r="L34" s="111"/>
      <c r="M34" s="112">
        <f t="shared" si="1"/>
        <v>0</v>
      </c>
      <c r="N34" s="113">
        <f t="shared" si="2"/>
        <v>2</v>
      </c>
    </row>
    <row r="35" spans="1:14" ht="14.4" x14ac:dyDescent="0.25">
      <c r="A35" s="100" t="str">
        <f t="shared" si="0"/>
        <v/>
      </c>
      <c r="B35" s="101"/>
      <c r="C35" s="102"/>
      <c r="D35" s="103"/>
      <c r="E35" s="114"/>
      <c r="F35" s="102"/>
      <c r="G35" s="153"/>
      <c r="H35" s="101"/>
      <c r="I35" s="153"/>
      <c r="J35" s="177"/>
      <c r="K35" s="178"/>
      <c r="L35" s="111"/>
      <c r="M35" s="112">
        <f t="shared" si="1"/>
        <v>0</v>
      </c>
      <c r="N35" s="113">
        <f t="shared" si="2"/>
        <v>2</v>
      </c>
    </row>
    <row r="36" spans="1:14" ht="14.4" x14ac:dyDescent="0.25">
      <c r="A36" s="100" t="str">
        <f t="shared" si="0"/>
        <v/>
      </c>
      <c r="B36" s="101"/>
      <c r="C36" s="102"/>
      <c r="D36" s="103"/>
      <c r="E36" s="114"/>
      <c r="F36" s="102"/>
      <c r="G36" s="153"/>
      <c r="H36" s="101"/>
      <c r="I36" s="153"/>
      <c r="J36" s="177"/>
      <c r="K36" s="178"/>
      <c r="L36" s="111"/>
      <c r="M36" s="112">
        <f t="shared" si="1"/>
        <v>0</v>
      </c>
      <c r="N36" s="113">
        <f t="shared" si="2"/>
        <v>2</v>
      </c>
    </row>
    <row r="37" spans="1:14" ht="14.4" x14ac:dyDescent="0.25">
      <c r="A37" s="100" t="str">
        <f t="shared" si="0"/>
        <v/>
      </c>
      <c r="B37" s="101"/>
      <c r="C37" s="102"/>
      <c r="D37" s="103"/>
      <c r="E37" s="114"/>
      <c r="F37" s="102"/>
      <c r="G37" s="153"/>
      <c r="H37" s="101"/>
      <c r="I37" s="153"/>
      <c r="J37" s="177"/>
      <c r="K37" s="178"/>
      <c r="L37" s="111"/>
      <c r="M37" s="112">
        <f t="shared" si="1"/>
        <v>0</v>
      </c>
      <c r="N37" s="113">
        <f t="shared" si="2"/>
        <v>2</v>
      </c>
    </row>
    <row r="38" spans="1:14" ht="14.4" x14ac:dyDescent="0.25">
      <c r="A38" s="100" t="str">
        <f t="shared" si="0"/>
        <v/>
      </c>
      <c r="B38" s="101"/>
      <c r="C38" s="102"/>
      <c r="D38" s="103"/>
      <c r="E38" s="114"/>
      <c r="F38" s="102"/>
      <c r="G38" s="153"/>
      <c r="H38" s="101"/>
      <c r="I38" s="153"/>
      <c r="J38" s="177"/>
      <c r="K38" s="178"/>
      <c r="L38" s="111"/>
      <c r="M38" s="112">
        <f t="shared" si="1"/>
        <v>0</v>
      </c>
      <c r="N38" s="113">
        <f t="shared" si="2"/>
        <v>2</v>
      </c>
    </row>
    <row r="39" spans="1:14" ht="14.4" x14ac:dyDescent="0.25">
      <c r="A39" s="100" t="str">
        <f t="shared" si="0"/>
        <v/>
      </c>
      <c r="B39" s="101"/>
      <c r="C39" s="102"/>
      <c r="D39" s="455"/>
      <c r="E39" s="101"/>
      <c r="F39" s="102"/>
      <c r="G39" s="153"/>
      <c r="H39" s="101"/>
      <c r="I39" s="153"/>
      <c r="J39" s="177"/>
      <c r="K39" s="178"/>
      <c r="L39" s="111"/>
      <c r="M39" s="112">
        <f t="shared" si="1"/>
        <v>0</v>
      </c>
      <c r="N39" s="113">
        <f t="shared" si="2"/>
        <v>2</v>
      </c>
    </row>
    <row r="40" spans="1:14" ht="14.4" x14ac:dyDescent="0.25">
      <c r="A40" s="279" t="str">
        <f t="shared" si="0"/>
        <v/>
      </c>
      <c r="B40" s="153"/>
      <c r="C40" s="152"/>
      <c r="D40" s="456"/>
      <c r="E40" s="413"/>
      <c r="F40" s="152"/>
      <c r="G40" s="152"/>
      <c r="H40" s="152"/>
      <c r="I40" s="152"/>
      <c r="J40" s="152"/>
      <c r="K40" s="456"/>
      <c r="L40" s="457"/>
      <c r="M40" s="113">
        <f t="shared" si="1"/>
        <v>0</v>
      </c>
      <c r="N40" s="113">
        <f t="shared" si="2"/>
        <v>2</v>
      </c>
    </row>
    <row r="41" spans="1:14" ht="14.4" x14ac:dyDescent="0.25">
      <c r="A41" s="279" t="str">
        <f t="shared" si="0"/>
        <v/>
      </c>
      <c r="B41" s="153"/>
      <c r="C41" s="152"/>
      <c r="D41" s="456"/>
      <c r="E41" s="413"/>
      <c r="F41" s="152"/>
      <c r="G41" s="152"/>
      <c r="H41" s="152"/>
      <c r="I41" s="152"/>
      <c r="J41" s="152"/>
      <c r="K41" s="456"/>
      <c r="L41" s="457"/>
      <c r="M41" s="113">
        <f t="shared" si="1"/>
        <v>0</v>
      </c>
      <c r="N41" s="113">
        <f t="shared" si="2"/>
        <v>2</v>
      </c>
    </row>
    <row r="42" spans="1:14" ht="14.4" x14ac:dyDescent="0.25">
      <c r="A42" s="279" t="str">
        <f t="shared" si="0"/>
        <v/>
      </c>
      <c r="B42" s="153"/>
      <c r="C42" s="152"/>
      <c r="D42" s="456"/>
      <c r="E42" s="413"/>
      <c r="F42" s="152"/>
      <c r="G42" s="152"/>
      <c r="H42" s="152"/>
      <c r="J42" s="152"/>
      <c r="K42" s="456"/>
      <c r="L42" s="457"/>
      <c r="M42" s="113">
        <f t="shared" si="1"/>
        <v>0</v>
      </c>
      <c r="N42" s="113">
        <f t="shared" si="2"/>
        <v>2</v>
      </c>
    </row>
    <row r="43" spans="1:14" ht="14.4" x14ac:dyDescent="0.25">
      <c r="A43" s="279" t="str">
        <f t="shared" si="0"/>
        <v/>
      </c>
      <c r="B43" s="153"/>
      <c r="C43" s="152"/>
      <c r="D43" s="456"/>
      <c r="E43" s="413"/>
      <c r="F43" s="152"/>
      <c r="G43" s="152"/>
      <c r="H43" s="152"/>
      <c r="I43" s="152"/>
      <c r="J43" s="152"/>
      <c r="K43" s="456"/>
      <c r="L43" s="457"/>
      <c r="M43" s="113">
        <f t="shared" si="1"/>
        <v>0</v>
      </c>
      <c r="N43" s="113">
        <f t="shared" si="2"/>
        <v>2</v>
      </c>
    </row>
    <row r="44" spans="1:14" ht="14.4" x14ac:dyDescent="0.25">
      <c r="A44" s="279" t="str">
        <f t="shared" si="0"/>
        <v/>
      </c>
      <c r="B44" s="153"/>
      <c r="C44" s="152"/>
      <c r="D44" s="456"/>
      <c r="E44" s="413"/>
      <c r="F44" s="152"/>
      <c r="G44" s="152"/>
      <c r="H44" s="152"/>
      <c r="I44" s="152"/>
      <c r="J44" s="152"/>
      <c r="K44" s="456"/>
      <c r="L44" s="457"/>
      <c r="M44" s="113">
        <f t="shared" si="1"/>
        <v>0</v>
      </c>
      <c r="N44" s="113">
        <f t="shared" si="2"/>
        <v>2</v>
      </c>
    </row>
    <row r="45" spans="1:14" ht="14.4" x14ac:dyDescent="0.25">
      <c r="A45" s="279" t="str">
        <f t="shared" si="0"/>
        <v/>
      </c>
      <c r="B45" s="153"/>
      <c r="C45" s="152"/>
      <c r="D45" s="456"/>
      <c r="E45" s="413"/>
      <c r="F45" s="152"/>
      <c r="G45" s="152"/>
      <c r="H45" s="152"/>
      <c r="I45" s="152"/>
      <c r="J45" s="298"/>
      <c r="K45" s="456"/>
      <c r="L45" s="457"/>
      <c r="M45" s="113">
        <f t="shared" si="1"/>
        <v>0</v>
      </c>
      <c r="N45" s="113">
        <f t="shared" si="2"/>
        <v>2</v>
      </c>
    </row>
    <row r="46" spans="1:14" ht="14.4" x14ac:dyDescent="0.25">
      <c r="A46" s="279" t="str">
        <f t="shared" si="0"/>
        <v/>
      </c>
      <c r="B46" s="153"/>
      <c r="C46" s="152"/>
      <c r="D46" s="456"/>
      <c r="E46" s="413"/>
      <c r="F46" s="152"/>
      <c r="G46" s="152"/>
      <c r="H46" s="152"/>
      <c r="I46" s="152"/>
      <c r="J46" s="298"/>
      <c r="K46" s="456"/>
      <c r="L46" s="457"/>
      <c r="M46" s="113">
        <f t="shared" si="1"/>
        <v>0</v>
      </c>
      <c r="N46" s="113">
        <f t="shared" si="2"/>
        <v>2</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25" priority="919"/>
  </conditionalFormatting>
  <conditionalFormatting sqref="C6:D32">
    <cfRule type="duplicateValues" dxfId="24" priority="921"/>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3FA9B-0010-4E46-A22A-2374C0F00F25}">
  <sheetPr>
    <tabColor rgb="FFFF3399"/>
  </sheetPr>
  <dimension ref="A1:N61"/>
  <sheetViews>
    <sheetView zoomScale="90" zoomScaleNormal="90" workbookViewId="0">
      <selection activeCell="N6" sqref="N6"/>
    </sheetView>
  </sheetViews>
  <sheetFormatPr defaultColWidth="9.109375" defaultRowHeight="13.2" x14ac:dyDescent="0.25"/>
  <cols>
    <col min="1" max="1" width="48.5546875" style="93" bestFit="1" customWidth="1"/>
    <col min="2" max="2" width="7.5546875" style="12" bestFit="1" customWidth="1"/>
    <col min="3" max="3" width="17.88671875" style="93" bestFit="1" customWidth="1"/>
    <col min="4" max="4" width="29.33203125" style="128" bestFit="1" customWidth="1"/>
    <col min="5" max="5" width="9" style="12" bestFit="1" customWidth="1"/>
    <col min="6" max="6" width="13.109375" style="93" bestFit="1" customWidth="1"/>
    <col min="7" max="7" width="7.109375" style="129" bestFit="1" customWidth="1"/>
    <col min="8" max="8" width="7.44140625" style="129" bestFit="1" customWidth="1"/>
    <col min="9" max="9" width="8.109375" style="129" bestFit="1" customWidth="1"/>
    <col min="10" max="10" width="12.33203125" style="129" bestFit="1" customWidth="1"/>
    <col min="11" max="11" width="12.88671875" style="129" bestFit="1" customWidth="1"/>
    <col min="12" max="12" width="6.5546875" style="12" bestFit="1" customWidth="1"/>
    <col min="13" max="13" width="12.5546875" style="12" bestFit="1" customWidth="1"/>
    <col min="14" max="14" width="29.44140625" style="12" bestFit="1" customWidth="1"/>
    <col min="15" max="16384" width="9.109375" style="93"/>
  </cols>
  <sheetData>
    <row r="1" spans="1:14" ht="22.5" customHeight="1" thickBot="1" x14ac:dyDescent="0.3">
      <c r="A1" s="89">
        <f>SUM(A2-1)</f>
        <v>13</v>
      </c>
      <c r="B1" s="942" t="s">
        <v>54</v>
      </c>
      <c r="C1" s="943"/>
      <c r="D1" s="90" t="s">
        <v>27</v>
      </c>
      <c r="E1" s="944" t="s">
        <v>966</v>
      </c>
      <c r="F1" s="945"/>
      <c r="G1" s="945"/>
      <c r="H1" s="945"/>
      <c r="I1" s="945"/>
      <c r="J1" s="945"/>
      <c r="K1" s="91" t="s">
        <v>28</v>
      </c>
      <c r="L1" s="946" t="s">
        <v>967</v>
      </c>
      <c r="M1" s="947"/>
      <c r="N1" s="92" t="s">
        <v>55</v>
      </c>
    </row>
    <row r="2" spans="1:14" ht="22.5" customHeight="1" thickBot="1" x14ac:dyDescent="0.3">
      <c r="A2" s="94">
        <f>COUNTA(_xlfn.UNIQUE(D6:D36))</f>
        <v>14</v>
      </c>
      <c r="B2" s="948" t="s">
        <v>56</v>
      </c>
      <c r="C2" s="948"/>
      <c r="D2" s="948"/>
      <c r="E2" s="948"/>
      <c r="F2" s="948"/>
      <c r="G2" s="948"/>
      <c r="H2" s="948"/>
      <c r="I2" s="948"/>
      <c r="J2" s="948"/>
      <c r="K2" s="948"/>
      <c r="L2" s="948"/>
      <c r="M2" s="948"/>
      <c r="N2" s="95" t="s">
        <v>57</v>
      </c>
    </row>
    <row r="3" spans="1:14" ht="14.4" thickBot="1" x14ac:dyDescent="0.3">
      <c r="A3" s="926" t="s">
        <v>58</v>
      </c>
      <c r="B3" s="928" t="s">
        <v>29</v>
      </c>
      <c r="C3" s="931" t="s">
        <v>30</v>
      </c>
      <c r="D3" s="934" t="s">
        <v>31</v>
      </c>
      <c r="E3" s="936" t="s">
        <v>59</v>
      </c>
      <c r="F3" s="934" t="s">
        <v>36</v>
      </c>
      <c r="G3" s="950" t="s">
        <v>60</v>
      </c>
      <c r="H3" s="951"/>
      <c r="I3" s="951"/>
      <c r="J3" s="951"/>
      <c r="K3" s="952"/>
      <c r="L3" s="953" t="s">
        <v>25</v>
      </c>
      <c r="M3" s="955" t="s">
        <v>34</v>
      </c>
      <c r="N3" s="96" t="s">
        <v>61</v>
      </c>
    </row>
    <row r="4" spans="1:14" ht="14.4" thickBot="1" x14ac:dyDescent="0.3">
      <c r="A4" s="927"/>
      <c r="B4" s="929"/>
      <c r="C4" s="932"/>
      <c r="D4" s="935"/>
      <c r="E4" s="937"/>
      <c r="F4" s="949"/>
      <c r="G4" s="957" t="s">
        <v>26</v>
      </c>
      <c r="H4" s="959" t="s">
        <v>24</v>
      </c>
      <c r="I4" s="959" t="s">
        <v>38</v>
      </c>
      <c r="J4" s="959" t="s">
        <v>32</v>
      </c>
      <c r="K4" s="940" t="s">
        <v>33</v>
      </c>
      <c r="L4" s="954"/>
      <c r="M4" s="956"/>
      <c r="N4" s="179">
        <v>1</v>
      </c>
    </row>
    <row r="5" spans="1:14" ht="14.4" thickBot="1" x14ac:dyDescent="0.3">
      <c r="A5" s="961"/>
      <c r="B5" s="962"/>
      <c r="C5" s="963"/>
      <c r="D5" s="935"/>
      <c r="E5" s="965" t="s">
        <v>35</v>
      </c>
      <c r="F5" s="966"/>
      <c r="G5" s="976"/>
      <c r="H5" s="977"/>
      <c r="I5" s="977"/>
      <c r="J5" s="977"/>
      <c r="K5" s="975"/>
      <c r="L5" s="969"/>
      <c r="M5" s="970"/>
      <c r="N5" s="99">
        <v>0</v>
      </c>
    </row>
    <row r="6" spans="1:14" ht="14.4" x14ac:dyDescent="0.25">
      <c r="A6" s="266" t="str">
        <f t="shared" ref="A6:A37" si="0">CONCATENATE(B6,C6,D6)</f>
        <v>PrepElla AtwellKarma Park Tops Delight</v>
      </c>
      <c r="B6" s="267" t="s">
        <v>26</v>
      </c>
      <c r="C6" s="268" t="s">
        <v>233</v>
      </c>
      <c r="D6" s="533" t="s">
        <v>239</v>
      </c>
      <c r="E6" s="267">
        <v>6023409</v>
      </c>
      <c r="F6" s="271" t="s">
        <v>734</v>
      </c>
      <c r="G6" s="270">
        <v>63.158000000000001</v>
      </c>
      <c r="H6" s="267"/>
      <c r="I6" s="272"/>
      <c r="J6" s="273"/>
      <c r="K6" s="274"/>
      <c r="L6" s="275">
        <v>1</v>
      </c>
      <c r="M6" s="276">
        <f>IF(L6=1,7,IF(L6=2,6,IF(L6=3,5,IF(L6=4,4,IF(L6=5,3,IF(L6=6,2,IF(L6&gt;=6,1,0)))))))</f>
        <v>7</v>
      </c>
      <c r="N6" s="277">
        <f>SUM(M6+$N$5)</f>
        <v>7</v>
      </c>
    </row>
    <row r="7" spans="1:14" ht="14.4" x14ac:dyDescent="0.25">
      <c r="A7" s="100" t="str">
        <f t="shared" si="0"/>
        <v>PrepChloe MaughanDemi</v>
      </c>
      <c r="B7" s="267" t="s">
        <v>26</v>
      </c>
      <c r="C7" s="279" t="s">
        <v>614</v>
      </c>
      <c r="D7" s="533" t="s">
        <v>647</v>
      </c>
      <c r="E7" s="278">
        <v>9107410</v>
      </c>
      <c r="F7" s="282" t="s">
        <v>379</v>
      </c>
      <c r="G7" s="281">
        <v>61.316000000000003</v>
      </c>
      <c r="H7" s="278"/>
      <c r="I7" s="283"/>
      <c r="J7" s="284"/>
      <c r="K7" s="285"/>
      <c r="L7" s="286">
        <v>2</v>
      </c>
      <c r="M7" s="287">
        <f>IF(L7=1,7,IF(L7=2,6,IF(L7=3,5,IF(L7=4,4,IF(L7=5,3,IF(L7=6,2,IF(L7&gt;=6,1,0)))))))</f>
        <v>6</v>
      </c>
      <c r="N7" s="288">
        <f>SUM(M7+$N$5)</f>
        <v>6</v>
      </c>
    </row>
    <row r="8" spans="1:14" ht="14.4" x14ac:dyDescent="0.25">
      <c r="A8" s="100" t="str">
        <f t="shared" si="0"/>
        <v>PrepJessica HiggsSanlirra Just Sing</v>
      </c>
      <c r="B8" s="267" t="s">
        <v>26</v>
      </c>
      <c r="C8" s="131" t="s">
        <v>926</v>
      </c>
      <c r="D8" s="132" t="s">
        <v>927</v>
      </c>
      <c r="E8" s="171">
        <v>6027200</v>
      </c>
      <c r="F8" s="105" t="s">
        <v>925</v>
      </c>
      <c r="G8" s="527">
        <v>59.737000000000002</v>
      </c>
      <c r="H8" s="107"/>
      <c r="I8" s="108"/>
      <c r="J8" s="109"/>
      <c r="K8" s="110"/>
      <c r="L8" s="111">
        <v>3</v>
      </c>
      <c r="M8" s="112">
        <f>IF(L8=1,7,IF(L8=2,6,IF(L8=3,5,IF(L8=4,4,IF(L8=5,3,IF(L8=6,2,IF(L8&gt;=6,1,0)))))))</f>
        <v>5</v>
      </c>
      <c r="N8" s="113">
        <f>SUM(M8+$N$5)</f>
        <v>5</v>
      </c>
    </row>
    <row r="9" spans="1:14" ht="14.4" x14ac:dyDescent="0.25">
      <c r="A9" s="100" t="str">
        <f t="shared" si="0"/>
        <v>PrepBrianna SheriffAce Of Hearts</v>
      </c>
      <c r="B9" s="267" t="s">
        <v>26</v>
      </c>
      <c r="C9" s="131" t="s">
        <v>553</v>
      </c>
      <c r="D9" s="132" t="s">
        <v>547</v>
      </c>
      <c r="E9" s="171">
        <v>6027089</v>
      </c>
      <c r="F9" s="105" t="s">
        <v>925</v>
      </c>
      <c r="G9" s="527">
        <v>53.420999999999999</v>
      </c>
      <c r="H9" s="107"/>
      <c r="I9" s="108"/>
      <c r="J9" s="109"/>
      <c r="K9" s="110"/>
      <c r="L9" s="111">
        <v>4</v>
      </c>
      <c r="M9" s="112">
        <f>IF(L9=1,7,IF(L9=2,6,IF(L9=3,5,IF(L9=4,4,IF(L9=5,3,IF(L9=6,2,IF(L9&gt;=6,1,0)))))))</f>
        <v>4</v>
      </c>
      <c r="N9" s="113">
        <f t="shared" ref="N9:N54" si="1">SUM(M9+$N$5)</f>
        <v>4</v>
      </c>
    </row>
    <row r="10" spans="1:14" ht="14.4" x14ac:dyDescent="0.25">
      <c r="A10" s="100" t="str">
        <f t="shared" si="0"/>
        <v>PrelimRuby GilberdKirralea Cabaret</v>
      </c>
      <c r="B10" s="130" t="s">
        <v>24</v>
      </c>
      <c r="C10" s="102" t="s">
        <v>930</v>
      </c>
      <c r="D10" s="132" t="s">
        <v>931</v>
      </c>
      <c r="E10" s="171">
        <v>2533155</v>
      </c>
      <c r="F10" s="105" t="s">
        <v>257</v>
      </c>
      <c r="G10" s="527"/>
      <c r="H10" s="107">
        <v>67.082999999999998</v>
      </c>
      <c r="I10" s="108"/>
      <c r="J10" s="109"/>
      <c r="K10" s="110"/>
      <c r="L10" s="111">
        <v>1</v>
      </c>
      <c r="M10" s="112">
        <f t="shared" ref="M10:M54" si="2">IF(L10=1,7,IF(L10=2,6,IF(L10=3,5,IF(L10=4,4,IF(L10=5,3,IF(L10=6,2,IF(L10&gt;=6,1,0)))))))</f>
        <v>7</v>
      </c>
      <c r="N10" s="113">
        <f t="shared" si="1"/>
        <v>7</v>
      </c>
    </row>
    <row r="11" spans="1:14" ht="14.4" x14ac:dyDescent="0.25">
      <c r="A11" s="100" t="str">
        <f t="shared" si="0"/>
        <v>PrelimSophie TennantWandiera Special Addition</v>
      </c>
      <c r="B11" s="130" t="s">
        <v>24</v>
      </c>
      <c r="C11" s="102" t="s">
        <v>279</v>
      </c>
      <c r="D11" s="103" t="s">
        <v>318</v>
      </c>
      <c r="E11" s="171">
        <v>6011568</v>
      </c>
      <c r="F11" s="105" t="s">
        <v>297</v>
      </c>
      <c r="G11" s="527"/>
      <c r="H11" s="107">
        <v>72.917000000000002</v>
      </c>
      <c r="I11" s="108"/>
      <c r="J11" s="109"/>
      <c r="K11" s="110"/>
      <c r="L11" s="111">
        <v>1</v>
      </c>
      <c r="M11" s="112">
        <f t="shared" si="2"/>
        <v>7</v>
      </c>
      <c r="N11" s="113">
        <f t="shared" si="1"/>
        <v>7</v>
      </c>
    </row>
    <row r="12" spans="1:14" ht="14.4" x14ac:dyDescent="0.25">
      <c r="A12" s="100" t="str">
        <f t="shared" si="0"/>
        <v>PrelimElla AtwellKarma Park Tops Delight</v>
      </c>
      <c r="B12" s="130" t="s">
        <v>24</v>
      </c>
      <c r="C12" s="102" t="s">
        <v>233</v>
      </c>
      <c r="D12" s="103" t="s">
        <v>239</v>
      </c>
      <c r="E12" s="171">
        <v>6023409</v>
      </c>
      <c r="F12" s="105" t="s">
        <v>734</v>
      </c>
      <c r="G12" s="527"/>
      <c r="H12" s="107">
        <v>64.582999999999998</v>
      </c>
      <c r="I12" s="108"/>
      <c r="J12" s="109"/>
      <c r="K12" s="110"/>
      <c r="L12" s="111">
        <v>2</v>
      </c>
      <c r="M12" s="112">
        <f t="shared" si="2"/>
        <v>6</v>
      </c>
      <c r="N12" s="113">
        <f t="shared" si="1"/>
        <v>6</v>
      </c>
    </row>
    <row r="13" spans="1:14" ht="14.4" x14ac:dyDescent="0.25">
      <c r="A13" s="100" t="str">
        <f t="shared" si="0"/>
        <v>PrelimKady MiddlecoatMallaine Motown</v>
      </c>
      <c r="B13" s="130" t="s">
        <v>24</v>
      </c>
      <c r="C13" s="102" t="s">
        <v>954</v>
      </c>
      <c r="D13" s="103" t="s">
        <v>955</v>
      </c>
      <c r="E13" s="171">
        <v>6011289</v>
      </c>
      <c r="F13" s="105" t="s">
        <v>925</v>
      </c>
      <c r="G13" s="106"/>
      <c r="H13" s="528">
        <v>63.542000000000002</v>
      </c>
      <c r="I13" s="108"/>
      <c r="J13" s="109"/>
      <c r="K13" s="110"/>
      <c r="L13" s="111">
        <v>3</v>
      </c>
      <c r="M13" s="112">
        <f t="shared" si="2"/>
        <v>5</v>
      </c>
      <c r="N13" s="113">
        <f t="shared" si="1"/>
        <v>5</v>
      </c>
    </row>
    <row r="14" spans="1:14" ht="14.4" x14ac:dyDescent="0.25">
      <c r="A14" s="100" t="str">
        <f t="shared" si="0"/>
        <v>PrelimAmelia GordonAryline Bobby Sox</v>
      </c>
      <c r="B14" s="130" t="s">
        <v>24</v>
      </c>
      <c r="C14" s="131" t="s">
        <v>283</v>
      </c>
      <c r="D14" s="103" t="s">
        <v>323</v>
      </c>
      <c r="E14" s="171">
        <v>6024069</v>
      </c>
      <c r="F14" s="105" t="s">
        <v>257</v>
      </c>
      <c r="G14" s="106"/>
      <c r="H14" s="528">
        <v>62.5</v>
      </c>
      <c r="I14" s="108"/>
      <c r="J14" s="109"/>
      <c r="K14" s="110"/>
      <c r="L14" s="111">
        <v>4</v>
      </c>
      <c r="M14" s="112">
        <f t="shared" si="2"/>
        <v>4</v>
      </c>
      <c r="N14" s="113">
        <f t="shared" si="1"/>
        <v>4</v>
      </c>
    </row>
    <row r="15" spans="1:14" ht="14.4" x14ac:dyDescent="0.25">
      <c r="A15" s="100" t="str">
        <f t="shared" si="0"/>
        <v>PrelimBrianna SheriffAce Of Hearts</v>
      </c>
      <c r="B15" s="130" t="s">
        <v>24</v>
      </c>
      <c r="C15" s="102" t="s">
        <v>553</v>
      </c>
      <c r="D15" s="132" t="s">
        <v>547</v>
      </c>
      <c r="E15" s="171">
        <v>6027089</v>
      </c>
      <c r="F15" s="105" t="s">
        <v>925</v>
      </c>
      <c r="G15" s="106"/>
      <c r="H15" s="528">
        <v>56.158000000000001</v>
      </c>
      <c r="I15" s="108"/>
      <c r="J15" s="109"/>
      <c r="K15" s="110"/>
      <c r="L15" s="111">
        <v>5</v>
      </c>
      <c r="M15" s="112">
        <f t="shared" si="2"/>
        <v>3</v>
      </c>
      <c r="N15" s="113">
        <f t="shared" si="1"/>
        <v>3</v>
      </c>
    </row>
    <row r="16" spans="1:14" ht="14.4" x14ac:dyDescent="0.25">
      <c r="A16" s="100" t="str">
        <f t="shared" si="0"/>
        <v>PrelimJessica HiggsSanlirra Just Sing</v>
      </c>
      <c r="B16" s="130" t="s">
        <v>24</v>
      </c>
      <c r="C16" s="131" t="s">
        <v>926</v>
      </c>
      <c r="D16" s="103" t="s">
        <v>927</v>
      </c>
      <c r="E16" s="171">
        <v>6027200</v>
      </c>
      <c r="F16" s="105" t="s">
        <v>925</v>
      </c>
      <c r="G16" s="106"/>
      <c r="H16" s="528">
        <v>54.792000000000002</v>
      </c>
      <c r="I16" s="108"/>
      <c r="J16" s="109"/>
      <c r="K16" s="110"/>
      <c r="L16" s="111">
        <v>6</v>
      </c>
      <c r="M16" s="112">
        <f t="shared" si="2"/>
        <v>2</v>
      </c>
      <c r="N16" s="113">
        <f t="shared" si="1"/>
        <v>2</v>
      </c>
    </row>
    <row r="17" spans="1:14" ht="14.4" x14ac:dyDescent="0.25">
      <c r="A17" s="100" t="str">
        <f t="shared" si="0"/>
        <v>PrelimAnnabell GibbonsJoshua Brook Merlin</v>
      </c>
      <c r="B17" s="130" t="s">
        <v>24</v>
      </c>
      <c r="C17" s="131" t="s">
        <v>932</v>
      </c>
      <c r="D17" s="103" t="s">
        <v>933</v>
      </c>
      <c r="E17" s="171">
        <v>6028168</v>
      </c>
      <c r="F17" s="105" t="s">
        <v>925</v>
      </c>
      <c r="G17" s="106"/>
      <c r="H17" s="528">
        <v>63.125</v>
      </c>
      <c r="I17" s="108"/>
      <c r="J17" s="109"/>
      <c r="K17" s="110"/>
      <c r="L17" s="111">
        <v>1</v>
      </c>
      <c r="M17" s="112">
        <f t="shared" si="2"/>
        <v>7</v>
      </c>
      <c r="N17" s="113">
        <f t="shared" si="1"/>
        <v>7</v>
      </c>
    </row>
    <row r="18" spans="1:14" ht="14.4" x14ac:dyDescent="0.25">
      <c r="A18" s="100" t="str">
        <f t="shared" si="0"/>
        <v>PrelimKate BannerOver The Rainbow</v>
      </c>
      <c r="B18" s="130" t="s">
        <v>24</v>
      </c>
      <c r="C18" s="131" t="s">
        <v>424</v>
      </c>
      <c r="D18" s="103" t="s">
        <v>447</v>
      </c>
      <c r="E18" s="171">
        <v>6011455</v>
      </c>
      <c r="F18" s="105" t="s">
        <v>965</v>
      </c>
      <c r="G18" s="106"/>
      <c r="H18" s="528">
        <v>66.25</v>
      </c>
      <c r="I18" s="108"/>
      <c r="J18" s="109"/>
      <c r="K18" s="110"/>
      <c r="L18" s="111">
        <v>1</v>
      </c>
      <c r="M18" s="112">
        <f t="shared" si="2"/>
        <v>7</v>
      </c>
      <c r="N18" s="113">
        <f t="shared" si="1"/>
        <v>7</v>
      </c>
    </row>
    <row r="19" spans="1:14" ht="14.4" x14ac:dyDescent="0.25">
      <c r="A19" s="100" t="str">
        <f t="shared" si="0"/>
        <v>PrelimIvy-Joy RalphCethana O'Croft Chance</v>
      </c>
      <c r="B19" s="130" t="s">
        <v>24</v>
      </c>
      <c r="C19" s="131" t="s">
        <v>938</v>
      </c>
      <c r="D19" s="132" t="s">
        <v>942</v>
      </c>
      <c r="E19" s="171">
        <v>6020917</v>
      </c>
      <c r="F19" s="105" t="s">
        <v>925</v>
      </c>
      <c r="G19" s="106"/>
      <c r="H19" s="528">
        <v>64.375</v>
      </c>
      <c r="I19" s="108"/>
      <c r="J19" s="109"/>
      <c r="K19" s="110"/>
      <c r="L19" s="111">
        <v>2</v>
      </c>
      <c r="M19" s="112">
        <f t="shared" si="2"/>
        <v>6</v>
      </c>
      <c r="N19" s="113">
        <f t="shared" si="1"/>
        <v>6</v>
      </c>
    </row>
    <row r="20" spans="1:14" ht="14.4" x14ac:dyDescent="0.25">
      <c r="A20" s="100" t="str">
        <f t="shared" si="0"/>
        <v>NovSophie TennantWandiera Special Addition</v>
      </c>
      <c r="B20" s="130" t="s">
        <v>70</v>
      </c>
      <c r="C20" s="131" t="s">
        <v>279</v>
      </c>
      <c r="D20" s="132" t="s">
        <v>318</v>
      </c>
      <c r="E20" s="171">
        <v>6011568</v>
      </c>
      <c r="F20" s="105" t="s">
        <v>297</v>
      </c>
      <c r="G20" s="106"/>
      <c r="H20" s="528"/>
      <c r="I20" s="108">
        <v>62</v>
      </c>
      <c r="J20" s="109"/>
      <c r="K20" s="110"/>
      <c r="L20" s="111">
        <v>1</v>
      </c>
      <c r="M20" s="112">
        <f t="shared" si="2"/>
        <v>7</v>
      </c>
      <c r="N20" s="113">
        <f t="shared" si="1"/>
        <v>7</v>
      </c>
    </row>
    <row r="21" spans="1:14" ht="14.4" x14ac:dyDescent="0.25">
      <c r="A21" s="100" t="str">
        <f t="shared" si="0"/>
        <v>NovAmelia GordonAryline Bobby Sox</v>
      </c>
      <c r="B21" s="130" t="s">
        <v>70</v>
      </c>
      <c r="C21" s="102" t="s">
        <v>283</v>
      </c>
      <c r="D21" s="132" t="s">
        <v>323</v>
      </c>
      <c r="E21" s="171">
        <v>6024069</v>
      </c>
      <c r="F21" s="105" t="s">
        <v>257</v>
      </c>
      <c r="G21" s="106"/>
      <c r="H21" s="528"/>
      <c r="I21" s="108">
        <v>60.570999999999998</v>
      </c>
      <c r="J21" s="109"/>
      <c r="K21" s="110"/>
      <c r="L21" s="111">
        <v>2</v>
      </c>
      <c r="M21" s="112">
        <f t="shared" si="2"/>
        <v>6</v>
      </c>
      <c r="N21" s="113">
        <f t="shared" si="1"/>
        <v>6</v>
      </c>
    </row>
    <row r="22" spans="1:14" ht="14.4" x14ac:dyDescent="0.25">
      <c r="A22" s="100" t="str">
        <f t="shared" si="0"/>
        <v>NovKady MiddlecoatMallaine Motown</v>
      </c>
      <c r="B22" s="130" t="s">
        <v>70</v>
      </c>
      <c r="C22" s="102" t="s">
        <v>954</v>
      </c>
      <c r="D22" s="103" t="s">
        <v>955</v>
      </c>
      <c r="E22" s="171">
        <v>6011289</v>
      </c>
      <c r="F22" s="105" t="s">
        <v>925</v>
      </c>
      <c r="G22" s="106"/>
      <c r="H22" s="528"/>
      <c r="I22" s="108">
        <v>58.286000000000001</v>
      </c>
      <c r="J22" s="109"/>
      <c r="K22" s="110"/>
      <c r="L22" s="111">
        <v>3</v>
      </c>
      <c r="M22" s="112">
        <f t="shared" si="2"/>
        <v>5</v>
      </c>
      <c r="N22" s="113">
        <f t="shared" si="1"/>
        <v>5</v>
      </c>
    </row>
    <row r="23" spans="1:14" ht="14.4" x14ac:dyDescent="0.25">
      <c r="A23" s="100" t="str">
        <f t="shared" si="0"/>
        <v>NovEllie GilberdNoblewood Casablanca</v>
      </c>
      <c r="B23" s="130" t="s">
        <v>70</v>
      </c>
      <c r="C23" s="102" t="s">
        <v>455</v>
      </c>
      <c r="D23" s="103" t="s">
        <v>509</v>
      </c>
      <c r="E23" s="171">
        <v>2531779</v>
      </c>
      <c r="F23" s="105" t="s">
        <v>257</v>
      </c>
      <c r="G23" s="106"/>
      <c r="H23" s="528"/>
      <c r="I23" s="108">
        <v>72.143000000000001</v>
      </c>
      <c r="J23" s="109"/>
      <c r="K23" s="110"/>
      <c r="L23" s="111">
        <v>1</v>
      </c>
      <c r="M23" s="112">
        <f t="shared" si="2"/>
        <v>7</v>
      </c>
      <c r="N23" s="113">
        <f t="shared" si="1"/>
        <v>7</v>
      </c>
    </row>
    <row r="24" spans="1:14" ht="14.4" x14ac:dyDescent="0.25">
      <c r="A24" s="100" t="str">
        <f t="shared" si="0"/>
        <v>NovAnnabell GibbonsJoshua Brook Merlin</v>
      </c>
      <c r="B24" s="130" t="s">
        <v>70</v>
      </c>
      <c r="C24" s="102" t="s">
        <v>932</v>
      </c>
      <c r="D24" s="132" t="s">
        <v>933</v>
      </c>
      <c r="E24" s="171">
        <v>6028168</v>
      </c>
      <c r="F24" s="105" t="s">
        <v>925</v>
      </c>
      <c r="G24" s="106"/>
      <c r="H24" s="528"/>
      <c r="I24" s="108">
        <v>60.856999999999999</v>
      </c>
      <c r="J24" s="109"/>
      <c r="K24" s="110"/>
      <c r="L24" s="111">
        <v>2</v>
      </c>
      <c r="M24" s="112">
        <f t="shared" si="2"/>
        <v>6</v>
      </c>
      <c r="N24" s="113">
        <f t="shared" si="1"/>
        <v>6</v>
      </c>
    </row>
    <row r="25" spans="1:14" ht="14.4" x14ac:dyDescent="0.25">
      <c r="A25" s="100" t="str">
        <f t="shared" si="0"/>
        <v>NovKate BannerOver The Rainbow</v>
      </c>
      <c r="B25" s="130" t="s">
        <v>70</v>
      </c>
      <c r="C25" s="102" t="s">
        <v>424</v>
      </c>
      <c r="D25" s="132" t="s">
        <v>447</v>
      </c>
      <c r="E25" s="171">
        <v>6011455</v>
      </c>
      <c r="F25" s="105" t="s">
        <v>965</v>
      </c>
      <c r="G25" s="106"/>
      <c r="H25" s="528"/>
      <c r="I25" s="108">
        <v>63.713999999999999</v>
      </c>
      <c r="J25" s="109"/>
      <c r="K25" s="110"/>
      <c r="L25" s="111">
        <v>1</v>
      </c>
      <c r="M25" s="112">
        <f t="shared" si="2"/>
        <v>7</v>
      </c>
      <c r="N25" s="113">
        <f t="shared" si="1"/>
        <v>7</v>
      </c>
    </row>
    <row r="26" spans="1:14" ht="14.4" x14ac:dyDescent="0.25">
      <c r="A26" s="100" t="str">
        <f t="shared" si="0"/>
        <v>ElemIvy-Joy RalphCethana O'Croft Chance</v>
      </c>
      <c r="B26" s="130" t="s">
        <v>16</v>
      </c>
      <c r="C26" s="102" t="s">
        <v>938</v>
      </c>
      <c r="D26" s="132" t="s">
        <v>942</v>
      </c>
      <c r="E26" s="171">
        <v>6020917</v>
      </c>
      <c r="F26" s="105" t="s">
        <v>925</v>
      </c>
      <c r="G26" s="106"/>
      <c r="H26" s="528"/>
      <c r="I26" s="108">
        <v>59</v>
      </c>
      <c r="J26" s="109"/>
      <c r="K26" s="110"/>
      <c r="L26" s="111">
        <v>2</v>
      </c>
      <c r="M26" s="112">
        <f t="shared" si="2"/>
        <v>6</v>
      </c>
      <c r="N26" s="113">
        <f t="shared" si="1"/>
        <v>6</v>
      </c>
    </row>
    <row r="27" spans="1:14" ht="14.4" x14ac:dyDescent="0.25">
      <c r="A27" s="100" t="str">
        <f t="shared" si="0"/>
        <v/>
      </c>
      <c r="B27" s="101"/>
      <c r="C27" s="102" t="s">
        <v>37</v>
      </c>
      <c r="D27" s="103" t="s">
        <v>37</v>
      </c>
      <c r="E27" s="171"/>
      <c r="F27" s="105"/>
      <c r="G27" s="106"/>
      <c r="H27" s="528"/>
      <c r="I27" s="108"/>
      <c r="J27" s="109"/>
      <c r="K27" s="110"/>
      <c r="L27" s="111"/>
      <c r="M27" s="112">
        <f t="shared" si="2"/>
        <v>0</v>
      </c>
      <c r="N27" s="113">
        <f t="shared" si="1"/>
        <v>0</v>
      </c>
    </row>
    <row r="28" spans="1:14" ht="14.4" x14ac:dyDescent="0.25">
      <c r="A28" s="100" t="str">
        <f t="shared" si="0"/>
        <v/>
      </c>
      <c r="B28" s="101"/>
      <c r="C28" s="102"/>
      <c r="D28" s="103" t="s">
        <v>37</v>
      </c>
      <c r="E28" s="171"/>
      <c r="F28" s="105"/>
      <c r="G28" s="106"/>
      <c r="H28" s="528"/>
      <c r="I28" s="108"/>
      <c r="J28" s="109"/>
      <c r="K28" s="110"/>
      <c r="L28" s="111"/>
      <c r="M28" s="112">
        <f t="shared" si="2"/>
        <v>0</v>
      </c>
      <c r="N28" s="113">
        <f t="shared" si="1"/>
        <v>0</v>
      </c>
    </row>
    <row r="29" spans="1:14" ht="14.4" x14ac:dyDescent="0.25">
      <c r="A29" s="100" t="str">
        <f t="shared" si="0"/>
        <v/>
      </c>
      <c r="B29" s="101"/>
      <c r="C29" s="102"/>
      <c r="D29" s="103"/>
      <c r="E29" s="171"/>
      <c r="F29" s="105"/>
      <c r="G29" s="106"/>
      <c r="H29" s="528"/>
      <c r="I29" s="108"/>
      <c r="J29" s="109"/>
      <c r="K29" s="110"/>
      <c r="L29" s="111"/>
      <c r="M29" s="112">
        <f t="shared" si="2"/>
        <v>0</v>
      </c>
      <c r="N29" s="113">
        <f t="shared" si="1"/>
        <v>0</v>
      </c>
    </row>
    <row r="30" spans="1:14" ht="14.4" x14ac:dyDescent="0.25">
      <c r="A30" s="100" t="str">
        <f t="shared" si="0"/>
        <v/>
      </c>
      <c r="B30" s="101"/>
      <c r="C30" s="102"/>
      <c r="D30" s="103"/>
      <c r="E30" s="171"/>
      <c r="F30" s="105"/>
      <c r="G30" s="106"/>
      <c r="H30" s="528"/>
      <c r="I30" s="108"/>
      <c r="J30" s="109"/>
      <c r="K30" s="110"/>
      <c r="L30" s="111"/>
      <c r="M30" s="112">
        <f t="shared" si="2"/>
        <v>0</v>
      </c>
      <c r="N30" s="113">
        <f t="shared" si="1"/>
        <v>0</v>
      </c>
    </row>
    <row r="31" spans="1:14" ht="14.4" x14ac:dyDescent="0.25">
      <c r="A31" s="100" t="str">
        <f t="shared" si="0"/>
        <v/>
      </c>
      <c r="B31" s="101"/>
      <c r="C31" s="102"/>
      <c r="D31" s="132"/>
      <c r="E31" s="171"/>
      <c r="F31" s="105"/>
      <c r="G31" s="106"/>
      <c r="H31" s="528"/>
      <c r="I31" s="108"/>
      <c r="J31" s="109"/>
      <c r="K31" s="110"/>
      <c r="L31" s="111"/>
      <c r="M31" s="112">
        <f t="shared" si="2"/>
        <v>0</v>
      </c>
      <c r="N31" s="113">
        <f t="shared" si="1"/>
        <v>0</v>
      </c>
    </row>
    <row r="32" spans="1:14" ht="14.4" x14ac:dyDescent="0.25">
      <c r="A32" s="100" t="str">
        <f t="shared" si="0"/>
        <v/>
      </c>
      <c r="B32" s="101"/>
      <c r="C32" s="102"/>
      <c r="D32" s="132"/>
      <c r="E32" s="171"/>
      <c r="F32" s="105"/>
      <c r="G32" s="106"/>
      <c r="H32" s="528"/>
      <c r="I32" s="108"/>
      <c r="J32" s="109"/>
      <c r="K32" s="110"/>
      <c r="L32" s="111"/>
      <c r="M32" s="112">
        <f t="shared" si="2"/>
        <v>0</v>
      </c>
      <c r="N32" s="113">
        <f t="shared" si="1"/>
        <v>0</v>
      </c>
    </row>
    <row r="33" spans="1:14" ht="14.4" x14ac:dyDescent="0.25">
      <c r="A33" s="100" t="str">
        <f t="shared" si="0"/>
        <v/>
      </c>
      <c r="B33" s="101"/>
      <c r="C33" s="102"/>
      <c r="D33" s="103"/>
      <c r="E33" s="171"/>
      <c r="F33" s="105"/>
      <c r="G33" s="106"/>
      <c r="H33" s="528"/>
      <c r="I33" s="108"/>
      <c r="J33" s="109"/>
      <c r="K33" s="110"/>
      <c r="L33" s="111"/>
      <c r="M33" s="112">
        <f t="shared" si="2"/>
        <v>0</v>
      </c>
      <c r="N33" s="113">
        <f t="shared" si="1"/>
        <v>0</v>
      </c>
    </row>
    <row r="34" spans="1:14" ht="14.4" x14ac:dyDescent="0.25">
      <c r="A34" s="100" t="str">
        <f t="shared" si="0"/>
        <v/>
      </c>
      <c r="B34" s="101"/>
      <c r="C34" s="102"/>
      <c r="D34" s="132"/>
      <c r="E34" s="171"/>
      <c r="F34" s="105"/>
      <c r="G34" s="106"/>
      <c r="H34" s="528"/>
      <c r="I34" s="108"/>
      <c r="J34" s="109"/>
      <c r="K34" s="110"/>
      <c r="L34" s="111"/>
      <c r="M34" s="112">
        <f t="shared" si="2"/>
        <v>0</v>
      </c>
      <c r="N34" s="113">
        <f t="shared" si="1"/>
        <v>0</v>
      </c>
    </row>
    <row r="35" spans="1:14" ht="14.4" x14ac:dyDescent="0.25">
      <c r="A35" s="100" t="str">
        <f t="shared" si="0"/>
        <v/>
      </c>
      <c r="B35" s="101"/>
      <c r="C35" s="102"/>
      <c r="D35" s="132"/>
      <c r="E35" s="171"/>
      <c r="F35" s="105"/>
      <c r="G35" s="106"/>
      <c r="H35" s="528"/>
      <c r="I35" s="108"/>
      <c r="J35" s="109"/>
      <c r="K35" s="110"/>
      <c r="L35" s="111"/>
      <c r="M35" s="112">
        <f t="shared" si="2"/>
        <v>0</v>
      </c>
      <c r="N35" s="113">
        <f t="shared" si="1"/>
        <v>0</v>
      </c>
    </row>
    <row r="36" spans="1:14" ht="14.4" x14ac:dyDescent="0.25">
      <c r="A36" s="100" t="str">
        <f t="shared" si="0"/>
        <v/>
      </c>
      <c r="B36" s="101"/>
      <c r="C36" s="131"/>
      <c r="D36" s="132"/>
      <c r="E36" s="171"/>
      <c r="F36" s="105"/>
      <c r="G36" s="106"/>
      <c r="H36" s="528"/>
      <c r="I36" s="108"/>
      <c r="J36" s="109"/>
      <c r="K36" s="110"/>
      <c r="L36" s="111"/>
      <c r="M36" s="112">
        <f t="shared" si="2"/>
        <v>0</v>
      </c>
      <c r="N36" s="113">
        <f t="shared" si="1"/>
        <v>0</v>
      </c>
    </row>
    <row r="37" spans="1:14" ht="14.4" x14ac:dyDescent="0.25">
      <c r="A37" s="100" t="str">
        <f t="shared" si="0"/>
        <v/>
      </c>
      <c r="B37" s="101"/>
      <c r="C37" s="102"/>
      <c r="D37" s="103"/>
      <c r="E37" s="171"/>
      <c r="F37" s="105"/>
      <c r="G37" s="106"/>
      <c r="H37" s="528"/>
      <c r="I37" s="108"/>
      <c r="J37" s="109"/>
      <c r="K37" s="110"/>
      <c r="L37" s="111"/>
      <c r="M37" s="112">
        <f t="shared" si="2"/>
        <v>0</v>
      </c>
      <c r="N37" s="113">
        <f t="shared" si="1"/>
        <v>0</v>
      </c>
    </row>
    <row r="38" spans="1:14" ht="14.4" x14ac:dyDescent="0.25">
      <c r="A38" s="100" t="str">
        <f t="shared" ref="A38:A54" si="3">CONCATENATE(B38,C38,D38)</f>
        <v/>
      </c>
      <c r="B38" s="130"/>
      <c r="C38" s="102"/>
      <c r="D38" s="103"/>
      <c r="E38" s="171"/>
      <c r="F38" s="105"/>
      <c r="G38" s="106"/>
      <c r="H38" s="107"/>
      <c r="I38" s="529"/>
      <c r="J38" s="109"/>
      <c r="K38" s="110"/>
      <c r="L38" s="111"/>
      <c r="M38" s="112">
        <f t="shared" si="2"/>
        <v>0</v>
      </c>
      <c r="N38" s="113">
        <f t="shared" si="1"/>
        <v>0</v>
      </c>
    </row>
    <row r="39" spans="1:14" ht="14.4" x14ac:dyDescent="0.25">
      <c r="A39" s="100" t="str">
        <f t="shared" si="3"/>
        <v/>
      </c>
      <c r="B39" s="130"/>
      <c r="C39" s="102"/>
      <c r="D39" s="132"/>
      <c r="E39" s="171"/>
      <c r="F39" s="105"/>
      <c r="G39" s="106"/>
      <c r="H39" s="107"/>
      <c r="I39" s="529"/>
      <c r="J39" s="109"/>
      <c r="K39" s="110"/>
      <c r="L39" s="111"/>
      <c r="M39" s="112">
        <f t="shared" si="2"/>
        <v>0</v>
      </c>
      <c r="N39" s="113">
        <f t="shared" si="1"/>
        <v>0</v>
      </c>
    </row>
    <row r="40" spans="1:14" ht="14.4" x14ac:dyDescent="0.25">
      <c r="A40" s="100" t="str">
        <f t="shared" si="3"/>
        <v/>
      </c>
      <c r="B40" s="130"/>
      <c r="C40" s="102"/>
      <c r="D40" s="532"/>
      <c r="E40" s="171"/>
      <c r="F40" s="105"/>
      <c r="G40" s="106"/>
      <c r="H40" s="107"/>
      <c r="I40" s="529"/>
      <c r="J40" s="109"/>
      <c r="K40" s="110"/>
      <c r="L40" s="111"/>
      <c r="M40" s="112">
        <f t="shared" si="2"/>
        <v>0</v>
      </c>
      <c r="N40" s="113">
        <f t="shared" si="1"/>
        <v>0</v>
      </c>
    </row>
    <row r="41" spans="1:14" ht="14.4" x14ac:dyDescent="0.25">
      <c r="A41" s="100" t="str">
        <f t="shared" si="3"/>
        <v/>
      </c>
      <c r="B41" s="130"/>
      <c r="C41" s="102"/>
      <c r="D41" s="539"/>
      <c r="E41" s="171"/>
      <c r="F41" s="105"/>
      <c r="G41" s="106"/>
      <c r="H41" s="107"/>
      <c r="I41" s="529"/>
      <c r="J41" s="109"/>
      <c r="K41" s="110"/>
      <c r="L41" s="111"/>
      <c r="M41" s="112">
        <f t="shared" si="2"/>
        <v>0</v>
      </c>
      <c r="N41" s="113">
        <f t="shared" si="1"/>
        <v>0</v>
      </c>
    </row>
    <row r="42" spans="1:14" ht="14.4" x14ac:dyDescent="0.25">
      <c r="A42" s="100" t="str">
        <f t="shared" si="3"/>
        <v/>
      </c>
      <c r="B42" s="130"/>
      <c r="C42" s="102"/>
      <c r="D42" s="539"/>
      <c r="E42" s="171"/>
      <c r="F42" s="105"/>
      <c r="G42" s="106"/>
      <c r="H42" s="107"/>
      <c r="I42" s="529"/>
      <c r="J42" s="109"/>
      <c r="K42" s="110"/>
      <c r="L42" s="111"/>
      <c r="M42" s="112">
        <f t="shared" si="2"/>
        <v>0</v>
      </c>
      <c r="N42" s="113">
        <f t="shared" si="1"/>
        <v>0</v>
      </c>
    </row>
    <row r="43" spans="1:14" ht="14.4" x14ac:dyDescent="0.25">
      <c r="A43" s="100" t="str">
        <f t="shared" si="3"/>
        <v/>
      </c>
      <c r="B43" s="130"/>
      <c r="C43" s="102"/>
      <c r="D43" s="532"/>
      <c r="E43" s="171"/>
      <c r="F43" s="105"/>
      <c r="G43" s="106"/>
      <c r="H43" s="107"/>
      <c r="I43" s="529"/>
      <c r="J43" s="109"/>
      <c r="K43" s="110"/>
      <c r="L43" s="111"/>
      <c r="M43" s="112">
        <f t="shared" si="2"/>
        <v>0</v>
      </c>
      <c r="N43" s="113">
        <f t="shared" si="1"/>
        <v>0</v>
      </c>
    </row>
    <row r="44" spans="1:14" ht="14.4" x14ac:dyDescent="0.25">
      <c r="A44" s="100" t="str">
        <f t="shared" si="3"/>
        <v/>
      </c>
      <c r="B44" s="130"/>
      <c r="C44" s="102"/>
      <c r="D44" s="539"/>
      <c r="E44" s="171"/>
      <c r="F44" s="105"/>
      <c r="G44" s="106"/>
      <c r="H44" s="107"/>
      <c r="I44" s="529"/>
      <c r="J44" s="109"/>
      <c r="K44" s="110"/>
      <c r="L44" s="111"/>
      <c r="M44" s="112">
        <f t="shared" si="2"/>
        <v>0</v>
      </c>
      <c r="N44" s="113">
        <f t="shared" si="1"/>
        <v>0</v>
      </c>
    </row>
    <row r="45" spans="1:14" ht="14.4" x14ac:dyDescent="0.25">
      <c r="A45" s="100" t="str">
        <f t="shared" si="3"/>
        <v/>
      </c>
      <c r="B45" s="130"/>
      <c r="C45" s="102"/>
      <c r="D45" s="532"/>
      <c r="E45" s="171"/>
      <c r="F45" s="105"/>
      <c r="G45" s="106"/>
      <c r="H45" s="107"/>
      <c r="I45" s="529"/>
      <c r="J45" s="109"/>
      <c r="K45" s="110"/>
      <c r="L45" s="111"/>
      <c r="M45" s="112">
        <f t="shared" si="2"/>
        <v>0</v>
      </c>
      <c r="N45" s="113">
        <f t="shared" si="1"/>
        <v>0</v>
      </c>
    </row>
    <row r="46" spans="1:14" ht="14.4" x14ac:dyDescent="0.25">
      <c r="A46" s="100" t="str">
        <f t="shared" si="3"/>
        <v/>
      </c>
      <c r="B46" s="130"/>
      <c r="C46" s="102"/>
      <c r="D46" s="532"/>
      <c r="E46" s="171"/>
      <c r="F46" s="105"/>
      <c r="G46" s="106"/>
      <c r="H46" s="107"/>
      <c r="I46" s="529"/>
      <c r="J46" s="109"/>
      <c r="K46" s="110"/>
      <c r="L46" s="111"/>
      <c r="M46" s="112">
        <f t="shared" si="2"/>
        <v>0</v>
      </c>
      <c r="N46" s="113">
        <f t="shared" si="1"/>
        <v>0</v>
      </c>
    </row>
    <row r="47" spans="1:14" ht="14.4" x14ac:dyDescent="0.25">
      <c r="A47" s="100" t="str">
        <f t="shared" si="3"/>
        <v/>
      </c>
      <c r="B47" s="130"/>
      <c r="C47" s="102"/>
      <c r="D47" s="532"/>
      <c r="E47" s="171"/>
      <c r="F47" s="105"/>
      <c r="G47" s="106"/>
      <c r="H47" s="107"/>
      <c r="I47" s="529"/>
      <c r="J47" s="109"/>
      <c r="K47" s="110"/>
      <c r="L47" s="111"/>
      <c r="M47" s="112">
        <f t="shared" si="2"/>
        <v>0</v>
      </c>
      <c r="N47" s="113">
        <f t="shared" si="1"/>
        <v>0</v>
      </c>
    </row>
    <row r="48" spans="1:14" ht="14.4" x14ac:dyDescent="0.25">
      <c r="A48" s="100" t="str">
        <f t="shared" si="3"/>
        <v/>
      </c>
      <c r="B48" s="130"/>
      <c r="C48" s="102"/>
      <c r="D48" s="532"/>
      <c r="E48" s="171"/>
      <c r="F48" s="105"/>
      <c r="G48" s="106"/>
      <c r="H48" s="107"/>
      <c r="I48" s="529"/>
      <c r="J48" s="109"/>
      <c r="K48" s="110"/>
      <c r="L48" s="111"/>
      <c r="M48" s="112">
        <f t="shared" si="2"/>
        <v>0</v>
      </c>
      <c r="N48" s="113">
        <f t="shared" si="1"/>
        <v>0</v>
      </c>
    </row>
    <row r="49" spans="1:14" ht="14.4" x14ac:dyDescent="0.25">
      <c r="A49" s="100" t="str">
        <f t="shared" si="3"/>
        <v/>
      </c>
      <c r="B49" s="101"/>
      <c r="C49" s="102"/>
      <c r="D49" s="532"/>
      <c r="E49" s="171"/>
      <c r="F49" s="105"/>
      <c r="G49" s="106"/>
      <c r="H49" s="107"/>
      <c r="I49" s="108"/>
      <c r="J49" s="534"/>
      <c r="K49" s="110"/>
      <c r="L49" s="111"/>
      <c r="M49" s="112">
        <f t="shared" si="2"/>
        <v>0</v>
      </c>
      <c r="N49" s="113">
        <f t="shared" si="1"/>
        <v>0</v>
      </c>
    </row>
    <row r="50" spans="1:14" ht="14.4" x14ac:dyDescent="0.25">
      <c r="A50" s="100" t="str">
        <f t="shared" si="3"/>
        <v/>
      </c>
      <c r="B50" s="101"/>
      <c r="C50" s="102"/>
      <c r="D50" s="532"/>
      <c r="E50" s="171"/>
      <c r="F50" s="105"/>
      <c r="G50" s="106"/>
      <c r="H50" s="107"/>
      <c r="I50" s="108"/>
      <c r="J50" s="534"/>
      <c r="K50" s="110"/>
      <c r="L50" s="111"/>
      <c r="M50" s="112">
        <f t="shared" si="2"/>
        <v>0</v>
      </c>
      <c r="N50" s="113">
        <f t="shared" si="1"/>
        <v>0</v>
      </c>
    </row>
    <row r="51" spans="1:14" ht="14.4" x14ac:dyDescent="0.25">
      <c r="A51" s="100" t="str">
        <f t="shared" si="3"/>
        <v/>
      </c>
      <c r="B51" s="101"/>
      <c r="C51" s="102"/>
      <c r="D51" s="532"/>
      <c r="E51" s="171"/>
      <c r="F51" s="105"/>
      <c r="G51" s="106"/>
      <c r="H51" s="107"/>
      <c r="I51" s="108"/>
      <c r="J51" s="534"/>
      <c r="K51" s="110"/>
      <c r="L51" s="111"/>
      <c r="M51" s="112">
        <f t="shared" si="2"/>
        <v>0</v>
      </c>
      <c r="N51" s="113">
        <f t="shared" si="1"/>
        <v>0</v>
      </c>
    </row>
    <row r="52" spans="1:14" ht="14.4" x14ac:dyDescent="0.25">
      <c r="A52" s="100" t="str">
        <f t="shared" si="3"/>
        <v/>
      </c>
      <c r="B52" s="101"/>
      <c r="C52" s="102"/>
      <c r="D52" s="539"/>
      <c r="E52" s="171"/>
      <c r="F52" s="105"/>
      <c r="G52" s="106"/>
      <c r="H52" s="107"/>
      <c r="I52" s="108"/>
      <c r="J52" s="109"/>
      <c r="K52" s="530"/>
      <c r="L52" s="111"/>
      <c r="M52" s="112">
        <f t="shared" si="2"/>
        <v>0</v>
      </c>
      <c r="N52" s="113">
        <f t="shared" si="1"/>
        <v>0</v>
      </c>
    </row>
    <row r="53" spans="1:14" ht="14.4" x14ac:dyDescent="0.25">
      <c r="A53" s="100" t="str">
        <f t="shared" si="3"/>
        <v/>
      </c>
      <c r="B53" s="101"/>
      <c r="C53" s="102"/>
      <c r="D53" s="532"/>
      <c r="E53" s="171"/>
      <c r="F53" s="105"/>
      <c r="G53" s="106"/>
      <c r="H53" s="107"/>
      <c r="I53" s="108"/>
      <c r="J53" s="109"/>
      <c r="K53" s="530"/>
      <c r="L53" s="111"/>
      <c r="M53" s="112">
        <f t="shared" si="2"/>
        <v>0</v>
      </c>
      <c r="N53" s="113">
        <f t="shared" si="1"/>
        <v>0</v>
      </c>
    </row>
    <row r="54" spans="1:14" ht="14.4" x14ac:dyDescent="0.25">
      <c r="A54" s="100" t="str">
        <f t="shared" si="3"/>
        <v/>
      </c>
      <c r="B54" s="101"/>
      <c r="C54" s="102"/>
      <c r="D54" s="532"/>
      <c r="E54" s="171"/>
      <c r="F54" s="105"/>
      <c r="G54" s="106"/>
      <c r="H54" s="107"/>
      <c r="I54" s="108"/>
      <c r="J54" s="109"/>
      <c r="K54" s="530"/>
      <c r="L54" s="111"/>
      <c r="M54" s="112">
        <f t="shared" si="2"/>
        <v>0</v>
      </c>
      <c r="N54" s="113">
        <f t="shared" si="1"/>
        <v>0</v>
      </c>
    </row>
    <row r="55" spans="1:14" ht="14.4" x14ac:dyDescent="0.25">
      <c r="A55" s="100"/>
      <c r="B55" s="101"/>
      <c r="C55" s="102"/>
      <c r="D55" s="532"/>
      <c r="E55" s="114"/>
      <c r="F55" s="105"/>
      <c r="G55" s="106"/>
      <c r="H55" s="107"/>
      <c r="I55" s="108"/>
      <c r="J55" s="109"/>
      <c r="K55" s="110"/>
      <c r="L55" s="111"/>
      <c r="M55" s="112"/>
      <c r="N55" s="113"/>
    </row>
    <row r="56" spans="1:14" ht="14.4" x14ac:dyDescent="0.25">
      <c r="A56" s="100"/>
      <c r="B56" s="101"/>
      <c r="C56" s="102"/>
      <c r="D56" s="532"/>
      <c r="E56" s="114"/>
      <c r="F56" s="105"/>
      <c r="G56" s="106"/>
      <c r="H56" s="107"/>
      <c r="I56" s="108"/>
      <c r="J56" s="109"/>
      <c r="K56" s="110"/>
      <c r="L56" s="111"/>
      <c r="M56" s="112"/>
      <c r="N56" s="113"/>
    </row>
    <row r="57" spans="1:14" ht="14.4" x14ac:dyDescent="0.25">
      <c r="A57" s="100"/>
      <c r="B57" s="101"/>
      <c r="C57" s="102"/>
      <c r="D57" s="532"/>
      <c r="E57" s="114"/>
      <c r="F57" s="105"/>
      <c r="G57" s="106"/>
      <c r="H57" s="107"/>
      <c r="I57" s="108"/>
      <c r="J57" s="109"/>
      <c r="K57" s="110"/>
      <c r="L57" s="111"/>
      <c r="M57" s="112"/>
      <c r="N57" s="113"/>
    </row>
    <row r="58" spans="1:14" ht="14.4" x14ac:dyDescent="0.25">
      <c r="A58" s="100"/>
      <c r="B58" s="101"/>
      <c r="C58" s="102"/>
      <c r="D58" s="532"/>
      <c r="E58" s="114"/>
      <c r="F58" s="105"/>
      <c r="G58" s="106"/>
      <c r="H58" s="107"/>
      <c r="I58" s="108"/>
      <c r="J58" s="109"/>
      <c r="K58" s="110"/>
      <c r="L58" s="111"/>
      <c r="M58" s="112"/>
      <c r="N58" s="113"/>
    </row>
    <row r="59" spans="1:14" ht="14.4" x14ac:dyDescent="0.25">
      <c r="A59" s="100"/>
      <c r="B59" s="101"/>
      <c r="C59" s="102"/>
      <c r="D59" s="532"/>
      <c r="E59" s="114"/>
      <c r="F59" s="105"/>
      <c r="G59" s="106"/>
      <c r="H59" s="107"/>
      <c r="I59" s="108"/>
      <c r="J59" s="109"/>
      <c r="K59" s="110"/>
      <c r="L59" s="111"/>
      <c r="M59" s="112"/>
      <c r="N59" s="113"/>
    </row>
    <row r="60" spans="1:14" ht="14.4" x14ac:dyDescent="0.25">
      <c r="A60" s="100"/>
      <c r="B60" s="101"/>
      <c r="C60" s="102"/>
      <c r="D60" s="532"/>
      <c r="E60" s="114"/>
      <c r="F60" s="105"/>
      <c r="G60" s="106"/>
      <c r="H60" s="107"/>
      <c r="I60" s="108"/>
      <c r="J60" s="109"/>
      <c r="K60" s="110"/>
      <c r="L60" s="111"/>
      <c r="M60" s="112"/>
      <c r="N60" s="113"/>
    </row>
    <row r="61" spans="1:14" ht="15" thickBot="1" x14ac:dyDescent="0.3">
      <c r="A61" s="100"/>
      <c r="B61" s="115"/>
      <c r="C61" s="116"/>
      <c r="D61" s="532"/>
      <c r="E61" s="118"/>
      <c r="F61" s="119"/>
      <c r="G61" s="120"/>
      <c r="H61" s="121"/>
      <c r="I61" s="122"/>
      <c r="J61" s="123"/>
      <c r="K61" s="124"/>
      <c r="L61" s="125"/>
      <c r="M61" s="126"/>
      <c r="N61" s="127"/>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19" type="noConversion"/>
  <conditionalFormatting sqref="C6:D7">
    <cfRule type="duplicateValues" dxfId="23" priority="968"/>
  </conditionalFormatting>
  <conditionalFormatting sqref="C13:D37">
    <cfRule type="duplicateValues" dxfId="22" priority="972"/>
  </conditionalFormatting>
  <conditionalFormatting sqref="C37:D40">
    <cfRule type="duplicateValues" dxfId="21" priority="994"/>
  </conditionalFormatting>
  <conditionalFormatting sqref="D8:D36 C1:D5 C41:D1048576 C8:C35">
    <cfRule type="duplicateValues" dxfId="20" priority="962"/>
  </conditionalFormatting>
  <conditionalFormatting sqref="D8:D1048576 C1:D5 C37:C1048576 C8:C35">
    <cfRule type="duplicateValues" dxfId="19" priority="956"/>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0E406-6820-43A6-832F-F09E151CCF65}">
  <sheetPr codeName="Sheet39">
    <tabColor rgb="FFFF3399"/>
  </sheetPr>
  <dimension ref="A1:N34"/>
  <sheetViews>
    <sheetView topLeftCell="B1" workbookViewId="0">
      <selection activeCell="N5" sqref="N5"/>
    </sheetView>
  </sheetViews>
  <sheetFormatPr defaultRowHeight="13.2" x14ac:dyDescent="0.25"/>
  <cols>
    <col min="1" max="1" width="59" bestFit="1" customWidth="1"/>
    <col min="2" max="2" width="19.44140625" customWidth="1"/>
    <col min="3" max="3" width="18.44140625" bestFit="1" customWidth="1"/>
    <col min="4" max="4" width="30.44140625" bestFit="1" customWidth="1"/>
    <col min="5" max="5" width="6.6640625" bestFit="1" customWidth="1"/>
    <col min="6" max="6" width="13.109375" bestFit="1" customWidth="1"/>
    <col min="7" max="7" width="5.88671875" bestFit="1" customWidth="1"/>
    <col min="8" max="8" width="7.44140625" bestFit="1" customWidth="1"/>
    <col min="9" max="9" width="8.109375" bestFit="1" customWidth="1"/>
    <col min="10" max="10" width="12.33203125" bestFit="1" customWidth="1"/>
    <col min="11" max="11" width="12.88671875" bestFit="1" customWidth="1"/>
    <col min="12" max="12" width="6.5546875" bestFit="1" customWidth="1"/>
    <col min="13" max="13" width="12.5546875" bestFit="1" customWidth="1"/>
    <col min="14" max="14" width="29.44140625" bestFit="1" customWidth="1"/>
  </cols>
  <sheetData>
    <row r="1" spans="1:14" s="93" customFormat="1" ht="22.5" customHeight="1" thickBot="1" x14ac:dyDescent="0.3">
      <c r="A1" s="89">
        <f>SUM(A2-1)</f>
        <v>6</v>
      </c>
      <c r="B1" s="942" t="s">
        <v>54</v>
      </c>
      <c r="C1" s="943"/>
      <c r="D1" s="90" t="s">
        <v>27</v>
      </c>
      <c r="E1" s="944" t="s">
        <v>138</v>
      </c>
      <c r="F1" s="945"/>
      <c r="G1" s="945"/>
      <c r="H1" s="945"/>
      <c r="I1" s="945"/>
      <c r="J1" s="945"/>
      <c r="K1" s="91" t="s">
        <v>28</v>
      </c>
      <c r="L1" s="946">
        <v>45130</v>
      </c>
      <c r="M1" s="947"/>
      <c r="N1" s="92" t="s">
        <v>55</v>
      </c>
    </row>
    <row r="2" spans="1:14" s="93" customFormat="1" ht="22.5" customHeight="1" thickBot="1" x14ac:dyDescent="0.3">
      <c r="A2" s="94">
        <f>COUNTA(_xlfn.UNIQUE(D6:D199))</f>
        <v>7</v>
      </c>
      <c r="B2" s="948" t="s">
        <v>56</v>
      </c>
      <c r="C2" s="948"/>
      <c r="D2" s="948"/>
      <c r="E2" s="948"/>
      <c r="F2" s="948"/>
      <c r="G2" s="948"/>
      <c r="H2" s="948"/>
      <c r="I2" s="948"/>
      <c r="J2" s="948"/>
      <c r="K2" s="948"/>
      <c r="L2" s="948"/>
      <c r="M2" s="948"/>
      <c r="N2" s="95" t="s">
        <v>57</v>
      </c>
    </row>
    <row r="3" spans="1:14" s="93" customFormat="1" ht="14.4" thickBot="1" x14ac:dyDescent="0.3">
      <c r="A3" s="926" t="s">
        <v>58</v>
      </c>
      <c r="B3" s="928" t="s">
        <v>29</v>
      </c>
      <c r="C3" s="931" t="s">
        <v>30</v>
      </c>
      <c r="D3" s="934" t="s">
        <v>31</v>
      </c>
      <c r="E3" s="936" t="s">
        <v>59</v>
      </c>
      <c r="F3" s="934" t="s">
        <v>36</v>
      </c>
      <c r="G3" s="950" t="s">
        <v>60</v>
      </c>
      <c r="H3" s="951"/>
      <c r="I3" s="951"/>
      <c r="J3" s="951"/>
      <c r="K3" s="952"/>
      <c r="L3" s="953" t="s">
        <v>25</v>
      </c>
      <c r="M3" s="955" t="s">
        <v>34</v>
      </c>
      <c r="N3" s="96" t="s">
        <v>61</v>
      </c>
    </row>
    <row r="4" spans="1:14" s="93" customFormat="1" ht="14.4" thickBot="1" x14ac:dyDescent="0.3">
      <c r="A4" s="927"/>
      <c r="B4" s="929"/>
      <c r="C4" s="932"/>
      <c r="D4" s="935"/>
      <c r="E4" s="937"/>
      <c r="F4" s="949"/>
      <c r="G4" s="957" t="s">
        <v>26</v>
      </c>
      <c r="H4" s="959" t="s">
        <v>24</v>
      </c>
      <c r="I4" s="959" t="s">
        <v>38</v>
      </c>
      <c r="J4" s="959" t="s">
        <v>32</v>
      </c>
      <c r="K4" s="940" t="s">
        <v>33</v>
      </c>
      <c r="L4" s="954"/>
      <c r="M4" s="956"/>
      <c r="N4" s="98">
        <v>2</v>
      </c>
    </row>
    <row r="5" spans="1:14" s="93" customFormat="1" ht="14.4" thickBot="1" x14ac:dyDescent="0.3">
      <c r="A5" s="961"/>
      <c r="B5" s="962"/>
      <c r="C5" s="963"/>
      <c r="D5" s="964"/>
      <c r="E5" s="965" t="s">
        <v>35</v>
      </c>
      <c r="F5" s="966"/>
      <c r="G5" s="976"/>
      <c r="H5" s="977"/>
      <c r="I5" s="977"/>
      <c r="J5" s="977"/>
      <c r="K5" s="975"/>
      <c r="L5" s="969"/>
      <c r="M5" s="970"/>
      <c r="N5" s="99">
        <f>IF(N4=1,0,IF(N4=2,1,IF(N4=3,2,0)))</f>
        <v>1</v>
      </c>
    </row>
    <row r="6" spans="1:14" s="93" customFormat="1" ht="14.4" x14ac:dyDescent="0.25">
      <c r="A6" s="100" t="str">
        <f>CONCATENATE(B6,C6,D6)</f>
        <v>NovHolly GreeningLockharts Enterprise</v>
      </c>
      <c r="B6" s="703" t="s">
        <v>70</v>
      </c>
      <c r="C6" s="131" t="s">
        <v>39</v>
      </c>
      <c r="D6" s="103" t="s">
        <v>324</v>
      </c>
      <c r="E6" s="114"/>
      <c r="F6" s="105"/>
      <c r="G6" s="114"/>
      <c r="H6" s="101"/>
      <c r="I6" s="153">
        <v>60</v>
      </c>
      <c r="J6" s="177"/>
      <c r="K6" s="178"/>
      <c r="L6" s="111">
        <v>1</v>
      </c>
      <c r="M6" s="112">
        <f>IF(L6=1,7,IF(L6=2,6,IF(L6=3,5,IF(L6=4,4,IF(L6=5,3,IF(L6=6,2,IF(L6&gt;=6,1,0)))))))</f>
        <v>7</v>
      </c>
      <c r="N6" s="113">
        <f t="shared" ref="N6:N7" si="0">SUM(M6+$N$5)</f>
        <v>8</v>
      </c>
    </row>
    <row r="7" spans="1:14" ht="14.4" x14ac:dyDescent="0.25">
      <c r="A7" s="100" t="str">
        <f t="shared" ref="A7:A13" si="1">CONCATENATE(B7,C7,D7)</f>
        <v>NovReagan HughanSylvania Curtain Call</v>
      </c>
      <c r="B7" s="130" t="s">
        <v>70</v>
      </c>
      <c r="C7" s="102" t="s">
        <v>343</v>
      </c>
      <c r="D7" s="103" t="s">
        <v>386</v>
      </c>
      <c r="E7" s="114"/>
      <c r="F7" s="105"/>
      <c r="G7" s="114"/>
      <c r="H7" s="101"/>
      <c r="I7" s="153">
        <v>65.569999999999993</v>
      </c>
      <c r="J7" s="177"/>
      <c r="K7" s="178"/>
      <c r="L7" s="111">
        <v>1</v>
      </c>
      <c r="M7" s="112">
        <f t="shared" ref="M7:M8" si="2">IF(L7=1,7,IF(L7=2,6,IF(L7=3,5,IF(L7=4,4,IF(L7=5,3,IF(L7=6,2,IF(L7&gt;=6,1,0)))))))</f>
        <v>7</v>
      </c>
      <c r="N7" s="113">
        <f t="shared" si="0"/>
        <v>8</v>
      </c>
    </row>
    <row r="8" spans="1:14" ht="14.4" x14ac:dyDescent="0.25">
      <c r="A8" s="100" t="str">
        <f t="shared" si="1"/>
        <v>PrelimReagan HughanSylvania Curtain Call</v>
      </c>
      <c r="B8" s="130" t="s">
        <v>24</v>
      </c>
      <c r="C8" s="102" t="s">
        <v>343</v>
      </c>
      <c r="D8" s="103" t="s">
        <v>386</v>
      </c>
      <c r="E8" s="114"/>
      <c r="F8" s="105"/>
      <c r="G8" s="114"/>
      <c r="H8" s="101">
        <v>70.2</v>
      </c>
      <c r="I8" s="153"/>
      <c r="J8" s="177"/>
      <c r="K8" s="178"/>
      <c r="L8" s="111">
        <v>1</v>
      </c>
      <c r="M8" s="112">
        <f t="shared" si="2"/>
        <v>7</v>
      </c>
      <c r="N8" s="113">
        <f t="shared" ref="N8:N34" si="3">SUM(M8+$N$5)</f>
        <v>8</v>
      </c>
    </row>
    <row r="9" spans="1:14" ht="14.4" x14ac:dyDescent="0.25">
      <c r="A9" s="100" t="str">
        <f t="shared" si="1"/>
        <v>PrelimMia StainesThe Chorister</v>
      </c>
      <c r="B9" s="130" t="s">
        <v>24</v>
      </c>
      <c r="C9" s="102" t="s">
        <v>613</v>
      </c>
      <c r="D9" s="103" t="s">
        <v>840</v>
      </c>
      <c r="E9" s="114"/>
      <c r="F9" s="105"/>
      <c r="G9" s="114"/>
      <c r="H9" s="101">
        <v>62.5</v>
      </c>
      <c r="I9" s="153"/>
      <c r="J9" s="177"/>
      <c r="K9" s="178"/>
      <c r="L9" s="111">
        <v>1</v>
      </c>
      <c r="M9" s="112">
        <f t="shared" ref="M9:M34" si="4">IF(L9=1,7,IF(L9=2,6,IF(L9=3,5,IF(L9=4,4,IF(L9=5,3,IF(L9=6,2,IF(L9&gt;=6,1,0)))))))</f>
        <v>7</v>
      </c>
      <c r="N9" s="113">
        <f t="shared" si="3"/>
        <v>8</v>
      </c>
    </row>
    <row r="10" spans="1:14" ht="14.4" x14ac:dyDescent="0.25">
      <c r="A10" s="100" t="str">
        <f t="shared" si="1"/>
        <v>PrelimHolly GreeningLockharts Enterprise</v>
      </c>
      <c r="B10" s="130" t="s">
        <v>24</v>
      </c>
      <c r="C10" s="102" t="s">
        <v>39</v>
      </c>
      <c r="D10" s="103" t="s">
        <v>324</v>
      </c>
      <c r="E10" s="114"/>
      <c r="F10" s="105"/>
      <c r="G10" s="114"/>
      <c r="H10" s="101">
        <v>66.45</v>
      </c>
      <c r="I10" s="153"/>
      <c r="J10" s="177"/>
      <c r="K10" s="178"/>
      <c r="L10" s="111">
        <v>2</v>
      </c>
      <c r="M10" s="112">
        <f t="shared" si="4"/>
        <v>6</v>
      </c>
      <c r="N10" s="113">
        <f t="shared" si="3"/>
        <v>7</v>
      </c>
    </row>
    <row r="11" spans="1:14" ht="14.4" x14ac:dyDescent="0.25">
      <c r="A11" s="100" t="str">
        <f t="shared" si="1"/>
        <v>PrelimElla AtwellKarma Park Tops Delight</v>
      </c>
      <c r="B11" s="130" t="s">
        <v>24</v>
      </c>
      <c r="C11" s="102" t="s">
        <v>233</v>
      </c>
      <c r="D11" s="103" t="s">
        <v>239</v>
      </c>
      <c r="E11" s="114"/>
      <c r="F11" s="105"/>
      <c r="G11" s="114"/>
      <c r="H11" s="101">
        <v>64.790000000000006</v>
      </c>
      <c r="I11" s="153"/>
      <c r="J11" s="177"/>
      <c r="K11" s="178"/>
      <c r="L11" s="111">
        <v>1</v>
      </c>
      <c r="M11" s="112">
        <f t="shared" si="4"/>
        <v>7</v>
      </c>
      <c r="N11" s="113">
        <f t="shared" si="3"/>
        <v>8</v>
      </c>
    </row>
    <row r="12" spans="1:14" ht="14.4" x14ac:dyDescent="0.25">
      <c r="A12" s="100" t="str">
        <f t="shared" si="1"/>
        <v>PrelimJasmine ElliottIcarus Jolly James</v>
      </c>
      <c r="B12" s="130" t="s">
        <v>24</v>
      </c>
      <c r="C12" s="102" t="s">
        <v>275</v>
      </c>
      <c r="D12" s="103" t="s">
        <v>915</v>
      </c>
      <c r="E12" s="114"/>
      <c r="F12" s="105"/>
      <c r="G12" s="114"/>
      <c r="H12" s="101">
        <v>71.25</v>
      </c>
      <c r="I12" s="153"/>
      <c r="J12" s="177"/>
      <c r="K12" s="178"/>
      <c r="L12" s="111">
        <v>1</v>
      </c>
      <c r="M12" s="112">
        <f t="shared" si="4"/>
        <v>7</v>
      </c>
      <c r="N12" s="113">
        <f t="shared" si="3"/>
        <v>8</v>
      </c>
    </row>
    <row r="13" spans="1:14" ht="14.4" x14ac:dyDescent="0.25">
      <c r="A13" s="100" t="str">
        <f t="shared" si="1"/>
        <v/>
      </c>
      <c r="B13" s="130"/>
      <c r="C13" s="102"/>
      <c r="D13" s="103"/>
      <c r="E13" s="114"/>
      <c r="F13" s="105"/>
      <c r="G13" s="114"/>
      <c r="H13" s="101"/>
      <c r="I13" s="153"/>
      <c r="J13" s="177"/>
      <c r="K13" s="178"/>
      <c r="L13" s="111"/>
      <c r="M13" s="112">
        <f t="shared" si="4"/>
        <v>0</v>
      </c>
      <c r="N13" s="113">
        <f t="shared" si="3"/>
        <v>1</v>
      </c>
    </row>
    <row r="14" spans="1:14" ht="14.4" x14ac:dyDescent="0.25">
      <c r="A14" s="100"/>
      <c r="B14" s="130"/>
      <c r="C14" s="102"/>
      <c r="D14" s="103"/>
      <c r="E14" s="114"/>
      <c r="F14" s="105"/>
      <c r="G14" s="114"/>
      <c r="H14" s="101"/>
      <c r="I14" s="153"/>
      <c r="J14" s="177"/>
      <c r="K14" s="178"/>
      <c r="L14" s="111"/>
      <c r="M14" s="112">
        <f t="shared" si="4"/>
        <v>0</v>
      </c>
      <c r="N14" s="113">
        <f t="shared" si="3"/>
        <v>1</v>
      </c>
    </row>
    <row r="15" spans="1:14" ht="14.4" x14ac:dyDescent="0.25">
      <c r="A15" s="100" t="str">
        <f>CONCATENATE(B15,C15,D15)</f>
        <v/>
      </c>
      <c r="B15" s="130"/>
      <c r="C15" s="102"/>
      <c r="D15" s="103"/>
      <c r="E15" s="114"/>
      <c r="F15" s="105"/>
      <c r="G15" s="114"/>
      <c r="H15" s="101"/>
      <c r="I15" s="153"/>
      <c r="J15" s="177"/>
      <c r="K15" s="178"/>
      <c r="L15" s="111"/>
      <c r="M15" s="112">
        <f t="shared" si="4"/>
        <v>0</v>
      </c>
      <c r="N15" s="113">
        <f t="shared" si="3"/>
        <v>1</v>
      </c>
    </row>
    <row r="16" spans="1:14" ht="14.4" x14ac:dyDescent="0.25">
      <c r="A16" s="100" t="str">
        <f>CONCATENATE(B16,C16,D16)</f>
        <v/>
      </c>
      <c r="B16" s="130"/>
      <c r="C16" s="102"/>
      <c r="D16" s="103"/>
      <c r="E16" s="114"/>
      <c r="F16" s="105"/>
      <c r="G16" s="114"/>
      <c r="H16" s="101"/>
      <c r="I16" s="153"/>
      <c r="J16" s="177"/>
      <c r="K16" s="178"/>
      <c r="L16" s="111"/>
      <c r="M16" s="112">
        <f t="shared" si="4"/>
        <v>0</v>
      </c>
      <c r="N16" s="113">
        <f t="shared" si="3"/>
        <v>1</v>
      </c>
    </row>
    <row r="17" spans="1:14" ht="14.4" x14ac:dyDescent="0.25">
      <c r="A17" s="100"/>
      <c r="B17" s="130"/>
      <c r="C17" s="102"/>
      <c r="D17" s="103"/>
      <c r="E17" s="114"/>
      <c r="F17" s="105"/>
      <c r="G17" s="114"/>
      <c r="H17" s="101"/>
      <c r="I17" s="153"/>
      <c r="J17" s="177"/>
      <c r="K17" s="178"/>
      <c r="L17" s="111"/>
      <c r="M17" s="112">
        <f t="shared" si="4"/>
        <v>0</v>
      </c>
      <c r="N17" s="113">
        <f t="shared" si="3"/>
        <v>1</v>
      </c>
    </row>
    <row r="18" spans="1:14" ht="14.4" x14ac:dyDescent="0.25">
      <c r="A18" s="100" t="str">
        <f>CONCATENATE(B18,C18,D18)</f>
        <v/>
      </c>
      <c r="B18" s="130"/>
      <c r="C18" s="102"/>
      <c r="D18" s="103"/>
      <c r="E18" s="114"/>
      <c r="F18" s="105"/>
      <c r="G18" s="114"/>
      <c r="H18" s="101"/>
      <c r="I18" s="153"/>
      <c r="J18" s="177"/>
      <c r="K18" s="178"/>
      <c r="L18" s="111"/>
      <c r="M18" s="112">
        <f t="shared" si="4"/>
        <v>0</v>
      </c>
      <c r="N18" s="113">
        <f t="shared" si="3"/>
        <v>1</v>
      </c>
    </row>
    <row r="19" spans="1:14" ht="14.4" x14ac:dyDescent="0.25">
      <c r="A19" s="100" t="str">
        <f>CONCATENATE(B19,C19,D19)</f>
        <v/>
      </c>
      <c r="B19" s="130"/>
      <c r="C19" s="131"/>
      <c r="D19" s="103"/>
      <c r="E19" s="114"/>
      <c r="F19" s="105"/>
      <c r="G19" s="114"/>
      <c r="H19" s="101"/>
      <c r="I19" s="153"/>
      <c r="J19" s="177"/>
      <c r="K19" s="178"/>
      <c r="L19" s="111"/>
      <c r="M19" s="112">
        <f t="shared" si="4"/>
        <v>0</v>
      </c>
      <c r="N19" s="113">
        <f t="shared" si="3"/>
        <v>1</v>
      </c>
    </row>
    <row r="20" spans="1:14" ht="14.4" x14ac:dyDescent="0.25">
      <c r="A20" s="100"/>
      <c r="B20" s="130"/>
      <c r="C20" s="102"/>
      <c r="D20" s="132"/>
      <c r="E20" s="114"/>
      <c r="F20" s="105"/>
      <c r="G20" s="114"/>
      <c r="H20" s="101"/>
      <c r="I20" s="153"/>
      <c r="J20" s="177"/>
      <c r="K20" s="178"/>
      <c r="L20" s="111"/>
      <c r="M20" s="112">
        <f t="shared" si="4"/>
        <v>0</v>
      </c>
      <c r="N20" s="113">
        <f t="shared" si="3"/>
        <v>1</v>
      </c>
    </row>
    <row r="21" spans="1:14" ht="14.4" x14ac:dyDescent="0.25">
      <c r="A21" s="100" t="str">
        <f>CONCATENATE(B21,C21,D21)</f>
        <v/>
      </c>
      <c r="B21" s="130"/>
      <c r="C21" s="102"/>
      <c r="D21" s="103"/>
      <c r="E21" s="114"/>
      <c r="F21" s="105"/>
      <c r="G21" s="114"/>
      <c r="H21" s="101"/>
      <c r="I21" s="153"/>
      <c r="J21" s="177"/>
      <c r="K21" s="178"/>
      <c r="L21" s="111"/>
      <c r="M21" s="112">
        <f t="shared" si="4"/>
        <v>0</v>
      </c>
      <c r="N21" s="113">
        <f t="shared" si="3"/>
        <v>1</v>
      </c>
    </row>
    <row r="22" spans="1:14" ht="14.4" x14ac:dyDescent="0.25">
      <c r="A22" s="100" t="str">
        <f>CONCATENATE(B22,C22,D22)</f>
        <v/>
      </c>
      <c r="B22" s="130"/>
      <c r="C22" s="102"/>
      <c r="D22" s="103"/>
      <c r="E22" s="114"/>
      <c r="F22" s="105"/>
      <c r="G22" s="114"/>
      <c r="H22" s="101"/>
      <c r="I22" s="153"/>
      <c r="J22" s="177"/>
      <c r="K22" s="178"/>
      <c r="L22" s="111"/>
      <c r="M22" s="112">
        <f t="shared" si="4"/>
        <v>0</v>
      </c>
      <c r="N22" s="113">
        <f t="shared" si="3"/>
        <v>1</v>
      </c>
    </row>
    <row r="23" spans="1:14" ht="14.4" x14ac:dyDescent="0.25">
      <c r="A23" s="100"/>
      <c r="B23" s="130"/>
      <c r="C23" s="102"/>
      <c r="D23" s="103"/>
      <c r="E23" s="114"/>
      <c r="F23" s="105"/>
      <c r="G23" s="114"/>
      <c r="H23" s="101"/>
      <c r="I23" s="153"/>
      <c r="J23" s="177"/>
      <c r="K23" s="178"/>
      <c r="L23" s="111"/>
      <c r="M23" s="112">
        <f t="shared" si="4"/>
        <v>0</v>
      </c>
      <c r="N23" s="113">
        <f t="shared" si="3"/>
        <v>1</v>
      </c>
    </row>
    <row r="24" spans="1:14" ht="14.4" x14ac:dyDescent="0.25">
      <c r="A24" s="100" t="str">
        <f>CONCATENATE(B24,C24,D24)</f>
        <v/>
      </c>
      <c r="B24" s="130"/>
      <c r="C24" s="131"/>
      <c r="D24" s="132"/>
      <c r="E24" s="114"/>
      <c r="F24" s="105"/>
      <c r="G24" s="114"/>
      <c r="H24" s="101"/>
      <c r="I24" s="153"/>
      <c r="J24" s="177"/>
      <c r="K24" s="178"/>
      <c r="L24" s="111"/>
      <c r="M24" s="112">
        <f t="shared" si="4"/>
        <v>0</v>
      </c>
      <c r="N24" s="113">
        <f t="shared" si="3"/>
        <v>1</v>
      </c>
    </row>
    <row r="25" spans="1:14" ht="14.4" x14ac:dyDescent="0.25">
      <c r="A25" s="100" t="str">
        <f>CONCATENATE(B25,C25,D25)</f>
        <v/>
      </c>
      <c r="B25" s="130"/>
      <c r="C25" s="404"/>
      <c r="D25" s="416"/>
      <c r="E25" s="114"/>
      <c r="F25" s="105"/>
      <c r="G25" s="114"/>
      <c r="H25" s="101"/>
      <c r="I25" s="153"/>
      <c r="J25" s="177"/>
      <c r="K25" s="178"/>
      <c r="L25" s="111"/>
      <c r="M25" s="112">
        <f t="shared" si="4"/>
        <v>0</v>
      </c>
      <c r="N25" s="113">
        <f t="shared" si="3"/>
        <v>1</v>
      </c>
    </row>
    <row r="26" spans="1:14" ht="14.4" x14ac:dyDescent="0.25">
      <c r="A26" s="100"/>
      <c r="B26" s="130"/>
      <c r="C26" s="404"/>
      <c r="D26" s="416"/>
      <c r="E26" s="114"/>
      <c r="F26" s="105"/>
      <c r="G26" s="114"/>
      <c r="H26" s="101"/>
      <c r="I26" s="153"/>
      <c r="J26" s="177"/>
      <c r="K26" s="178"/>
      <c r="L26" s="111"/>
      <c r="M26" s="112">
        <f t="shared" si="4"/>
        <v>0</v>
      </c>
      <c r="N26" s="113">
        <f t="shared" si="3"/>
        <v>1</v>
      </c>
    </row>
    <row r="27" spans="1:14" ht="14.4" x14ac:dyDescent="0.25">
      <c r="A27" s="100" t="str">
        <f>CONCATENATE(B27,C27,D27)</f>
        <v/>
      </c>
      <c r="B27" s="130"/>
      <c r="C27" s="404"/>
      <c r="D27" s="416"/>
      <c r="E27" s="114"/>
      <c r="F27" s="105"/>
      <c r="G27" s="114"/>
      <c r="H27" s="101"/>
      <c r="I27" s="153"/>
      <c r="J27" s="177"/>
      <c r="K27" s="178"/>
      <c r="L27" s="111"/>
      <c r="M27" s="112">
        <f t="shared" si="4"/>
        <v>0</v>
      </c>
      <c r="N27" s="113">
        <f t="shared" si="3"/>
        <v>1</v>
      </c>
    </row>
    <row r="28" spans="1:14" ht="14.4" x14ac:dyDescent="0.25">
      <c r="A28" s="100" t="str">
        <f>CONCATENATE(B28,C28,D28)</f>
        <v/>
      </c>
      <c r="B28" s="130"/>
      <c r="C28" s="404"/>
      <c r="D28" s="416"/>
      <c r="E28" s="114"/>
      <c r="F28" s="105"/>
      <c r="G28" s="114"/>
      <c r="H28" s="101"/>
      <c r="I28" s="153"/>
      <c r="J28" s="177"/>
      <c r="K28" s="178"/>
      <c r="L28" s="111"/>
      <c r="M28" s="112">
        <f t="shared" si="4"/>
        <v>0</v>
      </c>
      <c r="N28" s="113">
        <f t="shared" si="3"/>
        <v>1</v>
      </c>
    </row>
    <row r="29" spans="1:14" ht="14.4" x14ac:dyDescent="0.25">
      <c r="A29" s="100"/>
      <c r="B29" s="130"/>
      <c r="C29" s="404"/>
      <c r="D29" s="416"/>
      <c r="E29" s="114"/>
      <c r="F29" s="105"/>
      <c r="G29" s="114"/>
      <c r="H29" s="101"/>
      <c r="I29" s="153"/>
      <c r="J29" s="177"/>
      <c r="K29" s="178"/>
      <c r="L29" s="111"/>
      <c r="M29" s="112">
        <f t="shared" si="4"/>
        <v>0</v>
      </c>
      <c r="N29" s="113">
        <f t="shared" si="3"/>
        <v>1</v>
      </c>
    </row>
    <row r="30" spans="1:14" ht="14.4" x14ac:dyDescent="0.25">
      <c r="A30" s="100" t="str">
        <f>CONCATENATE(B30,C30,D30)</f>
        <v/>
      </c>
      <c r="B30" s="101"/>
      <c r="C30" s="404"/>
      <c r="D30" s="416"/>
      <c r="E30" s="114"/>
      <c r="F30" s="105"/>
      <c r="G30" s="114"/>
      <c r="H30" s="101"/>
      <c r="I30" s="153"/>
      <c r="J30" s="177"/>
      <c r="K30" s="178"/>
      <c r="L30" s="111"/>
      <c r="M30" s="112">
        <f t="shared" si="4"/>
        <v>0</v>
      </c>
      <c r="N30" s="113">
        <f t="shared" si="3"/>
        <v>1</v>
      </c>
    </row>
    <row r="31" spans="1:14" ht="14.4" x14ac:dyDescent="0.25">
      <c r="A31" s="100" t="str">
        <f>CONCATENATE(B31,C31,D31)</f>
        <v/>
      </c>
      <c r="B31" s="101"/>
      <c r="C31" s="404" t="s">
        <v>37</v>
      </c>
      <c r="D31" s="416" t="s">
        <v>37</v>
      </c>
      <c r="E31" s="114"/>
      <c r="F31" s="105"/>
      <c r="G31" s="114"/>
      <c r="H31" s="101"/>
      <c r="I31" s="153"/>
      <c r="J31" s="177"/>
      <c r="K31" s="178"/>
      <c r="L31" s="111"/>
      <c r="M31" s="112">
        <f t="shared" si="4"/>
        <v>0</v>
      </c>
      <c r="N31" s="113">
        <f t="shared" si="3"/>
        <v>1</v>
      </c>
    </row>
    <row r="32" spans="1:14" ht="14.4" x14ac:dyDescent="0.25">
      <c r="A32" s="100"/>
      <c r="B32" s="101"/>
      <c r="C32" s="404"/>
      <c r="D32" s="416"/>
      <c r="E32" s="114"/>
      <c r="F32" s="105"/>
      <c r="G32" s="114"/>
      <c r="H32" s="101"/>
      <c r="I32" s="153"/>
      <c r="J32" s="177"/>
      <c r="K32" s="178"/>
      <c r="L32" s="111"/>
      <c r="M32" s="112">
        <f t="shared" si="4"/>
        <v>0</v>
      </c>
      <c r="N32" s="113">
        <f t="shared" si="3"/>
        <v>1</v>
      </c>
    </row>
    <row r="33" spans="1:14" ht="14.4" x14ac:dyDescent="0.25">
      <c r="A33" s="100" t="str">
        <f>CONCATENATE(B33,C33,D33)</f>
        <v/>
      </c>
      <c r="B33" s="101"/>
      <c r="C33" s="404" t="s">
        <v>37</v>
      </c>
      <c r="D33" s="416" t="s">
        <v>37</v>
      </c>
      <c r="E33" s="114"/>
      <c r="F33" s="105"/>
      <c r="G33" s="114"/>
      <c r="H33" s="101"/>
      <c r="I33" s="153"/>
      <c r="J33" s="177"/>
      <c r="K33" s="178"/>
      <c r="L33" s="111"/>
      <c r="M33" s="112">
        <f t="shared" si="4"/>
        <v>0</v>
      </c>
      <c r="N33" s="113">
        <f t="shared" si="3"/>
        <v>1</v>
      </c>
    </row>
    <row r="34" spans="1:14" ht="14.4" x14ac:dyDescent="0.25">
      <c r="A34" s="100" t="str">
        <f>CONCATENATE(B34,C34,D34)</f>
        <v/>
      </c>
      <c r="B34" s="101"/>
      <c r="C34" s="404"/>
      <c r="D34" s="416"/>
      <c r="E34" s="114"/>
      <c r="F34" s="105"/>
      <c r="G34" s="114"/>
      <c r="H34" s="101"/>
      <c r="I34" s="153"/>
      <c r="J34" s="177"/>
      <c r="K34" s="178"/>
      <c r="L34" s="111"/>
      <c r="M34" s="112">
        <f t="shared" si="4"/>
        <v>0</v>
      </c>
      <c r="N34" s="113">
        <f t="shared" si="3"/>
        <v>1</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19" type="noConversion"/>
  <conditionalFormatting sqref="C6:C29">
    <cfRule type="duplicateValues" dxfId="18" priority="924"/>
  </conditionalFormatting>
  <conditionalFormatting sqref="C1:D5">
    <cfRule type="duplicateValues" dxfId="17" priority="925"/>
  </conditionalFormatting>
  <conditionalFormatting sqref="C6:D6">
    <cfRule type="duplicateValues" dxfId="16" priority="927"/>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9B1BC-6943-4B2D-9DAE-7963E6718D96}">
  <sheetPr codeName="Sheet33">
    <tabColor rgb="FFFF3399"/>
  </sheetPr>
  <dimension ref="A1:N100"/>
  <sheetViews>
    <sheetView zoomScale="70" zoomScaleNormal="70" workbookViewId="0">
      <selection activeCell="F22" sqref="F22"/>
    </sheetView>
  </sheetViews>
  <sheetFormatPr defaultColWidth="9.109375" defaultRowHeight="13.2" x14ac:dyDescent="0.25"/>
  <cols>
    <col min="1" max="1" width="37" style="93" customWidth="1"/>
    <col min="2" max="2" width="9.109375" style="12" bestFit="1" customWidth="1"/>
    <col min="3" max="3" width="18.6640625" style="93" bestFit="1" customWidth="1"/>
    <col min="4" max="4" width="43.109375" style="128" bestFit="1" customWidth="1"/>
    <col min="5" max="5" width="12" style="12" bestFit="1" customWidth="1"/>
    <col min="6" max="6" width="16" style="93" bestFit="1" customWidth="1"/>
    <col min="7" max="9" width="10.109375" style="12" customWidth="1"/>
    <col min="10" max="10" width="14.33203125" style="12" bestFit="1" customWidth="1"/>
    <col min="11" max="11" width="14.88671875" style="12" bestFit="1" customWidth="1"/>
    <col min="12" max="12" width="8.33203125" style="12" bestFit="1" customWidth="1"/>
    <col min="13" max="13" width="14.88671875" style="12" bestFit="1" customWidth="1"/>
    <col min="14" max="14" width="33.109375" style="12" bestFit="1" customWidth="1"/>
    <col min="15" max="16384" width="9.109375" style="93"/>
  </cols>
  <sheetData>
    <row r="1" spans="1:14" ht="22.5" customHeight="1" thickBot="1" x14ac:dyDescent="0.3">
      <c r="A1" s="89">
        <f>SUM(A2-1)</f>
        <v>5</v>
      </c>
      <c r="B1" s="942" t="s">
        <v>54</v>
      </c>
      <c r="C1" s="943"/>
      <c r="D1" s="90" t="s">
        <v>27</v>
      </c>
      <c r="E1" s="944" t="s">
        <v>198</v>
      </c>
      <c r="F1" s="945"/>
      <c r="G1" s="945"/>
      <c r="H1" s="945"/>
      <c r="I1" s="945"/>
      <c r="J1" s="945"/>
      <c r="K1" s="92" t="s">
        <v>28</v>
      </c>
      <c r="L1" s="967">
        <v>45200</v>
      </c>
      <c r="M1" s="947"/>
      <c r="N1" s="92" t="s">
        <v>55</v>
      </c>
    </row>
    <row r="2" spans="1:14" ht="22.5" customHeight="1" thickBot="1" x14ac:dyDescent="0.3">
      <c r="A2" s="94">
        <f>COUNTA(_xlfn.UNIQUE(D8:D200))</f>
        <v>6</v>
      </c>
      <c r="B2" s="948" t="s">
        <v>56</v>
      </c>
      <c r="C2" s="948"/>
      <c r="D2" s="948"/>
      <c r="E2" s="948"/>
      <c r="F2" s="948"/>
      <c r="G2" s="948"/>
      <c r="H2" s="948"/>
      <c r="I2" s="948"/>
      <c r="J2" s="948"/>
      <c r="K2" s="948"/>
      <c r="L2" s="948"/>
      <c r="M2" s="948"/>
      <c r="N2" s="95" t="s">
        <v>57</v>
      </c>
    </row>
    <row r="3" spans="1:14" ht="14.4" thickBot="1" x14ac:dyDescent="0.3">
      <c r="A3" s="926" t="s">
        <v>58</v>
      </c>
      <c r="B3" s="928" t="s">
        <v>29</v>
      </c>
      <c r="C3" s="931" t="s">
        <v>30</v>
      </c>
      <c r="D3" s="934" t="s">
        <v>31</v>
      </c>
      <c r="E3" s="936" t="s">
        <v>59</v>
      </c>
      <c r="F3" s="934" t="s">
        <v>36</v>
      </c>
      <c r="G3" s="944" t="s">
        <v>60</v>
      </c>
      <c r="H3" s="945"/>
      <c r="I3" s="945"/>
      <c r="J3" s="945"/>
      <c r="K3" s="968"/>
      <c r="L3" s="953" t="s">
        <v>25</v>
      </c>
      <c r="M3" s="955" t="s">
        <v>34</v>
      </c>
      <c r="N3" s="96" t="s">
        <v>61</v>
      </c>
    </row>
    <row r="4" spans="1:14" ht="14.4" thickBot="1" x14ac:dyDescent="0.3">
      <c r="A4" s="927"/>
      <c r="B4" s="929"/>
      <c r="C4" s="932"/>
      <c r="D4" s="935"/>
      <c r="E4" s="937"/>
      <c r="F4" s="949"/>
      <c r="G4" s="971" t="s">
        <v>26</v>
      </c>
      <c r="H4" s="973" t="s">
        <v>24</v>
      </c>
      <c r="I4" s="973" t="s">
        <v>38</v>
      </c>
      <c r="J4" s="973" t="s">
        <v>32</v>
      </c>
      <c r="K4" s="934" t="s">
        <v>33</v>
      </c>
      <c r="L4" s="954"/>
      <c r="M4" s="956"/>
      <c r="N4" s="98">
        <v>3</v>
      </c>
    </row>
    <row r="5" spans="1:14" ht="14.4" thickBot="1" x14ac:dyDescent="0.3">
      <c r="A5" s="961"/>
      <c r="B5" s="962"/>
      <c r="C5" s="963"/>
      <c r="D5" s="964"/>
      <c r="E5" s="965" t="s">
        <v>35</v>
      </c>
      <c r="F5" s="966"/>
      <c r="G5" s="972"/>
      <c r="H5" s="974"/>
      <c r="I5" s="974"/>
      <c r="J5" s="974"/>
      <c r="K5" s="964"/>
      <c r="L5" s="969"/>
      <c r="M5" s="970"/>
      <c r="N5" s="99">
        <f>IF(N4=1,0,IF(N4=2,1,IF(N4=3,2,0)))</f>
        <v>2</v>
      </c>
    </row>
    <row r="6" spans="1:14" ht="14.4" x14ac:dyDescent="0.25">
      <c r="A6" s="266" t="str">
        <f t="shared" ref="A6:A37" si="0">CONCATENATE(B6,C6,D6)</f>
        <v xml:space="preserve">PrepExample Rider AExample Horse </v>
      </c>
      <c r="B6" s="267" t="s">
        <v>26</v>
      </c>
      <c r="C6" s="268" t="s">
        <v>129</v>
      </c>
      <c r="D6" s="269" t="s">
        <v>130</v>
      </c>
      <c r="E6" s="270">
        <v>6000000</v>
      </c>
      <c r="F6" s="271" t="s">
        <v>131</v>
      </c>
      <c r="G6" s="270">
        <v>60</v>
      </c>
      <c r="H6" s="267"/>
      <c r="I6" s="272"/>
      <c r="J6" s="273"/>
      <c r="K6" s="274"/>
      <c r="L6" s="275">
        <v>1</v>
      </c>
      <c r="M6" s="276">
        <f>IF(L6=1,7,IF(L6=2,6,IF(L6=3,5,IF(L6=4,4,IF(L6=5,3,IF(L6=6,2,IF(L6&gt;=6,1,0)))))))</f>
        <v>7</v>
      </c>
      <c r="N6" s="277">
        <f t="shared" ref="N6:N40" si="1">SUM(M6+$N$5)</f>
        <v>9</v>
      </c>
    </row>
    <row r="7" spans="1:14" ht="14.4" x14ac:dyDescent="0.25">
      <c r="A7" s="100" t="str">
        <f t="shared" si="0"/>
        <v xml:space="preserve">PrelimExample RiderExample Horse </v>
      </c>
      <c r="B7" s="278" t="s">
        <v>24</v>
      </c>
      <c r="C7" s="279" t="s">
        <v>132</v>
      </c>
      <c r="D7" s="280" t="s">
        <v>130</v>
      </c>
      <c r="E7" s="281">
        <v>6000001</v>
      </c>
      <c r="F7" s="282" t="s">
        <v>131</v>
      </c>
      <c r="G7" s="281"/>
      <c r="H7" s="278">
        <v>45</v>
      </c>
      <c r="I7" s="283"/>
      <c r="J7" s="284"/>
      <c r="K7" s="285"/>
      <c r="L7" s="286">
        <v>3</v>
      </c>
      <c r="M7" s="287">
        <f>IF(L7=1,7,IF(L7=2,6,IF(L7=3,5,IF(L7=4,4,IF(L7=5,3,IF(L7=6,2,IF(L7&gt;=6,1,0)))))))</f>
        <v>5</v>
      </c>
      <c r="N7" s="288">
        <f t="shared" si="1"/>
        <v>7</v>
      </c>
    </row>
    <row r="8" spans="1:14" ht="18" x14ac:dyDescent="0.35">
      <c r="A8" s="100" t="str">
        <f t="shared" si="0"/>
        <v>PrepJazmin HumphrysGordon Park Timepiece</v>
      </c>
      <c r="B8" s="101" t="s">
        <v>26</v>
      </c>
      <c r="C8" s="102" t="s">
        <v>906</v>
      </c>
      <c r="D8" s="384" t="s">
        <v>907</v>
      </c>
      <c r="E8" s="114">
        <v>6022213</v>
      </c>
      <c r="F8" s="105" t="s">
        <v>908</v>
      </c>
      <c r="G8" s="626">
        <v>63.42</v>
      </c>
      <c r="H8" s="153"/>
      <c r="I8" s="153"/>
      <c r="J8" s="153"/>
      <c r="K8" s="178"/>
      <c r="L8" s="111">
        <v>1</v>
      </c>
      <c r="M8" s="112">
        <f t="shared" ref="M8:M71" si="2">IF(L8=1,7,IF(L8=2,6,IF(L8=3,5,IF(L8=4,4,IF(L8=5,3,IF(L8=6,2,IF(L8&gt;=6,1,0)))))))</f>
        <v>7</v>
      </c>
      <c r="N8" s="113">
        <f t="shared" si="1"/>
        <v>9</v>
      </c>
    </row>
    <row r="9" spans="1:14" ht="18" x14ac:dyDescent="0.35">
      <c r="A9" s="100" t="str">
        <f t="shared" si="0"/>
        <v>PrelimGeorgia CowardAutumn French Rose</v>
      </c>
      <c r="B9" s="101" t="s">
        <v>24</v>
      </c>
      <c r="C9" s="102" t="s">
        <v>282</v>
      </c>
      <c r="D9" s="384" t="s">
        <v>322</v>
      </c>
      <c r="E9" s="114">
        <v>6007142</v>
      </c>
      <c r="F9" s="105" t="s">
        <v>908</v>
      </c>
      <c r="G9" s="626"/>
      <c r="H9" s="153">
        <v>66.040000000000006</v>
      </c>
      <c r="I9" s="153"/>
      <c r="J9" s="153"/>
      <c r="K9" s="178"/>
      <c r="L9" s="111">
        <v>1</v>
      </c>
      <c r="M9" s="112">
        <f t="shared" si="2"/>
        <v>7</v>
      </c>
      <c r="N9" s="113">
        <f t="shared" si="1"/>
        <v>9</v>
      </c>
    </row>
    <row r="10" spans="1:14" ht="18" x14ac:dyDescent="0.35">
      <c r="A10" s="100" t="str">
        <f t="shared" si="0"/>
        <v>PrelimJazmin HumphrysGordon Park Timepiece</v>
      </c>
      <c r="B10" s="101" t="s">
        <v>24</v>
      </c>
      <c r="C10" s="102" t="s">
        <v>906</v>
      </c>
      <c r="D10" s="384" t="s">
        <v>907</v>
      </c>
      <c r="E10" s="114">
        <v>6022213</v>
      </c>
      <c r="F10" s="105" t="s">
        <v>908</v>
      </c>
      <c r="G10" s="627"/>
      <c r="H10" s="153">
        <v>58.75</v>
      </c>
      <c r="I10" s="153"/>
      <c r="J10" s="153"/>
      <c r="K10" s="178"/>
      <c r="L10" s="111">
        <v>2</v>
      </c>
      <c r="M10" s="112">
        <f t="shared" si="2"/>
        <v>6</v>
      </c>
      <c r="N10" s="113">
        <f t="shared" si="1"/>
        <v>8</v>
      </c>
    </row>
    <row r="11" spans="1:14" ht="18" x14ac:dyDescent="0.35">
      <c r="A11" s="100" t="str">
        <f t="shared" si="0"/>
        <v>PrelimRose RedmanDamaspia Park Neils Reign</v>
      </c>
      <c r="B11" s="101" t="s">
        <v>24</v>
      </c>
      <c r="C11" s="102" t="s">
        <v>1025</v>
      </c>
      <c r="D11" s="384" t="s">
        <v>1026</v>
      </c>
      <c r="E11" s="114">
        <v>6025059</v>
      </c>
      <c r="F11" s="105" t="s">
        <v>908</v>
      </c>
      <c r="G11" s="628"/>
      <c r="H11" s="153">
        <v>63.96</v>
      </c>
      <c r="I11" s="153"/>
      <c r="J11" s="153"/>
      <c r="K11" s="178"/>
      <c r="L11" s="111">
        <v>1</v>
      </c>
      <c r="M11" s="112">
        <f t="shared" si="2"/>
        <v>7</v>
      </c>
      <c r="N11" s="113">
        <f t="shared" si="1"/>
        <v>9</v>
      </c>
    </row>
    <row r="12" spans="1:14" ht="18" x14ac:dyDescent="0.35">
      <c r="A12" s="100" t="str">
        <f t="shared" si="0"/>
        <v>ElemBenjumen KloedenDesertsdusk</v>
      </c>
      <c r="B12" s="101" t="s">
        <v>16</v>
      </c>
      <c r="C12" s="102" t="s">
        <v>499</v>
      </c>
      <c r="D12" s="384" t="s">
        <v>511</v>
      </c>
      <c r="E12" s="114">
        <v>6025218</v>
      </c>
      <c r="F12" s="105" t="s">
        <v>908</v>
      </c>
      <c r="G12" s="626"/>
      <c r="H12" s="153"/>
      <c r="I12" s="153"/>
      <c r="J12" s="153">
        <v>54.88</v>
      </c>
      <c r="K12" s="178"/>
      <c r="L12" s="111">
        <v>1</v>
      </c>
      <c r="M12" s="112">
        <f t="shared" si="2"/>
        <v>7</v>
      </c>
      <c r="N12" s="113">
        <f t="shared" si="1"/>
        <v>9</v>
      </c>
    </row>
    <row r="13" spans="1:14" ht="18" x14ac:dyDescent="0.35">
      <c r="A13" s="100" t="str">
        <f t="shared" si="0"/>
        <v>NovGeorgia CowardAutumn French Rose</v>
      </c>
      <c r="B13" s="101" t="s">
        <v>70</v>
      </c>
      <c r="C13" s="102" t="s">
        <v>282</v>
      </c>
      <c r="D13" s="384" t="s">
        <v>322</v>
      </c>
      <c r="E13" s="114">
        <v>6007142</v>
      </c>
      <c r="F13" s="105" t="s">
        <v>908</v>
      </c>
      <c r="G13" s="114"/>
      <c r="H13" s="153"/>
      <c r="I13" s="153">
        <v>62.43</v>
      </c>
      <c r="J13" s="153"/>
      <c r="K13" s="629"/>
      <c r="L13" s="111">
        <v>1</v>
      </c>
      <c r="M13" s="112">
        <f t="shared" si="2"/>
        <v>7</v>
      </c>
      <c r="N13" s="113">
        <f t="shared" si="1"/>
        <v>9</v>
      </c>
    </row>
    <row r="14" spans="1:14" ht="18" x14ac:dyDescent="0.35">
      <c r="A14" s="100" t="str">
        <f t="shared" si="0"/>
        <v>NovBenjumen KloedenDesertsdusk</v>
      </c>
      <c r="B14" s="101" t="s">
        <v>70</v>
      </c>
      <c r="C14" s="102" t="s">
        <v>499</v>
      </c>
      <c r="D14" s="384" t="s">
        <v>511</v>
      </c>
      <c r="E14" s="114">
        <v>6025218</v>
      </c>
      <c r="F14" s="105" t="s">
        <v>908</v>
      </c>
      <c r="G14" s="114"/>
      <c r="H14" s="153"/>
      <c r="I14" s="153">
        <v>64.680000000000007</v>
      </c>
      <c r="J14" s="153"/>
      <c r="K14" s="629"/>
      <c r="L14" s="111">
        <v>1</v>
      </c>
      <c r="M14" s="112">
        <f t="shared" si="2"/>
        <v>7</v>
      </c>
      <c r="N14" s="113">
        <f t="shared" si="1"/>
        <v>9</v>
      </c>
    </row>
    <row r="15" spans="1:14" ht="18" x14ac:dyDescent="0.35">
      <c r="A15" s="100" t="str">
        <f t="shared" si="0"/>
        <v/>
      </c>
      <c r="B15" s="101"/>
      <c r="C15" s="384"/>
      <c r="D15" s="384"/>
      <c r="E15" s="114"/>
      <c r="F15" s="105"/>
      <c r="G15" s="114"/>
      <c r="H15" s="153"/>
      <c r="I15" s="153"/>
      <c r="J15" s="296"/>
      <c r="K15" s="178"/>
      <c r="L15" s="111"/>
      <c r="M15" s="112">
        <f t="shared" si="2"/>
        <v>0</v>
      </c>
      <c r="N15" s="113">
        <f t="shared" si="1"/>
        <v>2</v>
      </c>
    </row>
    <row r="16" spans="1:14" ht="18" x14ac:dyDescent="0.35">
      <c r="A16" s="100" t="str">
        <f t="shared" si="0"/>
        <v/>
      </c>
      <c r="B16" s="101"/>
      <c r="C16" s="384"/>
      <c r="D16" s="384"/>
      <c r="E16" s="114"/>
      <c r="F16" s="105"/>
      <c r="G16" s="114"/>
      <c r="H16" s="153"/>
      <c r="I16" s="153"/>
      <c r="J16" s="296"/>
      <c r="K16" s="178"/>
      <c r="L16" s="111"/>
      <c r="M16" s="112">
        <f t="shared" si="2"/>
        <v>0</v>
      </c>
      <c r="N16" s="113">
        <f t="shared" si="1"/>
        <v>2</v>
      </c>
    </row>
    <row r="17" spans="1:14" ht="15.6" x14ac:dyDescent="0.3">
      <c r="A17" s="100" t="str">
        <f t="shared" si="0"/>
        <v/>
      </c>
      <c r="B17" s="101"/>
      <c r="C17" s="102"/>
      <c r="D17" s="103"/>
      <c r="E17" s="114"/>
      <c r="F17" s="105"/>
      <c r="G17" s="114"/>
      <c r="H17" s="101"/>
      <c r="I17" s="153"/>
      <c r="J17" s="296"/>
      <c r="K17" s="178"/>
      <c r="L17" s="111"/>
      <c r="M17" s="112">
        <f t="shared" si="2"/>
        <v>0</v>
      </c>
      <c r="N17" s="113">
        <f t="shared" si="1"/>
        <v>2</v>
      </c>
    </row>
    <row r="18" spans="1:14" ht="18" x14ac:dyDescent="0.35">
      <c r="A18" s="100" t="str">
        <f t="shared" si="0"/>
        <v/>
      </c>
      <c r="B18" s="101"/>
      <c r="C18" s="102"/>
      <c r="D18" s="384"/>
      <c r="E18" s="114"/>
      <c r="F18" s="105"/>
      <c r="G18" s="114"/>
      <c r="H18" s="101"/>
      <c r="I18" s="385"/>
      <c r="J18" s="177"/>
      <c r="K18" s="178"/>
      <c r="L18" s="111"/>
      <c r="M18" s="112">
        <f t="shared" si="2"/>
        <v>0</v>
      </c>
      <c r="N18" s="113">
        <f t="shared" si="1"/>
        <v>2</v>
      </c>
    </row>
    <row r="19" spans="1:14" ht="18" x14ac:dyDescent="0.35">
      <c r="A19" s="100" t="str">
        <f t="shared" si="0"/>
        <v/>
      </c>
      <c r="B19" s="101"/>
      <c r="C19" s="102"/>
      <c r="D19" s="384"/>
      <c r="E19" s="114"/>
      <c r="F19" s="105"/>
      <c r="G19" s="114"/>
      <c r="H19" s="101"/>
      <c r="I19" s="385"/>
      <c r="J19" s="177"/>
      <c r="K19" s="178"/>
      <c r="L19" s="111"/>
      <c r="M19" s="112">
        <f t="shared" si="2"/>
        <v>0</v>
      </c>
      <c r="N19" s="113">
        <f t="shared" si="1"/>
        <v>2</v>
      </c>
    </row>
    <row r="20" spans="1:14" ht="18" x14ac:dyDescent="0.35">
      <c r="A20" s="100" t="str">
        <f t="shared" si="0"/>
        <v/>
      </c>
      <c r="B20" s="101"/>
      <c r="C20" s="102"/>
      <c r="D20" s="384"/>
      <c r="E20" s="114"/>
      <c r="F20" s="105"/>
      <c r="G20" s="114"/>
      <c r="H20" s="101"/>
      <c r="I20" s="385"/>
      <c r="J20" s="177"/>
      <c r="K20" s="178"/>
      <c r="L20" s="111"/>
      <c r="M20" s="112">
        <f t="shared" si="2"/>
        <v>0</v>
      </c>
      <c r="N20" s="113">
        <f t="shared" si="1"/>
        <v>2</v>
      </c>
    </row>
    <row r="21" spans="1:14" ht="18" x14ac:dyDescent="0.35">
      <c r="A21" s="100" t="str">
        <f t="shared" si="0"/>
        <v/>
      </c>
      <c r="B21" s="101"/>
      <c r="C21" s="102"/>
      <c r="D21" s="384"/>
      <c r="E21" s="114"/>
      <c r="F21" s="105"/>
      <c r="G21" s="114"/>
      <c r="H21" s="101"/>
      <c r="I21" s="385"/>
      <c r="J21" s="177"/>
      <c r="K21" s="178"/>
      <c r="L21" s="111"/>
      <c r="M21" s="112">
        <f t="shared" si="2"/>
        <v>0</v>
      </c>
      <c r="N21" s="113">
        <f t="shared" si="1"/>
        <v>2</v>
      </c>
    </row>
    <row r="22" spans="1:14" ht="18" x14ac:dyDescent="0.35">
      <c r="A22" s="100" t="str">
        <f t="shared" si="0"/>
        <v/>
      </c>
      <c r="B22" s="101"/>
      <c r="C22" s="102"/>
      <c r="D22" s="384"/>
      <c r="E22" s="114"/>
      <c r="F22" s="105"/>
      <c r="G22" s="114"/>
      <c r="H22" s="101"/>
      <c r="I22" s="385"/>
      <c r="J22" s="177"/>
      <c r="K22" s="178"/>
      <c r="L22" s="111"/>
      <c r="M22" s="112">
        <f t="shared" si="2"/>
        <v>0</v>
      </c>
      <c r="N22" s="113">
        <f t="shared" si="1"/>
        <v>2</v>
      </c>
    </row>
    <row r="23" spans="1:14" ht="18" x14ac:dyDescent="0.35">
      <c r="A23" s="100" t="str">
        <f t="shared" si="0"/>
        <v/>
      </c>
      <c r="B23" s="101"/>
      <c r="C23" s="102"/>
      <c r="D23" s="384"/>
      <c r="E23" s="114"/>
      <c r="F23" s="105"/>
      <c r="G23" s="114"/>
      <c r="H23" s="101"/>
      <c r="I23" s="385"/>
      <c r="J23" s="177"/>
      <c r="K23" s="178"/>
      <c r="L23" s="111"/>
      <c r="M23" s="112">
        <f t="shared" si="2"/>
        <v>0</v>
      </c>
      <c r="N23" s="113">
        <f t="shared" si="1"/>
        <v>2</v>
      </c>
    </row>
    <row r="24" spans="1:14" ht="18" x14ac:dyDescent="0.35">
      <c r="A24" s="100" t="str">
        <f t="shared" si="0"/>
        <v/>
      </c>
      <c r="B24" s="101"/>
      <c r="C24" s="102"/>
      <c r="D24" s="384"/>
      <c r="E24" s="114"/>
      <c r="F24" s="105"/>
      <c r="G24" s="114"/>
      <c r="H24" s="101"/>
      <c r="I24" s="385"/>
      <c r="J24" s="177"/>
      <c r="K24" s="178"/>
      <c r="L24" s="111"/>
      <c r="M24" s="112">
        <f t="shared" si="2"/>
        <v>0</v>
      </c>
      <c r="N24" s="113">
        <f t="shared" si="1"/>
        <v>2</v>
      </c>
    </row>
    <row r="25" spans="1:14" ht="18" x14ac:dyDescent="0.35">
      <c r="A25" s="100" t="str">
        <f t="shared" si="0"/>
        <v/>
      </c>
      <c r="B25" s="101"/>
      <c r="C25" s="102"/>
      <c r="D25" s="384"/>
      <c r="E25" s="114"/>
      <c r="F25" s="105"/>
      <c r="G25" s="114"/>
      <c r="H25" s="101"/>
      <c r="I25" s="385"/>
      <c r="J25" s="177"/>
      <c r="K25" s="178"/>
      <c r="L25" s="111"/>
      <c r="M25" s="112">
        <f t="shared" si="2"/>
        <v>0</v>
      </c>
      <c r="N25" s="113">
        <f t="shared" si="1"/>
        <v>2</v>
      </c>
    </row>
    <row r="26" spans="1:14" ht="18" x14ac:dyDescent="0.35">
      <c r="A26" s="100" t="str">
        <f t="shared" si="0"/>
        <v/>
      </c>
      <c r="B26" s="101"/>
      <c r="C26" s="102"/>
      <c r="D26" s="384"/>
      <c r="E26" s="114"/>
      <c r="F26" s="105"/>
      <c r="G26" s="114"/>
      <c r="H26" s="101"/>
      <c r="I26" s="385"/>
      <c r="J26" s="177"/>
      <c r="K26" s="178"/>
      <c r="L26" s="111"/>
      <c r="M26" s="112">
        <f t="shared" si="2"/>
        <v>0</v>
      </c>
      <c r="N26" s="113">
        <f t="shared" si="1"/>
        <v>2</v>
      </c>
    </row>
    <row r="27" spans="1:14" ht="18" x14ac:dyDescent="0.35">
      <c r="A27" s="100" t="str">
        <f t="shared" si="0"/>
        <v/>
      </c>
      <c r="B27" s="101"/>
      <c r="C27" s="102"/>
      <c r="D27" s="384"/>
      <c r="E27" s="114"/>
      <c r="F27" s="105"/>
      <c r="G27" s="114"/>
      <c r="H27" s="296"/>
      <c r="I27" s="153"/>
      <c r="J27" s="177"/>
      <c r="K27" s="178"/>
      <c r="L27" s="111"/>
      <c r="M27" s="112">
        <f t="shared" si="2"/>
        <v>0</v>
      </c>
      <c r="N27" s="113">
        <f t="shared" si="1"/>
        <v>2</v>
      </c>
    </row>
    <row r="28" spans="1:14" ht="18" x14ac:dyDescent="0.35">
      <c r="A28" s="100" t="str">
        <f t="shared" si="0"/>
        <v/>
      </c>
      <c r="B28" s="101"/>
      <c r="C28" s="102"/>
      <c r="D28" s="384"/>
      <c r="E28" s="114"/>
      <c r="F28" s="105"/>
      <c r="G28" s="114"/>
      <c r="H28" s="296"/>
      <c r="I28" s="153"/>
      <c r="J28" s="177"/>
      <c r="K28" s="178"/>
      <c r="L28" s="111"/>
      <c r="M28" s="112">
        <f t="shared" si="2"/>
        <v>0</v>
      </c>
      <c r="N28" s="113">
        <f t="shared" si="1"/>
        <v>2</v>
      </c>
    </row>
    <row r="29" spans="1:14" ht="18" x14ac:dyDescent="0.35">
      <c r="A29" s="100" t="str">
        <f t="shared" si="0"/>
        <v/>
      </c>
      <c r="B29" s="101"/>
      <c r="C29" s="102"/>
      <c r="D29" s="384"/>
      <c r="E29" s="114"/>
      <c r="F29" s="105"/>
      <c r="G29" s="114"/>
      <c r="H29" s="296"/>
      <c r="I29" s="153"/>
      <c r="J29" s="177"/>
      <c r="K29" s="178"/>
      <c r="L29" s="111"/>
      <c r="M29" s="112">
        <f t="shared" si="2"/>
        <v>0</v>
      </c>
      <c r="N29" s="113">
        <f t="shared" si="1"/>
        <v>2</v>
      </c>
    </row>
    <row r="30" spans="1:14" ht="18" x14ac:dyDescent="0.35">
      <c r="A30" s="100" t="str">
        <f t="shared" si="0"/>
        <v/>
      </c>
      <c r="B30" s="101"/>
      <c r="C30" s="102"/>
      <c r="D30" s="384"/>
      <c r="E30" s="114"/>
      <c r="F30" s="105"/>
      <c r="G30" s="114"/>
      <c r="H30" s="296"/>
      <c r="I30" s="153"/>
      <c r="J30" s="177"/>
      <c r="K30" s="178"/>
      <c r="L30" s="111"/>
      <c r="M30" s="112">
        <f t="shared" si="2"/>
        <v>0</v>
      </c>
      <c r="N30" s="113">
        <f t="shared" si="1"/>
        <v>2</v>
      </c>
    </row>
    <row r="31" spans="1:14" ht="18" x14ac:dyDescent="0.35">
      <c r="A31" s="100" t="str">
        <f t="shared" si="0"/>
        <v/>
      </c>
      <c r="B31" s="101"/>
      <c r="C31" s="102"/>
      <c r="D31" s="384"/>
      <c r="E31" s="114"/>
      <c r="F31" s="105"/>
      <c r="G31" s="114"/>
      <c r="H31" s="296"/>
      <c r="I31" s="153"/>
      <c r="J31" s="177"/>
      <c r="K31" s="178"/>
      <c r="L31" s="111"/>
      <c r="M31" s="112">
        <f t="shared" si="2"/>
        <v>0</v>
      </c>
      <c r="N31" s="113">
        <f t="shared" si="1"/>
        <v>2</v>
      </c>
    </row>
    <row r="32" spans="1:14" ht="18" x14ac:dyDescent="0.35">
      <c r="A32" s="100" t="str">
        <f t="shared" si="0"/>
        <v/>
      </c>
      <c r="B32" s="101"/>
      <c r="C32" s="102"/>
      <c r="D32" s="384"/>
      <c r="E32" s="114"/>
      <c r="F32" s="105"/>
      <c r="G32" s="114"/>
      <c r="H32" s="296"/>
      <c r="I32" s="153"/>
      <c r="J32" s="177"/>
      <c r="K32" s="178"/>
      <c r="L32" s="111"/>
      <c r="M32" s="112">
        <f t="shared" si="2"/>
        <v>0</v>
      </c>
      <c r="N32" s="113">
        <f t="shared" si="1"/>
        <v>2</v>
      </c>
    </row>
    <row r="33" spans="1:14" ht="18" x14ac:dyDescent="0.35">
      <c r="A33" s="100" t="str">
        <f t="shared" si="0"/>
        <v/>
      </c>
      <c r="B33" s="101"/>
      <c r="C33" s="102"/>
      <c r="D33" s="384"/>
      <c r="E33" s="114"/>
      <c r="F33" s="105"/>
      <c r="G33" s="114"/>
      <c r="H33" s="296"/>
      <c r="I33" s="153"/>
      <c r="J33" s="177"/>
      <c r="K33" s="178"/>
      <c r="L33" s="111"/>
      <c r="M33" s="112">
        <f t="shared" si="2"/>
        <v>0</v>
      </c>
      <c r="N33" s="113">
        <f t="shared" si="1"/>
        <v>2</v>
      </c>
    </row>
    <row r="34" spans="1:14" ht="18" x14ac:dyDescent="0.35">
      <c r="A34" s="100" t="str">
        <f t="shared" si="0"/>
        <v/>
      </c>
      <c r="B34" s="101"/>
      <c r="C34" s="102"/>
      <c r="D34" s="384"/>
      <c r="E34" s="114"/>
      <c r="F34" s="105"/>
      <c r="G34" s="114"/>
      <c r="H34" s="296"/>
      <c r="I34" s="153"/>
      <c r="J34" s="177"/>
      <c r="K34" s="178"/>
      <c r="L34" s="111"/>
      <c r="M34" s="112">
        <f t="shared" si="2"/>
        <v>0</v>
      </c>
      <c r="N34" s="113">
        <f t="shared" si="1"/>
        <v>2</v>
      </c>
    </row>
    <row r="35" spans="1:14" ht="18" x14ac:dyDescent="0.35">
      <c r="A35" s="100" t="str">
        <f t="shared" si="0"/>
        <v/>
      </c>
      <c r="B35" s="101"/>
      <c r="C35" s="102"/>
      <c r="D35" s="384"/>
      <c r="E35" s="114"/>
      <c r="F35" s="105"/>
      <c r="G35" s="114"/>
      <c r="H35" s="296"/>
      <c r="I35" s="153"/>
      <c r="J35" s="177"/>
      <c r="K35" s="178"/>
      <c r="L35" s="111"/>
      <c r="M35" s="112">
        <f t="shared" si="2"/>
        <v>0</v>
      </c>
      <c r="N35" s="113">
        <f t="shared" si="1"/>
        <v>2</v>
      </c>
    </row>
    <row r="36" spans="1:14" ht="18" x14ac:dyDescent="0.35">
      <c r="A36" s="100" t="str">
        <f t="shared" si="0"/>
        <v/>
      </c>
      <c r="B36" s="101"/>
      <c r="C36" s="131"/>
      <c r="D36" s="384"/>
      <c r="E36" s="114"/>
      <c r="F36" s="105"/>
      <c r="G36" s="114"/>
      <c r="H36" s="296"/>
      <c r="I36" s="153"/>
      <c r="J36" s="177"/>
      <c r="K36" s="178"/>
      <c r="L36" s="111"/>
      <c r="M36" s="112">
        <f t="shared" si="2"/>
        <v>0</v>
      </c>
      <c r="N36" s="113">
        <f t="shared" si="1"/>
        <v>2</v>
      </c>
    </row>
    <row r="37" spans="1:14" ht="18" x14ac:dyDescent="0.35">
      <c r="A37" s="100" t="str">
        <f t="shared" si="0"/>
        <v/>
      </c>
      <c r="B37" s="101"/>
      <c r="C37" s="102"/>
      <c r="D37" s="384"/>
      <c r="E37" s="114"/>
      <c r="F37" s="105"/>
      <c r="G37" s="114"/>
      <c r="H37" s="296"/>
      <c r="I37" s="153"/>
      <c r="J37" s="177"/>
      <c r="K37" s="178"/>
      <c r="L37" s="111"/>
      <c r="M37" s="112">
        <f t="shared" si="2"/>
        <v>0</v>
      </c>
      <c r="N37" s="113">
        <f t="shared" si="1"/>
        <v>2</v>
      </c>
    </row>
    <row r="38" spans="1:14" ht="18" x14ac:dyDescent="0.35">
      <c r="A38" s="100" t="str">
        <f t="shared" ref="A38:A69" si="3">CONCATENATE(B38,C38,D38)</f>
        <v/>
      </c>
      <c r="B38" s="101"/>
      <c r="C38" s="102"/>
      <c r="D38" s="384"/>
      <c r="E38" s="114"/>
      <c r="F38" s="105"/>
      <c r="G38" s="114"/>
      <c r="H38" s="296"/>
      <c r="I38" s="153"/>
      <c r="J38" s="177"/>
      <c r="K38" s="178"/>
      <c r="L38" s="111"/>
      <c r="M38" s="112">
        <f t="shared" si="2"/>
        <v>0</v>
      </c>
      <c r="N38" s="113">
        <f t="shared" si="1"/>
        <v>2</v>
      </c>
    </row>
    <row r="39" spans="1:14" ht="18" x14ac:dyDescent="0.35">
      <c r="A39" s="100" t="str">
        <f t="shared" si="3"/>
        <v/>
      </c>
      <c r="B39" s="101"/>
      <c r="C39" s="102"/>
      <c r="D39" s="384"/>
      <c r="E39" s="114"/>
      <c r="F39" s="105"/>
      <c r="G39" s="114"/>
      <c r="H39" s="296"/>
      <c r="I39" s="153"/>
      <c r="J39" s="177"/>
      <c r="K39" s="178"/>
      <c r="L39" s="111"/>
      <c r="M39" s="112">
        <f t="shared" si="2"/>
        <v>0</v>
      </c>
      <c r="N39" s="113">
        <f t="shared" si="1"/>
        <v>2</v>
      </c>
    </row>
    <row r="40" spans="1:14" ht="18" x14ac:dyDescent="0.35">
      <c r="A40" s="100" t="str">
        <f t="shared" si="3"/>
        <v/>
      </c>
      <c r="B40" s="101"/>
      <c r="C40" s="102"/>
      <c r="D40" s="384"/>
      <c r="E40" s="114"/>
      <c r="F40" s="105"/>
      <c r="G40" s="114"/>
      <c r="H40" s="296"/>
      <c r="I40" s="153"/>
      <c r="J40" s="177"/>
      <c r="K40" s="178"/>
      <c r="L40" s="111"/>
      <c r="M40" s="112">
        <f t="shared" si="2"/>
        <v>0</v>
      </c>
      <c r="N40" s="113">
        <f t="shared" si="1"/>
        <v>2</v>
      </c>
    </row>
    <row r="41" spans="1:14" ht="18" x14ac:dyDescent="0.35">
      <c r="A41" s="100" t="str">
        <f t="shared" si="3"/>
        <v/>
      </c>
      <c r="B41" s="101"/>
      <c r="C41" s="131"/>
      <c r="D41" s="384"/>
      <c r="E41" s="114"/>
      <c r="F41" s="105"/>
      <c r="G41" s="114"/>
      <c r="H41" s="297"/>
      <c r="I41" s="153"/>
      <c r="J41" s="177"/>
      <c r="K41" s="178"/>
      <c r="L41" s="111"/>
      <c r="M41" s="112">
        <v>0</v>
      </c>
      <c r="N41" s="113">
        <v>0</v>
      </c>
    </row>
    <row r="42" spans="1:14" ht="18" x14ac:dyDescent="0.35">
      <c r="A42" s="100" t="str">
        <f t="shared" si="3"/>
        <v/>
      </c>
      <c r="B42" s="101"/>
      <c r="C42" s="102"/>
      <c r="D42" s="384"/>
      <c r="E42" s="114"/>
      <c r="F42" s="105"/>
      <c r="G42" s="114"/>
      <c r="H42" s="193"/>
      <c r="I42" s="153"/>
      <c r="J42" s="177"/>
      <c r="K42" s="178"/>
      <c r="L42" s="111"/>
      <c r="M42" s="112">
        <f t="shared" si="2"/>
        <v>0</v>
      </c>
      <c r="N42" s="113">
        <f t="shared" ref="N42:N48" si="4">SUM(M42+$N$5)</f>
        <v>2</v>
      </c>
    </row>
    <row r="43" spans="1:14" ht="18" x14ac:dyDescent="0.35">
      <c r="A43" s="100" t="str">
        <f t="shared" si="3"/>
        <v/>
      </c>
      <c r="B43" s="101"/>
      <c r="C43" s="102"/>
      <c r="D43" s="384"/>
      <c r="E43" s="114"/>
      <c r="F43" s="105"/>
      <c r="G43" s="114"/>
      <c r="H43" s="296"/>
      <c r="I43" s="153"/>
      <c r="J43" s="177"/>
      <c r="K43" s="178"/>
      <c r="L43" s="111"/>
      <c r="M43" s="112">
        <f t="shared" si="2"/>
        <v>0</v>
      </c>
      <c r="N43" s="113">
        <f t="shared" si="4"/>
        <v>2</v>
      </c>
    </row>
    <row r="44" spans="1:14" ht="18" x14ac:dyDescent="0.35">
      <c r="A44" s="100" t="str">
        <f t="shared" si="3"/>
        <v/>
      </c>
      <c r="B44" s="101"/>
      <c r="C44" s="102"/>
      <c r="D44" s="384"/>
      <c r="E44" s="114"/>
      <c r="F44" s="105"/>
      <c r="G44" s="114"/>
      <c r="H44" s="335"/>
      <c r="I44" s="153"/>
      <c r="J44" s="177"/>
      <c r="K44" s="178"/>
      <c r="L44" s="111"/>
      <c r="M44" s="112">
        <f t="shared" si="2"/>
        <v>0</v>
      </c>
      <c r="N44" s="113">
        <f t="shared" si="4"/>
        <v>2</v>
      </c>
    </row>
    <row r="45" spans="1:14" ht="18" x14ac:dyDescent="0.35">
      <c r="A45" s="100" t="str">
        <f t="shared" si="3"/>
        <v/>
      </c>
      <c r="B45" s="101"/>
      <c r="C45" s="102"/>
      <c r="D45" s="384"/>
      <c r="E45" s="114"/>
      <c r="F45" s="105"/>
      <c r="G45" s="114"/>
      <c r="H45" s="386"/>
      <c r="I45" s="153"/>
      <c r="J45" s="177"/>
      <c r="K45" s="178"/>
      <c r="L45" s="111"/>
      <c r="M45" s="112">
        <f t="shared" si="2"/>
        <v>0</v>
      </c>
      <c r="N45" s="113">
        <f t="shared" si="4"/>
        <v>2</v>
      </c>
    </row>
    <row r="46" spans="1:14" ht="18" x14ac:dyDescent="0.35">
      <c r="A46" s="100" t="str">
        <f t="shared" si="3"/>
        <v/>
      </c>
      <c r="B46" s="101"/>
      <c r="C46" s="131"/>
      <c r="D46" s="384"/>
      <c r="E46" s="114"/>
      <c r="F46" s="105"/>
      <c r="G46" s="114"/>
      <c r="H46" s="335"/>
      <c r="I46" s="153"/>
      <c r="J46" s="177"/>
      <c r="K46" s="178"/>
      <c r="L46" s="111"/>
      <c r="M46" s="112">
        <f t="shared" si="2"/>
        <v>0</v>
      </c>
      <c r="N46" s="113">
        <f t="shared" si="4"/>
        <v>2</v>
      </c>
    </row>
    <row r="47" spans="1:14" ht="14.4" x14ac:dyDescent="0.25">
      <c r="A47" s="100" t="str">
        <f t="shared" si="3"/>
        <v/>
      </c>
      <c r="B47" s="101"/>
      <c r="C47" s="102"/>
      <c r="D47" s="103"/>
      <c r="E47" s="114"/>
      <c r="F47" s="105"/>
      <c r="G47" s="114"/>
      <c r="H47" s="101"/>
      <c r="I47" s="153"/>
      <c r="J47" s="177"/>
      <c r="K47" s="178"/>
      <c r="L47" s="111"/>
      <c r="M47" s="112">
        <f t="shared" si="2"/>
        <v>0</v>
      </c>
      <c r="N47" s="113">
        <f t="shared" si="4"/>
        <v>2</v>
      </c>
    </row>
    <row r="48" spans="1:14" ht="18" x14ac:dyDescent="0.35">
      <c r="A48" s="100" t="str">
        <f t="shared" si="3"/>
        <v/>
      </c>
      <c r="B48" s="130"/>
      <c r="C48" s="102"/>
      <c r="D48" s="384"/>
      <c r="E48" s="114"/>
      <c r="F48" s="105"/>
      <c r="G48" s="387"/>
      <c r="H48" s="101"/>
      <c r="I48" s="153"/>
      <c r="J48" s="177"/>
      <c r="K48" s="178"/>
      <c r="L48" s="111"/>
      <c r="M48" s="112">
        <f t="shared" si="2"/>
        <v>0</v>
      </c>
      <c r="N48" s="113">
        <f t="shared" si="4"/>
        <v>2</v>
      </c>
    </row>
    <row r="49" spans="1:14" ht="18" x14ac:dyDescent="0.35">
      <c r="A49" s="100" t="str">
        <f t="shared" si="3"/>
        <v/>
      </c>
      <c r="B49" s="130"/>
      <c r="C49" s="102"/>
      <c r="D49" s="384"/>
      <c r="E49" s="114"/>
      <c r="F49" s="105"/>
      <c r="G49" s="387"/>
      <c r="H49" s="101"/>
      <c r="I49" s="153"/>
      <c r="J49" s="177"/>
      <c r="K49" s="178"/>
      <c r="L49" s="111"/>
      <c r="M49" s="112">
        <f t="shared" si="2"/>
        <v>0</v>
      </c>
      <c r="N49" s="113">
        <f t="shared" ref="N49:N53" si="5">SUM(M49+$N$5)</f>
        <v>2</v>
      </c>
    </row>
    <row r="50" spans="1:14" ht="18" x14ac:dyDescent="0.35">
      <c r="A50" s="100" t="str">
        <f t="shared" si="3"/>
        <v/>
      </c>
      <c r="B50" s="130"/>
      <c r="C50" s="102"/>
      <c r="D50" s="384"/>
      <c r="E50" s="114"/>
      <c r="F50" s="105"/>
      <c r="G50" s="114"/>
      <c r="H50" s="193"/>
      <c r="I50" s="153"/>
      <c r="J50" s="177"/>
      <c r="K50" s="178"/>
      <c r="L50" s="111"/>
      <c r="M50" s="112">
        <f t="shared" si="2"/>
        <v>0</v>
      </c>
      <c r="N50" s="113">
        <f t="shared" si="5"/>
        <v>2</v>
      </c>
    </row>
    <row r="51" spans="1:14" ht="18" x14ac:dyDescent="0.35">
      <c r="A51" s="100" t="str">
        <f t="shared" si="3"/>
        <v/>
      </c>
      <c r="B51" s="130"/>
      <c r="C51" s="102"/>
      <c r="D51" s="384"/>
      <c r="E51" s="114"/>
      <c r="F51" s="105"/>
      <c r="G51" s="114"/>
      <c r="H51" s="193"/>
      <c r="I51" s="153"/>
      <c r="J51" s="177"/>
      <c r="K51" s="178"/>
      <c r="L51" s="111"/>
      <c r="M51" s="112">
        <f t="shared" si="2"/>
        <v>0</v>
      </c>
      <c r="N51" s="113">
        <f t="shared" si="5"/>
        <v>2</v>
      </c>
    </row>
    <row r="52" spans="1:14" ht="18" x14ac:dyDescent="0.35">
      <c r="A52" s="100" t="str">
        <f t="shared" si="3"/>
        <v/>
      </c>
      <c r="B52" s="130"/>
      <c r="C52" s="102"/>
      <c r="D52" s="384"/>
      <c r="E52" s="114"/>
      <c r="F52" s="105"/>
      <c r="G52" s="114"/>
      <c r="H52" s="193"/>
      <c r="I52" s="153"/>
      <c r="J52" s="177"/>
      <c r="K52" s="178"/>
      <c r="L52" s="111"/>
      <c r="M52" s="112">
        <f t="shared" si="2"/>
        <v>0</v>
      </c>
      <c r="N52" s="113">
        <f t="shared" si="5"/>
        <v>2</v>
      </c>
    </row>
    <row r="53" spans="1:14" ht="18" x14ac:dyDescent="0.35">
      <c r="A53" s="100" t="str">
        <f t="shared" si="3"/>
        <v/>
      </c>
      <c r="B53" s="130"/>
      <c r="C53" s="102"/>
      <c r="D53" s="384"/>
      <c r="E53" s="114"/>
      <c r="F53" s="105"/>
      <c r="G53" s="114"/>
      <c r="H53" s="101"/>
      <c r="I53" s="153"/>
      <c r="J53" s="296"/>
      <c r="K53" s="178"/>
      <c r="L53" s="111"/>
      <c r="M53" s="112">
        <f t="shared" si="2"/>
        <v>0</v>
      </c>
      <c r="N53" s="113">
        <f t="shared" si="5"/>
        <v>2</v>
      </c>
    </row>
    <row r="54" spans="1:14" ht="14.4" x14ac:dyDescent="0.25">
      <c r="A54" s="100" t="str">
        <f t="shared" si="3"/>
        <v/>
      </c>
      <c r="B54" s="101" t="s">
        <v>37</v>
      </c>
      <c r="C54" s="102" t="s">
        <v>37</v>
      </c>
      <c r="D54" s="103" t="s">
        <v>37</v>
      </c>
      <c r="E54" s="114"/>
      <c r="F54" s="105"/>
      <c r="G54" s="114"/>
      <c r="H54" s="101"/>
      <c r="I54" s="153"/>
      <c r="J54" s="177"/>
      <c r="K54" s="178"/>
      <c r="L54" s="111"/>
      <c r="M54" s="112">
        <f t="shared" si="2"/>
        <v>0</v>
      </c>
      <c r="N54" s="113">
        <f t="shared" ref="N54:N72" si="6">SUM(M54+$N$5)</f>
        <v>2</v>
      </c>
    </row>
    <row r="55" spans="1:14" ht="14.4" x14ac:dyDescent="0.25">
      <c r="A55" s="100" t="str">
        <f t="shared" si="3"/>
        <v/>
      </c>
      <c r="B55" s="101" t="s">
        <v>37</v>
      </c>
      <c r="C55" s="102" t="s">
        <v>37</v>
      </c>
      <c r="D55" s="103" t="s">
        <v>37</v>
      </c>
      <c r="E55" s="114"/>
      <c r="F55" s="105"/>
      <c r="G55" s="114"/>
      <c r="H55" s="101"/>
      <c r="I55" s="153"/>
      <c r="J55" s="177"/>
      <c r="K55" s="178"/>
      <c r="L55" s="111"/>
      <c r="M55" s="112">
        <f t="shared" si="2"/>
        <v>0</v>
      </c>
      <c r="N55" s="113">
        <f t="shared" si="6"/>
        <v>2</v>
      </c>
    </row>
    <row r="56" spans="1:14" ht="14.4" x14ac:dyDescent="0.25">
      <c r="A56" s="100" t="str">
        <f t="shared" si="3"/>
        <v/>
      </c>
      <c r="B56" s="101" t="s">
        <v>37</v>
      </c>
      <c r="C56" s="102" t="s">
        <v>37</v>
      </c>
      <c r="D56" s="103" t="s">
        <v>37</v>
      </c>
      <c r="E56" s="114"/>
      <c r="F56" s="105"/>
      <c r="G56" s="114"/>
      <c r="H56" s="101"/>
      <c r="I56" s="153"/>
      <c r="J56" s="177"/>
      <c r="K56" s="178"/>
      <c r="L56" s="111"/>
      <c r="M56" s="112">
        <f t="shared" si="2"/>
        <v>0</v>
      </c>
      <c r="N56" s="113">
        <f t="shared" si="6"/>
        <v>2</v>
      </c>
    </row>
    <row r="57" spans="1:14" ht="14.4" x14ac:dyDescent="0.25">
      <c r="A57" s="100" t="str">
        <f t="shared" si="3"/>
        <v/>
      </c>
      <c r="B57" s="101" t="s">
        <v>37</v>
      </c>
      <c r="C57" s="102" t="s">
        <v>37</v>
      </c>
      <c r="D57" s="103" t="s">
        <v>37</v>
      </c>
      <c r="E57" s="114"/>
      <c r="F57" s="105"/>
      <c r="G57" s="114"/>
      <c r="H57" s="101"/>
      <c r="I57" s="153"/>
      <c r="J57" s="177"/>
      <c r="K57" s="178"/>
      <c r="L57" s="111"/>
      <c r="M57" s="112">
        <f t="shared" si="2"/>
        <v>0</v>
      </c>
      <c r="N57" s="113">
        <f t="shared" si="6"/>
        <v>2</v>
      </c>
    </row>
    <row r="58" spans="1:14" ht="14.4" x14ac:dyDescent="0.25">
      <c r="A58" s="100" t="str">
        <f t="shared" si="3"/>
        <v/>
      </c>
      <c r="B58" s="101" t="s">
        <v>37</v>
      </c>
      <c r="C58" s="102" t="s">
        <v>37</v>
      </c>
      <c r="D58" s="103" t="s">
        <v>37</v>
      </c>
      <c r="E58" s="114"/>
      <c r="F58" s="105"/>
      <c r="G58" s="114"/>
      <c r="H58" s="101"/>
      <c r="I58" s="153"/>
      <c r="J58" s="177"/>
      <c r="K58" s="178"/>
      <c r="L58" s="111"/>
      <c r="M58" s="112">
        <f t="shared" si="2"/>
        <v>0</v>
      </c>
      <c r="N58" s="113">
        <f t="shared" si="6"/>
        <v>2</v>
      </c>
    </row>
    <row r="59" spans="1:14" ht="14.4" x14ac:dyDescent="0.25">
      <c r="A59" s="100" t="str">
        <f t="shared" si="3"/>
        <v/>
      </c>
      <c r="B59" s="101" t="s">
        <v>37</v>
      </c>
      <c r="C59" s="102" t="s">
        <v>37</v>
      </c>
      <c r="D59" s="103" t="s">
        <v>37</v>
      </c>
      <c r="E59" s="114"/>
      <c r="F59" s="105"/>
      <c r="G59" s="114"/>
      <c r="H59" s="101"/>
      <c r="I59" s="153"/>
      <c r="J59" s="177"/>
      <c r="K59" s="178"/>
      <c r="L59" s="111"/>
      <c r="M59" s="112">
        <f t="shared" si="2"/>
        <v>0</v>
      </c>
      <c r="N59" s="113">
        <f t="shared" si="6"/>
        <v>2</v>
      </c>
    </row>
    <row r="60" spans="1:14" ht="14.4" x14ac:dyDescent="0.25">
      <c r="A60" s="100" t="str">
        <f t="shared" si="3"/>
        <v/>
      </c>
      <c r="B60" s="101" t="s">
        <v>37</v>
      </c>
      <c r="C60" s="102" t="s">
        <v>37</v>
      </c>
      <c r="D60" s="103" t="s">
        <v>37</v>
      </c>
      <c r="E60" s="114"/>
      <c r="F60" s="105"/>
      <c r="G60" s="114"/>
      <c r="H60" s="101"/>
      <c r="I60" s="153"/>
      <c r="J60" s="177"/>
      <c r="K60" s="178"/>
      <c r="L60" s="111"/>
      <c r="M60" s="112">
        <f t="shared" si="2"/>
        <v>0</v>
      </c>
      <c r="N60" s="113">
        <f t="shared" si="6"/>
        <v>2</v>
      </c>
    </row>
    <row r="61" spans="1:14" ht="14.4" x14ac:dyDescent="0.25">
      <c r="A61" s="100" t="str">
        <f t="shared" si="3"/>
        <v/>
      </c>
      <c r="B61" s="101" t="s">
        <v>37</v>
      </c>
      <c r="C61" s="102" t="s">
        <v>37</v>
      </c>
      <c r="D61" s="103" t="s">
        <v>37</v>
      </c>
      <c r="E61" s="114"/>
      <c r="F61" s="105"/>
      <c r="G61" s="114"/>
      <c r="H61" s="101"/>
      <c r="I61" s="153"/>
      <c r="J61" s="177"/>
      <c r="K61" s="178"/>
      <c r="L61" s="111"/>
      <c r="M61" s="112">
        <f t="shared" si="2"/>
        <v>0</v>
      </c>
      <c r="N61" s="113">
        <f t="shared" si="6"/>
        <v>2</v>
      </c>
    </row>
    <row r="62" spans="1:14" ht="14.4" x14ac:dyDescent="0.25">
      <c r="A62" s="100" t="str">
        <f t="shared" si="3"/>
        <v/>
      </c>
      <c r="B62" s="101" t="s">
        <v>37</v>
      </c>
      <c r="C62" s="102" t="s">
        <v>37</v>
      </c>
      <c r="D62" s="103" t="s">
        <v>37</v>
      </c>
      <c r="E62" s="114"/>
      <c r="F62" s="105"/>
      <c r="G62" s="114"/>
      <c r="H62" s="101"/>
      <c r="I62" s="153"/>
      <c r="J62" s="177"/>
      <c r="K62" s="178"/>
      <c r="L62" s="111"/>
      <c r="M62" s="112">
        <f t="shared" si="2"/>
        <v>0</v>
      </c>
      <c r="N62" s="113">
        <f t="shared" si="6"/>
        <v>2</v>
      </c>
    </row>
    <row r="63" spans="1:14" ht="14.4" x14ac:dyDescent="0.25">
      <c r="A63" s="100" t="str">
        <f t="shared" si="3"/>
        <v/>
      </c>
      <c r="B63" s="101" t="s">
        <v>37</v>
      </c>
      <c r="C63" s="102" t="s">
        <v>37</v>
      </c>
      <c r="D63" s="103" t="s">
        <v>37</v>
      </c>
      <c r="E63" s="114"/>
      <c r="F63" s="105"/>
      <c r="G63" s="114"/>
      <c r="H63" s="101"/>
      <c r="I63" s="153"/>
      <c r="J63" s="177"/>
      <c r="K63" s="178"/>
      <c r="L63" s="111"/>
      <c r="M63" s="112">
        <f t="shared" si="2"/>
        <v>0</v>
      </c>
      <c r="N63" s="113">
        <f t="shared" si="6"/>
        <v>2</v>
      </c>
    </row>
    <row r="64" spans="1:14" ht="14.4" x14ac:dyDescent="0.25">
      <c r="A64" s="100" t="str">
        <f t="shared" si="3"/>
        <v/>
      </c>
      <c r="B64" s="101" t="s">
        <v>37</v>
      </c>
      <c r="C64" s="102" t="s">
        <v>37</v>
      </c>
      <c r="D64" s="103" t="s">
        <v>37</v>
      </c>
      <c r="E64" s="114"/>
      <c r="F64" s="105"/>
      <c r="G64" s="114"/>
      <c r="H64" s="101"/>
      <c r="I64" s="153"/>
      <c r="J64" s="177"/>
      <c r="K64" s="178"/>
      <c r="L64" s="111"/>
      <c r="M64" s="112">
        <f t="shared" si="2"/>
        <v>0</v>
      </c>
      <c r="N64" s="113">
        <f t="shared" si="6"/>
        <v>2</v>
      </c>
    </row>
    <row r="65" spans="1:14" ht="14.4" x14ac:dyDescent="0.25">
      <c r="A65" s="100" t="str">
        <f t="shared" si="3"/>
        <v/>
      </c>
      <c r="B65" s="101" t="s">
        <v>37</v>
      </c>
      <c r="C65" s="102" t="s">
        <v>37</v>
      </c>
      <c r="D65" s="103" t="s">
        <v>37</v>
      </c>
      <c r="E65" s="114"/>
      <c r="F65" s="105"/>
      <c r="G65" s="114"/>
      <c r="H65" s="101"/>
      <c r="I65" s="153"/>
      <c r="J65" s="177"/>
      <c r="K65" s="178"/>
      <c r="L65" s="111"/>
      <c r="M65" s="112">
        <f t="shared" si="2"/>
        <v>0</v>
      </c>
      <c r="N65" s="113">
        <f t="shared" si="6"/>
        <v>2</v>
      </c>
    </row>
    <row r="66" spans="1:14" ht="14.4" x14ac:dyDescent="0.25">
      <c r="A66" s="100" t="str">
        <f t="shared" si="3"/>
        <v/>
      </c>
      <c r="B66" s="101" t="s">
        <v>37</v>
      </c>
      <c r="C66" s="102" t="s">
        <v>37</v>
      </c>
      <c r="D66" s="103" t="s">
        <v>37</v>
      </c>
      <c r="E66" s="114"/>
      <c r="F66" s="105"/>
      <c r="G66" s="114"/>
      <c r="H66" s="101"/>
      <c r="I66" s="153"/>
      <c r="J66" s="177"/>
      <c r="K66" s="178"/>
      <c r="L66" s="111"/>
      <c r="M66" s="112">
        <f t="shared" si="2"/>
        <v>0</v>
      </c>
      <c r="N66" s="113">
        <f t="shared" si="6"/>
        <v>2</v>
      </c>
    </row>
    <row r="67" spans="1:14" ht="14.4" x14ac:dyDescent="0.25">
      <c r="A67" s="100" t="str">
        <f t="shared" si="3"/>
        <v/>
      </c>
      <c r="B67" s="101" t="s">
        <v>37</v>
      </c>
      <c r="C67" s="102" t="s">
        <v>37</v>
      </c>
      <c r="D67" s="103" t="s">
        <v>37</v>
      </c>
      <c r="E67" s="114"/>
      <c r="F67" s="105"/>
      <c r="G67" s="114"/>
      <c r="H67" s="101"/>
      <c r="I67" s="153"/>
      <c r="J67" s="177"/>
      <c r="K67" s="178"/>
      <c r="L67" s="111"/>
      <c r="M67" s="112">
        <f t="shared" si="2"/>
        <v>0</v>
      </c>
      <c r="N67" s="113">
        <f t="shared" si="6"/>
        <v>2</v>
      </c>
    </row>
    <row r="68" spans="1:14" ht="14.4" x14ac:dyDescent="0.25">
      <c r="A68" s="100" t="str">
        <f t="shared" si="3"/>
        <v/>
      </c>
      <c r="B68" s="101" t="s">
        <v>37</v>
      </c>
      <c r="C68" s="102" t="s">
        <v>37</v>
      </c>
      <c r="D68" s="103" t="s">
        <v>37</v>
      </c>
      <c r="E68" s="114"/>
      <c r="F68" s="105"/>
      <c r="G68" s="114"/>
      <c r="H68" s="101"/>
      <c r="I68" s="153"/>
      <c r="J68" s="177"/>
      <c r="K68" s="178"/>
      <c r="L68" s="111"/>
      <c r="M68" s="112">
        <f t="shared" si="2"/>
        <v>0</v>
      </c>
      <c r="N68" s="113">
        <f t="shared" si="6"/>
        <v>2</v>
      </c>
    </row>
    <row r="69" spans="1:14" ht="14.4" x14ac:dyDescent="0.25">
      <c r="A69" s="100" t="str">
        <f t="shared" si="3"/>
        <v/>
      </c>
      <c r="B69" s="101" t="s">
        <v>37</v>
      </c>
      <c r="C69" s="102" t="s">
        <v>37</v>
      </c>
      <c r="D69" s="103" t="s">
        <v>37</v>
      </c>
      <c r="E69" s="114"/>
      <c r="F69" s="105"/>
      <c r="G69" s="114"/>
      <c r="H69" s="101"/>
      <c r="I69" s="153"/>
      <c r="J69" s="177"/>
      <c r="K69" s="178"/>
      <c r="L69" s="111"/>
      <c r="M69" s="112">
        <f t="shared" si="2"/>
        <v>0</v>
      </c>
      <c r="N69" s="113">
        <f t="shared" si="6"/>
        <v>2</v>
      </c>
    </row>
    <row r="70" spans="1:14" ht="14.4" x14ac:dyDescent="0.25">
      <c r="A70" s="100" t="str">
        <f t="shared" ref="A70:A100" si="7">CONCATENATE(B70,C70,D70)</f>
        <v/>
      </c>
      <c r="B70" s="101" t="s">
        <v>37</v>
      </c>
      <c r="C70" s="102" t="s">
        <v>37</v>
      </c>
      <c r="D70" s="103" t="s">
        <v>37</v>
      </c>
      <c r="E70" s="114"/>
      <c r="F70" s="105"/>
      <c r="G70" s="114"/>
      <c r="H70" s="101"/>
      <c r="I70" s="153"/>
      <c r="J70" s="177"/>
      <c r="K70" s="178"/>
      <c r="L70" s="111"/>
      <c r="M70" s="112">
        <f t="shared" si="2"/>
        <v>0</v>
      </c>
      <c r="N70" s="113">
        <f t="shared" si="6"/>
        <v>2</v>
      </c>
    </row>
    <row r="71" spans="1:14" ht="14.4" x14ac:dyDescent="0.25">
      <c r="A71" s="100" t="str">
        <f t="shared" si="7"/>
        <v/>
      </c>
      <c r="B71" s="101" t="s">
        <v>37</v>
      </c>
      <c r="C71" s="102" t="s">
        <v>37</v>
      </c>
      <c r="D71" s="103" t="s">
        <v>37</v>
      </c>
      <c r="E71" s="114"/>
      <c r="F71" s="105"/>
      <c r="G71" s="114"/>
      <c r="H71" s="101"/>
      <c r="I71" s="153"/>
      <c r="J71" s="177"/>
      <c r="K71" s="178"/>
      <c r="L71" s="111"/>
      <c r="M71" s="112">
        <f t="shared" si="2"/>
        <v>0</v>
      </c>
      <c r="N71" s="113">
        <f t="shared" si="6"/>
        <v>2</v>
      </c>
    </row>
    <row r="72" spans="1:14" ht="14.4" x14ac:dyDescent="0.25">
      <c r="A72" s="100" t="str">
        <f t="shared" si="7"/>
        <v/>
      </c>
      <c r="B72" s="101" t="s">
        <v>37</v>
      </c>
      <c r="C72" s="102" t="s">
        <v>37</v>
      </c>
      <c r="D72" s="103" t="s">
        <v>37</v>
      </c>
      <c r="E72" s="114"/>
      <c r="F72" s="105"/>
      <c r="G72" s="114"/>
      <c r="H72" s="101"/>
      <c r="I72" s="153"/>
      <c r="J72" s="177"/>
      <c r="K72" s="178"/>
      <c r="L72" s="111"/>
      <c r="M72" s="112">
        <f t="shared" ref="M72:M100" si="8">IF(L72=1,7,IF(L72=2,6,IF(L72=3,5,IF(L72=4,4,IF(L72=5,3,IF(L72=6,2,IF(L72&gt;=6,1,0)))))))</f>
        <v>0</v>
      </c>
      <c r="N72" s="113">
        <f t="shared" si="6"/>
        <v>2</v>
      </c>
    </row>
    <row r="73" spans="1:14" ht="14.4" x14ac:dyDescent="0.25">
      <c r="A73" s="100" t="str">
        <f t="shared" si="7"/>
        <v/>
      </c>
      <c r="B73" s="101" t="s">
        <v>37</v>
      </c>
      <c r="C73" s="102" t="s">
        <v>37</v>
      </c>
      <c r="D73" s="103" t="s">
        <v>37</v>
      </c>
      <c r="E73" s="114"/>
      <c r="F73" s="105"/>
      <c r="G73" s="114"/>
      <c r="H73" s="101"/>
      <c r="I73" s="153"/>
      <c r="J73" s="177"/>
      <c r="K73" s="178"/>
      <c r="L73" s="111"/>
      <c r="M73" s="112">
        <f t="shared" si="8"/>
        <v>0</v>
      </c>
      <c r="N73" s="113">
        <f t="shared" ref="N73:N100" si="9">SUM(M73+$N$5)</f>
        <v>2</v>
      </c>
    </row>
    <row r="74" spans="1:14" ht="14.4" x14ac:dyDescent="0.25">
      <c r="A74" s="100" t="str">
        <f t="shared" si="7"/>
        <v/>
      </c>
      <c r="B74" s="101" t="s">
        <v>37</v>
      </c>
      <c r="C74" s="102" t="s">
        <v>37</v>
      </c>
      <c r="D74" s="103" t="s">
        <v>37</v>
      </c>
      <c r="E74" s="114"/>
      <c r="F74" s="105"/>
      <c r="G74" s="114"/>
      <c r="H74" s="101"/>
      <c r="I74" s="153"/>
      <c r="J74" s="177"/>
      <c r="K74" s="178"/>
      <c r="L74" s="111"/>
      <c r="M74" s="112">
        <f t="shared" si="8"/>
        <v>0</v>
      </c>
      <c r="N74" s="113">
        <f t="shared" si="9"/>
        <v>2</v>
      </c>
    </row>
    <row r="75" spans="1:14" ht="14.4" x14ac:dyDescent="0.25">
      <c r="A75" s="100" t="str">
        <f t="shared" si="7"/>
        <v/>
      </c>
      <c r="B75" s="101" t="s">
        <v>37</v>
      </c>
      <c r="C75" s="102" t="s">
        <v>37</v>
      </c>
      <c r="D75" s="103" t="s">
        <v>37</v>
      </c>
      <c r="E75" s="114"/>
      <c r="F75" s="105"/>
      <c r="G75" s="114"/>
      <c r="H75" s="101"/>
      <c r="I75" s="153"/>
      <c r="J75" s="177"/>
      <c r="K75" s="178"/>
      <c r="L75" s="111"/>
      <c r="M75" s="112">
        <f t="shared" si="8"/>
        <v>0</v>
      </c>
      <c r="N75" s="113">
        <f t="shared" si="9"/>
        <v>2</v>
      </c>
    </row>
    <row r="76" spans="1:14" ht="14.4" x14ac:dyDescent="0.25">
      <c r="A76" s="100" t="str">
        <f t="shared" si="7"/>
        <v/>
      </c>
      <c r="B76" s="101" t="s">
        <v>37</v>
      </c>
      <c r="C76" s="102" t="s">
        <v>37</v>
      </c>
      <c r="D76" s="103" t="s">
        <v>37</v>
      </c>
      <c r="E76" s="114"/>
      <c r="F76" s="105"/>
      <c r="G76" s="114"/>
      <c r="H76" s="101"/>
      <c r="I76" s="153"/>
      <c r="J76" s="177"/>
      <c r="K76" s="178"/>
      <c r="L76" s="111"/>
      <c r="M76" s="112">
        <f t="shared" si="8"/>
        <v>0</v>
      </c>
      <c r="N76" s="113">
        <f t="shared" si="9"/>
        <v>2</v>
      </c>
    </row>
    <row r="77" spans="1:14" ht="14.4" x14ac:dyDescent="0.25">
      <c r="A77" s="100" t="str">
        <f t="shared" si="7"/>
        <v/>
      </c>
      <c r="B77" s="101" t="s">
        <v>37</v>
      </c>
      <c r="C77" s="102" t="s">
        <v>37</v>
      </c>
      <c r="D77" s="103" t="s">
        <v>37</v>
      </c>
      <c r="E77" s="114"/>
      <c r="F77" s="105"/>
      <c r="G77" s="114"/>
      <c r="H77" s="101"/>
      <c r="I77" s="153"/>
      <c r="J77" s="177"/>
      <c r="K77" s="178"/>
      <c r="L77" s="111"/>
      <c r="M77" s="112">
        <f t="shared" si="8"/>
        <v>0</v>
      </c>
      <c r="N77" s="113">
        <f t="shared" si="9"/>
        <v>2</v>
      </c>
    </row>
    <row r="78" spans="1:14" ht="14.4" x14ac:dyDescent="0.25">
      <c r="A78" s="100" t="str">
        <f t="shared" si="7"/>
        <v/>
      </c>
      <c r="B78" s="101" t="s">
        <v>37</v>
      </c>
      <c r="C78" s="102" t="s">
        <v>37</v>
      </c>
      <c r="D78" s="103" t="s">
        <v>37</v>
      </c>
      <c r="E78" s="114"/>
      <c r="F78" s="105"/>
      <c r="G78" s="114"/>
      <c r="H78" s="101"/>
      <c r="I78" s="153"/>
      <c r="J78" s="177"/>
      <c r="K78" s="178"/>
      <c r="L78" s="111"/>
      <c r="M78" s="112">
        <f t="shared" si="8"/>
        <v>0</v>
      </c>
      <c r="N78" s="113">
        <f t="shared" si="9"/>
        <v>2</v>
      </c>
    </row>
    <row r="79" spans="1:14" ht="14.4" x14ac:dyDescent="0.25">
      <c r="A79" s="100" t="str">
        <f t="shared" si="7"/>
        <v/>
      </c>
      <c r="B79" s="101" t="s">
        <v>37</v>
      </c>
      <c r="C79" s="102" t="s">
        <v>37</v>
      </c>
      <c r="D79" s="103" t="s">
        <v>37</v>
      </c>
      <c r="E79" s="114"/>
      <c r="F79" s="105"/>
      <c r="G79" s="114"/>
      <c r="H79" s="101"/>
      <c r="I79" s="153"/>
      <c r="J79" s="177"/>
      <c r="K79" s="178"/>
      <c r="L79" s="111"/>
      <c r="M79" s="112">
        <f t="shared" si="8"/>
        <v>0</v>
      </c>
      <c r="N79" s="113">
        <f t="shared" si="9"/>
        <v>2</v>
      </c>
    </row>
    <row r="80" spans="1:14" ht="14.4" x14ac:dyDescent="0.25">
      <c r="A80" s="100" t="str">
        <f t="shared" si="7"/>
        <v/>
      </c>
      <c r="B80" s="101" t="s">
        <v>37</v>
      </c>
      <c r="C80" s="102" t="s">
        <v>37</v>
      </c>
      <c r="D80" s="103" t="s">
        <v>37</v>
      </c>
      <c r="E80" s="114"/>
      <c r="F80" s="105"/>
      <c r="G80" s="114"/>
      <c r="H80" s="101"/>
      <c r="I80" s="153"/>
      <c r="J80" s="177"/>
      <c r="K80" s="178"/>
      <c r="L80" s="111"/>
      <c r="M80" s="112">
        <f t="shared" si="8"/>
        <v>0</v>
      </c>
      <c r="N80" s="113">
        <f t="shared" si="9"/>
        <v>2</v>
      </c>
    </row>
    <row r="81" spans="1:14" ht="14.4" x14ac:dyDescent="0.25">
      <c r="A81" s="100" t="str">
        <f t="shared" si="7"/>
        <v/>
      </c>
      <c r="B81" s="101" t="s">
        <v>37</v>
      </c>
      <c r="C81" s="102" t="s">
        <v>37</v>
      </c>
      <c r="D81" s="103" t="s">
        <v>37</v>
      </c>
      <c r="E81" s="114"/>
      <c r="F81" s="105"/>
      <c r="G81" s="114"/>
      <c r="H81" s="101"/>
      <c r="I81" s="153"/>
      <c r="J81" s="177"/>
      <c r="K81" s="178"/>
      <c r="L81" s="111"/>
      <c r="M81" s="112">
        <f t="shared" si="8"/>
        <v>0</v>
      </c>
      <c r="N81" s="113">
        <f t="shared" si="9"/>
        <v>2</v>
      </c>
    </row>
    <row r="82" spans="1:14" ht="14.4" x14ac:dyDescent="0.25">
      <c r="A82" s="100" t="str">
        <f t="shared" si="7"/>
        <v/>
      </c>
      <c r="B82" s="101" t="s">
        <v>37</v>
      </c>
      <c r="C82" s="102" t="s">
        <v>37</v>
      </c>
      <c r="D82" s="103" t="s">
        <v>37</v>
      </c>
      <c r="E82" s="114"/>
      <c r="F82" s="105"/>
      <c r="G82" s="114"/>
      <c r="H82" s="101"/>
      <c r="I82" s="153"/>
      <c r="J82" s="177"/>
      <c r="K82" s="178"/>
      <c r="L82" s="111"/>
      <c r="M82" s="112">
        <f t="shared" si="8"/>
        <v>0</v>
      </c>
      <c r="N82" s="113">
        <f t="shared" si="9"/>
        <v>2</v>
      </c>
    </row>
    <row r="83" spans="1:14" ht="14.4" x14ac:dyDescent="0.25">
      <c r="A83" s="100" t="str">
        <f t="shared" si="7"/>
        <v/>
      </c>
      <c r="B83" s="101" t="s">
        <v>37</v>
      </c>
      <c r="C83" s="102" t="s">
        <v>37</v>
      </c>
      <c r="D83" s="103" t="s">
        <v>37</v>
      </c>
      <c r="E83" s="114"/>
      <c r="F83" s="105"/>
      <c r="G83" s="114"/>
      <c r="H83" s="101"/>
      <c r="I83" s="153"/>
      <c r="J83" s="177"/>
      <c r="K83" s="178"/>
      <c r="L83" s="111"/>
      <c r="M83" s="112">
        <f t="shared" si="8"/>
        <v>0</v>
      </c>
      <c r="N83" s="113">
        <f t="shared" si="9"/>
        <v>2</v>
      </c>
    </row>
    <row r="84" spans="1:14" ht="14.4" x14ac:dyDescent="0.25">
      <c r="A84" s="100" t="str">
        <f t="shared" si="7"/>
        <v/>
      </c>
      <c r="B84" s="101" t="s">
        <v>37</v>
      </c>
      <c r="C84" s="102" t="s">
        <v>37</v>
      </c>
      <c r="D84" s="103" t="s">
        <v>37</v>
      </c>
      <c r="E84" s="114"/>
      <c r="F84" s="105"/>
      <c r="G84" s="114"/>
      <c r="H84" s="101"/>
      <c r="I84" s="153"/>
      <c r="J84" s="177"/>
      <c r="K84" s="178"/>
      <c r="L84" s="111"/>
      <c r="M84" s="112">
        <f t="shared" si="8"/>
        <v>0</v>
      </c>
      <c r="N84" s="113">
        <f t="shared" si="9"/>
        <v>2</v>
      </c>
    </row>
    <row r="85" spans="1:14" ht="14.4" x14ac:dyDescent="0.25">
      <c r="A85" s="100" t="str">
        <f t="shared" si="7"/>
        <v/>
      </c>
      <c r="B85" s="101" t="s">
        <v>37</v>
      </c>
      <c r="C85" s="102" t="s">
        <v>37</v>
      </c>
      <c r="D85" s="103" t="s">
        <v>37</v>
      </c>
      <c r="E85" s="114"/>
      <c r="F85" s="105"/>
      <c r="G85" s="114"/>
      <c r="H85" s="101"/>
      <c r="I85" s="153"/>
      <c r="J85" s="177"/>
      <c r="K85" s="178"/>
      <c r="L85" s="111"/>
      <c r="M85" s="112">
        <f t="shared" si="8"/>
        <v>0</v>
      </c>
      <c r="N85" s="113">
        <f t="shared" si="9"/>
        <v>2</v>
      </c>
    </row>
    <row r="86" spans="1:14" ht="14.4" x14ac:dyDescent="0.25">
      <c r="A86" s="100" t="str">
        <f t="shared" si="7"/>
        <v/>
      </c>
      <c r="B86" s="101" t="s">
        <v>37</v>
      </c>
      <c r="C86" s="102" t="s">
        <v>37</v>
      </c>
      <c r="D86" s="103" t="s">
        <v>37</v>
      </c>
      <c r="E86" s="114"/>
      <c r="F86" s="105"/>
      <c r="G86" s="114"/>
      <c r="H86" s="101"/>
      <c r="I86" s="153"/>
      <c r="J86" s="177"/>
      <c r="K86" s="178"/>
      <c r="L86" s="111"/>
      <c r="M86" s="112">
        <f t="shared" si="8"/>
        <v>0</v>
      </c>
      <c r="N86" s="113">
        <f t="shared" si="9"/>
        <v>2</v>
      </c>
    </row>
    <row r="87" spans="1:14" ht="14.4" x14ac:dyDescent="0.25">
      <c r="A87" s="100" t="str">
        <f t="shared" si="7"/>
        <v/>
      </c>
      <c r="B87" s="101" t="s">
        <v>37</v>
      </c>
      <c r="C87" s="102" t="s">
        <v>37</v>
      </c>
      <c r="D87" s="103" t="s">
        <v>37</v>
      </c>
      <c r="E87" s="114"/>
      <c r="F87" s="105"/>
      <c r="G87" s="114"/>
      <c r="H87" s="101"/>
      <c r="I87" s="153"/>
      <c r="J87" s="177"/>
      <c r="K87" s="178"/>
      <c r="L87" s="111"/>
      <c r="M87" s="112">
        <f t="shared" si="8"/>
        <v>0</v>
      </c>
      <c r="N87" s="113">
        <f t="shared" si="9"/>
        <v>2</v>
      </c>
    </row>
    <row r="88" spans="1:14" ht="14.4" x14ac:dyDescent="0.25">
      <c r="A88" s="100" t="str">
        <f t="shared" si="7"/>
        <v/>
      </c>
      <c r="B88" s="101" t="s">
        <v>37</v>
      </c>
      <c r="C88" s="102" t="s">
        <v>37</v>
      </c>
      <c r="D88" s="103" t="s">
        <v>37</v>
      </c>
      <c r="E88" s="114"/>
      <c r="F88" s="105"/>
      <c r="G88" s="114"/>
      <c r="H88" s="101"/>
      <c r="I88" s="153"/>
      <c r="J88" s="177"/>
      <c r="K88" s="178"/>
      <c r="L88" s="111"/>
      <c r="M88" s="112">
        <f t="shared" si="8"/>
        <v>0</v>
      </c>
      <c r="N88" s="113">
        <f t="shared" si="9"/>
        <v>2</v>
      </c>
    </row>
    <row r="89" spans="1:14" ht="14.4" x14ac:dyDescent="0.25">
      <c r="A89" s="100" t="str">
        <f t="shared" si="7"/>
        <v/>
      </c>
      <c r="B89" s="101" t="s">
        <v>37</v>
      </c>
      <c r="C89" s="102" t="s">
        <v>37</v>
      </c>
      <c r="D89" s="103" t="s">
        <v>37</v>
      </c>
      <c r="E89" s="114"/>
      <c r="F89" s="105"/>
      <c r="G89" s="114"/>
      <c r="H89" s="101"/>
      <c r="I89" s="153"/>
      <c r="J89" s="177"/>
      <c r="K89" s="178"/>
      <c r="L89" s="111"/>
      <c r="M89" s="112">
        <f t="shared" si="8"/>
        <v>0</v>
      </c>
      <c r="N89" s="113">
        <f t="shared" si="9"/>
        <v>2</v>
      </c>
    </row>
    <row r="90" spans="1:14" ht="14.4" x14ac:dyDescent="0.25">
      <c r="A90" s="100" t="str">
        <f t="shared" si="7"/>
        <v/>
      </c>
      <c r="B90" s="101" t="s">
        <v>37</v>
      </c>
      <c r="C90" s="102" t="s">
        <v>37</v>
      </c>
      <c r="D90" s="103" t="s">
        <v>37</v>
      </c>
      <c r="E90" s="114"/>
      <c r="F90" s="105"/>
      <c r="G90" s="114"/>
      <c r="H90" s="101"/>
      <c r="I90" s="153"/>
      <c r="J90" s="177"/>
      <c r="K90" s="178"/>
      <c r="L90" s="111"/>
      <c r="M90" s="112">
        <f t="shared" si="8"/>
        <v>0</v>
      </c>
      <c r="N90" s="113">
        <f t="shared" si="9"/>
        <v>2</v>
      </c>
    </row>
    <row r="91" spans="1:14" ht="14.4" x14ac:dyDescent="0.25">
      <c r="A91" s="100" t="str">
        <f t="shared" si="7"/>
        <v/>
      </c>
      <c r="B91" s="101" t="s">
        <v>37</v>
      </c>
      <c r="C91" s="102" t="s">
        <v>37</v>
      </c>
      <c r="D91" s="103" t="s">
        <v>37</v>
      </c>
      <c r="E91" s="114"/>
      <c r="F91" s="105"/>
      <c r="G91" s="114"/>
      <c r="H91" s="101"/>
      <c r="I91" s="153"/>
      <c r="J91" s="177"/>
      <c r="K91" s="178"/>
      <c r="L91" s="111"/>
      <c r="M91" s="112">
        <f t="shared" si="8"/>
        <v>0</v>
      </c>
      <c r="N91" s="113">
        <f t="shared" si="9"/>
        <v>2</v>
      </c>
    </row>
    <row r="92" spans="1:14" ht="14.4" x14ac:dyDescent="0.25">
      <c r="A92" s="100" t="str">
        <f t="shared" si="7"/>
        <v/>
      </c>
      <c r="B92" s="101" t="s">
        <v>37</v>
      </c>
      <c r="C92" s="102" t="s">
        <v>37</v>
      </c>
      <c r="D92" s="103" t="s">
        <v>37</v>
      </c>
      <c r="E92" s="114"/>
      <c r="F92" s="105"/>
      <c r="G92" s="114"/>
      <c r="H92" s="101"/>
      <c r="I92" s="153"/>
      <c r="J92" s="177"/>
      <c r="K92" s="178"/>
      <c r="L92" s="111"/>
      <c r="M92" s="112">
        <f t="shared" si="8"/>
        <v>0</v>
      </c>
      <c r="N92" s="113">
        <f t="shared" si="9"/>
        <v>2</v>
      </c>
    </row>
    <row r="93" spans="1:14" ht="14.4" x14ac:dyDescent="0.25">
      <c r="A93" s="100" t="str">
        <f t="shared" si="7"/>
        <v/>
      </c>
      <c r="B93" s="101" t="s">
        <v>37</v>
      </c>
      <c r="C93" s="102" t="s">
        <v>37</v>
      </c>
      <c r="D93" s="103" t="s">
        <v>37</v>
      </c>
      <c r="E93" s="114"/>
      <c r="F93" s="105"/>
      <c r="G93" s="114"/>
      <c r="H93" s="101"/>
      <c r="I93" s="153"/>
      <c r="J93" s="177"/>
      <c r="K93" s="178"/>
      <c r="L93" s="111"/>
      <c r="M93" s="112">
        <f t="shared" si="8"/>
        <v>0</v>
      </c>
      <c r="N93" s="113">
        <f t="shared" si="9"/>
        <v>2</v>
      </c>
    </row>
    <row r="94" spans="1:14" ht="14.4" x14ac:dyDescent="0.25">
      <c r="A94" s="100" t="str">
        <f t="shared" si="7"/>
        <v/>
      </c>
      <c r="B94" s="101" t="s">
        <v>37</v>
      </c>
      <c r="C94" s="102" t="s">
        <v>37</v>
      </c>
      <c r="D94" s="103" t="s">
        <v>37</v>
      </c>
      <c r="E94" s="114"/>
      <c r="F94" s="105"/>
      <c r="G94" s="114"/>
      <c r="H94" s="101"/>
      <c r="I94" s="153"/>
      <c r="J94" s="177"/>
      <c r="K94" s="178"/>
      <c r="L94" s="111"/>
      <c r="M94" s="112">
        <f t="shared" si="8"/>
        <v>0</v>
      </c>
      <c r="N94" s="113">
        <f t="shared" si="9"/>
        <v>2</v>
      </c>
    </row>
    <row r="95" spans="1:14" ht="14.4" x14ac:dyDescent="0.25">
      <c r="A95" s="100" t="str">
        <f t="shared" si="7"/>
        <v/>
      </c>
      <c r="B95" s="101" t="s">
        <v>37</v>
      </c>
      <c r="C95" s="102" t="s">
        <v>37</v>
      </c>
      <c r="D95" s="103" t="s">
        <v>37</v>
      </c>
      <c r="E95" s="114"/>
      <c r="F95" s="105"/>
      <c r="G95" s="114"/>
      <c r="H95" s="101"/>
      <c r="I95" s="153"/>
      <c r="J95" s="177"/>
      <c r="K95" s="178"/>
      <c r="L95" s="111"/>
      <c r="M95" s="112">
        <f t="shared" si="8"/>
        <v>0</v>
      </c>
      <c r="N95" s="113">
        <f t="shared" si="9"/>
        <v>2</v>
      </c>
    </row>
    <row r="96" spans="1:14" ht="14.4" x14ac:dyDescent="0.25">
      <c r="A96" s="100" t="str">
        <f t="shared" si="7"/>
        <v/>
      </c>
      <c r="B96" s="101" t="s">
        <v>37</v>
      </c>
      <c r="C96" s="102" t="s">
        <v>37</v>
      </c>
      <c r="D96" s="103" t="s">
        <v>37</v>
      </c>
      <c r="E96" s="114"/>
      <c r="F96" s="105"/>
      <c r="G96" s="114"/>
      <c r="H96" s="101"/>
      <c r="I96" s="153"/>
      <c r="J96" s="177"/>
      <c r="K96" s="178"/>
      <c r="L96" s="111"/>
      <c r="M96" s="112">
        <f t="shared" si="8"/>
        <v>0</v>
      </c>
      <c r="N96" s="113">
        <f t="shared" si="9"/>
        <v>2</v>
      </c>
    </row>
    <row r="97" spans="1:14" ht="14.4" x14ac:dyDescent="0.25">
      <c r="A97" s="100" t="str">
        <f t="shared" si="7"/>
        <v/>
      </c>
      <c r="B97" s="101" t="s">
        <v>37</v>
      </c>
      <c r="C97" s="102" t="s">
        <v>37</v>
      </c>
      <c r="D97" s="103" t="s">
        <v>37</v>
      </c>
      <c r="E97" s="114"/>
      <c r="F97" s="105"/>
      <c r="G97" s="114"/>
      <c r="H97" s="101"/>
      <c r="I97" s="153"/>
      <c r="J97" s="177"/>
      <c r="K97" s="178"/>
      <c r="L97" s="111"/>
      <c r="M97" s="112">
        <f t="shared" si="8"/>
        <v>0</v>
      </c>
      <c r="N97" s="113">
        <f t="shared" si="9"/>
        <v>2</v>
      </c>
    </row>
    <row r="98" spans="1:14" ht="14.4" x14ac:dyDescent="0.25">
      <c r="A98" s="100" t="str">
        <f t="shared" si="7"/>
        <v/>
      </c>
      <c r="B98" s="101" t="s">
        <v>37</v>
      </c>
      <c r="C98" s="102" t="s">
        <v>37</v>
      </c>
      <c r="D98" s="103" t="s">
        <v>37</v>
      </c>
      <c r="E98" s="114"/>
      <c r="F98" s="105"/>
      <c r="G98" s="114"/>
      <c r="H98" s="101"/>
      <c r="I98" s="153"/>
      <c r="J98" s="177"/>
      <c r="K98" s="178"/>
      <c r="L98" s="111"/>
      <c r="M98" s="112">
        <f t="shared" si="8"/>
        <v>0</v>
      </c>
      <c r="N98" s="113">
        <f t="shared" si="9"/>
        <v>2</v>
      </c>
    </row>
    <row r="99" spans="1:14" ht="14.4" x14ac:dyDescent="0.25">
      <c r="A99" s="100" t="str">
        <f t="shared" si="7"/>
        <v/>
      </c>
      <c r="B99" s="101" t="s">
        <v>37</v>
      </c>
      <c r="C99" s="102" t="s">
        <v>37</v>
      </c>
      <c r="D99" s="103" t="s">
        <v>37</v>
      </c>
      <c r="E99" s="114"/>
      <c r="F99" s="105"/>
      <c r="G99" s="114"/>
      <c r="H99" s="101"/>
      <c r="I99" s="153"/>
      <c r="J99" s="177"/>
      <c r="K99" s="178"/>
      <c r="L99" s="111"/>
      <c r="M99" s="112">
        <f t="shared" si="8"/>
        <v>0</v>
      </c>
      <c r="N99" s="113">
        <f t="shared" si="9"/>
        <v>2</v>
      </c>
    </row>
    <row r="100" spans="1:14" ht="15" thickBot="1" x14ac:dyDescent="0.3">
      <c r="A100" s="100" t="str">
        <f t="shared" si="7"/>
        <v/>
      </c>
      <c r="B100" s="115" t="s">
        <v>37</v>
      </c>
      <c r="C100" s="116" t="s">
        <v>37</v>
      </c>
      <c r="D100" s="117" t="s">
        <v>37</v>
      </c>
      <c r="E100" s="118"/>
      <c r="F100" s="119"/>
      <c r="G100" s="118"/>
      <c r="H100" s="115"/>
      <c r="I100" s="164"/>
      <c r="J100" s="289"/>
      <c r="K100" s="212"/>
      <c r="L100" s="125"/>
      <c r="M100" s="126">
        <f t="shared" si="8"/>
        <v>0</v>
      </c>
      <c r="N100" s="127">
        <f t="shared" si="9"/>
        <v>2</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15" priority="1004"/>
  </conditionalFormatting>
  <conditionalFormatting sqref="C6:D32">
    <cfRule type="duplicateValues" dxfId="14" priority="1006"/>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09C6-868B-4D6A-99E4-4ACBD346A1AB}">
  <sheetPr codeName="Sheet34">
    <tabColor rgb="FFFF3399"/>
  </sheetPr>
  <dimension ref="A1:N32"/>
  <sheetViews>
    <sheetView topLeftCell="A2" zoomScale="80" zoomScaleNormal="80" workbookViewId="0">
      <selection activeCell="B18" sqref="B18"/>
    </sheetView>
  </sheetViews>
  <sheetFormatPr defaultRowHeight="13.2" x14ac:dyDescent="0.25"/>
  <cols>
    <col min="1" max="1" width="57" bestFit="1" customWidth="1"/>
    <col min="2" max="2" width="7.5546875" bestFit="1" customWidth="1"/>
    <col min="3" max="3" width="16.6640625" bestFit="1" customWidth="1"/>
    <col min="4" max="4" width="29.6640625" bestFit="1" customWidth="1"/>
    <col min="5" max="5" width="8" bestFit="1" customWidth="1"/>
    <col min="6" max="6" width="13.109375" bestFit="1" customWidth="1"/>
    <col min="7" max="7" width="7" bestFit="1" customWidth="1"/>
    <col min="8" max="8" width="7.44140625" bestFit="1" customWidth="1"/>
    <col min="9" max="9" width="8.109375" bestFit="1" customWidth="1"/>
    <col min="10" max="10" width="12.33203125" bestFit="1" customWidth="1"/>
    <col min="11" max="11" width="12.88671875" bestFit="1" customWidth="1"/>
    <col min="12" max="12" width="6.5546875" bestFit="1" customWidth="1"/>
    <col min="13" max="13" width="12.5546875" bestFit="1" customWidth="1"/>
    <col min="14" max="14" width="29.44140625" bestFit="1" customWidth="1"/>
  </cols>
  <sheetData>
    <row r="1" spans="1:14" s="93" customFormat="1" ht="22.5" customHeight="1" thickBot="1" x14ac:dyDescent="0.3">
      <c r="A1" s="89">
        <f>SUM(A2-1)</f>
        <v>11</v>
      </c>
      <c r="B1" s="942" t="s">
        <v>54</v>
      </c>
      <c r="C1" s="943"/>
      <c r="D1" s="90" t="s">
        <v>27</v>
      </c>
      <c r="E1" s="944" t="s">
        <v>175</v>
      </c>
      <c r="F1" s="945"/>
      <c r="G1" s="945"/>
      <c r="H1" s="945"/>
      <c r="I1" s="945"/>
      <c r="J1" s="945"/>
      <c r="K1" s="91" t="s">
        <v>28</v>
      </c>
      <c r="L1" s="946">
        <v>45213</v>
      </c>
      <c r="M1" s="947"/>
      <c r="N1" s="92" t="s">
        <v>55</v>
      </c>
    </row>
    <row r="2" spans="1:14" s="93" customFormat="1" ht="22.5" customHeight="1" thickBot="1" x14ac:dyDescent="0.3">
      <c r="A2" s="94">
        <f>COUNTA(_xlfn.UNIQUE(D6:D200))</f>
        <v>12</v>
      </c>
      <c r="B2" s="948" t="s">
        <v>56</v>
      </c>
      <c r="C2" s="948"/>
      <c r="D2" s="948"/>
      <c r="E2" s="948"/>
      <c r="F2" s="948"/>
      <c r="G2" s="948"/>
      <c r="H2" s="948"/>
      <c r="I2" s="948"/>
      <c r="J2" s="948"/>
      <c r="K2" s="948"/>
      <c r="L2" s="948"/>
      <c r="M2" s="948"/>
      <c r="N2" s="95" t="s">
        <v>57</v>
      </c>
    </row>
    <row r="3" spans="1:14" s="93" customFormat="1" ht="14.4" thickBot="1" x14ac:dyDescent="0.3">
      <c r="A3" s="926" t="s">
        <v>58</v>
      </c>
      <c r="B3" s="928" t="s">
        <v>29</v>
      </c>
      <c r="C3" s="931" t="s">
        <v>30</v>
      </c>
      <c r="D3" s="934" t="s">
        <v>31</v>
      </c>
      <c r="E3" s="936" t="s">
        <v>59</v>
      </c>
      <c r="F3" s="934" t="s">
        <v>36</v>
      </c>
      <c r="G3" s="950" t="s">
        <v>60</v>
      </c>
      <c r="H3" s="951"/>
      <c r="I3" s="951"/>
      <c r="J3" s="951"/>
      <c r="K3" s="952"/>
      <c r="L3" s="953" t="s">
        <v>25</v>
      </c>
      <c r="M3" s="955" t="s">
        <v>34</v>
      </c>
      <c r="N3" s="96" t="s">
        <v>61</v>
      </c>
    </row>
    <row r="4" spans="1:14" s="93" customFormat="1" ht="14.4" thickBot="1" x14ac:dyDescent="0.3">
      <c r="A4" s="927"/>
      <c r="B4" s="929"/>
      <c r="C4" s="932"/>
      <c r="D4" s="935"/>
      <c r="E4" s="937"/>
      <c r="F4" s="949"/>
      <c r="G4" s="957" t="s">
        <v>26</v>
      </c>
      <c r="H4" s="959" t="s">
        <v>24</v>
      </c>
      <c r="I4" s="959" t="s">
        <v>38</v>
      </c>
      <c r="J4" s="959" t="s">
        <v>32</v>
      </c>
      <c r="K4" s="940" t="s">
        <v>33</v>
      </c>
      <c r="L4" s="954"/>
      <c r="M4" s="956"/>
      <c r="N4" s="98">
        <v>3</v>
      </c>
    </row>
    <row r="5" spans="1:14" s="93" customFormat="1" ht="14.4" thickBot="1" x14ac:dyDescent="0.3">
      <c r="A5" s="961"/>
      <c r="B5" s="962"/>
      <c r="C5" s="963"/>
      <c r="D5" s="964"/>
      <c r="E5" s="965" t="s">
        <v>35</v>
      </c>
      <c r="F5" s="966"/>
      <c r="G5" s="976"/>
      <c r="H5" s="977"/>
      <c r="I5" s="977"/>
      <c r="J5" s="977"/>
      <c r="K5" s="975"/>
      <c r="L5" s="969"/>
      <c r="M5" s="970"/>
      <c r="N5" s="92">
        <f>IF(N4=1,0,IF(N4=2,1,IF(N4=3,2,0)))</f>
        <v>2</v>
      </c>
    </row>
    <row r="6" spans="1:14" s="93" customFormat="1" ht="14.4" x14ac:dyDescent="0.25">
      <c r="A6" s="100" t="str">
        <f t="shared" ref="A6:A32" si="0">CONCATENATE(B6,C6,D6)</f>
        <v>PrepCharlotte HenshallJujantra Tradesman</v>
      </c>
      <c r="B6" s="701" t="s">
        <v>26</v>
      </c>
      <c r="C6" s="695" t="s">
        <v>568</v>
      </c>
      <c r="D6" s="702" t="s">
        <v>569</v>
      </c>
      <c r="E6" s="697"/>
      <c r="F6" s="700" t="s">
        <v>570</v>
      </c>
      <c r="G6" s="697">
        <v>71.332999999999998</v>
      </c>
      <c r="H6" s="701"/>
      <c r="I6" s="694"/>
      <c r="J6" s="696"/>
      <c r="K6" s="698"/>
      <c r="L6" s="699">
        <v>1</v>
      </c>
      <c r="M6" s="112">
        <f t="shared" ref="M6:M19" si="1">IF(L6=1,7,IF(L6=2,6,IF(L6=3,5,IF(L6=4,4,IF(L6=5,3,IF(L6=6,2,IF(L6&gt;=6,1,0)))))))</f>
        <v>7</v>
      </c>
      <c r="N6" s="727">
        <f t="shared" ref="N6:N19" si="2">SUM(M6+$N$5)</f>
        <v>9</v>
      </c>
    </row>
    <row r="7" spans="1:14" ht="14.4" x14ac:dyDescent="0.25">
      <c r="A7" s="100" t="str">
        <f t="shared" si="0"/>
        <v>PrepCharlotte HenshallHP Sweetest Edition</v>
      </c>
      <c r="B7" s="701" t="s">
        <v>26</v>
      </c>
      <c r="C7" s="695" t="s">
        <v>568</v>
      </c>
      <c r="D7" s="702" t="s">
        <v>892</v>
      </c>
      <c r="E7" s="697"/>
      <c r="F7" s="700" t="s">
        <v>570</v>
      </c>
      <c r="G7" s="697">
        <v>67.332999999999998</v>
      </c>
      <c r="H7" s="701"/>
      <c r="I7" s="694"/>
      <c r="J7" s="696"/>
      <c r="K7" s="698"/>
      <c r="L7" s="699">
        <v>2</v>
      </c>
      <c r="M7" s="112">
        <f t="shared" si="1"/>
        <v>6</v>
      </c>
      <c r="N7" s="727">
        <f t="shared" si="2"/>
        <v>8</v>
      </c>
    </row>
    <row r="8" spans="1:14" ht="14.4" x14ac:dyDescent="0.25">
      <c r="A8" s="100" t="str">
        <f t="shared" si="0"/>
        <v>PrelimBronte HorsfallRockview Solar Flair</v>
      </c>
      <c r="B8" s="701" t="s">
        <v>24</v>
      </c>
      <c r="C8" s="695" t="s">
        <v>156</v>
      </c>
      <c r="D8" s="702" t="s">
        <v>523</v>
      </c>
      <c r="E8" s="697"/>
      <c r="F8" s="700" t="s">
        <v>376</v>
      </c>
      <c r="G8" s="697"/>
      <c r="H8" s="701">
        <v>65.713999999999999</v>
      </c>
      <c r="I8" s="694"/>
      <c r="J8" s="696"/>
      <c r="K8" s="698"/>
      <c r="L8" s="699">
        <v>1</v>
      </c>
      <c r="M8" s="112">
        <f t="shared" si="1"/>
        <v>7</v>
      </c>
      <c r="N8" s="727">
        <f t="shared" si="2"/>
        <v>9</v>
      </c>
    </row>
    <row r="9" spans="1:14" ht="14.4" x14ac:dyDescent="0.25">
      <c r="A9" s="100" t="str">
        <f t="shared" si="0"/>
        <v>PrelimCharlotte HenshallJujantra Tradesman</v>
      </c>
      <c r="B9" s="701" t="s">
        <v>24</v>
      </c>
      <c r="C9" s="695" t="s">
        <v>568</v>
      </c>
      <c r="D9" s="702" t="s">
        <v>569</v>
      </c>
      <c r="E9" s="697"/>
      <c r="F9" s="700" t="s">
        <v>570</v>
      </c>
      <c r="G9" s="697"/>
      <c r="H9" s="701">
        <v>65.268000000000001</v>
      </c>
      <c r="I9" s="694"/>
      <c r="J9" s="696"/>
      <c r="K9" s="698"/>
      <c r="L9" s="699">
        <v>2</v>
      </c>
      <c r="M9" s="112">
        <f t="shared" si="1"/>
        <v>6</v>
      </c>
      <c r="N9" s="727">
        <f t="shared" si="2"/>
        <v>8</v>
      </c>
    </row>
    <row r="10" spans="1:14" ht="14.4" x14ac:dyDescent="0.25">
      <c r="A10" s="100" t="str">
        <f t="shared" si="0"/>
        <v>PrelimCharlotte HenshallHP Sweetest Edition</v>
      </c>
      <c r="B10" s="701" t="s">
        <v>24</v>
      </c>
      <c r="C10" s="695" t="s">
        <v>568</v>
      </c>
      <c r="D10" s="702" t="s">
        <v>892</v>
      </c>
      <c r="E10" s="697"/>
      <c r="F10" s="700" t="s">
        <v>570</v>
      </c>
      <c r="G10" s="697"/>
      <c r="H10" s="701">
        <v>57.588999999999999</v>
      </c>
      <c r="I10" s="694"/>
      <c r="J10" s="696"/>
      <c r="K10" s="698"/>
      <c r="L10" s="699">
        <v>3</v>
      </c>
      <c r="M10" s="112">
        <f t="shared" si="1"/>
        <v>5</v>
      </c>
      <c r="N10" s="727">
        <f t="shared" si="2"/>
        <v>7</v>
      </c>
    </row>
    <row r="11" spans="1:14" ht="14.4" x14ac:dyDescent="0.25">
      <c r="A11" s="100" t="str">
        <f t="shared" si="0"/>
        <v>PrelimEmmy FieldingBramley Sugarman</v>
      </c>
      <c r="B11" s="701" t="s">
        <v>24</v>
      </c>
      <c r="C11" s="695" t="s">
        <v>534</v>
      </c>
      <c r="D11" s="702" t="s">
        <v>525</v>
      </c>
      <c r="E11" s="697"/>
      <c r="F11" s="700" t="s">
        <v>376</v>
      </c>
      <c r="G11" s="697"/>
      <c r="H11" s="701">
        <v>70.445999999999998</v>
      </c>
      <c r="I11" s="694"/>
      <c r="J11" s="696"/>
      <c r="K11" s="698"/>
      <c r="L11" s="699">
        <v>1</v>
      </c>
      <c r="M11" s="112">
        <f t="shared" si="1"/>
        <v>7</v>
      </c>
      <c r="N11" s="727">
        <f t="shared" si="2"/>
        <v>9</v>
      </c>
    </row>
    <row r="12" spans="1:14" ht="14.4" x14ac:dyDescent="0.25">
      <c r="A12" s="100" t="str">
        <f t="shared" si="0"/>
        <v>PrelimAnna LindbergBindi</v>
      </c>
      <c r="B12" s="701" t="s">
        <v>24</v>
      </c>
      <c r="C12" s="695" t="s">
        <v>893</v>
      </c>
      <c r="D12" s="702" t="s">
        <v>894</v>
      </c>
      <c r="E12" s="697"/>
      <c r="F12" s="700" t="s">
        <v>570</v>
      </c>
      <c r="G12" s="697"/>
      <c r="H12" s="701">
        <v>64.018000000000001</v>
      </c>
      <c r="I12" s="694"/>
      <c r="J12" s="696"/>
      <c r="K12" s="698"/>
      <c r="L12" s="699">
        <v>2</v>
      </c>
      <c r="M12" s="112">
        <f t="shared" si="1"/>
        <v>6</v>
      </c>
      <c r="N12" s="727">
        <f t="shared" si="2"/>
        <v>8</v>
      </c>
    </row>
    <row r="13" spans="1:14" ht="14.4" x14ac:dyDescent="0.25">
      <c r="A13" s="100" t="str">
        <f t="shared" si="0"/>
        <v>PrelimSophie SummersPumba</v>
      </c>
      <c r="B13" s="701" t="s">
        <v>24</v>
      </c>
      <c r="C13" s="695" t="s">
        <v>671</v>
      </c>
      <c r="D13" s="702" t="s">
        <v>895</v>
      </c>
      <c r="E13" s="697"/>
      <c r="F13" s="700" t="s">
        <v>570</v>
      </c>
      <c r="G13" s="697"/>
      <c r="H13" s="701">
        <v>61.963999999999999</v>
      </c>
      <c r="I13" s="694"/>
      <c r="J13" s="696"/>
      <c r="K13" s="698"/>
      <c r="L13" s="699">
        <v>3</v>
      </c>
      <c r="M13" s="112">
        <f t="shared" si="1"/>
        <v>5</v>
      </c>
      <c r="N13" s="727">
        <f t="shared" si="2"/>
        <v>7</v>
      </c>
    </row>
    <row r="14" spans="1:14" ht="14.4" x14ac:dyDescent="0.25">
      <c r="A14" s="100" t="str">
        <f t="shared" si="0"/>
        <v>PrelimPippa ReillyCarisbrooke Novella</v>
      </c>
      <c r="B14" s="701" t="s">
        <v>24</v>
      </c>
      <c r="C14" s="695" t="s">
        <v>896</v>
      </c>
      <c r="D14" s="702" t="s">
        <v>897</v>
      </c>
      <c r="E14" s="697"/>
      <c r="F14" s="700" t="s">
        <v>570</v>
      </c>
      <c r="G14" s="697"/>
      <c r="H14" s="701">
        <v>65.268000000000001</v>
      </c>
      <c r="I14" s="694"/>
      <c r="J14" s="696"/>
      <c r="K14" s="698"/>
      <c r="L14" s="699">
        <v>1</v>
      </c>
      <c r="M14" s="112">
        <f t="shared" si="1"/>
        <v>7</v>
      </c>
      <c r="N14" s="727">
        <f t="shared" si="2"/>
        <v>9</v>
      </c>
    </row>
    <row r="15" spans="1:14" ht="14.4" x14ac:dyDescent="0.25">
      <c r="A15" s="100" t="str">
        <f t="shared" si="0"/>
        <v>PrelimSophie MorrisonPowderbark Orlaith</v>
      </c>
      <c r="B15" s="701" t="s">
        <v>24</v>
      </c>
      <c r="C15" s="695" t="s">
        <v>423</v>
      </c>
      <c r="D15" s="702" t="s">
        <v>446</v>
      </c>
      <c r="E15" s="697"/>
      <c r="F15" s="700" t="s">
        <v>570</v>
      </c>
      <c r="G15" s="697"/>
      <c r="H15" s="701">
        <v>65.179000000000002</v>
      </c>
      <c r="I15" s="694"/>
      <c r="J15" s="696"/>
      <c r="K15" s="698"/>
      <c r="L15" s="699">
        <v>1</v>
      </c>
      <c r="M15" s="112">
        <f t="shared" si="1"/>
        <v>7</v>
      </c>
      <c r="N15" s="727">
        <f t="shared" si="2"/>
        <v>9</v>
      </c>
    </row>
    <row r="16" spans="1:14" ht="14.4" x14ac:dyDescent="0.25">
      <c r="A16" s="100" t="str">
        <f t="shared" si="0"/>
        <v>PrelimEliza HuttonSerenity Park Calais</v>
      </c>
      <c r="B16" s="701" t="s">
        <v>24</v>
      </c>
      <c r="C16" s="695" t="s">
        <v>679</v>
      </c>
      <c r="D16" s="702" t="s">
        <v>680</v>
      </c>
      <c r="E16" s="697"/>
      <c r="F16" s="700" t="s">
        <v>681</v>
      </c>
      <c r="G16" s="697"/>
      <c r="H16" s="701">
        <v>63.393000000000001</v>
      </c>
      <c r="I16" s="694"/>
      <c r="J16" s="696"/>
      <c r="K16" s="698"/>
      <c r="L16" s="699">
        <v>2</v>
      </c>
      <c r="M16" s="112">
        <f t="shared" si="1"/>
        <v>6</v>
      </c>
      <c r="N16" s="727">
        <f t="shared" si="2"/>
        <v>8</v>
      </c>
    </row>
    <row r="17" spans="1:14" ht="14.4" x14ac:dyDescent="0.25">
      <c r="A17" s="100" t="str">
        <f t="shared" si="0"/>
        <v>NovAva ClarkeLancefield Park Amanzi</v>
      </c>
      <c r="B17" s="701" t="s">
        <v>70</v>
      </c>
      <c r="C17" s="695" t="s">
        <v>456</v>
      </c>
      <c r="D17" s="702" t="s">
        <v>837</v>
      </c>
      <c r="E17" s="697"/>
      <c r="F17" s="700" t="s">
        <v>570</v>
      </c>
      <c r="G17" s="697"/>
      <c r="H17" s="701"/>
      <c r="I17" s="694">
        <v>64.843999999999994</v>
      </c>
      <c r="J17" s="696"/>
      <c r="K17" s="698"/>
      <c r="L17" s="699">
        <v>1</v>
      </c>
      <c r="M17" s="112">
        <f t="shared" si="1"/>
        <v>7</v>
      </c>
      <c r="N17" s="727">
        <f t="shared" si="2"/>
        <v>9</v>
      </c>
    </row>
    <row r="18" spans="1:14" ht="14.4" x14ac:dyDescent="0.25">
      <c r="A18" s="100" t="str">
        <f t="shared" si="0"/>
        <v>NovAbbie KirkhamLuminous Star</v>
      </c>
      <c r="B18" s="701" t="s">
        <v>70</v>
      </c>
      <c r="C18" s="695" t="s">
        <v>504</v>
      </c>
      <c r="D18" s="702" t="s">
        <v>384</v>
      </c>
      <c r="E18" s="697"/>
      <c r="F18" s="700" t="s">
        <v>570</v>
      </c>
      <c r="G18" s="697"/>
      <c r="H18" s="701"/>
      <c r="I18" s="694">
        <v>63.828000000000003</v>
      </c>
      <c r="J18" s="696"/>
      <c r="K18" s="698"/>
      <c r="L18" s="699">
        <v>2</v>
      </c>
      <c r="M18" s="112">
        <f t="shared" si="1"/>
        <v>6</v>
      </c>
      <c r="N18" s="727">
        <f t="shared" si="2"/>
        <v>8</v>
      </c>
    </row>
    <row r="19" spans="1:14" ht="14.4" x14ac:dyDescent="0.25">
      <c r="A19" s="100" t="str">
        <f t="shared" si="0"/>
        <v>NovSophie MorrisonPowderbark Orlaith</v>
      </c>
      <c r="B19" s="701" t="s">
        <v>70</v>
      </c>
      <c r="C19" s="695" t="s">
        <v>423</v>
      </c>
      <c r="D19" s="702" t="s">
        <v>446</v>
      </c>
      <c r="E19" s="697"/>
      <c r="F19" s="700" t="s">
        <v>570</v>
      </c>
      <c r="G19" s="697"/>
      <c r="H19" s="701"/>
      <c r="I19" s="694">
        <v>59.140999999999998</v>
      </c>
      <c r="J19" s="696"/>
      <c r="K19" s="698"/>
      <c r="L19" s="699">
        <v>1</v>
      </c>
      <c r="M19" s="112">
        <f t="shared" si="1"/>
        <v>7</v>
      </c>
      <c r="N19" s="727">
        <f t="shared" si="2"/>
        <v>9</v>
      </c>
    </row>
    <row r="20" spans="1:14" ht="14.4" x14ac:dyDescent="0.25">
      <c r="A20" s="100" t="str">
        <f t="shared" si="0"/>
        <v/>
      </c>
      <c r="B20" s="101"/>
      <c r="C20" s="102"/>
      <c r="D20" s="103"/>
      <c r="E20" s="114"/>
      <c r="F20" s="105"/>
      <c r="G20" s="114"/>
      <c r="H20" s="101"/>
      <c r="I20" s="153"/>
      <c r="J20" s="177"/>
      <c r="K20" s="178"/>
      <c r="L20" s="111"/>
      <c r="M20" s="112"/>
      <c r="N20" s="632"/>
    </row>
    <row r="21" spans="1:14" ht="14.4" x14ac:dyDescent="0.25">
      <c r="A21" s="100" t="str">
        <f t="shared" si="0"/>
        <v/>
      </c>
      <c r="B21" s="130"/>
      <c r="C21" s="102"/>
      <c r="D21" s="103"/>
      <c r="E21" s="114"/>
      <c r="F21" s="105"/>
      <c r="G21" s="114"/>
      <c r="H21" s="101"/>
      <c r="I21" s="153"/>
      <c r="J21" s="177"/>
      <c r="K21" s="178"/>
      <c r="L21" s="111"/>
      <c r="M21" s="112"/>
      <c r="N21" s="632"/>
    </row>
    <row r="22" spans="1:14" ht="14.4" x14ac:dyDescent="0.25">
      <c r="A22" s="100" t="str">
        <f t="shared" si="0"/>
        <v/>
      </c>
      <c r="B22" s="130"/>
      <c r="C22" s="102"/>
      <c r="D22" s="103"/>
      <c r="E22" s="114"/>
      <c r="F22" s="105"/>
      <c r="G22" s="114"/>
      <c r="H22" s="101"/>
      <c r="I22" s="153"/>
      <c r="J22" s="177"/>
      <c r="K22" s="178"/>
      <c r="L22" s="111"/>
      <c r="M22" s="112"/>
      <c r="N22" s="632"/>
    </row>
    <row r="23" spans="1:14" ht="14.4" x14ac:dyDescent="0.25">
      <c r="A23" s="100" t="str">
        <f t="shared" si="0"/>
        <v/>
      </c>
      <c r="B23" s="130"/>
      <c r="C23" s="102"/>
      <c r="D23" s="103"/>
      <c r="E23" s="114"/>
      <c r="F23" s="105"/>
      <c r="G23" s="114"/>
      <c r="H23" s="101"/>
      <c r="I23" s="153"/>
      <c r="J23" s="177"/>
      <c r="K23" s="178"/>
      <c r="L23" s="111"/>
      <c r="M23" s="112"/>
      <c r="N23" s="632"/>
    </row>
    <row r="24" spans="1:14" ht="14.4" x14ac:dyDescent="0.25">
      <c r="A24" s="100" t="str">
        <f t="shared" si="0"/>
        <v/>
      </c>
      <c r="B24" s="130"/>
      <c r="C24" s="102"/>
      <c r="D24" s="103"/>
      <c r="E24" s="114"/>
      <c r="F24" s="105"/>
      <c r="G24" s="114"/>
      <c r="H24" s="101"/>
      <c r="I24" s="153"/>
      <c r="J24" s="177"/>
      <c r="K24" s="178"/>
      <c r="L24" s="111"/>
      <c r="M24" s="112"/>
      <c r="N24" s="630"/>
    </row>
    <row r="25" spans="1:14" ht="14.4" x14ac:dyDescent="0.25">
      <c r="A25" s="100" t="str">
        <f t="shared" si="0"/>
        <v/>
      </c>
      <c r="B25" s="130"/>
      <c r="C25" s="102"/>
      <c r="D25" s="103"/>
      <c r="E25" s="114"/>
      <c r="F25" s="105"/>
      <c r="G25" s="114"/>
      <c r="H25" s="101"/>
      <c r="I25" s="153"/>
      <c r="J25" s="177"/>
      <c r="K25" s="178"/>
      <c r="L25" s="111"/>
      <c r="M25" s="112"/>
      <c r="N25" s="630"/>
    </row>
    <row r="26" spans="1:14" ht="14.4" x14ac:dyDescent="0.25">
      <c r="A26" s="100" t="str">
        <f t="shared" si="0"/>
        <v/>
      </c>
      <c r="B26" s="130"/>
      <c r="C26" s="102"/>
      <c r="D26" s="103"/>
      <c r="E26" s="114"/>
      <c r="F26" s="105"/>
      <c r="G26" s="114"/>
      <c r="H26" s="101"/>
      <c r="I26" s="153"/>
      <c r="J26" s="177"/>
      <c r="K26" s="178"/>
      <c r="L26" s="111"/>
      <c r="M26" s="112"/>
      <c r="N26" s="630"/>
    </row>
    <row r="27" spans="1:14" ht="14.4" x14ac:dyDescent="0.25">
      <c r="A27" s="100" t="str">
        <f t="shared" si="0"/>
        <v/>
      </c>
      <c r="B27" s="130"/>
      <c r="C27" s="102"/>
      <c r="D27" s="103"/>
      <c r="E27" s="114"/>
      <c r="F27" s="105"/>
      <c r="G27" s="114"/>
      <c r="H27" s="101"/>
      <c r="I27" s="153"/>
      <c r="J27" s="177"/>
      <c r="K27" s="178"/>
      <c r="L27" s="111"/>
      <c r="M27" s="112"/>
      <c r="N27" s="630"/>
    </row>
    <row r="28" spans="1:14" ht="14.4" x14ac:dyDescent="0.25">
      <c r="A28" s="100" t="str">
        <f t="shared" si="0"/>
        <v/>
      </c>
      <c r="B28" s="130"/>
      <c r="C28" s="102"/>
      <c r="D28" s="103"/>
      <c r="E28" s="114"/>
      <c r="F28" s="105"/>
      <c r="G28" s="114"/>
      <c r="H28" s="101"/>
      <c r="I28" s="153"/>
      <c r="J28" s="177"/>
      <c r="K28" s="178"/>
      <c r="L28" s="111"/>
      <c r="M28" s="112"/>
      <c r="N28" s="630"/>
    </row>
    <row r="29" spans="1:14" ht="14.4" x14ac:dyDescent="0.25">
      <c r="A29" s="100" t="str">
        <f t="shared" si="0"/>
        <v/>
      </c>
      <c r="B29" s="101"/>
      <c r="C29" s="102"/>
      <c r="D29" s="103"/>
      <c r="E29" s="114"/>
      <c r="F29" s="105"/>
      <c r="G29" s="114"/>
      <c r="H29" s="101"/>
      <c r="I29" s="153"/>
      <c r="J29" s="177"/>
      <c r="K29" s="178"/>
      <c r="L29" s="111"/>
      <c r="M29" s="112"/>
      <c r="N29" s="630"/>
    </row>
    <row r="30" spans="1:14" ht="14.4" x14ac:dyDescent="0.25">
      <c r="A30" s="100" t="str">
        <f t="shared" si="0"/>
        <v/>
      </c>
      <c r="B30" s="101"/>
      <c r="C30" s="102"/>
      <c r="D30" s="103"/>
      <c r="E30" s="114"/>
      <c r="F30" s="105"/>
      <c r="G30" s="114"/>
      <c r="H30" s="101"/>
      <c r="I30" s="153"/>
      <c r="J30" s="177"/>
      <c r="K30" s="178"/>
      <c r="L30" s="111"/>
      <c r="M30" s="112"/>
      <c r="N30" s="630"/>
    </row>
    <row r="31" spans="1:14" ht="14.4" x14ac:dyDescent="0.25">
      <c r="A31" s="100" t="str">
        <f t="shared" si="0"/>
        <v/>
      </c>
      <c r="B31" s="101"/>
      <c r="C31" s="102"/>
      <c r="D31" s="103"/>
      <c r="E31" s="114"/>
      <c r="F31" s="105"/>
      <c r="G31" s="114"/>
      <c r="H31" s="101"/>
      <c r="I31" s="153"/>
      <c r="J31" s="177"/>
      <c r="K31" s="178"/>
      <c r="L31" s="111"/>
      <c r="M31" s="112"/>
      <c r="N31" s="630"/>
    </row>
    <row r="32" spans="1:14" ht="15" thickBot="1" x14ac:dyDescent="0.3">
      <c r="A32" s="100" t="str">
        <f t="shared" si="0"/>
        <v/>
      </c>
      <c r="B32" s="130"/>
      <c r="C32" s="102"/>
      <c r="D32" s="103"/>
      <c r="E32" s="114"/>
      <c r="F32" s="105"/>
      <c r="G32" s="114"/>
      <c r="H32" s="101"/>
      <c r="I32" s="153"/>
      <c r="J32" s="177"/>
      <c r="K32" s="178"/>
      <c r="L32" s="111"/>
      <c r="M32" s="112"/>
      <c r="N32" s="631"/>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13" priority="914"/>
  </conditionalFormatting>
  <conditionalFormatting sqref="C6:D32">
    <cfRule type="duplicateValues" dxfId="12" priority="916"/>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A629F-2B25-4199-AE95-8CF9DD722B06}">
  <sheetPr codeName="Sheet30">
    <tabColor rgb="FFFF3399"/>
  </sheetPr>
  <dimension ref="A1:N99"/>
  <sheetViews>
    <sheetView topLeftCell="A30" workbookViewId="0">
      <selection activeCell="D45" sqref="D45"/>
    </sheetView>
  </sheetViews>
  <sheetFormatPr defaultColWidth="9.109375" defaultRowHeight="13.2" x14ac:dyDescent="0.25"/>
  <cols>
    <col min="1" max="1" width="47.6640625" style="93" bestFit="1" customWidth="1"/>
    <col min="2" max="2" width="7.5546875" style="12" bestFit="1" customWidth="1"/>
    <col min="3" max="3" width="17.6640625" style="93" bestFit="1" customWidth="1"/>
    <col min="4" max="4" width="24.109375" style="128" bestFit="1" customWidth="1"/>
    <col min="5" max="5" width="9.5546875" style="12" bestFit="1" customWidth="1"/>
    <col min="6" max="6" width="14.88671875" style="93" bestFit="1" customWidth="1"/>
    <col min="7" max="7" width="7" style="12" bestFit="1" customWidth="1"/>
    <col min="8" max="8" width="7.44140625" style="12" bestFit="1" customWidth="1"/>
    <col min="9" max="9" width="8.109375" style="12" bestFit="1" customWidth="1"/>
    <col min="10" max="10" width="12.33203125" style="12" bestFit="1" customWidth="1"/>
    <col min="11" max="11" width="12.88671875" style="12" bestFit="1" customWidth="1"/>
    <col min="12" max="12" width="6.5546875" style="12" bestFit="1" customWidth="1"/>
    <col min="13" max="13" width="12.5546875" style="12" bestFit="1" customWidth="1"/>
    <col min="14" max="14" width="29.44140625" style="12" bestFit="1" customWidth="1"/>
    <col min="15" max="16384" width="9.109375" style="93"/>
  </cols>
  <sheetData>
    <row r="1" spans="1:14" ht="22.5" customHeight="1" thickBot="1" x14ac:dyDescent="0.3">
      <c r="A1" s="89">
        <f>SUM(A2-1)</f>
        <v>31</v>
      </c>
      <c r="B1" s="942" t="s">
        <v>54</v>
      </c>
      <c r="C1" s="943"/>
      <c r="D1" s="90" t="s">
        <v>27</v>
      </c>
      <c r="E1" s="944" t="s">
        <v>899</v>
      </c>
      <c r="F1" s="945"/>
      <c r="G1" s="945"/>
      <c r="H1" s="945"/>
      <c r="I1" s="945"/>
      <c r="J1" s="945"/>
      <c r="K1" s="92" t="s">
        <v>28</v>
      </c>
      <c r="L1" s="967" t="s">
        <v>900</v>
      </c>
      <c r="M1" s="947"/>
      <c r="N1" s="92" t="s">
        <v>55</v>
      </c>
    </row>
    <row r="2" spans="1:14" ht="22.5" customHeight="1" thickBot="1" x14ac:dyDescent="0.3">
      <c r="A2" s="94">
        <f>COUNTA(_xlfn.UNIQUE(D8:D199))</f>
        <v>32</v>
      </c>
      <c r="B2" s="948" t="s">
        <v>56</v>
      </c>
      <c r="C2" s="948"/>
      <c r="D2" s="948"/>
      <c r="E2" s="948"/>
      <c r="F2" s="948"/>
      <c r="G2" s="948"/>
      <c r="H2" s="948"/>
      <c r="I2" s="948"/>
      <c r="J2" s="948"/>
      <c r="K2" s="948"/>
      <c r="L2" s="948"/>
      <c r="M2" s="948"/>
      <c r="N2" s="95" t="s">
        <v>57</v>
      </c>
    </row>
    <row r="3" spans="1:14" ht="14.4" thickBot="1" x14ac:dyDescent="0.3">
      <c r="A3" s="926" t="s">
        <v>58</v>
      </c>
      <c r="B3" s="928" t="s">
        <v>29</v>
      </c>
      <c r="C3" s="931" t="s">
        <v>30</v>
      </c>
      <c r="D3" s="934" t="s">
        <v>31</v>
      </c>
      <c r="E3" s="936" t="s">
        <v>59</v>
      </c>
      <c r="F3" s="934" t="s">
        <v>36</v>
      </c>
      <c r="G3" s="944" t="s">
        <v>60</v>
      </c>
      <c r="H3" s="945"/>
      <c r="I3" s="945"/>
      <c r="J3" s="945"/>
      <c r="K3" s="968"/>
      <c r="L3" s="953" t="s">
        <v>25</v>
      </c>
      <c r="M3" s="955" t="s">
        <v>34</v>
      </c>
      <c r="N3" s="96" t="s">
        <v>61</v>
      </c>
    </row>
    <row r="4" spans="1:14" ht="14.4" thickBot="1" x14ac:dyDescent="0.3">
      <c r="A4" s="927"/>
      <c r="B4" s="929"/>
      <c r="C4" s="932"/>
      <c r="D4" s="935"/>
      <c r="E4" s="937"/>
      <c r="F4" s="949"/>
      <c r="G4" s="971" t="s">
        <v>26</v>
      </c>
      <c r="H4" s="973" t="s">
        <v>24</v>
      </c>
      <c r="I4" s="973" t="s">
        <v>38</v>
      </c>
      <c r="J4" s="973" t="s">
        <v>32</v>
      </c>
      <c r="K4" s="934" t="s">
        <v>33</v>
      </c>
      <c r="L4" s="954"/>
      <c r="M4" s="956"/>
      <c r="N4" s="98">
        <v>2</v>
      </c>
    </row>
    <row r="5" spans="1:14" ht="14.4" thickBot="1" x14ac:dyDescent="0.3">
      <c r="A5" s="961"/>
      <c r="B5" s="962"/>
      <c r="C5" s="963"/>
      <c r="D5" s="964"/>
      <c r="E5" s="965" t="s">
        <v>35</v>
      </c>
      <c r="F5" s="966"/>
      <c r="G5" s="972"/>
      <c r="H5" s="974"/>
      <c r="I5" s="974"/>
      <c r="J5" s="974"/>
      <c r="K5" s="964"/>
      <c r="L5" s="969"/>
      <c r="M5" s="970"/>
      <c r="N5" s="99">
        <f>IF(N4=1,0,IF(N4=2,1,IF(N4=3,2,0)))</f>
        <v>1</v>
      </c>
    </row>
    <row r="6" spans="1:14" ht="14.4" x14ac:dyDescent="0.25">
      <c r="A6" s="266" t="str">
        <f t="shared" ref="A6:A37" si="0">CONCATENATE(B6,C6,D6)</f>
        <v xml:space="preserve">PrepExample Rider AExample Horse </v>
      </c>
      <c r="B6" s="267" t="s">
        <v>26</v>
      </c>
      <c r="C6" s="268" t="s">
        <v>129</v>
      </c>
      <c r="D6" s="269" t="s">
        <v>130</v>
      </c>
      <c r="E6" s="270">
        <v>6000000</v>
      </c>
      <c r="F6" s="271" t="s">
        <v>131</v>
      </c>
      <c r="G6" s="270">
        <v>60</v>
      </c>
      <c r="H6" s="267"/>
      <c r="I6" s="272"/>
      <c r="J6" s="273"/>
      <c r="K6" s="274"/>
      <c r="L6" s="275">
        <v>1</v>
      </c>
      <c r="M6" s="276">
        <f>IF(L6=1,7,IF(L6=2,6,IF(L6=3,5,IF(L6=4,4,IF(L6=5,3,IF(L6=6,2,IF(L6&gt;=6,1,0)))))))</f>
        <v>7</v>
      </c>
      <c r="N6" s="277">
        <f>SUM(M6+$N$5)</f>
        <v>8</v>
      </c>
    </row>
    <row r="7" spans="1:14" ht="14.4" x14ac:dyDescent="0.25">
      <c r="A7" s="100" t="str">
        <f t="shared" si="0"/>
        <v xml:space="preserve">PrelimExample RiderExample Horse </v>
      </c>
      <c r="B7" s="278" t="s">
        <v>24</v>
      </c>
      <c r="C7" s="279" t="s">
        <v>132</v>
      </c>
      <c r="D7" s="280" t="s">
        <v>130</v>
      </c>
      <c r="E7" s="281">
        <v>6000001</v>
      </c>
      <c r="F7" s="282" t="s">
        <v>131</v>
      </c>
      <c r="G7" s="281"/>
      <c r="H7" s="278">
        <v>45</v>
      </c>
      <c r="I7" s="283"/>
      <c r="J7" s="284"/>
      <c r="K7" s="285"/>
      <c r="L7" s="286">
        <v>3</v>
      </c>
      <c r="M7" s="287">
        <f>IF(L7=1,7,IF(L7=2,6,IF(L7=3,5,IF(L7=4,4,IF(L7=5,3,IF(L7=6,2,IF(L7&gt;=6,1,0)))))))</f>
        <v>5</v>
      </c>
      <c r="N7" s="288">
        <f>SUM(M7+$N$5)</f>
        <v>6</v>
      </c>
    </row>
    <row r="8" spans="1:14" ht="14.4" x14ac:dyDescent="0.25">
      <c r="A8" s="100" t="str">
        <f t="shared" si="0"/>
        <v>Prelim	Ember JenszWendamar Elysia</v>
      </c>
      <c r="B8" s="278" t="s">
        <v>24</v>
      </c>
      <c r="C8" s="102" t="s">
        <v>901</v>
      </c>
      <c r="D8" s="103" t="s">
        <v>269</v>
      </c>
      <c r="E8" s="114">
        <v>6011167</v>
      </c>
      <c r="F8" s="105" t="s">
        <v>376</v>
      </c>
      <c r="G8" s="114"/>
      <c r="H8" s="101">
        <v>69.106999999999999</v>
      </c>
      <c r="I8" s="153"/>
      <c r="J8" s="177"/>
      <c r="K8" s="178"/>
      <c r="L8" s="111">
        <v>1</v>
      </c>
      <c r="M8" s="112">
        <v>7</v>
      </c>
      <c r="N8" s="113">
        <f>SUM(M8+$N$5)</f>
        <v>8</v>
      </c>
    </row>
    <row r="9" spans="1:14" ht="14.4" x14ac:dyDescent="0.25">
      <c r="A9" s="100" t="str">
        <f t="shared" si="0"/>
        <v>PrelimBronte HorsfallRockview Solar Flair</v>
      </c>
      <c r="B9" s="278" t="s">
        <v>24</v>
      </c>
      <c r="C9" s="102" t="s">
        <v>156</v>
      </c>
      <c r="D9" s="103" t="s">
        <v>523</v>
      </c>
      <c r="E9" s="114">
        <v>6025533</v>
      </c>
      <c r="F9" s="105" t="s">
        <v>376</v>
      </c>
      <c r="H9" s="367">
        <v>68.75</v>
      </c>
      <c r="I9" s="368"/>
      <c r="J9" s="369"/>
      <c r="K9" s="178"/>
      <c r="L9" s="111">
        <v>2</v>
      </c>
      <c r="M9" s="112">
        <v>6</v>
      </c>
      <c r="N9" s="113">
        <f t="shared" ref="N9:N71" si="1">SUM(M9+$N$5)</f>
        <v>7</v>
      </c>
    </row>
    <row r="10" spans="1:14" ht="14.4" x14ac:dyDescent="0.25">
      <c r="A10" s="100" t="str">
        <f t="shared" si="0"/>
        <v>PrelimSienna BalinskiTamblyn Park Image</v>
      </c>
      <c r="B10" s="278" t="s">
        <v>24</v>
      </c>
      <c r="C10" s="102" t="s">
        <v>902</v>
      </c>
      <c r="D10" s="132" t="s">
        <v>947</v>
      </c>
      <c r="E10" s="114">
        <v>6021638</v>
      </c>
      <c r="F10" s="105" t="s">
        <v>294</v>
      </c>
      <c r="G10" s="101"/>
      <c r="H10" s="153">
        <v>68.570999999999998</v>
      </c>
      <c r="I10" s="153"/>
      <c r="J10" s="153"/>
      <c r="K10" s="178"/>
      <c r="L10" s="111">
        <v>3</v>
      </c>
      <c r="M10" s="112">
        <v>5</v>
      </c>
      <c r="N10" s="113">
        <f t="shared" si="1"/>
        <v>6</v>
      </c>
    </row>
    <row r="11" spans="1:14" ht="14.4" x14ac:dyDescent="0.25">
      <c r="A11" s="100" t="str">
        <f t="shared" si="0"/>
        <v>PrelimPippa O'NeillGlen Avon Statesman</v>
      </c>
      <c r="B11" s="278" t="s">
        <v>24</v>
      </c>
      <c r="C11" s="102" t="s">
        <v>247</v>
      </c>
      <c r="D11" s="103" t="s">
        <v>265</v>
      </c>
      <c r="E11" s="114">
        <v>9101695</v>
      </c>
      <c r="F11" s="105" t="s">
        <v>294</v>
      </c>
      <c r="G11" s="101"/>
      <c r="H11" s="153">
        <v>66.963999999999999</v>
      </c>
      <c r="I11" s="153"/>
      <c r="J11" s="153"/>
      <c r="K11" s="178"/>
      <c r="L11" s="111">
        <v>4</v>
      </c>
      <c r="M11" s="112">
        <v>4</v>
      </c>
      <c r="N11" s="113">
        <f t="shared" si="1"/>
        <v>5</v>
      </c>
    </row>
    <row r="12" spans="1:14" ht="14.4" x14ac:dyDescent="0.25">
      <c r="A12" s="100" t="str">
        <f t="shared" si="0"/>
        <v>PrelimLexi O'NeillTiaja Park Foxy</v>
      </c>
      <c r="B12" s="278" t="s">
        <v>24</v>
      </c>
      <c r="C12" s="102" t="s">
        <v>246</v>
      </c>
      <c r="D12" s="103" t="s">
        <v>264</v>
      </c>
      <c r="E12" s="114">
        <v>9101694</v>
      </c>
      <c r="F12" s="105" t="s">
        <v>294</v>
      </c>
      <c r="G12" s="101"/>
      <c r="H12" s="153">
        <v>65.713999999999999</v>
      </c>
      <c r="I12" s="153"/>
      <c r="J12" s="153"/>
      <c r="K12" s="178"/>
      <c r="L12" s="111">
        <v>5</v>
      </c>
      <c r="M12" s="112">
        <v>3</v>
      </c>
      <c r="N12" s="113">
        <f t="shared" si="1"/>
        <v>4</v>
      </c>
    </row>
    <row r="13" spans="1:14" ht="14.4" x14ac:dyDescent="0.25">
      <c r="A13" s="100" t="str">
        <f t="shared" si="0"/>
        <v>PrelimPippa JackovichPocket Rocket</v>
      </c>
      <c r="B13" s="278" t="s">
        <v>24</v>
      </c>
      <c r="C13" s="102" t="s">
        <v>903</v>
      </c>
      <c r="D13" s="132" t="s">
        <v>689</v>
      </c>
      <c r="E13" s="114">
        <v>6029425</v>
      </c>
      <c r="F13" s="105" t="s">
        <v>570</v>
      </c>
      <c r="G13" s="101"/>
      <c r="H13" s="153">
        <v>62.679000000000002</v>
      </c>
      <c r="I13" s="153"/>
      <c r="J13" s="153"/>
      <c r="K13" s="178"/>
      <c r="L13" s="111">
        <v>6</v>
      </c>
      <c r="M13" s="112">
        <v>2</v>
      </c>
      <c r="N13" s="113">
        <f t="shared" si="1"/>
        <v>3</v>
      </c>
    </row>
    <row r="14" spans="1:14" ht="14.4" x14ac:dyDescent="0.25">
      <c r="A14" s="100" t="str">
        <f t="shared" si="0"/>
        <v/>
      </c>
      <c r="B14" s="278"/>
      <c r="C14" s="102" t="s">
        <v>37</v>
      </c>
      <c r="D14" s="103" t="s">
        <v>37</v>
      </c>
      <c r="E14" s="114"/>
      <c r="F14" s="105"/>
      <c r="G14" s="101"/>
      <c r="H14" s="153"/>
      <c r="I14" s="153"/>
      <c r="J14" s="153"/>
      <c r="K14" s="178"/>
      <c r="L14" s="111"/>
      <c r="M14" s="112">
        <v>0</v>
      </c>
      <c r="N14" s="113">
        <f t="shared" si="1"/>
        <v>1</v>
      </c>
    </row>
    <row r="15" spans="1:14" ht="14.4" x14ac:dyDescent="0.25">
      <c r="A15" s="100" t="str">
        <f t="shared" si="0"/>
        <v>Prelim	Holly KerrOwendale Firefox</v>
      </c>
      <c r="B15" s="278" t="s">
        <v>24</v>
      </c>
      <c r="C15" s="102" t="s">
        <v>827</v>
      </c>
      <c r="D15" s="103" t="s">
        <v>526</v>
      </c>
      <c r="E15" s="114">
        <v>9102542</v>
      </c>
      <c r="F15" s="105" t="s">
        <v>570</v>
      </c>
      <c r="G15" s="101"/>
      <c r="H15" s="153">
        <v>70.893000000000001</v>
      </c>
      <c r="I15" s="153"/>
      <c r="J15" s="153"/>
      <c r="K15" s="178"/>
      <c r="L15" s="111">
        <v>1</v>
      </c>
      <c r="M15" s="112">
        <v>7</v>
      </c>
      <c r="N15" s="113">
        <f t="shared" si="1"/>
        <v>8</v>
      </c>
    </row>
    <row r="16" spans="1:14" ht="14.4" x14ac:dyDescent="0.25">
      <c r="A16" s="100" t="str">
        <f t="shared" si="0"/>
        <v>PrelimJasmine ElliottWindy Hill Ginger Rocks</v>
      </c>
      <c r="B16" s="278" t="s">
        <v>24</v>
      </c>
      <c r="C16" s="102" t="s">
        <v>275</v>
      </c>
      <c r="D16" s="132" t="s">
        <v>312</v>
      </c>
      <c r="E16" s="114">
        <v>6022088</v>
      </c>
      <c r="F16" s="105" t="s">
        <v>376</v>
      </c>
      <c r="G16" s="101"/>
      <c r="H16" s="153">
        <v>69.463999999999999</v>
      </c>
      <c r="I16" s="153"/>
      <c r="J16" s="153"/>
      <c r="K16" s="178"/>
      <c r="L16" s="111">
        <v>2</v>
      </c>
      <c r="M16" s="112">
        <v>6</v>
      </c>
      <c r="N16" s="113">
        <f t="shared" si="1"/>
        <v>7</v>
      </c>
    </row>
    <row r="17" spans="1:14" ht="14.4" x14ac:dyDescent="0.3">
      <c r="A17" s="100" t="str">
        <f t="shared" si="0"/>
        <v>Prelim	Chaise FowlerJaydana Flamin Impressive</v>
      </c>
      <c r="B17" s="278" t="s">
        <v>24</v>
      </c>
      <c r="C17" s="472" t="s">
        <v>826</v>
      </c>
      <c r="D17" s="472" t="s">
        <v>1086</v>
      </c>
      <c r="E17" s="114">
        <v>6024856</v>
      </c>
      <c r="F17" s="105" t="s">
        <v>376</v>
      </c>
      <c r="G17" s="101"/>
      <c r="H17" s="153">
        <v>68.213999999999999</v>
      </c>
      <c r="I17" s="153"/>
      <c r="J17" s="153"/>
      <c r="K17" s="178"/>
      <c r="L17" s="111">
        <v>3</v>
      </c>
      <c r="M17" s="112">
        <v>5</v>
      </c>
      <c r="N17" s="113">
        <f t="shared" si="1"/>
        <v>6</v>
      </c>
    </row>
    <row r="18" spans="1:14" ht="14.4" x14ac:dyDescent="0.25">
      <c r="A18" s="100" t="str">
        <f t="shared" si="0"/>
        <v>PrelimJasmine FisherMaraahn El Shamae</v>
      </c>
      <c r="B18" s="278" t="s">
        <v>24</v>
      </c>
      <c r="C18" s="102" t="s">
        <v>904</v>
      </c>
      <c r="D18" s="103" t="s">
        <v>1087</v>
      </c>
      <c r="E18" s="114">
        <v>6010919</v>
      </c>
      <c r="F18" s="105" t="s">
        <v>294</v>
      </c>
      <c r="G18" s="101"/>
      <c r="H18" s="153">
        <v>61.963999999999999</v>
      </c>
      <c r="I18" s="153"/>
      <c r="J18" s="153"/>
      <c r="K18" s="178"/>
      <c r="L18" s="111">
        <v>4</v>
      </c>
      <c r="M18" s="112">
        <v>4</v>
      </c>
      <c r="N18" s="113">
        <f t="shared" si="1"/>
        <v>5</v>
      </c>
    </row>
    <row r="19" spans="1:14" ht="14.4" x14ac:dyDescent="0.25">
      <c r="A19" s="100" t="str">
        <f t="shared" si="0"/>
        <v>PrelimLolah DayKasalyn By Divine</v>
      </c>
      <c r="B19" s="278" t="s">
        <v>24</v>
      </c>
      <c r="C19" s="102" t="s">
        <v>284</v>
      </c>
      <c r="D19" s="103" t="s">
        <v>325</v>
      </c>
      <c r="E19" s="114">
        <v>6027111</v>
      </c>
      <c r="F19" s="105" t="s">
        <v>376</v>
      </c>
      <c r="G19" s="101"/>
      <c r="H19" s="153">
        <v>60.356999999999999</v>
      </c>
      <c r="I19" s="153"/>
      <c r="J19" s="153"/>
      <c r="K19" s="178"/>
      <c r="L19" s="111">
        <v>5</v>
      </c>
      <c r="M19" s="112">
        <v>3</v>
      </c>
      <c r="N19" s="113">
        <f t="shared" si="1"/>
        <v>4</v>
      </c>
    </row>
    <row r="20" spans="1:14" ht="14.4" x14ac:dyDescent="0.25">
      <c r="A20" s="100" t="str">
        <f t="shared" si="0"/>
        <v/>
      </c>
      <c r="B20" s="278"/>
      <c r="C20" s="102" t="s">
        <v>37</v>
      </c>
      <c r="D20" s="132" t="s">
        <v>37</v>
      </c>
      <c r="E20" s="114"/>
      <c r="F20" s="105"/>
      <c r="G20" s="101"/>
      <c r="H20" s="153"/>
      <c r="I20" s="153"/>
      <c r="J20" s="153"/>
      <c r="K20" s="178"/>
      <c r="L20" s="111"/>
      <c r="M20" s="112">
        <v>0</v>
      </c>
      <c r="N20" s="113">
        <f t="shared" si="1"/>
        <v>1</v>
      </c>
    </row>
    <row r="21" spans="1:14" ht="14.4" x14ac:dyDescent="0.25">
      <c r="A21" s="100" t="str">
        <f t="shared" si="0"/>
        <v/>
      </c>
      <c r="B21" s="278"/>
      <c r="C21" s="102" t="s">
        <v>37</v>
      </c>
      <c r="D21" s="103" t="s">
        <v>37</v>
      </c>
      <c r="E21" s="114"/>
      <c r="F21" s="105"/>
      <c r="G21" s="101"/>
      <c r="H21" s="153"/>
      <c r="I21" s="153"/>
      <c r="J21" s="153"/>
      <c r="K21" s="178"/>
      <c r="L21" s="111"/>
      <c r="M21" s="112">
        <v>0</v>
      </c>
      <c r="N21" s="113">
        <f t="shared" si="1"/>
        <v>1</v>
      </c>
    </row>
    <row r="22" spans="1:14" ht="14.4" x14ac:dyDescent="0.25">
      <c r="A22" s="100" t="str">
        <f t="shared" si="0"/>
        <v>PrelimReagan HughanSylvania Curtain Call</v>
      </c>
      <c r="B22" s="278" t="s">
        <v>24</v>
      </c>
      <c r="C22" s="102" t="s">
        <v>343</v>
      </c>
      <c r="D22" s="103" t="s">
        <v>386</v>
      </c>
      <c r="E22" s="114">
        <v>6008572</v>
      </c>
      <c r="F22" s="105" t="s">
        <v>376</v>
      </c>
      <c r="G22" s="101"/>
      <c r="H22" s="153">
        <v>73.929000000000002</v>
      </c>
      <c r="I22" s="153"/>
      <c r="J22" s="153"/>
      <c r="K22" s="178"/>
      <c r="L22" s="111">
        <v>1</v>
      </c>
      <c r="M22" s="112">
        <v>7</v>
      </c>
      <c r="N22" s="113">
        <f t="shared" si="1"/>
        <v>8</v>
      </c>
    </row>
    <row r="23" spans="1:14" ht="14.4" x14ac:dyDescent="0.25">
      <c r="A23" s="100" t="str">
        <f t="shared" si="0"/>
        <v>PrelimHarriet ForrestBlue Sandgroper</v>
      </c>
      <c r="B23" s="278" t="s">
        <v>24</v>
      </c>
      <c r="C23" s="102" t="s">
        <v>607</v>
      </c>
      <c r="D23" s="103" t="s">
        <v>640</v>
      </c>
      <c r="E23" s="114">
        <v>6005412</v>
      </c>
      <c r="F23" s="105" t="s">
        <v>376</v>
      </c>
      <c r="G23" s="101"/>
      <c r="H23" s="153">
        <v>70.713999999999999</v>
      </c>
      <c r="I23" s="153"/>
      <c r="J23" s="153"/>
      <c r="K23" s="178"/>
      <c r="L23" s="111">
        <v>2</v>
      </c>
      <c r="M23" s="112">
        <v>6</v>
      </c>
      <c r="N23" s="113">
        <f t="shared" si="1"/>
        <v>7</v>
      </c>
    </row>
    <row r="24" spans="1:14" ht="14.4" x14ac:dyDescent="0.25">
      <c r="A24" s="100" t="str">
        <f t="shared" si="0"/>
        <v>PrelimHannah KerrCharisma Geroge Washington</v>
      </c>
      <c r="B24" s="278" t="s">
        <v>24</v>
      </c>
      <c r="C24" s="102" t="s">
        <v>507</v>
      </c>
      <c r="D24" s="103" t="s">
        <v>1088</v>
      </c>
      <c r="E24" s="114">
        <v>9102541</v>
      </c>
      <c r="F24" s="105" t="s">
        <v>570</v>
      </c>
      <c r="G24" s="101"/>
      <c r="H24" s="153">
        <v>68.75</v>
      </c>
      <c r="I24" s="153"/>
      <c r="J24" s="153"/>
      <c r="K24" s="178"/>
      <c r="L24" s="111">
        <v>3</v>
      </c>
      <c r="M24" s="112">
        <v>5</v>
      </c>
      <c r="N24" s="113">
        <f t="shared" si="1"/>
        <v>6</v>
      </c>
    </row>
    <row r="25" spans="1:14" ht="14.4" x14ac:dyDescent="0.25">
      <c r="A25" s="100" t="str">
        <f t="shared" si="0"/>
        <v>PrelimRuby Bruce-McginnRogues Gallery</v>
      </c>
      <c r="B25" s="278" t="s">
        <v>24</v>
      </c>
      <c r="C25" s="102" t="s">
        <v>497</v>
      </c>
      <c r="D25" s="103" t="s">
        <v>1089</v>
      </c>
      <c r="E25" s="114">
        <v>6005973</v>
      </c>
      <c r="F25" s="105" t="s">
        <v>294</v>
      </c>
      <c r="G25" s="101"/>
      <c r="H25" s="153">
        <v>62.143000000000001</v>
      </c>
      <c r="I25" s="153"/>
      <c r="J25" s="153"/>
      <c r="K25" s="178"/>
      <c r="L25" s="111">
        <v>4</v>
      </c>
      <c r="M25" s="112">
        <v>4</v>
      </c>
      <c r="N25" s="113">
        <f t="shared" si="1"/>
        <v>5</v>
      </c>
    </row>
    <row r="26" spans="1:14" ht="14.4" x14ac:dyDescent="0.25">
      <c r="A26" s="100" t="str">
        <f t="shared" si="0"/>
        <v>PrelimTegan HughesEndwood Four Seasons</v>
      </c>
      <c r="B26" s="278" t="s">
        <v>24</v>
      </c>
      <c r="C26" s="102" t="s">
        <v>355</v>
      </c>
      <c r="D26" s="103" t="s">
        <v>519</v>
      </c>
      <c r="E26" s="114">
        <v>6024488</v>
      </c>
      <c r="F26" s="105" t="s">
        <v>294</v>
      </c>
      <c r="G26" s="101"/>
      <c r="H26" s="153">
        <v>60.536000000000001</v>
      </c>
      <c r="I26" s="153"/>
      <c r="J26" s="153"/>
      <c r="K26" s="178"/>
      <c r="L26" s="111">
        <v>5</v>
      </c>
      <c r="M26" s="112">
        <v>3</v>
      </c>
      <c r="N26" s="113">
        <f t="shared" si="1"/>
        <v>4</v>
      </c>
    </row>
    <row r="27" spans="1:14" ht="14.4" x14ac:dyDescent="0.25">
      <c r="A27" s="100" t="str">
        <f t="shared" si="0"/>
        <v>PrelimAva DebritoShame N Scandal</v>
      </c>
      <c r="B27" s="278" t="s">
        <v>24</v>
      </c>
      <c r="C27" s="102" t="s">
        <v>905</v>
      </c>
      <c r="D27" s="103" t="s">
        <v>1090</v>
      </c>
      <c r="E27" s="114">
        <v>6021731</v>
      </c>
      <c r="F27" s="105" t="s">
        <v>294</v>
      </c>
      <c r="G27" s="101"/>
      <c r="H27" s="153">
        <v>60</v>
      </c>
      <c r="I27" s="153"/>
      <c r="J27" s="153"/>
      <c r="K27" s="178"/>
      <c r="L27" s="111">
        <v>6</v>
      </c>
      <c r="M27" s="112">
        <v>2</v>
      </c>
      <c r="N27" s="113">
        <f t="shared" si="1"/>
        <v>3</v>
      </c>
    </row>
    <row r="28" spans="1:14" ht="14.4" x14ac:dyDescent="0.25">
      <c r="A28" s="100" t="str">
        <f t="shared" si="0"/>
        <v/>
      </c>
      <c r="B28" s="278"/>
      <c r="C28" s="102" t="s">
        <v>37</v>
      </c>
      <c r="D28" s="103" t="s">
        <v>37</v>
      </c>
      <c r="E28" s="114"/>
      <c r="F28" s="105"/>
      <c r="G28" s="101"/>
      <c r="H28" s="153"/>
      <c r="I28" s="153"/>
      <c r="J28" s="153"/>
      <c r="K28" s="178"/>
      <c r="L28" s="111"/>
      <c r="M28" s="112"/>
      <c r="N28" s="113">
        <f t="shared" si="1"/>
        <v>1</v>
      </c>
    </row>
    <row r="29" spans="1:14" ht="14.4" x14ac:dyDescent="0.25">
      <c r="A29" s="100" t="str">
        <f t="shared" si="0"/>
        <v/>
      </c>
      <c r="B29" s="278"/>
      <c r="C29" s="102" t="s">
        <v>37</v>
      </c>
      <c r="D29" s="103" t="s">
        <v>37</v>
      </c>
      <c r="E29" s="114"/>
      <c r="F29" s="105"/>
      <c r="G29" s="101"/>
      <c r="H29" s="153"/>
      <c r="I29" s="153"/>
      <c r="J29" s="153"/>
      <c r="K29" s="178"/>
      <c r="L29" s="111"/>
      <c r="M29" s="112">
        <v>0</v>
      </c>
      <c r="N29" s="113">
        <f t="shared" si="1"/>
        <v>1</v>
      </c>
    </row>
    <row r="30" spans="1:14" ht="14.4" x14ac:dyDescent="0.25">
      <c r="A30" s="100" t="str">
        <f t="shared" si="0"/>
        <v>PrelimSophie MorrisonPowderbark Orlaith</v>
      </c>
      <c r="B30" s="278" t="s">
        <v>24</v>
      </c>
      <c r="C30" s="102" t="s">
        <v>423</v>
      </c>
      <c r="D30" s="103" t="s">
        <v>446</v>
      </c>
      <c r="E30" s="114">
        <v>6026197</v>
      </c>
      <c r="F30" s="105" t="s">
        <v>570</v>
      </c>
      <c r="G30" s="101"/>
      <c r="H30" s="153">
        <v>71.786000000000001</v>
      </c>
      <c r="I30" s="153"/>
      <c r="J30" s="153"/>
      <c r="K30" s="178"/>
      <c r="L30" s="111">
        <v>1</v>
      </c>
      <c r="M30" s="112">
        <v>7</v>
      </c>
      <c r="N30" s="113">
        <f t="shared" si="1"/>
        <v>8</v>
      </c>
    </row>
    <row r="31" spans="1:14" ht="14.4" x14ac:dyDescent="0.3">
      <c r="A31" s="100" t="str">
        <f t="shared" si="0"/>
        <v>PrelimEliza HuttonSerenity Park Calais</v>
      </c>
      <c r="B31" s="278" t="s">
        <v>24</v>
      </c>
      <c r="C31" s="208" t="s">
        <v>679</v>
      </c>
      <c r="D31" s="208" t="s">
        <v>680</v>
      </c>
      <c r="E31" s="114">
        <v>6022769</v>
      </c>
      <c r="F31" s="105" t="s">
        <v>681</v>
      </c>
      <c r="G31" s="114"/>
      <c r="H31" s="101">
        <v>59.820999999999998</v>
      </c>
      <c r="I31" s="153"/>
      <c r="J31" s="177"/>
      <c r="K31" s="178"/>
      <c r="L31" s="111">
        <v>2</v>
      </c>
      <c r="M31" s="112">
        <v>6</v>
      </c>
      <c r="N31" s="113">
        <f t="shared" si="1"/>
        <v>7</v>
      </c>
    </row>
    <row r="32" spans="1:14" ht="14.4" x14ac:dyDescent="0.25">
      <c r="A32" s="100" t="str">
        <f t="shared" si="0"/>
        <v/>
      </c>
      <c r="B32" s="101"/>
      <c r="C32" s="102" t="s">
        <v>37</v>
      </c>
      <c r="D32" s="103" t="s">
        <v>37</v>
      </c>
      <c r="E32" s="114"/>
      <c r="F32" s="105"/>
      <c r="G32" s="114"/>
      <c r="H32" s="101"/>
      <c r="I32" s="153"/>
      <c r="J32" s="177"/>
      <c r="K32" s="178"/>
      <c r="L32" s="111"/>
      <c r="M32" s="112">
        <v>0</v>
      </c>
      <c r="N32" s="113">
        <f t="shared" si="1"/>
        <v>1</v>
      </c>
    </row>
    <row r="33" spans="1:14" ht="14.4" x14ac:dyDescent="0.25">
      <c r="A33" s="100" t="str">
        <f t="shared" si="0"/>
        <v>NovHolly KerrOwendale Firefoc</v>
      </c>
      <c r="B33" s="130" t="s">
        <v>70</v>
      </c>
      <c r="C33" s="102" t="s">
        <v>535</v>
      </c>
      <c r="D33" s="103" t="s">
        <v>1091</v>
      </c>
      <c r="E33" s="114">
        <v>6011167</v>
      </c>
      <c r="F33" s="105" t="s">
        <v>570</v>
      </c>
      <c r="G33" s="114"/>
      <c r="H33" s="101"/>
      <c r="I33" s="153">
        <v>65.625</v>
      </c>
      <c r="J33" s="177"/>
      <c r="K33" s="178"/>
      <c r="L33" s="111">
        <v>1</v>
      </c>
      <c r="M33" s="112">
        <f t="shared" ref="M33:M70" si="2">IF(L33=1,7,IF(L33=2,6,IF(L33=3,5,IF(L33=4,4,IF(L33=5,3,IF(L33=6,2,IF(L33&gt;=6,1,0)))))))</f>
        <v>7</v>
      </c>
      <c r="N33" s="113">
        <f t="shared" si="1"/>
        <v>8</v>
      </c>
    </row>
    <row r="34" spans="1:14" ht="14.4" x14ac:dyDescent="0.25">
      <c r="A34" s="100" t="str">
        <f t="shared" si="0"/>
        <v>NovJasmine ElliottWindy Hill Ginger Rocks</v>
      </c>
      <c r="B34" s="130" t="s">
        <v>70</v>
      </c>
      <c r="C34" s="102" t="s">
        <v>275</v>
      </c>
      <c r="D34" s="103" t="s">
        <v>312</v>
      </c>
      <c r="E34" s="114">
        <v>6022088</v>
      </c>
      <c r="F34" s="105" t="s">
        <v>376</v>
      </c>
      <c r="G34" s="114"/>
      <c r="H34" s="101"/>
      <c r="I34" s="153">
        <v>62.813000000000002</v>
      </c>
      <c r="J34" s="177"/>
      <c r="K34" s="178"/>
      <c r="L34" s="111">
        <v>2</v>
      </c>
      <c r="M34" s="112">
        <f t="shared" si="2"/>
        <v>6</v>
      </c>
      <c r="N34" s="113">
        <f t="shared" si="1"/>
        <v>7</v>
      </c>
    </row>
    <row r="35" spans="1:14" ht="14.4" x14ac:dyDescent="0.25">
      <c r="A35" s="100" t="str">
        <f t="shared" si="0"/>
        <v>NovEmber JenszWendamar Elysia</v>
      </c>
      <c r="B35" s="130" t="s">
        <v>70</v>
      </c>
      <c r="C35" s="102" t="s">
        <v>251</v>
      </c>
      <c r="D35" s="103" t="s">
        <v>269</v>
      </c>
      <c r="E35" s="114">
        <v>6011167</v>
      </c>
      <c r="F35" s="105" t="s">
        <v>376</v>
      </c>
      <c r="G35" s="114"/>
      <c r="H35" s="101"/>
      <c r="I35" s="153">
        <v>58.594000000000001</v>
      </c>
      <c r="J35" s="177"/>
      <c r="K35" s="178"/>
      <c r="L35" s="111">
        <v>3</v>
      </c>
      <c r="M35" s="112">
        <f t="shared" si="2"/>
        <v>5</v>
      </c>
      <c r="N35" s="113">
        <f t="shared" si="1"/>
        <v>6</v>
      </c>
    </row>
    <row r="36" spans="1:14" ht="14.4" x14ac:dyDescent="0.25">
      <c r="A36" s="100" t="str">
        <f t="shared" si="0"/>
        <v/>
      </c>
      <c r="B36" s="130"/>
      <c r="C36" s="102" t="s">
        <v>37</v>
      </c>
      <c r="D36" s="103" t="s">
        <v>37</v>
      </c>
      <c r="E36" s="114"/>
      <c r="F36" s="105"/>
      <c r="G36" s="114"/>
      <c r="H36" s="101"/>
      <c r="I36" s="153"/>
      <c r="J36" s="177"/>
      <c r="K36" s="178"/>
      <c r="L36" s="111"/>
      <c r="M36" s="112">
        <f t="shared" si="2"/>
        <v>0</v>
      </c>
      <c r="N36" s="113">
        <f t="shared" si="1"/>
        <v>1</v>
      </c>
    </row>
    <row r="37" spans="1:14" ht="14.4" x14ac:dyDescent="0.25">
      <c r="A37" s="100" t="str">
        <f t="shared" si="0"/>
        <v/>
      </c>
      <c r="B37" s="130"/>
      <c r="C37" s="102" t="s">
        <v>37</v>
      </c>
      <c r="D37" s="103" t="s">
        <v>37</v>
      </c>
      <c r="E37" s="114"/>
      <c r="F37" s="105"/>
      <c r="G37" s="114"/>
      <c r="H37" s="101"/>
      <c r="I37" s="153"/>
      <c r="J37" s="177"/>
      <c r="K37" s="178"/>
      <c r="L37" s="111"/>
      <c r="M37" s="112">
        <f t="shared" si="2"/>
        <v>0</v>
      </c>
      <c r="N37" s="113">
        <f t="shared" si="1"/>
        <v>1</v>
      </c>
    </row>
    <row r="38" spans="1:14" ht="14.4" x14ac:dyDescent="0.25">
      <c r="A38" s="100" t="str">
        <f t="shared" ref="A38:A69" si="3">CONCATENATE(B38,C38,D38)</f>
        <v>NovMia TollarzoDelta Of Ebony Park</v>
      </c>
      <c r="B38" s="130" t="s">
        <v>70</v>
      </c>
      <c r="C38" s="102" t="s">
        <v>482</v>
      </c>
      <c r="D38" s="103" t="s">
        <v>520</v>
      </c>
      <c r="E38" s="114">
        <v>6011292</v>
      </c>
      <c r="F38" s="105" t="s">
        <v>687</v>
      </c>
      <c r="G38" s="114"/>
      <c r="H38" s="101"/>
      <c r="I38" s="153">
        <v>67.188000000000002</v>
      </c>
      <c r="J38" s="177"/>
      <c r="K38" s="178"/>
      <c r="L38" s="111">
        <v>1</v>
      </c>
      <c r="M38" s="112">
        <f t="shared" si="2"/>
        <v>7</v>
      </c>
      <c r="N38" s="113">
        <f t="shared" si="1"/>
        <v>8</v>
      </c>
    </row>
    <row r="39" spans="1:14" ht="14.4" x14ac:dyDescent="0.25">
      <c r="A39" s="100" t="str">
        <f t="shared" si="3"/>
        <v>NovHannah KerrCharisma George Washington</v>
      </c>
      <c r="B39" s="130" t="s">
        <v>70</v>
      </c>
      <c r="C39" s="102" t="s">
        <v>507</v>
      </c>
      <c r="D39" s="103" t="s">
        <v>393</v>
      </c>
      <c r="E39" s="114">
        <v>9102541</v>
      </c>
      <c r="F39" s="105" t="s">
        <v>570</v>
      </c>
      <c r="G39" s="114"/>
      <c r="H39" s="101"/>
      <c r="I39" s="153">
        <v>66.718999999999994</v>
      </c>
      <c r="J39" s="177"/>
      <c r="K39" s="178"/>
      <c r="L39" s="111">
        <v>2</v>
      </c>
      <c r="M39" s="112">
        <f t="shared" si="2"/>
        <v>6</v>
      </c>
      <c r="N39" s="113">
        <f t="shared" si="1"/>
        <v>7</v>
      </c>
    </row>
    <row r="40" spans="1:14" ht="14.4" x14ac:dyDescent="0.25">
      <c r="A40" s="100" t="str">
        <f t="shared" si="3"/>
        <v>NovHarriet ForrestBlue Sandgroper</v>
      </c>
      <c r="B40" s="130" t="s">
        <v>70</v>
      </c>
      <c r="C40" s="102" t="s">
        <v>607</v>
      </c>
      <c r="D40" s="103" t="s">
        <v>640</v>
      </c>
      <c r="E40" s="114">
        <v>6005412</v>
      </c>
      <c r="F40" s="105" t="s">
        <v>376</v>
      </c>
      <c r="G40" s="114"/>
      <c r="H40" s="101"/>
      <c r="I40" s="153">
        <v>66.406000000000006</v>
      </c>
      <c r="J40" s="177"/>
      <c r="K40" s="178"/>
      <c r="L40" s="111">
        <v>3</v>
      </c>
      <c r="M40" s="112">
        <f t="shared" si="2"/>
        <v>5</v>
      </c>
      <c r="N40" s="113">
        <f t="shared" si="1"/>
        <v>6</v>
      </c>
    </row>
    <row r="41" spans="1:14" ht="14.4" x14ac:dyDescent="0.25">
      <c r="A41" s="100" t="str">
        <f t="shared" si="3"/>
        <v>NovHarriet ForrestOakover Too Much Chatter</v>
      </c>
      <c r="B41" s="130" t="s">
        <v>70</v>
      </c>
      <c r="C41" s="102" t="s">
        <v>607</v>
      </c>
      <c r="D41" s="103" t="s">
        <v>659</v>
      </c>
      <c r="E41" s="114">
        <v>6005412</v>
      </c>
      <c r="F41" s="105" t="s">
        <v>376</v>
      </c>
      <c r="G41" s="114"/>
      <c r="H41" s="101"/>
      <c r="I41" s="153">
        <v>66.406000000000006</v>
      </c>
      <c r="J41" s="177"/>
      <c r="K41" s="178"/>
      <c r="L41" s="111">
        <v>4</v>
      </c>
      <c r="M41" s="112">
        <f t="shared" si="2"/>
        <v>4</v>
      </c>
      <c r="N41" s="113">
        <f t="shared" si="1"/>
        <v>5</v>
      </c>
    </row>
    <row r="42" spans="1:14" ht="14.4" x14ac:dyDescent="0.25">
      <c r="A42" s="100" t="str">
        <f t="shared" si="3"/>
        <v>NovJorja WarehamTiaja Park Fearless</v>
      </c>
      <c r="B42" s="130" t="s">
        <v>70</v>
      </c>
      <c r="C42" s="102" t="s">
        <v>340</v>
      </c>
      <c r="D42" s="103" t="s">
        <v>462</v>
      </c>
      <c r="E42" s="114">
        <v>6005901</v>
      </c>
      <c r="F42" s="105" t="s">
        <v>364</v>
      </c>
      <c r="G42" s="114"/>
      <c r="H42" s="101"/>
      <c r="I42" s="153">
        <v>66.406000000000006</v>
      </c>
      <c r="J42" s="177"/>
      <c r="K42" s="178"/>
      <c r="L42" s="111">
        <v>4</v>
      </c>
      <c r="M42" s="112">
        <f t="shared" si="2"/>
        <v>4</v>
      </c>
      <c r="N42" s="113">
        <f t="shared" si="1"/>
        <v>5</v>
      </c>
    </row>
    <row r="43" spans="1:14" ht="14.4" x14ac:dyDescent="0.25">
      <c r="A43" s="100" t="str">
        <f t="shared" si="3"/>
        <v>NovCarla NewmanTias Tiger Moth</v>
      </c>
      <c r="B43" s="130" t="s">
        <v>70</v>
      </c>
      <c r="C43" s="102" t="s">
        <v>501</v>
      </c>
      <c r="D43" s="103" t="s">
        <v>651</v>
      </c>
      <c r="E43" s="114">
        <v>6021314</v>
      </c>
      <c r="F43" s="105" t="s">
        <v>681</v>
      </c>
      <c r="G43" s="114"/>
      <c r="H43" s="101"/>
      <c r="I43" s="153">
        <v>66.25</v>
      </c>
      <c r="J43" s="177"/>
      <c r="K43" s="178"/>
      <c r="L43" s="111">
        <v>6</v>
      </c>
      <c r="M43" s="112">
        <f t="shared" si="2"/>
        <v>2</v>
      </c>
      <c r="N43" s="113">
        <f t="shared" si="1"/>
        <v>3</v>
      </c>
    </row>
    <row r="44" spans="1:14" ht="14.4" x14ac:dyDescent="0.25">
      <c r="A44" s="100" t="str">
        <f t="shared" si="3"/>
        <v>NovAva DebritoShame N Scandal</v>
      </c>
      <c r="B44" s="130" t="s">
        <v>70</v>
      </c>
      <c r="C44" s="102" t="s">
        <v>905</v>
      </c>
      <c r="D44" s="103" t="s">
        <v>1090</v>
      </c>
      <c r="E44" s="114">
        <v>6021731</v>
      </c>
      <c r="F44" s="105" t="s">
        <v>294</v>
      </c>
      <c r="G44" s="114"/>
      <c r="H44" s="101"/>
      <c r="I44" s="153">
        <v>64.063000000000002</v>
      </c>
      <c r="J44" s="177"/>
      <c r="K44" s="178"/>
      <c r="L44" s="111">
        <v>7</v>
      </c>
      <c r="M44" s="112">
        <f t="shared" si="2"/>
        <v>1</v>
      </c>
      <c r="N44" s="113">
        <f t="shared" si="1"/>
        <v>2</v>
      </c>
    </row>
    <row r="45" spans="1:14" ht="14.4" x14ac:dyDescent="0.25">
      <c r="A45" s="100" t="str">
        <f t="shared" si="3"/>
        <v>NovAva ClarkeLancefield Park Amanzi</v>
      </c>
      <c r="B45" s="130" t="s">
        <v>70</v>
      </c>
      <c r="C45" s="131" t="s">
        <v>456</v>
      </c>
      <c r="D45" s="132" t="s">
        <v>837</v>
      </c>
      <c r="E45" s="114">
        <v>9101295</v>
      </c>
      <c r="F45" s="105" t="s">
        <v>570</v>
      </c>
      <c r="G45" s="114"/>
      <c r="H45" s="101"/>
      <c r="I45" s="153">
        <v>63.905999999999999</v>
      </c>
      <c r="J45" s="177"/>
      <c r="K45" s="178"/>
      <c r="L45" s="111">
        <v>8</v>
      </c>
      <c r="M45" s="112">
        <f t="shared" si="2"/>
        <v>1</v>
      </c>
      <c r="N45" s="113">
        <f t="shared" si="1"/>
        <v>2</v>
      </c>
    </row>
    <row r="46" spans="1:14" ht="14.4" x14ac:dyDescent="0.25">
      <c r="A46" s="100" t="str">
        <f t="shared" si="3"/>
        <v>NovTegan HughesJudaroo Love Me Do</v>
      </c>
      <c r="B46" s="130" t="s">
        <v>70</v>
      </c>
      <c r="C46" s="102" t="s">
        <v>355</v>
      </c>
      <c r="D46" s="103" t="s">
        <v>385</v>
      </c>
      <c r="E46" s="114">
        <v>6024488</v>
      </c>
      <c r="F46" s="105" t="s">
        <v>294</v>
      </c>
      <c r="G46" s="114"/>
      <c r="H46" s="101"/>
      <c r="I46" s="153">
        <v>63.905999999999999</v>
      </c>
      <c r="J46" s="177"/>
      <c r="K46" s="178"/>
      <c r="L46" s="111">
        <v>8</v>
      </c>
      <c r="M46" s="112">
        <f t="shared" si="2"/>
        <v>1</v>
      </c>
      <c r="N46" s="113">
        <f t="shared" si="1"/>
        <v>2</v>
      </c>
    </row>
    <row r="47" spans="1:14" ht="14.4" x14ac:dyDescent="0.25">
      <c r="A47" s="100" t="str">
        <f t="shared" si="3"/>
        <v/>
      </c>
      <c r="B47" s="130"/>
      <c r="C47" s="102" t="s">
        <v>37</v>
      </c>
      <c r="D47" s="103" t="s">
        <v>37</v>
      </c>
      <c r="E47" s="114"/>
      <c r="F47" s="105"/>
      <c r="G47" s="114"/>
      <c r="H47" s="101"/>
      <c r="I47" s="153"/>
      <c r="J47" s="177"/>
      <c r="K47" s="178"/>
      <c r="L47" s="111"/>
      <c r="M47" s="112">
        <f t="shared" si="2"/>
        <v>0</v>
      </c>
      <c r="N47" s="113">
        <f t="shared" si="1"/>
        <v>1</v>
      </c>
    </row>
    <row r="48" spans="1:14" ht="14.4" x14ac:dyDescent="0.25">
      <c r="A48" s="100" t="str">
        <f t="shared" si="3"/>
        <v>NovAshlyn O'BrienDizzy</v>
      </c>
      <c r="B48" s="130" t="s">
        <v>70</v>
      </c>
      <c r="C48" s="102" t="s">
        <v>467</v>
      </c>
      <c r="D48" s="103" t="s">
        <v>473</v>
      </c>
      <c r="E48" s="114">
        <v>6021338</v>
      </c>
      <c r="F48" s="105" t="s">
        <v>570</v>
      </c>
      <c r="G48" s="114"/>
      <c r="H48" s="101"/>
      <c r="I48" s="153">
        <v>65.625</v>
      </c>
      <c r="J48" s="177"/>
      <c r="K48" s="178"/>
      <c r="L48" s="111">
        <v>1</v>
      </c>
      <c r="M48" s="112">
        <f t="shared" si="2"/>
        <v>7</v>
      </c>
      <c r="N48" s="113">
        <f t="shared" si="1"/>
        <v>8</v>
      </c>
    </row>
    <row r="49" spans="1:14" ht="14.4" x14ac:dyDescent="0.25">
      <c r="A49" s="100" t="str">
        <f t="shared" si="3"/>
        <v>NovSophie MorrisonPowderbark Orlaith</v>
      </c>
      <c r="B49" s="130" t="s">
        <v>70</v>
      </c>
      <c r="C49" s="102" t="s">
        <v>423</v>
      </c>
      <c r="D49" s="103" t="s">
        <v>446</v>
      </c>
      <c r="E49" s="114">
        <v>6026197</v>
      </c>
      <c r="F49" s="105" t="s">
        <v>376</v>
      </c>
      <c r="G49" s="114"/>
      <c r="H49" s="101"/>
      <c r="I49" s="153">
        <v>63.280999999999999</v>
      </c>
      <c r="J49" s="177"/>
      <c r="K49" s="178"/>
      <c r="L49" s="111">
        <v>2</v>
      </c>
      <c r="M49" s="112">
        <f t="shared" si="2"/>
        <v>6</v>
      </c>
      <c r="N49" s="113">
        <f t="shared" si="1"/>
        <v>7</v>
      </c>
    </row>
    <row r="50" spans="1:14" ht="14.4" x14ac:dyDescent="0.25">
      <c r="A50" s="100" t="str">
        <f t="shared" si="3"/>
        <v>NovKaitlyn BrownMellandra Touch Of Class</v>
      </c>
      <c r="B50" s="130" t="s">
        <v>70</v>
      </c>
      <c r="C50" s="102" t="s">
        <v>448</v>
      </c>
      <c r="D50" s="103" t="s">
        <v>496</v>
      </c>
      <c r="E50" s="114">
        <v>6008556</v>
      </c>
      <c r="F50" s="105" t="s">
        <v>376</v>
      </c>
      <c r="G50" s="114"/>
      <c r="H50" s="101"/>
      <c r="I50" s="153">
        <v>62.813000000000002</v>
      </c>
      <c r="J50" s="177"/>
      <c r="K50" s="178"/>
      <c r="L50" s="111">
        <v>3</v>
      </c>
      <c r="M50" s="112">
        <f t="shared" si="2"/>
        <v>5</v>
      </c>
      <c r="N50" s="113">
        <f t="shared" si="1"/>
        <v>6</v>
      </c>
    </row>
    <row r="51" spans="1:14" ht="14.4" x14ac:dyDescent="0.25">
      <c r="A51" s="100" t="str">
        <f t="shared" si="3"/>
        <v/>
      </c>
      <c r="B51" s="101"/>
      <c r="C51" s="102" t="s">
        <v>37</v>
      </c>
      <c r="D51" s="103" t="s">
        <v>37</v>
      </c>
      <c r="E51" s="114"/>
      <c r="F51" s="105"/>
      <c r="G51" s="114"/>
      <c r="H51" s="101"/>
      <c r="I51" s="153"/>
      <c r="J51" s="177"/>
      <c r="K51" s="178"/>
      <c r="L51" s="111"/>
      <c r="M51" s="112">
        <f t="shared" si="2"/>
        <v>0</v>
      </c>
      <c r="N51" s="113">
        <f t="shared" si="1"/>
        <v>1</v>
      </c>
    </row>
    <row r="52" spans="1:14" ht="14.4" x14ac:dyDescent="0.25">
      <c r="A52" s="100" t="str">
        <f t="shared" si="3"/>
        <v>ElemJorja WarehamTiaja Park Fearless</v>
      </c>
      <c r="B52" s="130" t="s">
        <v>16</v>
      </c>
      <c r="C52" s="102" t="s">
        <v>340</v>
      </c>
      <c r="D52" s="103" t="s">
        <v>462</v>
      </c>
      <c r="E52" s="114">
        <v>6005901</v>
      </c>
      <c r="F52" s="105" t="s">
        <v>364</v>
      </c>
      <c r="G52" s="114"/>
      <c r="H52" s="101"/>
      <c r="I52" s="153"/>
      <c r="J52" s="177">
        <v>65.188000000000002</v>
      </c>
      <c r="K52" s="178"/>
      <c r="L52" s="111">
        <v>1</v>
      </c>
      <c r="M52" s="112">
        <f t="shared" si="2"/>
        <v>7</v>
      </c>
      <c r="N52" s="113">
        <f t="shared" si="1"/>
        <v>8</v>
      </c>
    </row>
    <row r="53" spans="1:14" ht="14.4" x14ac:dyDescent="0.25">
      <c r="A53" s="100" t="str">
        <f t="shared" si="3"/>
        <v>ElemMia TollarzoDallu Stanley</v>
      </c>
      <c r="B53" s="130" t="s">
        <v>16</v>
      </c>
      <c r="C53" s="102" t="s">
        <v>482</v>
      </c>
      <c r="D53" s="103" t="s">
        <v>484</v>
      </c>
      <c r="E53" s="114">
        <v>6011292</v>
      </c>
      <c r="F53" s="105" t="s">
        <v>687</v>
      </c>
      <c r="G53" s="114"/>
      <c r="H53" s="101"/>
      <c r="I53" s="153"/>
      <c r="J53" s="177">
        <v>64.938000000000002</v>
      </c>
      <c r="K53" s="178"/>
      <c r="L53" s="111">
        <v>2</v>
      </c>
      <c r="M53" s="112">
        <f t="shared" si="2"/>
        <v>6</v>
      </c>
      <c r="N53" s="113">
        <f t="shared" si="1"/>
        <v>7</v>
      </c>
    </row>
    <row r="54" spans="1:14" ht="14.4" x14ac:dyDescent="0.25">
      <c r="A54" s="100" t="str">
        <f t="shared" si="3"/>
        <v>ElemHarriet ForrestOakover Too Much Chatter</v>
      </c>
      <c r="B54" s="130" t="s">
        <v>16</v>
      </c>
      <c r="C54" s="102" t="s">
        <v>607</v>
      </c>
      <c r="D54" s="103" t="s">
        <v>659</v>
      </c>
      <c r="E54" s="114">
        <v>6005412</v>
      </c>
      <c r="F54" s="105" t="s">
        <v>376</v>
      </c>
      <c r="G54" s="114"/>
      <c r="H54" s="101"/>
      <c r="I54" s="153"/>
      <c r="J54" s="177">
        <v>64.688000000000002</v>
      </c>
      <c r="K54" s="178"/>
      <c r="L54" s="111">
        <v>3</v>
      </c>
      <c r="M54" s="112">
        <f t="shared" si="2"/>
        <v>5</v>
      </c>
      <c r="N54" s="113">
        <f t="shared" si="1"/>
        <v>6</v>
      </c>
    </row>
    <row r="55" spans="1:14" ht="14.4" x14ac:dyDescent="0.25">
      <c r="A55" s="100" t="str">
        <f t="shared" si="3"/>
        <v/>
      </c>
      <c r="B55" s="101"/>
      <c r="C55" s="102" t="s">
        <v>37</v>
      </c>
      <c r="D55" s="103" t="s">
        <v>37</v>
      </c>
      <c r="E55" s="114"/>
      <c r="F55" s="105"/>
      <c r="G55" s="114"/>
      <c r="H55" s="101"/>
      <c r="I55" s="153"/>
      <c r="J55" s="177"/>
      <c r="K55" s="178"/>
      <c r="L55" s="111"/>
      <c r="M55" s="112">
        <f t="shared" si="2"/>
        <v>0</v>
      </c>
      <c r="N55" s="113">
        <f t="shared" si="1"/>
        <v>1</v>
      </c>
    </row>
    <row r="56" spans="1:14" ht="14.4" x14ac:dyDescent="0.25">
      <c r="A56" s="100" t="str">
        <f t="shared" si="3"/>
        <v>MedMia TollarzoDallu Stanley</v>
      </c>
      <c r="B56" s="130" t="s">
        <v>14</v>
      </c>
      <c r="C56" s="102" t="s">
        <v>482</v>
      </c>
      <c r="D56" s="103" t="s">
        <v>484</v>
      </c>
      <c r="E56" s="114">
        <v>6011292</v>
      </c>
      <c r="F56" s="105" t="s">
        <v>687</v>
      </c>
      <c r="G56" s="114"/>
      <c r="H56" s="101"/>
      <c r="I56" s="153"/>
      <c r="J56" s="177"/>
      <c r="K56" s="178">
        <v>61.014000000000003</v>
      </c>
      <c r="L56" s="111">
        <v>1</v>
      </c>
      <c r="M56" s="112">
        <f t="shared" si="2"/>
        <v>7</v>
      </c>
      <c r="N56" s="113">
        <f t="shared" si="1"/>
        <v>8</v>
      </c>
    </row>
    <row r="57" spans="1:14" ht="14.4" x14ac:dyDescent="0.25">
      <c r="A57" s="100" t="str">
        <f t="shared" si="3"/>
        <v/>
      </c>
      <c r="B57" s="101"/>
      <c r="C57" s="102" t="s">
        <v>37</v>
      </c>
      <c r="D57" s="103" t="s">
        <v>37</v>
      </c>
      <c r="E57" s="114"/>
      <c r="F57" s="105"/>
      <c r="G57" s="114"/>
      <c r="H57" s="101"/>
      <c r="I57" s="153"/>
      <c r="J57" s="177"/>
      <c r="K57" s="178"/>
      <c r="L57" s="111"/>
      <c r="M57" s="112">
        <f t="shared" si="2"/>
        <v>0</v>
      </c>
      <c r="N57" s="113">
        <f t="shared" si="1"/>
        <v>1</v>
      </c>
    </row>
    <row r="58" spans="1:14" ht="14.4" x14ac:dyDescent="0.25">
      <c r="A58" s="100" t="str">
        <f t="shared" si="3"/>
        <v/>
      </c>
      <c r="B58" s="101"/>
      <c r="C58" s="102"/>
      <c r="D58" s="103" t="s">
        <v>37</v>
      </c>
      <c r="E58" s="114"/>
      <c r="F58" s="105"/>
      <c r="G58" s="114"/>
      <c r="H58" s="101"/>
      <c r="I58" s="153"/>
      <c r="J58" s="177"/>
      <c r="K58" s="178"/>
      <c r="L58" s="111"/>
      <c r="M58" s="112">
        <f t="shared" si="2"/>
        <v>0</v>
      </c>
      <c r="N58" s="113">
        <f t="shared" si="1"/>
        <v>1</v>
      </c>
    </row>
    <row r="59" spans="1:14" ht="14.4" x14ac:dyDescent="0.25">
      <c r="A59" s="100" t="str">
        <f t="shared" si="3"/>
        <v/>
      </c>
      <c r="B59" s="101"/>
      <c r="C59" s="102"/>
      <c r="D59" s="103" t="s">
        <v>37</v>
      </c>
      <c r="E59" s="114"/>
      <c r="F59" s="105"/>
      <c r="G59" s="114"/>
      <c r="H59" s="101"/>
      <c r="I59" s="153"/>
      <c r="J59" s="177"/>
      <c r="K59" s="178"/>
      <c r="L59" s="111"/>
      <c r="M59" s="112">
        <f t="shared" si="2"/>
        <v>0</v>
      </c>
      <c r="N59" s="113">
        <f t="shared" si="1"/>
        <v>1</v>
      </c>
    </row>
    <row r="60" spans="1:14" ht="14.4" x14ac:dyDescent="0.25">
      <c r="A60" s="100" t="str">
        <f t="shared" si="3"/>
        <v/>
      </c>
      <c r="B60" s="101"/>
      <c r="C60" s="102"/>
      <c r="D60" s="103" t="s">
        <v>37</v>
      </c>
      <c r="E60" s="114"/>
      <c r="F60" s="105"/>
      <c r="G60" s="114"/>
      <c r="H60" s="101"/>
      <c r="I60" s="153"/>
      <c r="J60" s="177"/>
      <c r="K60" s="178"/>
      <c r="L60" s="111"/>
      <c r="M60" s="112">
        <f t="shared" si="2"/>
        <v>0</v>
      </c>
      <c r="N60" s="113">
        <f t="shared" si="1"/>
        <v>1</v>
      </c>
    </row>
    <row r="61" spans="1:14" ht="14.4" x14ac:dyDescent="0.25">
      <c r="A61" s="100" t="str">
        <f t="shared" si="3"/>
        <v/>
      </c>
      <c r="B61" s="101"/>
      <c r="C61" s="102"/>
      <c r="D61" s="103" t="s">
        <v>37</v>
      </c>
      <c r="E61" s="114"/>
      <c r="F61" s="105"/>
      <c r="G61" s="114"/>
      <c r="H61" s="101"/>
      <c r="I61" s="153"/>
      <c r="J61" s="177"/>
      <c r="K61" s="178"/>
      <c r="L61" s="111"/>
      <c r="M61" s="112">
        <f t="shared" si="2"/>
        <v>0</v>
      </c>
      <c r="N61" s="113">
        <f t="shared" si="1"/>
        <v>1</v>
      </c>
    </row>
    <row r="62" spans="1:14" ht="14.4" x14ac:dyDescent="0.25">
      <c r="A62" s="100" t="str">
        <f t="shared" si="3"/>
        <v/>
      </c>
      <c r="B62" s="101"/>
      <c r="C62" s="102"/>
      <c r="D62" s="103" t="s">
        <v>37</v>
      </c>
      <c r="E62" s="114"/>
      <c r="F62" s="105"/>
      <c r="G62" s="114"/>
      <c r="H62" s="101"/>
      <c r="I62" s="153"/>
      <c r="J62" s="177"/>
      <c r="K62" s="178"/>
      <c r="L62" s="111"/>
      <c r="M62" s="112">
        <f t="shared" si="2"/>
        <v>0</v>
      </c>
      <c r="N62" s="113">
        <f t="shared" si="1"/>
        <v>1</v>
      </c>
    </row>
    <row r="63" spans="1:14" ht="14.4" x14ac:dyDescent="0.25">
      <c r="A63" s="100" t="str">
        <f t="shared" si="3"/>
        <v/>
      </c>
      <c r="B63" s="101"/>
      <c r="C63" s="102"/>
      <c r="D63" s="103" t="s">
        <v>37</v>
      </c>
      <c r="E63" s="114"/>
      <c r="F63" s="105"/>
      <c r="G63" s="114"/>
      <c r="H63" s="101"/>
      <c r="I63" s="153"/>
      <c r="J63" s="177"/>
      <c r="K63" s="178"/>
      <c r="L63" s="111"/>
      <c r="M63" s="112">
        <f t="shared" si="2"/>
        <v>0</v>
      </c>
      <c r="N63" s="113">
        <f t="shared" si="1"/>
        <v>1</v>
      </c>
    </row>
    <row r="64" spans="1:14" ht="14.4" x14ac:dyDescent="0.25">
      <c r="A64" s="100" t="str">
        <f t="shared" si="3"/>
        <v/>
      </c>
      <c r="B64" s="101"/>
      <c r="C64" s="102"/>
      <c r="D64" s="103" t="s">
        <v>37</v>
      </c>
      <c r="E64" s="114"/>
      <c r="F64" s="105"/>
      <c r="G64" s="114"/>
      <c r="H64" s="101"/>
      <c r="I64" s="153"/>
      <c r="J64" s="177"/>
      <c r="K64" s="178"/>
      <c r="L64" s="111"/>
      <c r="M64" s="112">
        <f t="shared" si="2"/>
        <v>0</v>
      </c>
      <c r="N64" s="113">
        <f t="shared" si="1"/>
        <v>1</v>
      </c>
    </row>
    <row r="65" spans="1:14" ht="14.4" x14ac:dyDescent="0.25">
      <c r="A65" s="100" t="str">
        <f t="shared" si="3"/>
        <v/>
      </c>
      <c r="B65" s="101"/>
      <c r="C65" s="102"/>
      <c r="D65" s="103" t="s">
        <v>37</v>
      </c>
      <c r="E65" s="114"/>
      <c r="F65" s="105"/>
      <c r="G65" s="114"/>
      <c r="H65" s="101"/>
      <c r="I65" s="153"/>
      <c r="J65" s="177"/>
      <c r="K65" s="178"/>
      <c r="L65" s="111"/>
      <c r="M65" s="112">
        <f t="shared" si="2"/>
        <v>0</v>
      </c>
      <c r="N65" s="113">
        <f t="shared" si="1"/>
        <v>1</v>
      </c>
    </row>
    <row r="66" spans="1:14" ht="14.4" x14ac:dyDescent="0.25">
      <c r="A66" s="100" t="str">
        <f t="shared" si="3"/>
        <v/>
      </c>
      <c r="B66" s="101"/>
      <c r="C66" s="102"/>
      <c r="D66" s="103" t="s">
        <v>37</v>
      </c>
      <c r="E66" s="114"/>
      <c r="F66" s="105"/>
      <c r="G66" s="114"/>
      <c r="H66" s="101"/>
      <c r="I66" s="153"/>
      <c r="J66" s="177"/>
      <c r="K66" s="178"/>
      <c r="L66" s="111"/>
      <c r="M66" s="112">
        <f t="shared" si="2"/>
        <v>0</v>
      </c>
      <c r="N66" s="113">
        <f t="shared" si="1"/>
        <v>1</v>
      </c>
    </row>
    <row r="67" spans="1:14" ht="14.4" x14ac:dyDescent="0.25">
      <c r="A67" s="100" t="str">
        <f t="shared" si="3"/>
        <v/>
      </c>
      <c r="B67" s="101"/>
      <c r="C67" s="102"/>
      <c r="D67" s="103" t="s">
        <v>37</v>
      </c>
      <c r="E67" s="114"/>
      <c r="F67" s="105"/>
      <c r="G67" s="114"/>
      <c r="H67" s="101"/>
      <c r="I67" s="153"/>
      <c r="J67" s="177"/>
      <c r="K67" s="178"/>
      <c r="L67" s="111"/>
      <c r="M67" s="112">
        <f t="shared" si="2"/>
        <v>0</v>
      </c>
      <c r="N67" s="113">
        <f t="shared" si="1"/>
        <v>1</v>
      </c>
    </row>
    <row r="68" spans="1:14" ht="14.4" x14ac:dyDescent="0.25">
      <c r="A68" s="100" t="str">
        <f t="shared" si="3"/>
        <v/>
      </c>
      <c r="B68" s="101"/>
      <c r="C68" s="102"/>
      <c r="D68" s="103" t="s">
        <v>37</v>
      </c>
      <c r="E68" s="114"/>
      <c r="F68" s="105"/>
      <c r="G68" s="114"/>
      <c r="H68" s="101"/>
      <c r="I68" s="153"/>
      <c r="J68" s="177"/>
      <c r="K68" s="178"/>
      <c r="L68" s="111"/>
      <c r="M68" s="112">
        <f t="shared" si="2"/>
        <v>0</v>
      </c>
      <c r="N68" s="113">
        <f t="shared" si="1"/>
        <v>1</v>
      </c>
    </row>
    <row r="69" spans="1:14" ht="14.4" x14ac:dyDescent="0.25">
      <c r="A69" s="100" t="str">
        <f t="shared" si="3"/>
        <v/>
      </c>
      <c r="B69" s="101"/>
      <c r="C69" s="102"/>
      <c r="D69" s="103" t="s">
        <v>37</v>
      </c>
      <c r="E69" s="114"/>
      <c r="F69" s="105"/>
      <c r="G69" s="114"/>
      <c r="H69" s="101"/>
      <c r="I69" s="153"/>
      <c r="J69" s="177"/>
      <c r="K69" s="178"/>
      <c r="L69" s="111"/>
      <c r="M69" s="112">
        <f t="shared" si="2"/>
        <v>0</v>
      </c>
      <c r="N69" s="113">
        <f t="shared" si="1"/>
        <v>1</v>
      </c>
    </row>
    <row r="70" spans="1:14" ht="14.4" x14ac:dyDescent="0.25">
      <c r="A70" s="100" t="str">
        <f t="shared" ref="A70:A99" si="4">CONCATENATE(B70,C70,D70)</f>
        <v/>
      </c>
      <c r="B70" s="101"/>
      <c r="C70" s="102"/>
      <c r="D70" s="103" t="s">
        <v>37</v>
      </c>
      <c r="E70" s="114"/>
      <c r="F70" s="105"/>
      <c r="G70" s="114"/>
      <c r="H70" s="101"/>
      <c r="I70" s="153"/>
      <c r="J70" s="177"/>
      <c r="K70" s="178"/>
      <c r="L70" s="111"/>
      <c r="M70" s="112">
        <f t="shared" si="2"/>
        <v>0</v>
      </c>
      <c r="N70" s="113">
        <f t="shared" si="1"/>
        <v>1</v>
      </c>
    </row>
    <row r="71" spans="1:14" ht="14.4" x14ac:dyDescent="0.25">
      <c r="A71" s="100" t="str">
        <f t="shared" si="4"/>
        <v/>
      </c>
      <c r="B71" s="101"/>
      <c r="C71" s="102"/>
      <c r="D71" s="103" t="s">
        <v>37</v>
      </c>
      <c r="E71" s="114"/>
      <c r="F71" s="105"/>
      <c r="G71" s="114"/>
      <c r="H71" s="101"/>
      <c r="I71" s="153"/>
      <c r="J71" s="177"/>
      <c r="K71" s="178"/>
      <c r="L71" s="111"/>
      <c r="M71" s="112">
        <f t="shared" ref="M71:M99" si="5">IF(L71=1,7,IF(L71=2,6,IF(L71=3,5,IF(L71=4,4,IF(L71=5,3,IF(L71=6,2,IF(L71&gt;=6,1,0)))))))</f>
        <v>0</v>
      </c>
      <c r="N71" s="113">
        <f t="shared" si="1"/>
        <v>1</v>
      </c>
    </row>
    <row r="72" spans="1:14" ht="14.4" x14ac:dyDescent="0.25">
      <c r="A72" s="100" t="str">
        <f t="shared" si="4"/>
        <v/>
      </c>
      <c r="B72" s="101"/>
      <c r="C72" s="102"/>
      <c r="D72" s="103" t="s">
        <v>37</v>
      </c>
      <c r="E72" s="114"/>
      <c r="F72" s="105"/>
      <c r="G72" s="114"/>
      <c r="H72" s="101"/>
      <c r="I72" s="153"/>
      <c r="J72" s="177"/>
      <c r="K72" s="178"/>
      <c r="L72" s="111"/>
      <c r="M72" s="112">
        <f t="shared" si="5"/>
        <v>0</v>
      </c>
      <c r="N72" s="113">
        <f t="shared" ref="N72:N99" si="6">SUM(M72+$N$5)</f>
        <v>1</v>
      </c>
    </row>
    <row r="73" spans="1:14" ht="14.4" x14ac:dyDescent="0.25">
      <c r="A73" s="100" t="str">
        <f t="shared" si="4"/>
        <v/>
      </c>
      <c r="B73" s="101"/>
      <c r="C73" s="102"/>
      <c r="D73" s="103" t="s">
        <v>37</v>
      </c>
      <c r="E73" s="114"/>
      <c r="F73" s="105"/>
      <c r="G73" s="114"/>
      <c r="H73" s="101"/>
      <c r="I73" s="153"/>
      <c r="J73" s="177"/>
      <c r="K73" s="178"/>
      <c r="L73" s="111"/>
      <c r="M73" s="112">
        <f t="shared" si="5"/>
        <v>0</v>
      </c>
      <c r="N73" s="113">
        <f t="shared" si="6"/>
        <v>1</v>
      </c>
    </row>
    <row r="74" spans="1:14" ht="14.4" x14ac:dyDescent="0.25">
      <c r="A74" s="100" t="str">
        <f t="shared" si="4"/>
        <v/>
      </c>
      <c r="B74" s="101"/>
      <c r="C74" s="102"/>
      <c r="D74" s="103" t="s">
        <v>37</v>
      </c>
      <c r="E74" s="114"/>
      <c r="F74" s="105"/>
      <c r="G74" s="114"/>
      <c r="H74" s="101"/>
      <c r="I74" s="153"/>
      <c r="J74" s="177"/>
      <c r="K74" s="178"/>
      <c r="L74" s="111"/>
      <c r="M74" s="112">
        <f t="shared" si="5"/>
        <v>0</v>
      </c>
      <c r="N74" s="113">
        <f t="shared" si="6"/>
        <v>1</v>
      </c>
    </row>
    <row r="75" spans="1:14" ht="14.4" x14ac:dyDescent="0.25">
      <c r="A75" s="100" t="str">
        <f t="shared" si="4"/>
        <v/>
      </c>
      <c r="B75" s="101"/>
      <c r="C75" s="102"/>
      <c r="D75" s="103" t="s">
        <v>37</v>
      </c>
      <c r="E75" s="114"/>
      <c r="F75" s="105"/>
      <c r="G75" s="114"/>
      <c r="H75" s="101"/>
      <c r="I75" s="153"/>
      <c r="J75" s="177"/>
      <c r="K75" s="178"/>
      <c r="L75" s="111"/>
      <c r="M75" s="112">
        <f t="shared" si="5"/>
        <v>0</v>
      </c>
      <c r="N75" s="113">
        <f t="shared" si="6"/>
        <v>1</v>
      </c>
    </row>
    <row r="76" spans="1:14" ht="14.4" x14ac:dyDescent="0.25">
      <c r="A76" s="100" t="str">
        <f t="shared" si="4"/>
        <v/>
      </c>
      <c r="B76" s="101"/>
      <c r="C76" s="102"/>
      <c r="D76" s="103" t="s">
        <v>37</v>
      </c>
      <c r="E76" s="114"/>
      <c r="F76" s="105"/>
      <c r="G76" s="114"/>
      <c r="H76" s="101"/>
      <c r="I76" s="153"/>
      <c r="J76" s="177"/>
      <c r="K76" s="178"/>
      <c r="L76" s="111"/>
      <c r="M76" s="112">
        <f t="shared" si="5"/>
        <v>0</v>
      </c>
      <c r="N76" s="113">
        <f t="shared" si="6"/>
        <v>1</v>
      </c>
    </row>
    <row r="77" spans="1:14" ht="14.4" x14ac:dyDescent="0.25">
      <c r="A77" s="100" t="str">
        <f t="shared" si="4"/>
        <v/>
      </c>
      <c r="B77" s="101"/>
      <c r="C77" s="102"/>
      <c r="D77" s="103" t="s">
        <v>37</v>
      </c>
      <c r="E77" s="114"/>
      <c r="F77" s="105"/>
      <c r="G77" s="114"/>
      <c r="H77" s="101"/>
      <c r="I77" s="153"/>
      <c r="J77" s="177"/>
      <c r="K77" s="178"/>
      <c r="L77" s="111"/>
      <c r="M77" s="112">
        <f t="shared" si="5"/>
        <v>0</v>
      </c>
      <c r="N77" s="113">
        <f t="shared" si="6"/>
        <v>1</v>
      </c>
    </row>
    <row r="78" spans="1:14" ht="14.4" x14ac:dyDescent="0.25">
      <c r="A78" s="100" t="str">
        <f t="shared" si="4"/>
        <v/>
      </c>
      <c r="B78" s="101"/>
      <c r="C78" s="102"/>
      <c r="D78" s="103" t="s">
        <v>37</v>
      </c>
      <c r="E78" s="114"/>
      <c r="F78" s="105"/>
      <c r="G78" s="114"/>
      <c r="H78" s="101"/>
      <c r="I78" s="153"/>
      <c r="J78" s="177"/>
      <c r="K78" s="178"/>
      <c r="L78" s="111"/>
      <c r="M78" s="112">
        <f t="shared" si="5"/>
        <v>0</v>
      </c>
      <c r="N78" s="113">
        <f t="shared" si="6"/>
        <v>1</v>
      </c>
    </row>
    <row r="79" spans="1:14" ht="14.4" x14ac:dyDescent="0.25">
      <c r="A79" s="100" t="str">
        <f t="shared" si="4"/>
        <v/>
      </c>
      <c r="B79" s="101"/>
      <c r="C79" s="102"/>
      <c r="D79" s="103" t="s">
        <v>37</v>
      </c>
      <c r="E79" s="114"/>
      <c r="F79" s="105"/>
      <c r="G79" s="114"/>
      <c r="H79" s="101"/>
      <c r="I79" s="153"/>
      <c r="J79" s="177"/>
      <c r="K79" s="178"/>
      <c r="L79" s="111"/>
      <c r="M79" s="112">
        <f t="shared" si="5"/>
        <v>0</v>
      </c>
      <c r="N79" s="113">
        <f t="shared" si="6"/>
        <v>1</v>
      </c>
    </row>
    <row r="80" spans="1:14" ht="14.4" x14ac:dyDescent="0.25">
      <c r="A80" s="100" t="str">
        <f t="shared" si="4"/>
        <v/>
      </c>
      <c r="B80" s="101"/>
      <c r="C80" s="102"/>
      <c r="D80" s="103" t="s">
        <v>37</v>
      </c>
      <c r="E80" s="114"/>
      <c r="F80" s="105"/>
      <c r="G80" s="114"/>
      <c r="H80" s="101"/>
      <c r="I80" s="153"/>
      <c r="J80" s="177"/>
      <c r="K80" s="178"/>
      <c r="L80" s="111"/>
      <c r="M80" s="112">
        <f t="shared" si="5"/>
        <v>0</v>
      </c>
      <c r="N80" s="113">
        <f t="shared" si="6"/>
        <v>1</v>
      </c>
    </row>
    <row r="81" spans="1:14" ht="14.4" x14ac:dyDescent="0.25">
      <c r="A81" s="100" t="str">
        <f t="shared" si="4"/>
        <v/>
      </c>
      <c r="B81" s="101"/>
      <c r="C81" s="102"/>
      <c r="D81" s="103"/>
      <c r="E81" s="114"/>
      <c r="F81" s="105"/>
      <c r="G81" s="114"/>
      <c r="H81" s="101"/>
      <c r="I81" s="153"/>
      <c r="J81" s="177"/>
      <c r="K81" s="178"/>
      <c r="L81" s="111"/>
      <c r="M81" s="112">
        <f t="shared" si="5"/>
        <v>0</v>
      </c>
      <c r="N81" s="113">
        <f t="shared" si="6"/>
        <v>1</v>
      </c>
    </row>
    <row r="82" spans="1:14" ht="14.4" x14ac:dyDescent="0.25">
      <c r="A82" s="100" t="str">
        <f t="shared" si="4"/>
        <v/>
      </c>
      <c r="B82" s="101"/>
      <c r="C82" s="102"/>
      <c r="D82" s="103"/>
      <c r="E82" s="114"/>
      <c r="F82" s="105"/>
      <c r="G82" s="114"/>
      <c r="H82" s="101"/>
      <c r="I82" s="153"/>
      <c r="J82" s="177"/>
      <c r="K82" s="178"/>
      <c r="L82" s="111"/>
      <c r="M82" s="112">
        <f t="shared" si="5"/>
        <v>0</v>
      </c>
      <c r="N82" s="113">
        <f t="shared" si="6"/>
        <v>1</v>
      </c>
    </row>
    <row r="83" spans="1:14" ht="14.4" x14ac:dyDescent="0.25">
      <c r="A83" s="100" t="str">
        <f t="shared" si="4"/>
        <v/>
      </c>
      <c r="B83" s="101"/>
      <c r="C83" s="102"/>
      <c r="D83" s="103"/>
      <c r="E83" s="114"/>
      <c r="F83" s="105"/>
      <c r="G83" s="114"/>
      <c r="H83" s="101"/>
      <c r="I83" s="153"/>
      <c r="J83" s="177"/>
      <c r="K83" s="178"/>
      <c r="L83" s="111"/>
      <c r="M83" s="112">
        <f t="shared" si="5"/>
        <v>0</v>
      </c>
      <c r="N83" s="113">
        <f t="shared" si="6"/>
        <v>1</v>
      </c>
    </row>
    <row r="84" spans="1:14" ht="14.4" x14ac:dyDescent="0.25">
      <c r="A84" s="100" t="str">
        <f t="shared" si="4"/>
        <v/>
      </c>
      <c r="B84" s="101"/>
      <c r="C84" s="102"/>
      <c r="D84" s="103"/>
      <c r="E84" s="114"/>
      <c r="F84" s="105"/>
      <c r="G84" s="114"/>
      <c r="H84" s="101"/>
      <c r="I84" s="153"/>
      <c r="J84" s="177"/>
      <c r="K84" s="178"/>
      <c r="L84" s="111"/>
      <c r="M84" s="112">
        <f t="shared" si="5"/>
        <v>0</v>
      </c>
      <c r="N84" s="113">
        <f t="shared" si="6"/>
        <v>1</v>
      </c>
    </row>
    <row r="85" spans="1:14" ht="14.4" x14ac:dyDescent="0.25">
      <c r="A85" s="100" t="str">
        <f t="shared" si="4"/>
        <v/>
      </c>
      <c r="B85" s="101"/>
      <c r="C85" s="102"/>
      <c r="D85" s="103"/>
      <c r="E85" s="114"/>
      <c r="F85" s="105"/>
      <c r="G85" s="114"/>
      <c r="H85" s="101"/>
      <c r="I85" s="153"/>
      <c r="J85" s="177"/>
      <c r="K85" s="178"/>
      <c r="L85" s="111"/>
      <c r="M85" s="112">
        <f t="shared" si="5"/>
        <v>0</v>
      </c>
      <c r="N85" s="113">
        <f t="shared" si="6"/>
        <v>1</v>
      </c>
    </row>
    <row r="86" spans="1:14" ht="14.4" x14ac:dyDescent="0.25">
      <c r="A86" s="100" t="str">
        <f t="shared" si="4"/>
        <v/>
      </c>
      <c r="B86" s="101"/>
      <c r="C86" s="102"/>
      <c r="D86" s="103"/>
      <c r="E86" s="114"/>
      <c r="F86" s="105"/>
      <c r="G86" s="114"/>
      <c r="H86" s="101"/>
      <c r="I86" s="153"/>
      <c r="J86" s="177"/>
      <c r="K86" s="178"/>
      <c r="L86" s="111"/>
      <c r="M86" s="112">
        <f t="shared" si="5"/>
        <v>0</v>
      </c>
      <c r="N86" s="113">
        <f t="shared" si="6"/>
        <v>1</v>
      </c>
    </row>
    <row r="87" spans="1:14" ht="14.4" x14ac:dyDescent="0.25">
      <c r="A87" s="100" t="str">
        <f t="shared" si="4"/>
        <v/>
      </c>
      <c r="B87" s="101"/>
      <c r="C87" s="102"/>
      <c r="D87" s="103"/>
      <c r="E87" s="114"/>
      <c r="F87" s="105"/>
      <c r="G87" s="114"/>
      <c r="H87" s="101"/>
      <c r="I87" s="153"/>
      <c r="J87" s="177"/>
      <c r="K87" s="178"/>
      <c r="L87" s="111"/>
      <c r="M87" s="112">
        <f t="shared" si="5"/>
        <v>0</v>
      </c>
      <c r="N87" s="113">
        <f t="shared" si="6"/>
        <v>1</v>
      </c>
    </row>
    <row r="88" spans="1:14" ht="14.4" x14ac:dyDescent="0.25">
      <c r="A88" s="100" t="str">
        <f t="shared" si="4"/>
        <v/>
      </c>
      <c r="B88" s="101"/>
      <c r="C88" s="102"/>
      <c r="D88" s="103"/>
      <c r="E88" s="114"/>
      <c r="F88" s="105"/>
      <c r="G88" s="114"/>
      <c r="H88" s="101"/>
      <c r="I88" s="153"/>
      <c r="J88" s="177"/>
      <c r="K88" s="178"/>
      <c r="L88" s="111"/>
      <c r="M88" s="112">
        <f t="shared" si="5"/>
        <v>0</v>
      </c>
      <c r="N88" s="113">
        <f t="shared" si="6"/>
        <v>1</v>
      </c>
    </row>
    <row r="89" spans="1:14" ht="14.4" x14ac:dyDescent="0.25">
      <c r="A89" s="100" t="str">
        <f t="shared" si="4"/>
        <v/>
      </c>
      <c r="B89" s="101"/>
      <c r="C89" s="102"/>
      <c r="D89" s="103"/>
      <c r="E89" s="114"/>
      <c r="F89" s="105"/>
      <c r="G89" s="114"/>
      <c r="H89" s="101"/>
      <c r="I89" s="153"/>
      <c r="J89" s="177"/>
      <c r="K89" s="178"/>
      <c r="L89" s="111"/>
      <c r="M89" s="112">
        <f t="shared" si="5"/>
        <v>0</v>
      </c>
      <c r="N89" s="113">
        <f t="shared" si="6"/>
        <v>1</v>
      </c>
    </row>
    <row r="90" spans="1:14" ht="14.4" x14ac:dyDescent="0.25">
      <c r="A90" s="100" t="str">
        <f t="shared" si="4"/>
        <v/>
      </c>
      <c r="B90" s="101"/>
      <c r="C90" s="102"/>
      <c r="D90" s="103"/>
      <c r="E90" s="114"/>
      <c r="F90" s="105"/>
      <c r="G90" s="114"/>
      <c r="H90" s="101"/>
      <c r="I90" s="153"/>
      <c r="J90" s="177"/>
      <c r="K90" s="178"/>
      <c r="L90" s="111"/>
      <c r="M90" s="112">
        <f t="shared" si="5"/>
        <v>0</v>
      </c>
      <c r="N90" s="113">
        <f t="shared" si="6"/>
        <v>1</v>
      </c>
    </row>
    <row r="91" spans="1:14" ht="14.4" x14ac:dyDescent="0.25">
      <c r="A91" s="100" t="str">
        <f t="shared" si="4"/>
        <v/>
      </c>
      <c r="B91" s="101"/>
      <c r="C91" s="102"/>
      <c r="D91" s="103"/>
      <c r="E91" s="114"/>
      <c r="F91" s="105"/>
      <c r="G91" s="114"/>
      <c r="H91" s="101"/>
      <c r="I91" s="153"/>
      <c r="J91" s="177"/>
      <c r="K91" s="178"/>
      <c r="L91" s="111"/>
      <c r="M91" s="112">
        <f t="shared" si="5"/>
        <v>0</v>
      </c>
      <c r="N91" s="113">
        <f t="shared" si="6"/>
        <v>1</v>
      </c>
    </row>
    <row r="92" spans="1:14" ht="14.4" x14ac:dyDescent="0.25">
      <c r="A92" s="100" t="str">
        <f t="shared" si="4"/>
        <v/>
      </c>
      <c r="B92" s="101"/>
      <c r="C92" s="102"/>
      <c r="D92" s="103"/>
      <c r="E92" s="114"/>
      <c r="F92" s="105"/>
      <c r="G92" s="114"/>
      <c r="H92" s="101"/>
      <c r="I92" s="153"/>
      <c r="J92" s="177"/>
      <c r="K92" s="178"/>
      <c r="L92" s="111"/>
      <c r="M92" s="112">
        <f t="shared" si="5"/>
        <v>0</v>
      </c>
      <c r="N92" s="113">
        <f t="shared" si="6"/>
        <v>1</v>
      </c>
    </row>
    <row r="93" spans="1:14" ht="14.4" x14ac:dyDescent="0.25">
      <c r="A93" s="100" t="str">
        <f t="shared" si="4"/>
        <v/>
      </c>
      <c r="B93" s="101"/>
      <c r="C93" s="102"/>
      <c r="D93" s="103"/>
      <c r="E93" s="114"/>
      <c r="F93" s="105"/>
      <c r="G93" s="114"/>
      <c r="H93" s="101"/>
      <c r="I93" s="153"/>
      <c r="J93" s="177"/>
      <c r="K93" s="178"/>
      <c r="L93" s="111"/>
      <c r="M93" s="112">
        <f t="shared" si="5"/>
        <v>0</v>
      </c>
      <c r="N93" s="113">
        <f t="shared" si="6"/>
        <v>1</v>
      </c>
    </row>
    <row r="94" spans="1:14" ht="14.4" x14ac:dyDescent="0.25">
      <c r="A94" s="100" t="str">
        <f t="shared" si="4"/>
        <v/>
      </c>
      <c r="B94" s="101"/>
      <c r="C94" s="102"/>
      <c r="D94" s="103"/>
      <c r="E94" s="114"/>
      <c r="F94" s="105"/>
      <c r="G94" s="114"/>
      <c r="H94" s="101"/>
      <c r="I94" s="153"/>
      <c r="J94" s="177"/>
      <c r="K94" s="178"/>
      <c r="L94" s="111"/>
      <c r="M94" s="112">
        <f t="shared" si="5"/>
        <v>0</v>
      </c>
      <c r="N94" s="113">
        <f t="shared" si="6"/>
        <v>1</v>
      </c>
    </row>
    <row r="95" spans="1:14" ht="14.4" x14ac:dyDescent="0.25">
      <c r="A95" s="100" t="str">
        <f t="shared" si="4"/>
        <v/>
      </c>
      <c r="B95" s="101"/>
      <c r="C95" s="102"/>
      <c r="D95" s="103"/>
      <c r="E95" s="114"/>
      <c r="F95" s="105"/>
      <c r="G95" s="114"/>
      <c r="H95" s="101"/>
      <c r="I95" s="153"/>
      <c r="J95" s="177"/>
      <c r="K95" s="178"/>
      <c r="L95" s="111"/>
      <c r="M95" s="112">
        <f t="shared" si="5"/>
        <v>0</v>
      </c>
      <c r="N95" s="113">
        <f t="shared" si="6"/>
        <v>1</v>
      </c>
    </row>
    <row r="96" spans="1:14" ht="14.4" x14ac:dyDescent="0.25">
      <c r="A96" s="100" t="str">
        <f t="shared" si="4"/>
        <v/>
      </c>
      <c r="B96" s="101"/>
      <c r="C96" s="102"/>
      <c r="D96" s="103"/>
      <c r="E96" s="114"/>
      <c r="F96" s="105"/>
      <c r="G96" s="114"/>
      <c r="H96" s="101"/>
      <c r="I96" s="153"/>
      <c r="J96" s="177"/>
      <c r="K96" s="178"/>
      <c r="L96" s="111"/>
      <c r="M96" s="112">
        <f t="shared" si="5"/>
        <v>0</v>
      </c>
      <c r="N96" s="113">
        <f t="shared" si="6"/>
        <v>1</v>
      </c>
    </row>
    <row r="97" spans="1:14" ht="14.4" x14ac:dyDescent="0.25">
      <c r="A97" s="100" t="str">
        <f t="shared" si="4"/>
        <v/>
      </c>
      <c r="B97" s="101"/>
      <c r="C97" s="102"/>
      <c r="D97" s="103"/>
      <c r="E97" s="114"/>
      <c r="F97" s="105"/>
      <c r="G97" s="114"/>
      <c r="H97" s="101"/>
      <c r="I97" s="153"/>
      <c r="J97" s="177"/>
      <c r="K97" s="178"/>
      <c r="L97" s="111"/>
      <c r="M97" s="112">
        <f t="shared" si="5"/>
        <v>0</v>
      </c>
      <c r="N97" s="113">
        <f t="shared" si="6"/>
        <v>1</v>
      </c>
    </row>
    <row r="98" spans="1:14" ht="14.4" x14ac:dyDescent="0.25">
      <c r="A98" s="100" t="str">
        <f t="shared" si="4"/>
        <v/>
      </c>
      <c r="B98" s="101"/>
      <c r="C98" s="102"/>
      <c r="D98" s="103"/>
      <c r="E98" s="114"/>
      <c r="F98" s="105"/>
      <c r="G98" s="114"/>
      <c r="H98" s="101"/>
      <c r="I98" s="153"/>
      <c r="J98" s="177"/>
      <c r="K98" s="178"/>
      <c r="L98" s="111"/>
      <c r="M98" s="112">
        <f t="shared" si="5"/>
        <v>0</v>
      </c>
      <c r="N98" s="113">
        <f t="shared" si="6"/>
        <v>1</v>
      </c>
    </row>
    <row r="99" spans="1:14" ht="15" thickBot="1" x14ac:dyDescent="0.3">
      <c r="A99" s="100" t="str">
        <f t="shared" si="4"/>
        <v/>
      </c>
      <c r="B99" s="115"/>
      <c r="C99" s="116"/>
      <c r="D99" s="117"/>
      <c r="E99" s="118"/>
      <c r="F99" s="119"/>
      <c r="G99" s="118"/>
      <c r="H99" s="115"/>
      <c r="I99" s="164"/>
      <c r="J99" s="289"/>
      <c r="K99" s="212"/>
      <c r="L99" s="125"/>
      <c r="M99" s="126">
        <f t="shared" si="5"/>
        <v>0</v>
      </c>
      <c r="N99" s="127">
        <f t="shared" si="6"/>
        <v>1</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19" type="noConversion"/>
  <conditionalFormatting sqref="A9:A34">
    <cfRule type="duplicateValues" dxfId="11" priority="3"/>
  </conditionalFormatting>
  <conditionalFormatting sqref="C1:D5">
    <cfRule type="duplicateValues" dxfId="10" priority="1059"/>
  </conditionalFormatting>
  <conditionalFormatting sqref="C6:D16 C18:D30">
    <cfRule type="duplicateValues" dxfId="9" priority="1056"/>
  </conditionalFormatting>
  <conditionalFormatting sqref="C8:D34">
    <cfRule type="duplicateValues" dxfId="8" priority="1054"/>
  </conditionalFormatting>
  <conditionalFormatting sqref="D17">
    <cfRule type="duplicateValues" dxfId="7" priority="678"/>
    <cfRule type="duplicateValues" dxfId="6" priority="679"/>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92D32-AF4B-4EF0-BDE8-9211058E1585}">
  <sheetPr>
    <tabColor rgb="FFFF3399"/>
  </sheetPr>
  <dimension ref="A1:O37"/>
  <sheetViews>
    <sheetView zoomScale="79" zoomScaleNormal="79" workbookViewId="0">
      <selection activeCell="Q20" sqref="Q20"/>
    </sheetView>
  </sheetViews>
  <sheetFormatPr defaultRowHeight="13.2" x14ac:dyDescent="0.25"/>
  <cols>
    <col min="1" max="1" width="46.6640625" customWidth="1"/>
    <col min="2" max="2" width="17.88671875" bestFit="1" customWidth="1"/>
    <col min="3" max="3" width="22.109375" bestFit="1" customWidth="1"/>
    <col min="4" max="4" width="25.33203125" bestFit="1" customWidth="1"/>
    <col min="14" max="14" width="29.44140625" bestFit="1" customWidth="1"/>
  </cols>
  <sheetData>
    <row r="1" spans="1:15" ht="14.4" thickBot="1" x14ac:dyDescent="0.3">
      <c r="A1" s="89">
        <f>SUM(A2-1)</f>
        <v>18</v>
      </c>
      <c r="B1" s="942" t="s">
        <v>54</v>
      </c>
      <c r="C1" s="943"/>
      <c r="D1" s="90" t="s">
        <v>27</v>
      </c>
      <c r="E1" s="944" t="s">
        <v>1166</v>
      </c>
      <c r="F1" s="945"/>
      <c r="G1" s="945"/>
      <c r="H1" s="945"/>
      <c r="I1" s="945"/>
      <c r="J1" s="945"/>
      <c r="K1" s="91" t="s">
        <v>28</v>
      </c>
      <c r="L1" s="946">
        <v>45067</v>
      </c>
      <c r="M1" s="947"/>
      <c r="N1" s="92" t="s">
        <v>55</v>
      </c>
      <c r="O1" s="93"/>
    </row>
    <row r="2" spans="1:15" ht="13.8" thickBot="1" x14ac:dyDescent="0.3">
      <c r="A2" s="94">
        <f>COUNTA(_xlfn.UNIQUE(D6:D183))</f>
        <v>19</v>
      </c>
      <c r="B2" s="948" t="s">
        <v>56</v>
      </c>
      <c r="C2" s="948"/>
      <c r="D2" s="948"/>
      <c r="E2" s="948"/>
      <c r="F2" s="948"/>
      <c r="G2" s="948"/>
      <c r="H2" s="948"/>
      <c r="I2" s="948"/>
      <c r="J2" s="948"/>
      <c r="K2" s="948"/>
      <c r="L2" s="948"/>
      <c r="M2" s="948"/>
      <c r="N2" s="95" t="s">
        <v>57</v>
      </c>
      <c r="O2" s="93"/>
    </row>
    <row r="3" spans="1:15" ht="14.4" thickBot="1" x14ac:dyDescent="0.3">
      <c r="A3" s="926" t="s">
        <v>58</v>
      </c>
      <c r="B3" s="928" t="s">
        <v>29</v>
      </c>
      <c r="C3" s="931" t="s">
        <v>30</v>
      </c>
      <c r="D3" s="934" t="s">
        <v>31</v>
      </c>
      <c r="E3" s="936" t="s">
        <v>59</v>
      </c>
      <c r="F3" s="934" t="s">
        <v>36</v>
      </c>
      <c r="G3" s="950" t="s">
        <v>60</v>
      </c>
      <c r="H3" s="951"/>
      <c r="I3" s="951"/>
      <c r="J3" s="951"/>
      <c r="K3" s="952"/>
      <c r="L3" s="953" t="s">
        <v>25</v>
      </c>
      <c r="M3" s="955" t="s">
        <v>34</v>
      </c>
      <c r="N3" s="96" t="s">
        <v>61</v>
      </c>
      <c r="O3" s="93"/>
    </row>
    <row r="4" spans="1:15" ht="14.4" thickBot="1" x14ac:dyDescent="0.3">
      <c r="A4" s="927"/>
      <c r="B4" s="929"/>
      <c r="C4" s="932"/>
      <c r="D4" s="935"/>
      <c r="E4" s="937"/>
      <c r="F4" s="949"/>
      <c r="G4" s="957" t="s">
        <v>26</v>
      </c>
      <c r="H4" s="959" t="s">
        <v>24</v>
      </c>
      <c r="I4" s="959" t="s">
        <v>38</v>
      </c>
      <c r="J4" s="959" t="s">
        <v>32</v>
      </c>
      <c r="K4" s="940" t="s">
        <v>33</v>
      </c>
      <c r="L4" s="954"/>
      <c r="M4" s="956"/>
      <c r="N4" s="98">
        <v>1</v>
      </c>
      <c r="O4" s="93"/>
    </row>
    <row r="5" spans="1:15" ht="14.4" thickBot="1" x14ac:dyDescent="0.3">
      <c r="A5" s="961"/>
      <c r="B5" s="962"/>
      <c r="C5" s="963"/>
      <c r="D5" s="964"/>
      <c r="E5" s="965" t="s">
        <v>35</v>
      </c>
      <c r="F5" s="966"/>
      <c r="G5" s="976"/>
      <c r="H5" s="977"/>
      <c r="I5" s="977"/>
      <c r="J5" s="977"/>
      <c r="K5" s="975"/>
      <c r="L5" s="969"/>
      <c r="M5" s="970"/>
      <c r="N5" s="99">
        <f>IF(N4=1,0,IF(N4=2,1,IF(N4=3,2,0)))</f>
        <v>0</v>
      </c>
      <c r="O5" s="93"/>
    </row>
    <row r="6" spans="1:15" ht="14.4" x14ac:dyDescent="0.25">
      <c r="A6" s="100" t="str">
        <f t="shared" ref="A6:A37" si="0">CONCATENATE(B6,C6,D6)</f>
        <v>PrepElaria AtheisBamborough Lady Caroline</v>
      </c>
      <c r="B6" s="101" t="s">
        <v>26</v>
      </c>
      <c r="C6" s="102" t="s">
        <v>213</v>
      </c>
      <c r="D6" s="103" t="s">
        <v>226</v>
      </c>
      <c r="E6" s="114"/>
      <c r="F6" s="105"/>
      <c r="G6" s="106">
        <v>59.67</v>
      </c>
      <c r="H6" s="101"/>
      <c r="I6" s="153"/>
      <c r="J6" s="177"/>
      <c r="K6" s="178"/>
      <c r="L6" s="111">
        <v>1</v>
      </c>
      <c r="M6" s="112">
        <f t="shared" ref="M6:M24" si="1">IF(L6=1,7,IF(L6=2,6,IF(L6=3,5,IF(L6=4,4,IF(L6=5,3,IF(L6=6,2,IF(L6&gt;=6,1,0)))))))</f>
        <v>7</v>
      </c>
      <c r="N6" s="113">
        <f t="shared" ref="N6:N24" si="2">SUM(M6+$N$5)</f>
        <v>7</v>
      </c>
    </row>
    <row r="7" spans="1:15" ht="14.4" x14ac:dyDescent="0.25">
      <c r="A7" s="100" t="str">
        <f t="shared" si="0"/>
        <v>PrepRemi AtkinsonLulu</v>
      </c>
      <c r="B7" s="101" t="s">
        <v>26</v>
      </c>
      <c r="C7" s="102" t="s">
        <v>710</v>
      </c>
      <c r="D7" s="103" t="s">
        <v>711</v>
      </c>
      <c r="E7" s="114"/>
      <c r="F7" s="105"/>
      <c r="G7" s="114">
        <v>53.33</v>
      </c>
      <c r="H7" s="101"/>
      <c r="I7" s="153"/>
      <c r="J7" s="177"/>
      <c r="K7" s="178"/>
      <c r="L7" s="111">
        <v>2</v>
      </c>
      <c r="M7" s="112">
        <f t="shared" si="1"/>
        <v>6</v>
      </c>
      <c r="N7" s="113">
        <f t="shared" si="2"/>
        <v>6</v>
      </c>
    </row>
    <row r="8" spans="1:15" ht="14.4" x14ac:dyDescent="0.25">
      <c r="A8" s="100" t="str">
        <f t="shared" si="0"/>
        <v>PrepDarcee CunninghamWendamar Talent</v>
      </c>
      <c r="B8" s="101" t="s">
        <v>26</v>
      </c>
      <c r="C8" s="102" t="s">
        <v>1146</v>
      </c>
      <c r="D8" s="103" t="s">
        <v>1147</v>
      </c>
      <c r="E8" s="114"/>
      <c r="F8" s="105"/>
      <c r="G8" s="114">
        <v>41.67</v>
      </c>
      <c r="H8" s="101"/>
      <c r="I8" s="153"/>
      <c r="J8" s="177"/>
      <c r="K8" s="178"/>
      <c r="L8" s="111">
        <v>3</v>
      </c>
      <c r="M8" s="112">
        <f t="shared" si="1"/>
        <v>5</v>
      </c>
      <c r="N8" s="113">
        <f t="shared" si="2"/>
        <v>5</v>
      </c>
    </row>
    <row r="9" spans="1:15" ht="14.4" x14ac:dyDescent="0.25">
      <c r="A9" s="100" t="str">
        <f t="shared" si="0"/>
        <v>PrepAbby FullgrabeWaverley Cherokee</v>
      </c>
      <c r="B9" s="101" t="s">
        <v>26</v>
      </c>
      <c r="C9" s="102" t="s">
        <v>708</v>
      </c>
      <c r="D9" s="103" t="s">
        <v>1148</v>
      </c>
      <c r="E9" s="114"/>
      <c r="F9" s="105"/>
      <c r="G9" s="114">
        <v>37</v>
      </c>
      <c r="H9" s="101"/>
      <c r="I9" s="153"/>
      <c r="J9" s="177"/>
      <c r="K9" s="178"/>
      <c r="L9" s="111">
        <v>4</v>
      </c>
      <c r="M9" s="112">
        <f t="shared" si="1"/>
        <v>4</v>
      </c>
      <c r="N9" s="113">
        <f t="shared" si="2"/>
        <v>4</v>
      </c>
    </row>
    <row r="10" spans="1:15" ht="14.4" x14ac:dyDescent="0.25">
      <c r="A10" s="100" t="str">
        <f t="shared" si="0"/>
        <v>PrepRemi AtkinsonLulu</v>
      </c>
      <c r="B10" s="101" t="s">
        <v>26</v>
      </c>
      <c r="C10" s="102" t="s">
        <v>710</v>
      </c>
      <c r="D10" s="103" t="s">
        <v>711</v>
      </c>
      <c r="E10" s="104"/>
      <c r="F10" s="105"/>
      <c r="G10" s="114" t="s">
        <v>1149</v>
      </c>
      <c r="H10" s="101"/>
      <c r="I10" s="153"/>
      <c r="J10" s="177"/>
      <c r="K10" s="178"/>
      <c r="L10" s="111">
        <v>0</v>
      </c>
      <c r="M10" s="112">
        <v>0</v>
      </c>
      <c r="N10" s="113">
        <f t="shared" si="2"/>
        <v>0</v>
      </c>
    </row>
    <row r="11" spans="1:15" ht="14.4" x14ac:dyDescent="0.25">
      <c r="A11" s="100" t="str">
        <f t="shared" si="0"/>
        <v>PrepDarcee CunninghamWendamar Talent</v>
      </c>
      <c r="B11" s="101" t="s">
        <v>26</v>
      </c>
      <c r="C11" s="102" t="s">
        <v>1146</v>
      </c>
      <c r="D11" s="103" t="s">
        <v>1147</v>
      </c>
      <c r="E11" s="114"/>
      <c r="F11" s="105"/>
      <c r="G11" s="114" t="s">
        <v>1149</v>
      </c>
      <c r="H11" s="101"/>
      <c r="I11" s="153"/>
      <c r="J11" s="177"/>
      <c r="K11" s="178"/>
      <c r="L11" s="111">
        <v>0</v>
      </c>
      <c r="M11" s="112">
        <f t="shared" si="1"/>
        <v>0</v>
      </c>
      <c r="N11" s="113">
        <f t="shared" si="2"/>
        <v>0</v>
      </c>
    </row>
    <row r="12" spans="1:15" ht="14.4" x14ac:dyDescent="0.25">
      <c r="A12" s="100" t="str">
        <f t="shared" si="0"/>
        <v>PrepNatalia VelkoskiShelby</v>
      </c>
      <c r="B12" s="101" t="s">
        <v>26</v>
      </c>
      <c r="C12" s="102" t="s">
        <v>1150</v>
      </c>
      <c r="D12" s="103" t="s">
        <v>1151</v>
      </c>
      <c r="E12" s="114"/>
      <c r="F12" s="105"/>
      <c r="G12" s="114">
        <v>54.67</v>
      </c>
      <c r="H12" s="101"/>
      <c r="I12" s="153"/>
      <c r="J12" s="177"/>
      <c r="K12" s="178"/>
      <c r="L12" s="111">
        <v>1</v>
      </c>
      <c r="M12" s="112">
        <f t="shared" si="1"/>
        <v>7</v>
      </c>
      <c r="N12" s="113">
        <f t="shared" si="2"/>
        <v>7</v>
      </c>
    </row>
    <row r="13" spans="1:15" ht="14.4" x14ac:dyDescent="0.25">
      <c r="A13" s="100" t="str">
        <f t="shared" si="0"/>
        <v>PrepRuby PasschierIndy</v>
      </c>
      <c r="B13" s="101" t="s">
        <v>26</v>
      </c>
      <c r="C13" s="102" t="s">
        <v>1152</v>
      </c>
      <c r="D13" s="103" t="s">
        <v>1153</v>
      </c>
      <c r="E13" s="114"/>
      <c r="F13" s="105"/>
      <c r="G13" s="114">
        <v>53.67</v>
      </c>
      <c r="H13" s="101"/>
      <c r="I13" s="153"/>
      <c r="J13" s="177"/>
      <c r="K13" s="178"/>
      <c r="L13" s="111">
        <v>2</v>
      </c>
      <c r="M13" s="112">
        <f t="shared" si="1"/>
        <v>6</v>
      </c>
      <c r="N13" s="113">
        <f t="shared" si="2"/>
        <v>6</v>
      </c>
    </row>
    <row r="14" spans="1:15" ht="14.4" x14ac:dyDescent="0.25">
      <c r="A14" s="100" t="str">
        <f t="shared" si="0"/>
        <v>PrelimHarpa ByrneMarkin Fine Design</v>
      </c>
      <c r="B14" s="130" t="s">
        <v>24</v>
      </c>
      <c r="C14" s="102" t="s">
        <v>712</v>
      </c>
      <c r="D14" s="132" t="s">
        <v>1154</v>
      </c>
      <c r="E14" s="114"/>
      <c r="F14" s="105"/>
      <c r="G14" s="114"/>
      <c r="H14" s="101">
        <v>58.8</v>
      </c>
      <c r="I14" s="153"/>
      <c r="J14" s="177"/>
      <c r="K14" s="178"/>
      <c r="L14" s="111">
        <v>1</v>
      </c>
      <c r="M14" s="112">
        <f t="shared" si="1"/>
        <v>7</v>
      </c>
      <c r="N14" s="113">
        <f t="shared" si="2"/>
        <v>7</v>
      </c>
    </row>
    <row r="15" spans="1:15" ht="14.4" x14ac:dyDescent="0.25">
      <c r="A15" s="100" t="str">
        <f t="shared" si="0"/>
        <v>PrelimElaria AtheisBamborough Lady Caroline</v>
      </c>
      <c r="B15" s="130" t="s">
        <v>24</v>
      </c>
      <c r="C15" s="102" t="s">
        <v>213</v>
      </c>
      <c r="D15" s="103" t="s">
        <v>226</v>
      </c>
      <c r="E15" s="114"/>
      <c r="F15" s="105"/>
      <c r="G15" s="114"/>
      <c r="H15" s="101">
        <v>56.6</v>
      </c>
      <c r="I15" s="153"/>
      <c r="J15" s="177"/>
      <c r="K15" s="178"/>
      <c r="L15" s="111">
        <v>2</v>
      </c>
      <c r="M15" s="112">
        <f t="shared" si="1"/>
        <v>6</v>
      </c>
      <c r="N15" s="113">
        <f t="shared" si="2"/>
        <v>6</v>
      </c>
    </row>
    <row r="16" spans="1:15" ht="14.4" x14ac:dyDescent="0.25">
      <c r="A16" s="100" t="str">
        <f t="shared" si="0"/>
        <v>PrelimPippa TriggsScratched</v>
      </c>
      <c r="B16" s="130" t="s">
        <v>24</v>
      </c>
      <c r="C16" s="102" t="s">
        <v>790</v>
      </c>
      <c r="D16" s="103" t="s">
        <v>1169</v>
      </c>
      <c r="E16" s="114"/>
      <c r="F16" s="105"/>
      <c r="G16" s="114">
        <v>0</v>
      </c>
      <c r="H16" s="101">
        <v>0</v>
      </c>
      <c r="I16" s="153"/>
      <c r="J16" s="177"/>
      <c r="K16" s="178"/>
      <c r="L16" s="111">
        <v>0</v>
      </c>
      <c r="M16" s="112">
        <f t="shared" si="1"/>
        <v>0</v>
      </c>
      <c r="N16" s="113">
        <f t="shared" si="2"/>
        <v>0</v>
      </c>
    </row>
    <row r="17" spans="1:14" ht="14.4" x14ac:dyDescent="0.25">
      <c r="A17" s="100" t="str">
        <f t="shared" si="0"/>
        <v>PrelimSeren EspositoScratched</v>
      </c>
      <c r="B17" s="130" t="s">
        <v>24</v>
      </c>
      <c r="C17" s="102" t="s">
        <v>232</v>
      </c>
      <c r="D17" s="103" t="s">
        <v>1169</v>
      </c>
      <c r="E17" s="114"/>
      <c r="F17" s="105"/>
      <c r="G17" s="114">
        <v>0</v>
      </c>
      <c r="H17" s="101">
        <v>0</v>
      </c>
      <c r="I17" s="153"/>
      <c r="J17" s="177"/>
      <c r="K17" s="178"/>
      <c r="L17" s="111">
        <v>0</v>
      </c>
      <c r="M17" s="112">
        <f t="shared" si="1"/>
        <v>0</v>
      </c>
      <c r="N17" s="113">
        <f t="shared" si="2"/>
        <v>0</v>
      </c>
    </row>
    <row r="18" spans="1:14" ht="14.4" x14ac:dyDescent="0.25">
      <c r="A18" s="100" t="str">
        <f t="shared" si="0"/>
        <v>PrelimMichelle HarrisFiredance Firstclass</v>
      </c>
      <c r="B18" s="130" t="s">
        <v>24</v>
      </c>
      <c r="C18" s="102" t="s">
        <v>1155</v>
      </c>
      <c r="D18" s="103" t="s">
        <v>1156</v>
      </c>
      <c r="E18" s="114"/>
      <c r="F18" s="105"/>
      <c r="G18" s="114"/>
      <c r="H18" s="101">
        <v>71.599999999999994</v>
      </c>
      <c r="I18" s="153"/>
      <c r="J18" s="177"/>
      <c r="K18" s="178"/>
      <c r="L18" s="111">
        <v>1</v>
      </c>
      <c r="M18" s="112">
        <f t="shared" si="1"/>
        <v>7</v>
      </c>
      <c r="N18" s="113">
        <f t="shared" si="2"/>
        <v>7</v>
      </c>
    </row>
    <row r="19" spans="1:14" ht="14.4" x14ac:dyDescent="0.25">
      <c r="A19" s="100" t="str">
        <f t="shared" si="0"/>
        <v>PrelimCaitlyn DuncanPowderbark Eireann</v>
      </c>
      <c r="B19" s="130" t="s">
        <v>24</v>
      </c>
      <c r="C19" s="102" t="s">
        <v>1106</v>
      </c>
      <c r="D19" s="103" t="s">
        <v>1134</v>
      </c>
      <c r="E19" s="114"/>
      <c r="F19" s="105"/>
      <c r="G19" s="114"/>
      <c r="H19" s="101">
        <v>62.6</v>
      </c>
      <c r="I19" s="153"/>
      <c r="J19" s="177"/>
      <c r="K19" s="178"/>
      <c r="L19" s="111">
        <v>2</v>
      </c>
      <c r="M19" s="112">
        <f t="shared" si="1"/>
        <v>6</v>
      </c>
      <c r="N19" s="113">
        <f t="shared" si="2"/>
        <v>6</v>
      </c>
    </row>
    <row r="20" spans="1:14" ht="14.4" x14ac:dyDescent="0.25">
      <c r="A20" s="100" t="str">
        <f t="shared" si="0"/>
        <v>PrelimTayah JoyPowderbark Gucci</v>
      </c>
      <c r="B20" s="130" t="s">
        <v>24</v>
      </c>
      <c r="C20" s="102" t="s">
        <v>281</v>
      </c>
      <c r="D20" s="103" t="s">
        <v>321</v>
      </c>
      <c r="E20" s="114"/>
      <c r="F20" s="105"/>
      <c r="G20" s="114"/>
      <c r="H20" s="101">
        <v>57.8</v>
      </c>
      <c r="I20" s="153"/>
      <c r="J20" s="177"/>
      <c r="K20" s="178"/>
      <c r="L20" s="111">
        <v>3</v>
      </c>
      <c r="M20" s="112">
        <f t="shared" si="1"/>
        <v>5</v>
      </c>
      <c r="N20" s="113">
        <f t="shared" si="2"/>
        <v>5</v>
      </c>
    </row>
    <row r="21" spans="1:14" ht="14.4" x14ac:dyDescent="0.25">
      <c r="A21" s="100" t="str">
        <f t="shared" si="0"/>
        <v>PrelimSheridan ClarsonTiaja Park Halo</v>
      </c>
      <c r="B21" s="130" t="s">
        <v>24</v>
      </c>
      <c r="C21" s="102" t="s">
        <v>346</v>
      </c>
      <c r="D21" s="103" t="s">
        <v>390</v>
      </c>
      <c r="E21" s="114"/>
      <c r="F21" s="105"/>
      <c r="G21" s="114"/>
      <c r="H21" s="101">
        <v>64.2</v>
      </c>
      <c r="I21" s="153"/>
      <c r="J21" s="177"/>
      <c r="K21" s="178"/>
      <c r="L21" s="111">
        <v>1</v>
      </c>
      <c r="M21" s="112">
        <f t="shared" si="1"/>
        <v>7</v>
      </c>
      <c r="N21" s="113">
        <f t="shared" si="2"/>
        <v>7</v>
      </c>
    </row>
    <row r="22" spans="1:14" ht="14.4" x14ac:dyDescent="0.25">
      <c r="A22" s="100" t="str">
        <f t="shared" si="0"/>
        <v>PrelimRomy LenzLeedale Lady Di</v>
      </c>
      <c r="B22" s="130" t="s">
        <v>24</v>
      </c>
      <c r="C22" s="102" t="s">
        <v>1157</v>
      </c>
      <c r="D22" s="132" t="s">
        <v>1158</v>
      </c>
      <c r="E22" s="114"/>
      <c r="F22" s="105"/>
      <c r="G22" s="114"/>
      <c r="H22" s="101">
        <v>61.2</v>
      </c>
      <c r="I22" s="153"/>
      <c r="J22" s="177"/>
      <c r="K22" s="178"/>
      <c r="L22" s="111">
        <v>2</v>
      </c>
      <c r="M22" s="112">
        <f t="shared" si="1"/>
        <v>6</v>
      </c>
      <c r="N22" s="113">
        <f t="shared" si="2"/>
        <v>6</v>
      </c>
    </row>
    <row r="23" spans="1:14" ht="14.4" x14ac:dyDescent="0.25">
      <c r="A23" s="100" t="str">
        <f t="shared" si="0"/>
        <v>PrelimHannah DuncanDevotive</v>
      </c>
      <c r="B23" s="130" t="s">
        <v>24</v>
      </c>
      <c r="C23" s="102" t="s">
        <v>1117</v>
      </c>
      <c r="D23" s="132" t="s">
        <v>1159</v>
      </c>
      <c r="E23" s="114"/>
      <c r="F23" s="105"/>
      <c r="G23" s="114"/>
      <c r="H23" s="101">
        <v>58.6</v>
      </c>
      <c r="I23" s="153"/>
      <c r="J23" s="177"/>
      <c r="K23" s="178"/>
      <c r="L23" s="111">
        <v>3</v>
      </c>
      <c r="M23" s="112">
        <f t="shared" si="1"/>
        <v>5</v>
      </c>
      <c r="N23" s="113">
        <f t="shared" si="2"/>
        <v>5</v>
      </c>
    </row>
    <row r="24" spans="1:14" ht="14.4" x14ac:dyDescent="0.25">
      <c r="A24" s="100" t="str">
        <f t="shared" si="0"/>
        <v>PrelimRomy LenzLeedale Lady Di</v>
      </c>
      <c r="B24" s="130" t="s">
        <v>24</v>
      </c>
      <c r="C24" s="102" t="s">
        <v>1157</v>
      </c>
      <c r="D24" s="103" t="s">
        <v>1158</v>
      </c>
      <c r="E24" s="114"/>
      <c r="F24" s="351"/>
      <c r="G24" s="114"/>
      <c r="H24" s="101" t="s">
        <v>1149</v>
      </c>
      <c r="I24" s="153"/>
      <c r="J24" s="177"/>
      <c r="K24" s="178"/>
      <c r="L24" s="111">
        <v>0</v>
      </c>
      <c r="M24" s="112">
        <f t="shared" si="1"/>
        <v>0</v>
      </c>
      <c r="N24" s="113">
        <f t="shared" si="2"/>
        <v>0</v>
      </c>
    </row>
    <row r="25" spans="1:14" ht="14.4" x14ac:dyDescent="0.25">
      <c r="A25" s="100" t="str">
        <f t="shared" si="0"/>
        <v>PrelimMatilda JonesCarpaccio</v>
      </c>
      <c r="B25" s="130" t="s">
        <v>24</v>
      </c>
      <c r="C25" s="102" t="s">
        <v>1160</v>
      </c>
      <c r="D25" s="103" t="s">
        <v>1161</v>
      </c>
      <c r="E25" s="114"/>
      <c r="F25" s="105"/>
      <c r="G25" s="114"/>
      <c r="H25" s="101">
        <v>60</v>
      </c>
      <c r="I25" s="153"/>
      <c r="J25" s="177"/>
      <c r="K25" s="178"/>
      <c r="L25" s="111">
        <v>1</v>
      </c>
      <c r="M25" s="112">
        <f t="shared" ref="M25:M37" si="3">IF(L25=1,7,IF(L25=2,6,IF(L25=3,5,IF(L25=4,4,IF(L25=5,3,IF(L25=6,2,IF(L25&gt;=6,1,0)))))))</f>
        <v>7</v>
      </c>
      <c r="N25" s="113">
        <f t="shared" ref="N25:N37" si="4">SUM(M25+$N$5)</f>
        <v>7</v>
      </c>
    </row>
    <row r="26" spans="1:14" ht="14.4" x14ac:dyDescent="0.25">
      <c r="A26" s="100" t="str">
        <f t="shared" si="0"/>
        <v>PrelimCeleste WhittakerNatural Luck</v>
      </c>
      <c r="B26" s="130" t="s">
        <v>24</v>
      </c>
      <c r="C26" s="102" t="s">
        <v>1162</v>
      </c>
      <c r="D26" s="103" t="s">
        <v>1170</v>
      </c>
      <c r="E26" s="114"/>
      <c r="F26" s="105"/>
      <c r="G26" s="114"/>
      <c r="H26" s="101">
        <v>60</v>
      </c>
      <c r="I26" s="153"/>
      <c r="J26" s="177"/>
      <c r="K26" s="178"/>
      <c r="L26" s="111">
        <v>2</v>
      </c>
      <c r="M26" s="112">
        <f t="shared" si="3"/>
        <v>6</v>
      </c>
      <c r="N26" s="113">
        <f t="shared" si="4"/>
        <v>6</v>
      </c>
    </row>
    <row r="27" spans="1:14" ht="14.4" x14ac:dyDescent="0.25">
      <c r="A27" s="100" t="str">
        <f t="shared" si="0"/>
        <v>PrelimSarah LittlePenley Giovanni</v>
      </c>
      <c r="B27" s="130" t="s">
        <v>24</v>
      </c>
      <c r="C27" s="102" t="s">
        <v>1163</v>
      </c>
      <c r="D27" s="103" t="s">
        <v>1164</v>
      </c>
      <c r="E27" s="114"/>
      <c r="F27" s="105"/>
      <c r="G27" s="114"/>
      <c r="H27" s="101">
        <v>59</v>
      </c>
      <c r="I27" s="153"/>
      <c r="J27" s="177"/>
      <c r="K27" s="178"/>
      <c r="L27" s="111">
        <v>3</v>
      </c>
      <c r="M27" s="112">
        <f t="shared" si="3"/>
        <v>5</v>
      </c>
      <c r="N27" s="113">
        <f t="shared" si="4"/>
        <v>5</v>
      </c>
    </row>
    <row r="28" spans="1:14" ht="14.4" x14ac:dyDescent="0.25">
      <c r="A28" s="100" t="str">
        <f t="shared" si="0"/>
        <v>Nov Tayla JoyPowderbark Gucci</v>
      </c>
      <c r="B28" s="130" t="s">
        <v>898</v>
      </c>
      <c r="C28" s="102" t="s">
        <v>1165</v>
      </c>
      <c r="D28" s="132" t="s">
        <v>321</v>
      </c>
      <c r="E28" s="114"/>
      <c r="F28" s="105"/>
      <c r="G28" s="114"/>
      <c r="H28" s="101"/>
      <c r="I28" s="153">
        <v>60.77</v>
      </c>
      <c r="J28" s="177"/>
      <c r="K28" s="178"/>
      <c r="L28" s="111">
        <v>1</v>
      </c>
      <c r="M28" s="112">
        <f t="shared" si="3"/>
        <v>7</v>
      </c>
      <c r="N28" s="113">
        <f t="shared" si="4"/>
        <v>7</v>
      </c>
    </row>
    <row r="29" spans="1:14" ht="14.4" x14ac:dyDescent="0.25">
      <c r="A29" s="100" t="str">
        <f t="shared" si="0"/>
        <v>Nov Caitlyn DuncanPowderbark Eireann</v>
      </c>
      <c r="B29" s="130" t="s">
        <v>898</v>
      </c>
      <c r="C29" s="102" t="s">
        <v>1106</v>
      </c>
      <c r="D29" s="103" t="s">
        <v>1134</v>
      </c>
      <c r="E29" s="114"/>
      <c r="F29" s="351"/>
      <c r="G29" s="114"/>
      <c r="H29" s="101"/>
      <c r="I29" s="153">
        <v>60.77</v>
      </c>
      <c r="J29" s="177"/>
      <c r="K29" s="178"/>
      <c r="L29" s="111">
        <v>1</v>
      </c>
      <c r="M29" s="112">
        <f t="shared" si="3"/>
        <v>7</v>
      </c>
      <c r="N29" s="113">
        <f t="shared" si="4"/>
        <v>7</v>
      </c>
    </row>
    <row r="30" spans="1:14" ht="14.4" x14ac:dyDescent="0.25">
      <c r="A30" s="100" t="str">
        <f t="shared" si="0"/>
        <v>Nov Tayla JoyPowderbark Gucci</v>
      </c>
      <c r="B30" s="130" t="s">
        <v>898</v>
      </c>
      <c r="C30" s="102" t="s">
        <v>1165</v>
      </c>
      <c r="D30" s="103" t="s">
        <v>321</v>
      </c>
      <c r="E30" s="114"/>
      <c r="F30" s="105"/>
      <c r="G30" s="114"/>
      <c r="H30" s="101"/>
      <c r="I30" s="153" t="s">
        <v>1149</v>
      </c>
      <c r="J30" s="177"/>
      <c r="K30" s="178"/>
      <c r="L30" s="111">
        <v>0</v>
      </c>
      <c r="M30" s="112">
        <f t="shared" si="3"/>
        <v>0</v>
      </c>
      <c r="N30" s="113">
        <f t="shared" si="4"/>
        <v>0</v>
      </c>
    </row>
    <row r="31" spans="1:14" ht="14.4" x14ac:dyDescent="0.25">
      <c r="A31" s="100" t="str">
        <f t="shared" si="0"/>
        <v>Nov Sheridan ClarsonTiaja Park Halo</v>
      </c>
      <c r="B31" s="130" t="s">
        <v>898</v>
      </c>
      <c r="C31" s="102" t="s">
        <v>346</v>
      </c>
      <c r="D31" s="103" t="s">
        <v>390</v>
      </c>
      <c r="E31" s="114"/>
      <c r="F31" s="105"/>
      <c r="G31" s="114"/>
      <c r="H31" s="101"/>
      <c r="I31" s="153">
        <v>65.849999999999994</v>
      </c>
      <c r="J31" s="177"/>
      <c r="K31" s="178"/>
      <c r="L31" s="111">
        <v>1</v>
      </c>
      <c r="M31" s="112">
        <f t="shared" si="3"/>
        <v>7</v>
      </c>
      <c r="N31" s="113">
        <f t="shared" si="4"/>
        <v>7</v>
      </c>
    </row>
    <row r="32" spans="1:14" ht="14.4" x14ac:dyDescent="0.25">
      <c r="A32" s="100" t="str">
        <f t="shared" si="0"/>
        <v>Nov Hannah DuncanDevotive</v>
      </c>
      <c r="B32" s="130" t="s">
        <v>898</v>
      </c>
      <c r="C32" s="102" t="s">
        <v>1117</v>
      </c>
      <c r="D32" s="103" t="s">
        <v>1159</v>
      </c>
      <c r="E32" s="114"/>
      <c r="F32" s="105"/>
      <c r="G32" s="114"/>
      <c r="H32" s="101"/>
      <c r="I32" s="153">
        <v>62.31</v>
      </c>
      <c r="J32" s="177"/>
      <c r="K32" s="178"/>
      <c r="L32" s="111">
        <v>2</v>
      </c>
      <c r="M32" s="112">
        <f t="shared" si="3"/>
        <v>6</v>
      </c>
      <c r="N32" s="113">
        <f t="shared" si="4"/>
        <v>6</v>
      </c>
    </row>
    <row r="33" spans="1:14" ht="14.4" x14ac:dyDescent="0.25">
      <c r="A33" s="100" t="str">
        <f t="shared" si="0"/>
        <v>Nov Sarah LittlePenley Giovanni</v>
      </c>
      <c r="B33" s="130" t="s">
        <v>898</v>
      </c>
      <c r="C33" s="102" t="s">
        <v>1163</v>
      </c>
      <c r="D33" s="132" t="s">
        <v>1164</v>
      </c>
      <c r="E33" s="114"/>
      <c r="F33" s="105"/>
      <c r="G33" s="114"/>
      <c r="H33" s="101"/>
      <c r="I33" s="153">
        <v>68.27</v>
      </c>
      <c r="J33" s="177"/>
      <c r="K33" s="178"/>
      <c r="L33" s="111">
        <v>1</v>
      </c>
      <c r="M33" s="112">
        <f t="shared" si="3"/>
        <v>7</v>
      </c>
      <c r="N33" s="113">
        <f t="shared" si="4"/>
        <v>7</v>
      </c>
    </row>
    <row r="34" spans="1:14" ht="14.4" x14ac:dyDescent="0.25">
      <c r="A34" s="100" t="str">
        <f t="shared" si="0"/>
        <v>Nov Matilda JonesCarpaccio</v>
      </c>
      <c r="B34" s="130" t="s">
        <v>898</v>
      </c>
      <c r="C34" s="102" t="s">
        <v>1160</v>
      </c>
      <c r="D34" s="103" t="s">
        <v>1161</v>
      </c>
      <c r="E34" s="114"/>
      <c r="F34" s="351"/>
      <c r="G34" s="114"/>
      <c r="H34" s="101"/>
      <c r="I34" s="153">
        <v>63.08</v>
      </c>
      <c r="J34" s="177"/>
      <c r="K34" s="178"/>
      <c r="L34" s="111">
        <v>2</v>
      </c>
      <c r="M34" s="112">
        <f t="shared" si="3"/>
        <v>6</v>
      </c>
      <c r="N34" s="113">
        <f t="shared" si="4"/>
        <v>6</v>
      </c>
    </row>
    <row r="35" spans="1:14" ht="14.4" x14ac:dyDescent="0.25">
      <c r="A35" s="100" t="str">
        <f t="shared" si="0"/>
        <v>Nov Celeste WhittakerNatural Luck</v>
      </c>
      <c r="B35" s="130" t="s">
        <v>898</v>
      </c>
      <c r="C35" s="102" t="s">
        <v>1162</v>
      </c>
      <c r="D35" s="103" t="s">
        <v>1170</v>
      </c>
      <c r="E35" s="114"/>
      <c r="F35" s="105"/>
      <c r="G35" s="114"/>
      <c r="H35" s="101"/>
      <c r="I35" s="153">
        <v>60.38</v>
      </c>
      <c r="J35" s="177"/>
      <c r="K35" s="178"/>
      <c r="L35" s="111">
        <v>3</v>
      </c>
      <c r="M35" s="112">
        <f t="shared" si="3"/>
        <v>5</v>
      </c>
      <c r="N35" s="113">
        <f t="shared" si="4"/>
        <v>5</v>
      </c>
    </row>
    <row r="36" spans="1:14" ht="14.4" x14ac:dyDescent="0.25">
      <c r="A36" s="100" t="str">
        <f t="shared" si="0"/>
        <v/>
      </c>
      <c r="B36" s="130"/>
      <c r="C36" s="102"/>
      <c r="D36" s="103" t="s">
        <v>37</v>
      </c>
      <c r="E36" s="114"/>
      <c r="F36" s="105"/>
      <c r="G36" s="114"/>
      <c r="H36" s="101"/>
      <c r="I36" s="153"/>
      <c r="J36" s="177"/>
      <c r="K36" s="178"/>
      <c r="L36" s="111"/>
      <c r="M36" s="112">
        <f t="shared" si="3"/>
        <v>0</v>
      </c>
      <c r="N36" s="113">
        <f t="shared" si="4"/>
        <v>0</v>
      </c>
    </row>
    <row r="37" spans="1:14" ht="14.4" x14ac:dyDescent="0.25">
      <c r="A37" s="100" t="str">
        <f t="shared" si="0"/>
        <v/>
      </c>
      <c r="B37" s="130"/>
      <c r="C37" s="102"/>
      <c r="D37" s="103"/>
      <c r="E37" s="114"/>
      <c r="F37" s="105"/>
      <c r="G37" s="114"/>
      <c r="H37" s="101"/>
      <c r="I37" s="153"/>
      <c r="J37" s="177"/>
      <c r="K37" s="178"/>
      <c r="L37" s="111"/>
      <c r="M37" s="112">
        <f t="shared" si="3"/>
        <v>0</v>
      </c>
      <c r="N37" s="113">
        <f t="shared" si="4"/>
        <v>0</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19" type="noConversion"/>
  <conditionalFormatting sqref="C1:D5">
    <cfRule type="duplicateValues" dxfId="5" priority="1077"/>
  </conditionalFormatting>
  <conditionalFormatting sqref="C35:D37 C6:D23 C25:D28 C30:D33">
    <cfRule type="duplicateValues" dxfId="4" priority="1076"/>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C580A-A7A0-4703-8D7D-886C5D1C8219}">
  <sheetPr codeName="Sheet40">
    <tabColor rgb="FFFF3399"/>
  </sheetPr>
  <dimension ref="A1:N283"/>
  <sheetViews>
    <sheetView topLeftCell="A72" zoomScale="80" zoomScaleNormal="80" workbookViewId="0">
      <selection activeCell="D119" sqref="D119"/>
    </sheetView>
  </sheetViews>
  <sheetFormatPr defaultRowHeight="13.2" x14ac:dyDescent="0.25"/>
  <cols>
    <col min="1" max="1" width="38.5546875" customWidth="1"/>
    <col min="2" max="2" width="19.88671875" style="374" customWidth="1"/>
    <col min="3" max="3" width="18" customWidth="1"/>
    <col min="4" max="4" width="27" bestFit="1" customWidth="1"/>
    <col min="5" max="5" width="19" style="578" bestFit="1" customWidth="1"/>
    <col min="6" max="6" width="16.88671875" bestFit="1" customWidth="1"/>
    <col min="8" max="8" width="9.5546875" customWidth="1"/>
    <col min="13" max="13" width="12.5546875" bestFit="1" customWidth="1"/>
    <col min="14" max="14" width="29.44140625" bestFit="1" customWidth="1"/>
  </cols>
  <sheetData>
    <row r="1" spans="1:14" s="93" customFormat="1" ht="22.5" customHeight="1" thickBot="1" x14ac:dyDescent="0.3">
      <c r="A1" s="89">
        <f>SUM(A2-1)</f>
        <v>155</v>
      </c>
      <c r="B1" s="942" t="s">
        <v>54</v>
      </c>
      <c r="C1" s="943"/>
      <c r="D1" s="90" t="s">
        <v>27</v>
      </c>
      <c r="E1" s="944" t="s">
        <v>140</v>
      </c>
      <c r="F1" s="945"/>
      <c r="G1" s="945"/>
      <c r="H1" s="945"/>
      <c r="I1" s="945"/>
      <c r="J1" s="945"/>
      <c r="K1" s="91" t="s">
        <v>28</v>
      </c>
      <c r="L1" s="946" t="s">
        <v>199</v>
      </c>
      <c r="M1" s="947"/>
      <c r="N1" s="92" t="s">
        <v>55</v>
      </c>
    </row>
    <row r="2" spans="1:14" s="93" customFormat="1" ht="22.5" customHeight="1" thickBot="1" x14ac:dyDescent="0.3">
      <c r="A2" s="94">
        <f>COUNTA(_xlfn.UNIQUE(D6:D236))</f>
        <v>156</v>
      </c>
      <c r="B2" s="948" t="s">
        <v>56</v>
      </c>
      <c r="C2" s="948"/>
      <c r="D2" s="948"/>
      <c r="E2" s="948"/>
      <c r="F2" s="948"/>
      <c r="G2" s="948"/>
      <c r="H2" s="948"/>
      <c r="I2" s="948"/>
      <c r="J2" s="948"/>
      <c r="K2" s="948"/>
      <c r="L2" s="948"/>
      <c r="M2" s="948"/>
      <c r="N2" s="95" t="s">
        <v>57</v>
      </c>
    </row>
    <row r="3" spans="1:14" s="93" customFormat="1" ht="14.4" thickBot="1" x14ac:dyDescent="0.3">
      <c r="A3" s="926" t="s">
        <v>58</v>
      </c>
      <c r="B3" s="928" t="s">
        <v>29</v>
      </c>
      <c r="C3" s="931" t="s">
        <v>30</v>
      </c>
      <c r="D3" s="934" t="s">
        <v>31</v>
      </c>
      <c r="E3" s="1043" t="s">
        <v>59</v>
      </c>
      <c r="F3" s="934" t="s">
        <v>36</v>
      </c>
      <c r="G3" s="950" t="s">
        <v>60</v>
      </c>
      <c r="H3" s="951"/>
      <c r="I3" s="951"/>
      <c r="J3" s="951"/>
      <c r="K3" s="951"/>
      <c r="L3" s="953" t="s">
        <v>25</v>
      </c>
      <c r="M3" s="955" t="s">
        <v>34</v>
      </c>
      <c r="N3" s="96" t="s">
        <v>61</v>
      </c>
    </row>
    <row r="4" spans="1:14" s="93" customFormat="1" ht="14.4" thickBot="1" x14ac:dyDescent="0.3">
      <c r="A4" s="927"/>
      <c r="B4" s="929"/>
      <c r="C4" s="932"/>
      <c r="D4" s="935"/>
      <c r="E4" s="1044"/>
      <c r="F4" s="949"/>
      <c r="G4" s="958" t="s">
        <v>26</v>
      </c>
      <c r="H4" s="960" t="s">
        <v>24</v>
      </c>
      <c r="I4" s="960" t="s">
        <v>70</v>
      </c>
      <c r="J4" s="960" t="s">
        <v>32</v>
      </c>
      <c r="K4" s="941" t="s">
        <v>33</v>
      </c>
      <c r="L4" s="954"/>
      <c r="M4" s="956"/>
      <c r="N4" s="98" t="s">
        <v>184</v>
      </c>
    </row>
    <row r="5" spans="1:14" s="93" customFormat="1" ht="14.4" thickBot="1" x14ac:dyDescent="0.3">
      <c r="A5" s="961"/>
      <c r="B5" s="930"/>
      <c r="C5" s="963"/>
      <c r="D5" s="964"/>
      <c r="E5" s="965" t="s">
        <v>35</v>
      </c>
      <c r="F5" s="966"/>
      <c r="G5" s="976"/>
      <c r="H5" s="977"/>
      <c r="I5" s="977"/>
      <c r="J5" s="977"/>
      <c r="K5" s="975"/>
      <c r="L5" s="969"/>
      <c r="M5" s="970"/>
      <c r="N5" s="99"/>
    </row>
    <row r="6" spans="1:14" s="93" customFormat="1" ht="14.4" x14ac:dyDescent="0.25">
      <c r="A6" s="100" t="str">
        <f t="shared" ref="A6:A37" si="0">CONCATENATE(B6,C6,D6)</f>
        <v>PrelimJenaveve PageWyatchwood Druid</v>
      </c>
      <c r="B6" s="131" t="s">
        <v>24</v>
      </c>
      <c r="C6" s="102" t="s">
        <v>214</v>
      </c>
      <c r="D6" s="103" t="s">
        <v>228</v>
      </c>
      <c r="E6" s="600" t="s">
        <v>1220</v>
      </c>
      <c r="F6" s="105" t="s">
        <v>1221</v>
      </c>
      <c r="G6" s="114"/>
      <c r="H6" s="101">
        <v>68.393000000000001</v>
      </c>
      <c r="I6" s="153"/>
      <c r="J6" s="177"/>
      <c r="K6" s="178"/>
      <c r="L6" s="111">
        <v>1</v>
      </c>
      <c r="M6" s="112">
        <f t="shared" ref="M6:M35" si="1">IF(L6=1,7,IF(L6=2,6,IF(L6=3,5,IF(L6=4,4,IF(L6=5,3,IF(L6=6,2,IF(L6&gt;=6,1,0)))))))</f>
        <v>7</v>
      </c>
      <c r="N6" s="113">
        <f>SUM(M6+$N$5)*2</f>
        <v>14</v>
      </c>
    </row>
    <row r="7" spans="1:14" ht="14.4" x14ac:dyDescent="0.25">
      <c r="A7" s="100" t="str">
        <f t="shared" si="0"/>
        <v>PrelimEmber JenszWendamar Elysia</v>
      </c>
      <c r="B7" s="131" t="s">
        <v>24</v>
      </c>
      <c r="C7" s="102" t="s">
        <v>251</v>
      </c>
      <c r="D7" s="103" t="s">
        <v>269</v>
      </c>
      <c r="E7" s="600" t="s">
        <v>1223</v>
      </c>
      <c r="F7" s="105" t="s">
        <v>1222</v>
      </c>
      <c r="G7" s="114"/>
      <c r="H7" s="599">
        <v>68.213999999999999</v>
      </c>
      <c r="I7" s="153"/>
      <c r="J7" s="177"/>
      <c r="K7" s="178"/>
      <c r="L7" s="111">
        <v>2</v>
      </c>
      <c r="M7" s="112">
        <f t="shared" si="1"/>
        <v>6</v>
      </c>
      <c r="N7" s="113">
        <f t="shared" ref="N7:N35" si="2">SUM(M7+$N$5)*2</f>
        <v>12</v>
      </c>
    </row>
    <row r="8" spans="1:14" ht="14.4" x14ac:dyDescent="0.25">
      <c r="A8" s="100" t="str">
        <f t="shared" si="0"/>
        <v>PrelimElla AtwellKarma Park Tops Delight</v>
      </c>
      <c r="B8" s="131" t="s">
        <v>24</v>
      </c>
      <c r="C8" s="102" t="s">
        <v>233</v>
      </c>
      <c r="D8" s="103" t="s">
        <v>239</v>
      </c>
      <c r="E8" s="600" t="s">
        <v>1224</v>
      </c>
      <c r="F8" s="105" t="s">
        <v>192</v>
      </c>
      <c r="G8" s="114"/>
      <c r="H8" s="599">
        <v>67.5</v>
      </c>
      <c r="I8" s="153"/>
      <c r="J8" s="177"/>
      <c r="K8" s="178"/>
      <c r="L8" s="111">
        <v>3</v>
      </c>
      <c r="M8" s="112">
        <f t="shared" si="1"/>
        <v>5</v>
      </c>
      <c r="N8" s="113">
        <f t="shared" si="2"/>
        <v>10</v>
      </c>
    </row>
    <row r="9" spans="1:14" ht="14.4" x14ac:dyDescent="0.25">
      <c r="A9" s="100" t="str">
        <f t="shared" si="0"/>
        <v>PrelimHailey SnymanGordon Park Smarty Pants</v>
      </c>
      <c r="B9" s="131" t="s">
        <v>24</v>
      </c>
      <c r="C9" s="102" t="s">
        <v>249</v>
      </c>
      <c r="D9" s="103" t="s">
        <v>267</v>
      </c>
      <c r="F9" s="105" t="s">
        <v>1225</v>
      </c>
      <c r="G9" s="114"/>
      <c r="H9" s="599">
        <v>67.5</v>
      </c>
      <c r="I9" s="153"/>
      <c r="J9" s="177"/>
      <c r="K9" s="178"/>
      <c r="L9" s="111">
        <v>4</v>
      </c>
      <c r="M9" s="112">
        <f t="shared" si="1"/>
        <v>4</v>
      </c>
      <c r="N9" s="113">
        <f t="shared" si="2"/>
        <v>8</v>
      </c>
    </row>
    <row r="10" spans="1:14" ht="14.4" x14ac:dyDescent="0.25">
      <c r="A10" s="100" t="str">
        <f t="shared" si="0"/>
        <v>PrelimChloe WoodLimehill Kochiece</v>
      </c>
      <c r="B10" s="131" t="s">
        <v>24</v>
      </c>
      <c r="C10" s="102" t="s">
        <v>700</v>
      </c>
      <c r="D10" s="103" t="s">
        <v>701</v>
      </c>
      <c r="E10" s="568"/>
      <c r="F10" s="105" t="s">
        <v>1226</v>
      </c>
      <c r="G10" s="114"/>
      <c r="H10" s="599">
        <v>66.963999999999999</v>
      </c>
      <c r="I10" s="153"/>
      <c r="J10" s="177"/>
      <c r="K10" s="178"/>
      <c r="L10" s="111">
        <v>5</v>
      </c>
      <c r="M10" s="112">
        <f t="shared" si="1"/>
        <v>3</v>
      </c>
      <c r="N10" s="113">
        <f t="shared" si="2"/>
        <v>6</v>
      </c>
    </row>
    <row r="11" spans="1:14" ht="14.4" x14ac:dyDescent="0.25">
      <c r="A11" s="100" t="str">
        <f t="shared" si="0"/>
        <v>PrelimWillow BennettBeelo-Bi Thorpedo</v>
      </c>
      <c r="B11" s="131" t="s">
        <v>24</v>
      </c>
      <c r="C11" s="102" t="s">
        <v>566</v>
      </c>
      <c r="D11" s="103" t="s">
        <v>567</v>
      </c>
      <c r="E11" s="568"/>
      <c r="F11" s="105" t="s">
        <v>1227</v>
      </c>
      <c r="G11" s="114"/>
      <c r="H11" s="599">
        <v>66.25</v>
      </c>
      <c r="I11" s="153"/>
      <c r="J11" s="177"/>
      <c r="K11" s="178"/>
      <c r="L11" s="111">
        <v>6</v>
      </c>
      <c r="M11" s="112">
        <f t="shared" si="1"/>
        <v>2</v>
      </c>
      <c r="N11" s="113">
        <f t="shared" si="2"/>
        <v>4</v>
      </c>
    </row>
    <row r="12" spans="1:14" ht="14.4" x14ac:dyDescent="0.25">
      <c r="A12" s="100" t="str">
        <f t="shared" si="0"/>
        <v>PrelimJosephine AnningBrayside Sensation</v>
      </c>
      <c r="B12" s="131" t="s">
        <v>24</v>
      </c>
      <c r="C12" s="102" t="s">
        <v>562</v>
      </c>
      <c r="D12" s="103" t="s">
        <v>557</v>
      </c>
      <c r="E12" s="568"/>
      <c r="F12" s="105" t="s">
        <v>1228</v>
      </c>
      <c r="G12" s="114"/>
      <c r="H12" s="599">
        <v>65.893000000000001</v>
      </c>
      <c r="I12" s="153"/>
      <c r="J12" s="177"/>
      <c r="K12" s="178"/>
      <c r="L12" s="111">
        <v>7</v>
      </c>
      <c r="M12" s="112">
        <f t="shared" si="1"/>
        <v>1</v>
      </c>
      <c r="N12" s="113">
        <f t="shared" si="2"/>
        <v>2</v>
      </c>
    </row>
    <row r="13" spans="1:14" ht="14.4" x14ac:dyDescent="0.25">
      <c r="A13" s="100" t="str">
        <f t="shared" si="0"/>
        <v>PrelimRuby Neame- LutyPangari Amadeus</v>
      </c>
      <c r="B13" s="131" t="s">
        <v>24</v>
      </c>
      <c r="C13" s="102" t="s">
        <v>1346</v>
      </c>
      <c r="D13" s="103" t="s">
        <v>1316</v>
      </c>
      <c r="E13" s="568"/>
      <c r="F13" s="105" t="s">
        <v>1229</v>
      </c>
      <c r="G13" s="114"/>
      <c r="H13" s="599">
        <v>65.893000000000001</v>
      </c>
      <c r="I13" s="153"/>
      <c r="J13" s="177"/>
      <c r="K13" s="178"/>
      <c r="L13" s="111">
        <v>8</v>
      </c>
      <c r="M13" s="112">
        <f t="shared" si="1"/>
        <v>1</v>
      </c>
      <c r="N13" s="113">
        <f t="shared" si="2"/>
        <v>2</v>
      </c>
    </row>
    <row r="14" spans="1:14" ht="14.4" x14ac:dyDescent="0.25">
      <c r="A14" s="100" t="str">
        <f t="shared" si="0"/>
        <v>PrelimAva BowlesKazwood Park Love Always</v>
      </c>
      <c r="B14" s="131" t="s">
        <v>24</v>
      </c>
      <c r="C14" s="102" t="s">
        <v>248</v>
      </c>
      <c r="D14" s="103" t="s">
        <v>266</v>
      </c>
      <c r="E14" s="568"/>
      <c r="F14" s="105" t="s">
        <v>1230</v>
      </c>
      <c r="G14" s="114"/>
      <c r="H14" s="599">
        <v>65.213999999999999</v>
      </c>
      <c r="I14" s="153"/>
      <c r="J14" s="177"/>
      <c r="K14" s="178"/>
      <c r="L14" s="111">
        <v>9</v>
      </c>
      <c r="M14" s="112">
        <f t="shared" si="1"/>
        <v>1</v>
      </c>
      <c r="N14" s="113">
        <f t="shared" si="2"/>
        <v>2</v>
      </c>
    </row>
    <row r="15" spans="1:14" ht="14.4" x14ac:dyDescent="0.25">
      <c r="A15" s="100" t="str">
        <f t="shared" si="0"/>
        <v>PrelimAva RobinsonSilver Wings Moonlight</v>
      </c>
      <c r="B15" s="131" t="s">
        <v>24</v>
      </c>
      <c r="C15" s="102" t="s">
        <v>857</v>
      </c>
      <c r="D15" s="103" t="s">
        <v>858</v>
      </c>
      <c r="E15" s="568"/>
      <c r="F15" s="105" t="s">
        <v>1231</v>
      </c>
      <c r="G15" s="114"/>
      <c r="H15" s="599">
        <v>65</v>
      </c>
      <c r="I15" s="153"/>
      <c r="J15" s="177"/>
      <c r="K15" s="178"/>
      <c r="L15" s="111">
        <v>10</v>
      </c>
      <c r="M15" s="112">
        <f t="shared" si="1"/>
        <v>1</v>
      </c>
      <c r="N15" s="113">
        <f t="shared" si="2"/>
        <v>2</v>
      </c>
    </row>
    <row r="16" spans="1:14" ht="14.4" x14ac:dyDescent="0.25">
      <c r="A16" s="100" t="str">
        <f t="shared" si="0"/>
        <v>PrelimClara DagostinoWendamar Trafford</v>
      </c>
      <c r="B16" s="131" t="s">
        <v>24</v>
      </c>
      <c r="C16" s="102" t="s">
        <v>800</v>
      </c>
      <c r="D16" s="103" t="s">
        <v>801</v>
      </c>
      <c r="E16" s="568"/>
      <c r="F16" s="105" t="s">
        <v>1229</v>
      </c>
      <c r="G16" s="114"/>
      <c r="H16" s="599">
        <v>64.820999999999998</v>
      </c>
      <c r="I16" s="153"/>
      <c r="J16" s="177"/>
      <c r="K16" s="178"/>
      <c r="L16" s="111">
        <v>11</v>
      </c>
      <c r="M16" s="112">
        <f t="shared" si="1"/>
        <v>1</v>
      </c>
      <c r="N16" s="113">
        <f t="shared" si="2"/>
        <v>2</v>
      </c>
    </row>
    <row r="17" spans="1:14" ht="14.4" x14ac:dyDescent="0.25">
      <c r="A17" s="100" t="str">
        <f t="shared" si="0"/>
        <v>PrelimLahnee PozzebonGlen Hardey Omega Cloud</v>
      </c>
      <c r="B17" s="131" t="s">
        <v>24</v>
      </c>
      <c r="C17" s="102" t="s">
        <v>241</v>
      </c>
      <c r="D17" s="103" t="s">
        <v>521</v>
      </c>
      <c r="E17" s="568"/>
      <c r="F17" s="105" t="s">
        <v>1232</v>
      </c>
      <c r="G17" s="114"/>
      <c r="H17" s="599">
        <v>64.643000000000001</v>
      </c>
      <c r="I17" s="153"/>
      <c r="J17" s="177"/>
      <c r="K17" s="178"/>
      <c r="L17" s="111">
        <v>12</v>
      </c>
      <c r="M17" s="112">
        <f t="shared" si="1"/>
        <v>1</v>
      </c>
      <c r="N17" s="113">
        <f t="shared" si="2"/>
        <v>2</v>
      </c>
    </row>
    <row r="18" spans="1:14" ht="14.4" x14ac:dyDescent="0.25">
      <c r="A18" s="100" t="str">
        <f t="shared" si="0"/>
        <v>PrelimOlivia StephensBarney</v>
      </c>
      <c r="B18" s="131" t="s">
        <v>24</v>
      </c>
      <c r="C18" s="102" t="s">
        <v>726</v>
      </c>
      <c r="D18" s="103" t="s">
        <v>704</v>
      </c>
      <c r="E18" s="568"/>
      <c r="F18" s="105" t="s">
        <v>1233</v>
      </c>
      <c r="G18" s="114"/>
      <c r="H18" s="599">
        <v>64.286000000000001</v>
      </c>
      <c r="I18" s="153"/>
      <c r="J18" s="177"/>
      <c r="K18" s="178"/>
      <c r="L18" s="111">
        <v>13</v>
      </c>
      <c r="M18" s="112">
        <f t="shared" si="1"/>
        <v>1</v>
      </c>
      <c r="N18" s="113">
        <f t="shared" si="2"/>
        <v>2</v>
      </c>
    </row>
    <row r="19" spans="1:14" ht="14.4" x14ac:dyDescent="0.25">
      <c r="A19" s="100" t="str">
        <f t="shared" si="0"/>
        <v>PrelimPippa TriggsWilling Wattle</v>
      </c>
      <c r="B19" s="131" t="s">
        <v>24</v>
      </c>
      <c r="C19" s="102" t="s">
        <v>790</v>
      </c>
      <c r="D19" s="103" t="s">
        <v>791</v>
      </c>
      <c r="E19" s="568"/>
      <c r="F19" s="105" t="s">
        <v>1234</v>
      </c>
      <c r="G19" s="114"/>
      <c r="H19" s="599">
        <v>63.75</v>
      </c>
      <c r="I19" s="153"/>
      <c r="J19" s="177"/>
      <c r="K19" s="178"/>
      <c r="L19" s="111">
        <v>14</v>
      </c>
      <c r="M19" s="112">
        <f t="shared" si="1"/>
        <v>1</v>
      </c>
      <c r="N19" s="113">
        <f t="shared" si="2"/>
        <v>2</v>
      </c>
    </row>
    <row r="20" spans="1:14" ht="14.4" x14ac:dyDescent="0.25">
      <c r="A20" s="100" t="str">
        <f t="shared" si="0"/>
        <v>PrelimAbbie CameronPhantom</v>
      </c>
      <c r="B20" s="131" t="s">
        <v>24</v>
      </c>
      <c r="C20" s="102" t="s">
        <v>1061</v>
      </c>
      <c r="D20" s="103" t="s">
        <v>1062</v>
      </c>
      <c r="E20" s="568"/>
      <c r="F20" s="105" t="s">
        <v>142</v>
      </c>
      <c r="G20" s="114"/>
      <c r="H20" s="599">
        <v>63.393000000000001</v>
      </c>
      <c r="I20" s="153"/>
      <c r="J20" s="177"/>
      <c r="K20" s="178"/>
      <c r="L20" s="111">
        <v>15</v>
      </c>
      <c r="M20" s="112">
        <f t="shared" si="1"/>
        <v>1</v>
      </c>
      <c r="N20" s="113">
        <f t="shared" si="2"/>
        <v>2</v>
      </c>
    </row>
    <row r="21" spans="1:14" ht="14.4" x14ac:dyDescent="0.25">
      <c r="A21" s="100" t="str">
        <f t="shared" si="0"/>
        <v>PrelimKate BerzinsPeppa Mint</v>
      </c>
      <c r="B21" s="131" t="s">
        <v>24</v>
      </c>
      <c r="C21" s="102" t="s">
        <v>754</v>
      </c>
      <c r="D21" s="103" t="s">
        <v>1235</v>
      </c>
      <c r="E21" s="568"/>
      <c r="F21" s="105" t="s">
        <v>1236</v>
      </c>
      <c r="G21" s="114"/>
      <c r="H21" s="599">
        <v>63.393000000000001</v>
      </c>
      <c r="I21" s="153"/>
      <c r="J21" s="177"/>
      <c r="K21" s="178"/>
      <c r="L21" s="111">
        <v>15</v>
      </c>
      <c r="M21" s="112">
        <f t="shared" si="1"/>
        <v>1</v>
      </c>
      <c r="N21" s="113">
        <f t="shared" si="2"/>
        <v>2</v>
      </c>
    </row>
    <row r="22" spans="1:14" ht="14.4" x14ac:dyDescent="0.25">
      <c r="A22" s="100" t="str">
        <f t="shared" si="0"/>
        <v>PrelimMatilda LaudehrForest View Eternally Regal</v>
      </c>
      <c r="B22" s="131" t="s">
        <v>24</v>
      </c>
      <c r="C22" s="102" t="s">
        <v>1063</v>
      </c>
      <c r="D22" s="103" t="s">
        <v>1064</v>
      </c>
      <c r="E22" s="568"/>
      <c r="F22" s="105" t="s">
        <v>1237</v>
      </c>
      <c r="G22" s="114"/>
      <c r="H22" s="599">
        <v>63.036000000000001</v>
      </c>
      <c r="I22" s="153"/>
      <c r="J22" s="177"/>
      <c r="K22" s="178"/>
      <c r="L22" s="111">
        <v>17</v>
      </c>
      <c r="M22" s="112">
        <f t="shared" si="1"/>
        <v>1</v>
      </c>
      <c r="N22" s="113">
        <f t="shared" si="2"/>
        <v>2</v>
      </c>
    </row>
    <row r="23" spans="1:14" ht="14.4" x14ac:dyDescent="0.25">
      <c r="A23" s="100" t="str">
        <f t="shared" si="0"/>
        <v>PrelimAvery BallantynePainted Mississippi</v>
      </c>
      <c r="B23" s="131" t="s">
        <v>24</v>
      </c>
      <c r="C23" s="102" t="s">
        <v>1238</v>
      </c>
      <c r="D23" s="103" t="s">
        <v>1317</v>
      </c>
      <c r="E23" s="568"/>
      <c r="F23" s="105" t="s">
        <v>1167</v>
      </c>
      <c r="G23" s="114"/>
      <c r="H23" s="599">
        <v>63.036000000000001</v>
      </c>
      <c r="I23" s="153"/>
      <c r="J23" s="177"/>
      <c r="K23" s="178"/>
      <c r="L23" s="111">
        <v>17</v>
      </c>
      <c r="M23" s="112">
        <f t="shared" si="1"/>
        <v>1</v>
      </c>
      <c r="N23" s="113">
        <f t="shared" si="2"/>
        <v>2</v>
      </c>
    </row>
    <row r="24" spans="1:14" ht="14.4" x14ac:dyDescent="0.25">
      <c r="A24" s="100" t="str">
        <f t="shared" si="0"/>
        <v>PrelimBronte HorsfallRockview Solar Flair</v>
      </c>
      <c r="B24" s="131" t="s">
        <v>24</v>
      </c>
      <c r="C24" s="102" t="s">
        <v>156</v>
      </c>
      <c r="D24" s="103" t="s">
        <v>523</v>
      </c>
      <c r="E24" s="568"/>
      <c r="F24" s="105" t="s">
        <v>1239</v>
      </c>
      <c r="G24" s="114"/>
      <c r="H24" s="599">
        <v>62.679000000000002</v>
      </c>
      <c r="I24" s="153"/>
      <c r="J24" s="177"/>
      <c r="K24" s="178"/>
      <c r="L24" s="111">
        <v>19</v>
      </c>
      <c r="M24" s="112">
        <f t="shared" si="1"/>
        <v>1</v>
      </c>
      <c r="N24" s="113">
        <f t="shared" si="2"/>
        <v>2</v>
      </c>
    </row>
    <row r="25" spans="1:14" ht="14.4" x14ac:dyDescent="0.25">
      <c r="A25" s="100" t="str">
        <f t="shared" si="0"/>
        <v>PrelimMikayla HoldenKaradal Chance</v>
      </c>
      <c r="B25" s="131" t="s">
        <v>24</v>
      </c>
      <c r="C25" s="102" t="s">
        <v>1065</v>
      </c>
      <c r="D25" s="103" t="s">
        <v>1066</v>
      </c>
      <c r="E25" s="568"/>
      <c r="F25" s="105" t="s">
        <v>1240</v>
      </c>
      <c r="G25" s="114"/>
      <c r="H25" s="599">
        <v>62.5</v>
      </c>
      <c r="I25" s="153"/>
      <c r="J25" s="177"/>
      <c r="K25" s="178"/>
      <c r="L25" s="111">
        <v>20</v>
      </c>
      <c r="M25" s="112">
        <f t="shared" si="1"/>
        <v>1</v>
      </c>
      <c r="N25" s="113">
        <f t="shared" si="2"/>
        <v>2</v>
      </c>
    </row>
    <row r="26" spans="1:14" ht="14.4" x14ac:dyDescent="0.25">
      <c r="A26" s="100" t="str">
        <f t="shared" si="0"/>
        <v>PrelimElaria AtheisBamborough Lady Caroline</v>
      </c>
      <c r="B26" s="131" t="s">
        <v>24</v>
      </c>
      <c r="C26" s="102" t="s">
        <v>213</v>
      </c>
      <c r="D26" s="103" t="s">
        <v>226</v>
      </c>
      <c r="E26" s="568"/>
      <c r="F26" s="105" t="s">
        <v>1241</v>
      </c>
      <c r="G26" s="114"/>
      <c r="H26" s="599">
        <v>61.606999999999999</v>
      </c>
      <c r="I26" s="153"/>
      <c r="J26" s="177"/>
      <c r="K26" s="178"/>
      <c r="L26" s="111">
        <v>22</v>
      </c>
      <c r="M26" s="112">
        <f t="shared" si="1"/>
        <v>1</v>
      </c>
      <c r="N26" s="113">
        <f t="shared" si="2"/>
        <v>2</v>
      </c>
    </row>
    <row r="27" spans="1:14" ht="14.4" x14ac:dyDescent="0.25">
      <c r="A27" s="100" t="str">
        <f t="shared" si="0"/>
        <v>PrelimElise StampaliaWendemar Fizz</v>
      </c>
      <c r="B27" s="131" t="s">
        <v>24</v>
      </c>
      <c r="C27" s="102" t="s">
        <v>231</v>
      </c>
      <c r="D27" s="103" t="s">
        <v>236</v>
      </c>
      <c r="E27" s="568"/>
      <c r="F27" s="105" t="s">
        <v>1242</v>
      </c>
      <c r="G27" s="114"/>
      <c r="H27" s="599">
        <v>61.606999999999999</v>
      </c>
      <c r="I27" s="153"/>
      <c r="J27" s="177"/>
      <c r="K27" s="178"/>
      <c r="L27" s="111">
        <v>22</v>
      </c>
      <c r="M27" s="112">
        <f t="shared" si="1"/>
        <v>1</v>
      </c>
      <c r="N27" s="113">
        <f t="shared" si="2"/>
        <v>2</v>
      </c>
    </row>
    <row r="28" spans="1:14" ht="14.4" x14ac:dyDescent="0.25">
      <c r="A28" s="100" t="str">
        <f t="shared" si="0"/>
        <v>PrelimJenaveve PageLyngarie Philano'S Gift</v>
      </c>
      <c r="B28" s="131" t="s">
        <v>24</v>
      </c>
      <c r="C28" s="102" t="s">
        <v>214</v>
      </c>
      <c r="D28" s="103" t="s">
        <v>783</v>
      </c>
      <c r="E28" s="568"/>
      <c r="F28" s="105" t="s">
        <v>1221</v>
      </c>
      <c r="G28" s="114"/>
      <c r="H28" s="599">
        <v>61.429000000000002</v>
      </c>
      <c r="I28" s="153"/>
      <c r="J28" s="177"/>
      <c r="K28" s="178"/>
      <c r="L28" s="111">
        <v>23</v>
      </c>
      <c r="M28" s="112">
        <f t="shared" si="1"/>
        <v>1</v>
      </c>
      <c r="N28" s="113">
        <f t="shared" si="2"/>
        <v>2</v>
      </c>
    </row>
    <row r="29" spans="1:14" ht="14.4" x14ac:dyDescent="0.25">
      <c r="A29" s="100" t="str">
        <f t="shared" si="0"/>
        <v>PrelimBrianna SheriffAce Of Hearts</v>
      </c>
      <c r="B29" s="131" t="s">
        <v>24</v>
      </c>
      <c r="C29" s="102" t="s">
        <v>553</v>
      </c>
      <c r="D29" s="103" t="s">
        <v>547</v>
      </c>
      <c r="E29" s="568"/>
      <c r="F29" s="105" t="s">
        <v>1243</v>
      </c>
      <c r="G29" s="114"/>
      <c r="H29" s="599">
        <v>61.07</v>
      </c>
      <c r="I29" s="153"/>
      <c r="J29" s="177"/>
      <c r="K29" s="178"/>
      <c r="L29" s="111">
        <v>24</v>
      </c>
      <c r="M29" s="112">
        <f t="shared" si="1"/>
        <v>1</v>
      </c>
      <c r="N29" s="113">
        <f t="shared" si="2"/>
        <v>2</v>
      </c>
    </row>
    <row r="30" spans="1:14" ht="14.4" x14ac:dyDescent="0.25">
      <c r="A30" s="100" t="str">
        <f t="shared" si="0"/>
        <v>PrelimCharlotte HenshallJujantra Tradesman</v>
      </c>
      <c r="B30" s="131" t="s">
        <v>24</v>
      </c>
      <c r="C30" s="102" t="s">
        <v>568</v>
      </c>
      <c r="D30" s="103" t="s">
        <v>569</v>
      </c>
      <c r="E30" s="568"/>
      <c r="F30" s="105" t="s">
        <v>1244</v>
      </c>
      <c r="G30" s="114"/>
      <c r="H30" s="599">
        <v>60.713999999999999</v>
      </c>
      <c r="I30" s="153"/>
      <c r="J30" s="177"/>
      <c r="K30" s="178"/>
      <c r="L30" s="111">
        <v>25</v>
      </c>
      <c r="M30" s="112">
        <f t="shared" si="1"/>
        <v>1</v>
      </c>
      <c r="N30" s="113">
        <f t="shared" si="2"/>
        <v>2</v>
      </c>
    </row>
    <row r="31" spans="1:14" ht="14.4" x14ac:dyDescent="0.25">
      <c r="A31" s="100" t="str">
        <f t="shared" si="0"/>
        <v>PrelimSkye BoschettiWendamar Braxton</v>
      </c>
      <c r="B31" s="131" t="s">
        <v>24</v>
      </c>
      <c r="C31" s="102" t="s">
        <v>804</v>
      </c>
      <c r="D31" s="103" t="s">
        <v>805</v>
      </c>
      <c r="E31" s="568"/>
      <c r="F31" s="105" t="s">
        <v>1245</v>
      </c>
      <c r="G31" s="114"/>
      <c r="H31" s="599">
        <v>59.463999999999999</v>
      </c>
      <c r="I31" s="153"/>
      <c r="J31" s="177"/>
      <c r="K31" s="178"/>
      <c r="L31" s="111">
        <v>26</v>
      </c>
      <c r="M31" s="112">
        <f t="shared" si="1"/>
        <v>1</v>
      </c>
      <c r="N31" s="113">
        <f t="shared" si="2"/>
        <v>2</v>
      </c>
    </row>
    <row r="32" spans="1:14" ht="14.4" x14ac:dyDescent="0.25">
      <c r="A32" s="100" t="str">
        <f t="shared" si="0"/>
        <v>PrelimZara OfficerLimehill Royal Jester</v>
      </c>
      <c r="B32" s="131" t="s">
        <v>24</v>
      </c>
      <c r="C32" s="102" t="s">
        <v>250</v>
      </c>
      <c r="D32" s="103" t="s">
        <v>558</v>
      </c>
      <c r="E32" s="568"/>
      <c r="F32" s="105" t="s">
        <v>1246</v>
      </c>
      <c r="G32" s="114"/>
      <c r="H32" s="599">
        <v>57.856999999999999</v>
      </c>
      <c r="I32" s="153"/>
      <c r="J32" s="177"/>
      <c r="K32" s="178"/>
      <c r="L32" s="111">
        <v>27</v>
      </c>
      <c r="M32" s="112">
        <f t="shared" si="1"/>
        <v>1</v>
      </c>
      <c r="N32" s="113">
        <f t="shared" si="2"/>
        <v>2</v>
      </c>
    </row>
    <row r="33" spans="1:14" ht="14.4" x14ac:dyDescent="0.25">
      <c r="A33" s="442" t="str">
        <f t="shared" si="0"/>
        <v>PrelimEliza HickmanMyfanwy Goldilocks</v>
      </c>
      <c r="B33" s="131" t="s">
        <v>24</v>
      </c>
      <c r="C33" s="102" t="s">
        <v>595</v>
      </c>
      <c r="D33" s="103" t="s">
        <v>623</v>
      </c>
      <c r="E33" s="568"/>
      <c r="F33" s="105" t="s">
        <v>1234</v>
      </c>
      <c r="G33" s="114"/>
      <c r="H33" s="599">
        <v>58.570999999999998</v>
      </c>
      <c r="I33" s="153"/>
      <c r="J33" s="177"/>
      <c r="K33" s="178"/>
      <c r="L33" s="111">
        <v>27</v>
      </c>
      <c r="M33" s="112">
        <f t="shared" si="1"/>
        <v>1</v>
      </c>
      <c r="N33" s="113">
        <f t="shared" si="2"/>
        <v>2</v>
      </c>
    </row>
    <row r="34" spans="1:14" ht="14.4" x14ac:dyDescent="0.25">
      <c r="A34" s="442" t="str">
        <f t="shared" si="0"/>
        <v>PrelimIndi BaileyLocky</v>
      </c>
      <c r="B34" s="131" t="s">
        <v>24</v>
      </c>
      <c r="C34" s="102" t="s">
        <v>802</v>
      </c>
      <c r="D34" s="103" t="s">
        <v>803</v>
      </c>
      <c r="E34" s="568"/>
      <c r="F34" s="105" t="s">
        <v>1234</v>
      </c>
      <c r="G34" s="114"/>
      <c r="H34" s="599">
        <v>56.606999999999999</v>
      </c>
      <c r="I34" s="153"/>
      <c r="J34" s="177"/>
      <c r="K34" s="178"/>
      <c r="L34" s="111">
        <v>29</v>
      </c>
      <c r="M34" s="112">
        <f t="shared" si="1"/>
        <v>1</v>
      </c>
      <c r="N34" s="113">
        <f t="shared" si="2"/>
        <v>2</v>
      </c>
    </row>
    <row r="35" spans="1:14" ht="14.4" x14ac:dyDescent="0.25">
      <c r="A35" s="442" t="str">
        <f t="shared" si="0"/>
        <v>PrelimCara MccarronSandeli'S Tahnee'S Honour</v>
      </c>
      <c r="B35" s="131" t="s">
        <v>24</v>
      </c>
      <c r="C35" s="102" t="s">
        <v>1247</v>
      </c>
      <c r="D35" s="103" t="s">
        <v>1318</v>
      </c>
      <c r="E35" s="568"/>
      <c r="F35" s="105" t="s">
        <v>1248</v>
      </c>
      <c r="G35" s="114"/>
      <c r="H35" s="599">
        <v>56.429000000000002</v>
      </c>
      <c r="I35" s="153"/>
      <c r="J35" s="177"/>
      <c r="K35" s="178"/>
      <c r="L35" s="111">
        <v>30</v>
      </c>
      <c r="M35" s="112">
        <f t="shared" si="1"/>
        <v>1</v>
      </c>
      <c r="N35" s="113">
        <f t="shared" si="2"/>
        <v>2</v>
      </c>
    </row>
    <row r="36" spans="1:14" ht="14.4" x14ac:dyDescent="0.25">
      <c r="A36" s="442" t="str">
        <f t="shared" si="0"/>
        <v>PrelimMakenzie HrubosJenni</v>
      </c>
      <c r="B36" s="131" t="s">
        <v>24</v>
      </c>
      <c r="C36" s="102" t="s">
        <v>215</v>
      </c>
      <c r="D36" s="103" t="s">
        <v>229</v>
      </c>
      <c r="E36" s="568"/>
      <c r="F36" s="105" t="s">
        <v>1249</v>
      </c>
      <c r="G36" s="114"/>
      <c r="H36" s="599" t="s">
        <v>737</v>
      </c>
      <c r="I36" s="153"/>
      <c r="J36" s="177"/>
      <c r="K36" s="178"/>
      <c r="M36" s="112"/>
      <c r="N36" s="113"/>
    </row>
    <row r="37" spans="1:14" ht="14.4" x14ac:dyDescent="0.25">
      <c r="A37" s="442" t="str">
        <f t="shared" si="0"/>
        <v>PrelimHarpa ByrneMarkin Park Fine Design</v>
      </c>
      <c r="B37" s="131" t="s">
        <v>24</v>
      </c>
      <c r="C37" s="102" t="s">
        <v>712</v>
      </c>
      <c r="D37" s="103" t="s">
        <v>1319</v>
      </c>
      <c r="E37" s="568"/>
      <c r="F37" s="105" t="s">
        <v>1250</v>
      </c>
      <c r="G37" s="114"/>
      <c r="H37" s="599" t="s">
        <v>737</v>
      </c>
      <c r="I37" s="153"/>
      <c r="J37" s="177"/>
      <c r="K37" s="178"/>
      <c r="L37" s="111"/>
      <c r="M37" s="112">
        <f t="shared" ref="M37:M56" si="3">IF(L37=1,7,IF(L37=2,6,IF(L37=3,5,IF(L37=4,4,IF(L37=5,3,IF(L37=6,2,IF(L37&gt;=6,1,0)))))))</f>
        <v>0</v>
      </c>
      <c r="N37" s="113">
        <f t="shared" ref="N37:N56" si="4">SUM(M37+$N$5)*2</f>
        <v>0</v>
      </c>
    </row>
    <row r="38" spans="1:14" ht="14.4" x14ac:dyDescent="0.25">
      <c r="A38" s="442" t="str">
        <f t="shared" ref="A38:A69" si="5">CONCATENATE(B38,C38,D38)</f>
        <v>PrelimUma Sky FisherWendamar Merritt</v>
      </c>
      <c r="B38" s="131" t="s">
        <v>24</v>
      </c>
      <c r="C38" s="102" t="s">
        <v>1348</v>
      </c>
      <c r="D38" s="103" t="s">
        <v>1320</v>
      </c>
      <c r="E38" s="568"/>
      <c r="F38" s="105" t="s">
        <v>1251</v>
      </c>
      <c r="G38" s="114"/>
      <c r="H38" s="599" t="s">
        <v>737</v>
      </c>
      <c r="I38" s="153"/>
      <c r="J38" s="177"/>
      <c r="K38" s="178"/>
      <c r="L38" s="111"/>
      <c r="M38" s="112">
        <f t="shared" si="3"/>
        <v>0</v>
      </c>
      <c r="N38" s="113">
        <f t="shared" si="4"/>
        <v>0</v>
      </c>
    </row>
    <row r="39" spans="1:14" ht="14.4" x14ac:dyDescent="0.25">
      <c r="A39" s="442" t="str">
        <f t="shared" si="5"/>
        <v>PrelimRuby DouglasSecret Valley Rockstar</v>
      </c>
      <c r="B39" s="131" t="s">
        <v>24</v>
      </c>
      <c r="C39" s="102" t="s">
        <v>245</v>
      </c>
      <c r="D39" s="103" t="s">
        <v>263</v>
      </c>
      <c r="E39" s="568"/>
      <c r="F39" s="105" t="s">
        <v>1246</v>
      </c>
      <c r="G39" s="114"/>
      <c r="H39" s="599" t="s">
        <v>737</v>
      </c>
      <c r="I39" s="153"/>
      <c r="J39" s="177"/>
      <c r="K39" s="178"/>
      <c r="L39" s="111"/>
      <c r="M39" s="112">
        <f t="shared" si="3"/>
        <v>0</v>
      </c>
      <c r="N39" s="113">
        <f t="shared" si="4"/>
        <v>0</v>
      </c>
    </row>
    <row r="40" spans="1:14" ht="14.4" x14ac:dyDescent="0.25">
      <c r="A40" s="442" t="str">
        <f t="shared" si="5"/>
        <v>PrepLucinda FordJejucha Pen Y Cae Penny</v>
      </c>
      <c r="B40" s="743" t="s">
        <v>26</v>
      </c>
      <c r="C40" s="744" t="s">
        <v>1252</v>
      </c>
      <c r="D40" s="745" t="s">
        <v>1321</v>
      </c>
      <c r="E40" s="740" t="s">
        <v>1253</v>
      </c>
      <c r="F40" s="105" t="s">
        <v>1253</v>
      </c>
      <c r="G40" s="114">
        <v>71</v>
      </c>
      <c r="H40" s="599"/>
      <c r="I40" s="153"/>
      <c r="J40" s="177"/>
      <c r="K40" s="178"/>
      <c r="L40" s="111">
        <v>1</v>
      </c>
      <c r="M40" s="112">
        <f t="shared" si="3"/>
        <v>7</v>
      </c>
      <c r="N40" s="113">
        <f>SUM(M40+$N$5)</f>
        <v>7</v>
      </c>
    </row>
    <row r="41" spans="1:14" ht="14.4" x14ac:dyDescent="0.25">
      <c r="A41" s="442" t="str">
        <f t="shared" si="5"/>
        <v>PrepElaria AtheisBamborough Lady Caroline</v>
      </c>
      <c r="B41" s="743" t="s">
        <v>26</v>
      </c>
      <c r="C41" s="744" t="s">
        <v>213</v>
      </c>
      <c r="D41" s="745" t="s">
        <v>226</v>
      </c>
      <c r="E41" s="740" t="s">
        <v>1255</v>
      </c>
      <c r="F41" s="105" t="s">
        <v>1254</v>
      </c>
      <c r="G41" s="114">
        <v>70.667000000000002</v>
      </c>
      <c r="H41" s="599"/>
      <c r="I41" s="153"/>
      <c r="J41" s="177"/>
      <c r="K41" s="178"/>
      <c r="L41" s="111">
        <v>2</v>
      </c>
      <c r="M41" s="112">
        <f t="shared" si="3"/>
        <v>6</v>
      </c>
      <c r="N41" s="113">
        <f t="shared" ref="N41:N54" si="6">SUM(M41+$N$5)</f>
        <v>6</v>
      </c>
    </row>
    <row r="42" spans="1:14" ht="14.4" x14ac:dyDescent="0.25">
      <c r="A42" s="442" t="str">
        <f t="shared" si="5"/>
        <v>PrepElla AtwellKarma Park Tops Delight</v>
      </c>
      <c r="B42" s="743" t="s">
        <v>26</v>
      </c>
      <c r="C42" s="744" t="s">
        <v>233</v>
      </c>
      <c r="D42" s="745" t="s">
        <v>239</v>
      </c>
      <c r="E42" s="740" t="s">
        <v>1256</v>
      </c>
      <c r="F42" s="105" t="s">
        <v>1255</v>
      </c>
      <c r="G42" s="114">
        <v>70.332999999999998</v>
      </c>
      <c r="H42" s="599"/>
      <c r="I42" s="153"/>
      <c r="J42" s="177"/>
      <c r="K42" s="178"/>
      <c r="L42" s="111">
        <v>3</v>
      </c>
      <c r="M42" s="112">
        <f t="shared" si="3"/>
        <v>5</v>
      </c>
      <c r="N42" s="113">
        <f t="shared" si="6"/>
        <v>5</v>
      </c>
    </row>
    <row r="43" spans="1:14" ht="14.4" x14ac:dyDescent="0.25">
      <c r="A43" s="442" t="str">
        <f t="shared" si="5"/>
        <v>PrepJenaveve PageLyngarie Philano'S Gift</v>
      </c>
      <c r="B43" s="743" t="s">
        <v>26</v>
      </c>
      <c r="C43" s="744" t="s">
        <v>214</v>
      </c>
      <c r="D43" s="745" t="s">
        <v>783</v>
      </c>
      <c r="E43" s="741"/>
      <c r="F43" s="105" t="s">
        <v>1256</v>
      </c>
      <c r="G43" s="114">
        <v>68.33</v>
      </c>
      <c r="H43" s="599"/>
      <c r="I43" s="153"/>
      <c r="J43" s="177"/>
      <c r="K43" s="178"/>
      <c r="L43" s="111">
        <v>4</v>
      </c>
      <c r="M43" s="112">
        <f t="shared" si="3"/>
        <v>4</v>
      </c>
      <c r="N43" s="113">
        <f t="shared" si="6"/>
        <v>4</v>
      </c>
    </row>
    <row r="44" spans="1:14" ht="14.4" x14ac:dyDescent="0.25">
      <c r="A44" s="442" t="str">
        <f t="shared" si="5"/>
        <v>PrepOlivia StephensBarney</v>
      </c>
      <c r="B44" s="743" t="s">
        <v>26</v>
      </c>
      <c r="C44" s="744" t="s">
        <v>726</v>
      </c>
      <c r="D44" s="745" t="s">
        <v>704</v>
      </c>
      <c r="E44" s="742"/>
      <c r="F44" s="105"/>
      <c r="G44" s="114">
        <v>68.33</v>
      </c>
      <c r="H44" s="599"/>
      <c r="I44" s="153"/>
      <c r="J44" s="177"/>
      <c r="K44" s="178"/>
      <c r="L44" s="111">
        <v>4</v>
      </c>
      <c r="M44" s="112">
        <f t="shared" si="3"/>
        <v>4</v>
      </c>
      <c r="N44" s="113">
        <f t="shared" si="6"/>
        <v>4</v>
      </c>
    </row>
    <row r="45" spans="1:14" ht="14.4" x14ac:dyDescent="0.25">
      <c r="A45" s="442" t="str">
        <f t="shared" si="5"/>
        <v>PrepCharlotte HenshallJujantra Tradesman</v>
      </c>
      <c r="B45" s="743" t="s">
        <v>26</v>
      </c>
      <c r="C45" s="744" t="s">
        <v>568</v>
      </c>
      <c r="D45" s="745" t="s">
        <v>569</v>
      </c>
      <c r="E45" s="742"/>
      <c r="F45" s="105"/>
      <c r="G45" s="114">
        <v>67.332999999999998</v>
      </c>
      <c r="H45" s="599"/>
      <c r="I45" s="153"/>
      <c r="J45" s="177"/>
      <c r="K45" s="178"/>
      <c r="L45" s="111">
        <v>6</v>
      </c>
      <c r="M45" s="112">
        <f t="shared" si="3"/>
        <v>2</v>
      </c>
      <c r="N45" s="113">
        <f t="shared" si="6"/>
        <v>2</v>
      </c>
    </row>
    <row r="46" spans="1:14" ht="14.4" x14ac:dyDescent="0.25">
      <c r="A46" s="442" t="str">
        <f t="shared" si="5"/>
        <v>PrepIndi BaileyLocky</v>
      </c>
      <c r="B46" s="743" t="s">
        <v>26</v>
      </c>
      <c r="C46" s="744" t="s">
        <v>802</v>
      </c>
      <c r="D46" s="745" t="s">
        <v>803</v>
      </c>
      <c r="E46" s="742"/>
      <c r="F46" s="105"/>
      <c r="G46" s="114">
        <v>67</v>
      </c>
      <c r="H46" s="599"/>
      <c r="I46" s="153"/>
      <c r="J46" s="177"/>
      <c r="K46" s="178"/>
      <c r="L46" s="111">
        <v>7</v>
      </c>
      <c r="M46" s="112">
        <f t="shared" si="3"/>
        <v>1</v>
      </c>
      <c r="N46" s="113">
        <f t="shared" si="6"/>
        <v>1</v>
      </c>
    </row>
    <row r="47" spans="1:14" ht="14.4" x14ac:dyDescent="0.25">
      <c r="A47" s="442" t="str">
        <f t="shared" si="5"/>
        <v>PrepNatalie BerzinsFfarburn Leila</v>
      </c>
      <c r="B47" s="743" t="s">
        <v>26</v>
      </c>
      <c r="C47" s="744" t="s">
        <v>741</v>
      </c>
      <c r="D47" s="745" t="s">
        <v>742</v>
      </c>
      <c r="E47" s="742"/>
      <c r="F47" s="105"/>
      <c r="G47" s="114">
        <v>65.667000000000002</v>
      </c>
      <c r="H47" s="599"/>
      <c r="I47" s="153"/>
      <c r="J47" s="177"/>
      <c r="K47" s="178"/>
      <c r="L47" s="111">
        <v>8</v>
      </c>
      <c r="M47" s="112">
        <f t="shared" si="3"/>
        <v>1</v>
      </c>
      <c r="N47" s="113">
        <f t="shared" si="6"/>
        <v>1</v>
      </c>
    </row>
    <row r="48" spans="1:14" ht="14.4" x14ac:dyDescent="0.25">
      <c r="A48" s="442" t="str">
        <f t="shared" si="5"/>
        <v>PrepSkye BoschettiWendamar Braxton</v>
      </c>
      <c r="B48" s="743" t="s">
        <v>26</v>
      </c>
      <c r="C48" s="744" t="s">
        <v>804</v>
      </c>
      <c r="D48" s="745" t="s">
        <v>805</v>
      </c>
      <c r="E48" s="742"/>
      <c r="F48" s="105"/>
      <c r="G48" s="114">
        <v>63.667000000000002</v>
      </c>
      <c r="H48" s="599"/>
      <c r="I48" s="153"/>
      <c r="J48" s="177"/>
      <c r="K48" s="178"/>
      <c r="L48" s="111">
        <v>9</v>
      </c>
      <c r="M48" s="112">
        <f t="shared" si="3"/>
        <v>1</v>
      </c>
      <c r="N48" s="113">
        <f t="shared" si="6"/>
        <v>1</v>
      </c>
    </row>
    <row r="49" spans="1:14" ht="14.4" x14ac:dyDescent="0.25">
      <c r="A49" s="442" t="str">
        <f t="shared" si="5"/>
        <v>PrepPippa TriggsWilling Wattle</v>
      </c>
      <c r="B49" s="743" t="s">
        <v>26</v>
      </c>
      <c r="C49" s="744" t="s">
        <v>790</v>
      </c>
      <c r="D49" s="745" t="s">
        <v>791</v>
      </c>
      <c r="E49" s="742"/>
      <c r="F49" s="105"/>
      <c r="G49" s="114">
        <v>62.332999999999998</v>
      </c>
      <c r="H49" s="599"/>
      <c r="I49" s="153"/>
      <c r="J49" s="177"/>
      <c r="K49" s="178"/>
      <c r="L49" s="111">
        <v>10</v>
      </c>
      <c r="M49" s="112">
        <f t="shared" si="3"/>
        <v>1</v>
      </c>
      <c r="N49" s="113">
        <f t="shared" si="6"/>
        <v>1</v>
      </c>
    </row>
    <row r="50" spans="1:14" ht="14.4" x14ac:dyDescent="0.25">
      <c r="A50" s="442" t="str">
        <f t="shared" si="5"/>
        <v>PrepAva StephensShilo</v>
      </c>
      <c r="B50" s="743" t="s">
        <v>26</v>
      </c>
      <c r="C50" s="744" t="s">
        <v>705</v>
      </c>
      <c r="D50" s="745" t="s">
        <v>706</v>
      </c>
      <c r="E50" s="742"/>
      <c r="F50" s="105"/>
      <c r="G50" s="114">
        <v>62</v>
      </c>
      <c r="H50" s="599"/>
      <c r="I50" s="153"/>
      <c r="J50" s="177"/>
      <c r="K50" s="178"/>
      <c r="L50" s="111">
        <v>11</v>
      </c>
      <c r="M50" s="112">
        <f t="shared" si="3"/>
        <v>1</v>
      </c>
      <c r="N50" s="113">
        <f t="shared" si="6"/>
        <v>1</v>
      </c>
    </row>
    <row r="51" spans="1:14" ht="14.4" x14ac:dyDescent="0.25">
      <c r="A51" s="442" t="str">
        <f t="shared" si="5"/>
        <v>PrepEliza HickmanMyfanwy Goldilocks</v>
      </c>
      <c r="B51" s="743" t="s">
        <v>26</v>
      </c>
      <c r="C51" s="744" t="s">
        <v>595</v>
      </c>
      <c r="D51" s="745" t="s">
        <v>623</v>
      </c>
      <c r="E51" s="742"/>
      <c r="F51" s="105"/>
      <c r="G51" s="114">
        <v>61.667000000000002</v>
      </c>
      <c r="H51" s="599"/>
      <c r="I51" s="153"/>
      <c r="J51" s="177"/>
      <c r="K51" s="178"/>
      <c r="L51" s="111">
        <v>12</v>
      </c>
      <c r="M51" s="112">
        <f t="shared" si="3"/>
        <v>1</v>
      </c>
      <c r="N51" s="113">
        <f t="shared" si="6"/>
        <v>1</v>
      </c>
    </row>
    <row r="52" spans="1:14" ht="14.4" x14ac:dyDescent="0.25">
      <c r="A52" s="442" t="str">
        <f t="shared" si="5"/>
        <v>PrepMia StephensPanda</v>
      </c>
      <c r="B52" s="743" t="s">
        <v>26</v>
      </c>
      <c r="C52" s="744" t="s">
        <v>211</v>
      </c>
      <c r="D52" s="745" t="s">
        <v>225</v>
      </c>
      <c r="E52" s="742"/>
      <c r="F52" s="105"/>
      <c r="G52" s="114">
        <v>61</v>
      </c>
      <c r="H52" s="599"/>
      <c r="I52" s="153"/>
      <c r="J52" s="177"/>
      <c r="K52" s="178"/>
      <c r="L52" s="111">
        <v>13</v>
      </c>
      <c r="M52" s="112">
        <f t="shared" si="3"/>
        <v>1</v>
      </c>
      <c r="N52" s="113">
        <f t="shared" si="6"/>
        <v>1</v>
      </c>
    </row>
    <row r="53" spans="1:14" ht="14.4" x14ac:dyDescent="0.25">
      <c r="A53" s="442" t="str">
        <f t="shared" si="5"/>
        <v>PrepJenna PerkinsMisty</v>
      </c>
      <c r="B53" s="743" t="s">
        <v>26</v>
      </c>
      <c r="C53" s="744" t="s">
        <v>565</v>
      </c>
      <c r="D53" s="745" t="s">
        <v>227</v>
      </c>
      <c r="E53" s="742"/>
      <c r="F53" s="105"/>
      <c r="G53" s="114">
        <v>59.667000000000002</v>
      </c>
      <c r="H53" s="599"/>
      <c r="I53" s="153"/>
      <c r="J53" s="177"/>
      <c r="K53" s="178"/>
      <c r="L53" s="111">
        <v>14</v>
      </c>
      <c r="M53" s="112">
        <f t="shared" si="3"/>
        <v>1</v>
      </c>
      <c r="N53" s="113">
        <f t="shared" si="6"/>
        <v>1</v>
      </c>
    </row>
    <row r="54" spans="1:14" ht="14.4" x14ac:dyDescent="0.25">
      <c r="A54" s="442" t="str">
        <f t="shared" si="5"/>
        <v>PrepSadie CameronRobbie</v>
      </c>
      <c r="B54" s="743" t="s">
        <v>26</v>
      </c>
      <c r="C54" s="744" t="s">
        <v>1050</v>
      </c>
      <c r="D54" s="745" t="s">
        <v>1051</v>
      </c>
      <c r="E54" s="742"/>
      <c r="F54" s="105"/>
      <c r="G54" s="114">
        <v>56.667000000000002</v>
      </c>
      <c r="H54" s="599"/>
      <c r="I54" s="153"/>
      <c r="J54" s="177"/>
      <c r="K54" s="178"/>
      <c r="L54" s="111">
        <v>15</v>
      </c>
      <c r="M54" s="112">
        <f t="shared" si="3"/>
        <v>1</v>
      </c>
      <c r="N54" s="113">
        <f t="shared" si="6"/>
        <v>1</v>
      </c>
    </row>
    <row r="55" spans="1:14" ht="14.4" x14ac:dyDescent="0.25">
      <c r="A55" s="442" t="str">
        <f t="shared" si="5"/>
        <v>PrepFinn MansilasGlamorvid Never Forget</v>
      </c>
      <c r="B55" s="743" t="s">
        <v>26</v>
      </c>
      <c r="C55" s="744" t="s">
        <v>1257</v>
      </c>
      <c r="D55" s="745" t="s">
        <v>1121</v>
      </c>
      <c r="E55" s="742"/>
      <c r="F55" s="105"/>
      <c r="G55" s="114"/>
      <c r="H55" s="599"/>
      <c r="I55" s="153"/>
      <c r="J55" s="177"/>
      <c r="K55" s="178"/>
      <c r="L55" s="111"/>
      <c r="M55" s="112">
        <f t="shared" si="3"/>
        <v>0</v>
      </c>
      <c r="N55" s="113">
        <f t="shared" si="4"/>
        <v>0</v>
      </c>
    </row>
    <row r="56" spans="1:14" ht="14.4" x14ac:dyDescent="0.25">
      <c r="A56" s="442" t="str">
        <f t="shared" si="5"/>
        <v>PrepMakenzie Hrubos ScrJenni</v>
      </c>
      <c r="B56" s="743" t="s">
        <v>26</v>
      </c>
      <c r="C56" s="744" t="s">
        <v>1347</v>
      </c>
      <c r="D56" s="745" t="s">
        <v>229</v>
      </c>
      <c r="E56" s="742"/>
      <c r="F56" s="105"/>
      <c r="G56" s="114"/>
      <c r="H56" s="599"/>
      <c r="I56" s="153"/>
      <c r="J56" s="177"/>
      <c r="K56" s="178"/>
      <c r="L56" s="111"/>
      <c r="M56" s="112">
        <f t="shared" si="3"/>
        <v>0</v>
      </c>
      <c r="N56" s="113">
        <f t="shared" si="4"/>
        <v>0</v>
      </c>
    </row>
    <row r="57" spans="1:14" ht="14.4" x14ac:dyDescent="0.25">
      <c r="A57" s="442" t="str">
        <f t="shared" si="5"/>
        <v>PrelimJenaveve PageWyatchwood Druid</v>
      </c>
      <c r="B57" s="130" t="s">
        <v>24</v>
      </c>
      <c r="C57" s="102" t="s">
        <v>214</v>
      </c>
      <c r="D57" s="103" t="s">
        <v>228</v>
      </c>
      <c r="E57" s="739" t="s">
        <v>1258</v>
      </c>
      <c r="F57" s="105" t="s">
        <v>192</v>
      </c>
      <c r="G57" s="114"/>
      <c r="H57" s="599">
        <v>73.332999999999998</v>
      </c>
      <c r="I57" s="153"/>
      <c r="J57" s="177"/>
      <c r="K57" s="177"/>
      <c r="L57" s="111">
        <v>0</v>
      </c>
      <c r="M57" s="112">
        <f t="shared" ref="M57:M87" si="7">IF(L57=1,7,IF(L57=2,6,IF(L57=3,5,IF(L57=4,4,IF(L57=5,3,IF(L57=6,2,IF(L57&gt;=6,1,0)))))))</f>
        <v>0</v>
      </c>
      <c r="N57" s="113">
        <f t="shared" ref="N57:N87" si="8">SUM(M57+$N$5)*2</f>
        <v>0</v>
      </c>
    </row>
    <row r="58" spans="1:14" ht="14.4" x14ac:dyDescent="0.25">
      <c r="A58" s="442" t="str">
        <f t="shared" si="5"/>
        <v>PrelimEmily StampaliaMelody Park Mystical Lady</v>
      </c>
      <c r="B58" s="130" t="s">
        <v>24</v>
      </c>
      <c r="C58" s="102" t="s">
        <v>883</v>
      </c>
      <c r="D58" s="103" t="s">
        <v>884</v>
      </c>
      <c r="E58" s="739" t="s">
        <v>1259</v>
      </c>
      <c r="F58" s="105" t="s">
        <v>1242</v>
      </c>
      <c r="G58" s="114"/>
      <c r="H58" s="599">
        <v>0.71042000000000005</v>
      </c>
      <c r="I58" s="153"/>
      <c r="J58" s="177"/>
      <c r="K58" s="177"/>
      <c r="L58" s="111">
        <v>1</v>
      </c>
      <c r="M58" s="112">
        <f t="shared" si="7"/>
        <v>7</v>
      </c>
      <c r="N58" s="113">
        <f t="shared" si="8"/>
        <v>14</v>
      </c>
    </row>
    <row r="59" spans="1:14" ht="14.4" x14ac:dyDescent="0.25">
      <c r="A59" s="442" t="str">
        <f t="shared" si="5"/>
        <v>PrelimSune SnymanSecret Assault</v>
      </c>
      <c r="B59" s="130" t="s">
        <v>24</v>
      </c>
      <c r="C59" s="102" t="s">
        <v>272</v>
      </c>
      <c r="D59" s="103" t="s">
        <v>309</v>
      </c>
      <c r="E59" s="739" t="s">
        <v>1260</v>
      </c>
      <c r="F59" s="105" t="s">
        <v>1250</v>
      </c>
      <c r="G59" s="114"/>
      <c r="H59" s="599">
        <v>70.207999999999998</v>
      </c>
      <c r="I59" s="153"/>
      <c r="J59" s="177"/>
      <c r="K59" s="177"/>
      <c r="L59" s="111">
        <v>2</v>
      </c>
      <c r="M59" s="112">
        <f t="shared" si="7"/>
        <v>6</v>
      </c>
      <c r="N59" s="113">
        <f t="shared" si="8"/>
        <v>12</v>
      </c>
    </row>
    <row r="60" spans="1:14" ht="14.4" x14ac:dyDescent="0.25">
      <c r="A60" s="442" t="str">
        <f t="shared" si="5"/>
        <v>PrelimAnnalyce PageCoronation Flora</v>
      </c>
      <c r="B60" s="130" t="s">
        <v>24</v>
      </c>
      <c r="C60" s="102" t="s">
        <v>335</v>
      </c>
      <c r="D60" s="103" t="s">
        <v>338</v>
      </c>
      <c r="E60" s="739" t="s">
        <v>1224</v>
      </c>
      <c r="F60" s="105" t="s">
        <v>1221</v>
      </c>
      <c r="G60" s="114"/>
      <c r="H60" s="599">
        <v>70.207999999999998</v>
      </c>
      <c r="I60" s="153"/>
      <c r="J60" s="177"/>
      <c r="K60" s="177"/>
      <c r="L60" s="111">
        <v>3</v>
      </c>
      <c r="M60" s="112">
        <f t="shared" si="7"/>
        <v>5</v>
      </c>
      <c r="N60" s="113">
        <f t="shared" si="8"/>
        <v>10</v>
      </c>
    </row>
    <row r="61" spans="1:14" ht="14.4" x14ac:dyDescent="0.25">
      <c r="A61" s="442" t="str">
        <f t="shared" si="5"/>
        <v>PrelimAerin HoyneLeedale Alice In Wonderland</v>
      </c>
      <c r="B61" s="130" t="s">
        <v>24</v>
      </c>
      <c r="C61" s="102" t="s">
        <v>292</v>
      </c>
      <c r="D61" s="103" t="s">
        <v>530</v>
      </c>
      <c r="F61" s="105" t="s">
        <v>1261</v>
      </c>
      <c r="G61" s="114"/>
      <c r="H61" s="599">
        <v>69.375</v>
      </c>
      <c r="I61" s="153"/>
      <c r="J61" s="177"/>
      <c r="K61" s="177"/>
      <c r="L61" s="111">
        <v>4</v>
      </c>
      <c r="M61" s="112">
        <f t="shared" si="7"/>
        <v>4</v>
      </c>
      <c r="N61" s="113">
        <f t="shared" si="8"/>
        <v>8</v>
      </c>
    </row>
    <row r="62" spans="1:14" ht="14.4" x14ac:dyDescent="0.25">
      <c r="A62" s="442" t="str">
        <f t="shared" si="5"/>
        <v>PrelimEmmy FieldingBramley Sugarman</v>
      </c>
      <c r="B62" s="130" t="s">
        <v>24</v>
      </c>
      <c r="C62" s="102" t="s">
        <v>534</v>
      </c>
      <c r="D62" s="103" t="s">
        <v>525</v>
      </c>
      <c r="E62" s="568"/>
      <c r="F62" s="105" t="s">
        <v>1226</v>
      </c>
      <c r="G62" s="114"/>
      <c r="H62" s="599">
        <v>0.69374999999999998</v>
      </c>
      <c r="I62" s="153"/>
      <c r="J62" s="177"/>
      <c r="K62" s="177"/>
      <c r="L62" s="111">
        <v>5</v>
      </c>
      <c r="M62" s="112">
        <f t="shared" si="7"/>
        <v>3</v>
      </c>
      <c r="N62" s="113">
        <f t="shared" si="8"/>
        <v>6</v>
      </c>
    </row>
    <row r="63" spans="1:14" ht="14.4" x14ac:dyDescent="0.25">
      <c r="A63" s="442" t="str">
        <f t="shared" si="5"/>
        <v>PrelimSophie TennantWandiera Special Addition</v>
      </c>
      <c r="B63" s="130" t="s">
        <v>24</v>
      </c>
      <c r="C63" s="102" t="s">
        <v>279</v>
      </c>
      <c r="D63" s="103" t="s">
        <v>318</v>
      </c>
      <c r="E63" s="568"/>
      <c r="F63" s="105" t="s">
        <v>1262</v>
      </c>
      <c r="G63" s="114"/>
      <c r="H63" s="599">
        <v>68.125</v>
      </c>
      <c r="I63" s="153"/>
      <c r="J63" s="177"/>
      <c r="K63" s="177"/>
      <c r="L63" s="111">
        <v>5</v>
      </c>
      <c r="M63" s="112">
        <f t="shared" si="7"/>
        <v>3</v>
      </c>
      <c r="N63" s="113">
        <f t="shared" si="8"/>
        <v>6</v>
      </c>
    </row>
    <row r="64" spans="1:14" ht="14.4" x14ac:dyDescent="0.25">
      <c r="A64" s="442" t="str">
        <f t="shared" si="5"/>
        <v>PrelimHolly GreeningLockharts Enterprise</v>
      </c>
      <c r="B64" s="130" t="s">
        <v>24</v>
      </c>
      <c r="C64" s="102" t="s">
        <v>39</v>
      </c>
      <c r="D64" s="103" t="s">
        <v>324</v>
      </c>
      <c r="E64" s="568"/>
      <c r="F64" s="105" t="s">
        <v>1239</v>
      </c>
      <c r="G64" s="114"/>
      <c r="H64" s="599">
        <v>0.67291999999999996</v>
      </c>
      <c r="I64" s="153"/>
      <c r="J64" s="177"/>
      <c r="K64" s="177"/>
      <c r="L64" s="111">
        <v>7</v>
      </c>
      <c r="M64" s="112">
        <f t="shared" si="7"/>
        <v>1</v>
      </c>
      <c r="N64" s="113">
        <f t="shared" si="8"/>
        <v>2</v>
      </c>
    </row>
    <row r="65" spans="1:14" ht="14.4" x14ac:dyDescent="0.25">
      <c r="A65" s="442" t="str">
        <f t="shared" si="5"/>
        <v>PrelimAmelia McdonaldSpringwater Chanel</v>
      </c>
      <c r="B65" s="130" t="s">
        <v>24</v>
      </c>
      <c r="C65" s="102" t="s">
        <v>531</v>
      </c>
      <c r="D65" s="103" t="s">
        <v>169</v>
      </c>
      <c r="E65" s="568"/>
      <c r="F65" s="105" t="s">
        <v>142</v>
      </c>
      <c r="G65" s="114"/>
      <c r="H65" s="599">
        <v>66.875</v>
      </c>
      <c r="I65" s="153"/>
      <c r="J65" s="177"/>
      <c r="K65" s="177"/>
      <c r="L65" s="111">
        <v>8</v>
      </c>
      <c r="M65" s="112">
        <f t="shared" si="7"/>
        <v>1</v>
      </c>
      <c r="N65" s="113">
        <f t="shared" si="8"/>
        <v>2</v>
      </c>
    </row>
    <row r="66" spans="1:14" ht="14.4" x14ac:dyDescent="0.25">
      <c r="A66" s="442" t="str">
        <f t="shared" si="5"/>
        <v>PrelimLieve LudgateKirralea Showman</v>
      </c>
      <c r="B66" s="130" t="s">
        <v>24</v>
      </c>
      <c r="C66" s="102" t="s">
        <v>537</v>
      </c>
      <c r="D66" s="103" t="s">
        <v>529</v>
      </c>
      <c r="E66" s="568"/>
      <c r="F66" s="105" t="s">
        <v>1263</v>
      </c>
      <c r="G66" s="114"/>
      <c r="H66" s="599">
        <v>66.667000000000002</v>
      </c>
      <c r="I66" s="153"/>
      <c r="J66" s="177"/>
      <c r="K66" s="177"/>
      <c r="L66" s="111">
        <v>9</v>
      </c>
      <c r="M66" s="112">
        <f t="shared" si="7"/>
        <v>1</v>
      </c>
      <c r="N66" s="113">
        <f t="shared" si="8"/>
        <v>2</v>
      </c>
    </row>
    <row r="67" spans="1:14" ht="14.4" x14ac:dyDescent="0.25">
      <c r="A67" s="442" t="str">
        <f t="shared" si="5"/>
        <v>PrelimAnnalyce PageLyngarie Catina</v>
      </c>
      <c r="B67" s="130" t="s">
        <v>24</v>
      </c>
      <c r="C67" s="102" t="s">
        <v>335</v>
      </c>
      <c r="D67" s="103" t="s">
        <v>1322</v>
      </c>
      <c r="E67" s="568"/>
      <c r="F67" s="105" t="s">
        <v>1221</v>
      </c>
      <c r="G67" s="114"/>
      <c r="H67" s="599">
        <v>66.042000000000002</v>
      </c>
      <c r="I67" s="153"/>
      <c r="J67" s="177"/>
      <c r="K67" s="177"/>
      <c r="L67" s="111">
        <v>10</v>
      </c>
      <c r="M67" s="112">
        <f t="shared" si="7"/>
        <v>1</v>
      </c>
      <c r="N67" s="113">
        <f t="shared" si="8"/>
        <v>2</v>
      </c>
    </row>
    <row r="68" spans="1:14" ht="14.4" x14ac:dyDescent="0.25">
      <c r="A68" s="442" t="str">
        <f t="shared" si="5"/>
        <v>PrelimHolly KerrOwendale Firefox</v>
      </c>
      <c r="B68" s="130" t="s">
        <v>24</v>
      </c>
      <c r="C68" s="102" t="s">
        <v>535</v>
      </c>
      <c r="D68" s="103" t="s">
        <v>526</v>
      </c>
      <c r="E68" s="568"/>
      <c r="F68" s="105" t="s">
        <v>1244</v>
      </c>
      <c r="G68" s="114"/>
      <c r="H68" s="599">
        <v>0.65832999999999997</v>
      </c>
      <c r="I68" s="153"/>
      <c r="J68" s="177"/>
      <c r="K68" s="177"/>
      <c r="L68" s="111">
        <v>11</v>
      </c>
      <c r="M68" s="112">
        <f t="shared" si="7"/>
        <v>1</v>
      </c>
      <c r="N68" s="113">
        <f t="shared" si="8"/>
        <v>2</v>
      </c>
    </row>
    <row r="69" spans="1:14" ht="14.4" x14ac:dyDescent="0.25">
      <c r="A69" s="442" t="str">
        <f t="shared" si="5"/>
        <v>PrelimHayley DagnallJudaroo Hugo Boss</v>
      </c>
      <c r="B69" s="130" t="s">
        <v>24</v>
      </c>
      <c r="C69" s="102" t="s">
        <v>716</v>
      </c>
      <c r="D69" s="103" t="s">
        <v>717</v>
      </c>
      <c r="E69" s="568"/>
      <c r="F69" s="105" t="s">
        <v>1236</v>
      </c>
      <c r="G69" s="114"/>
      <c r="H69" s="599">
        <v>0.65</v>
      </c>
      <c r="I69" s="153"/>
      <c r="J69" s="177"/>
      <c r="K69" s="177"/>
      <c r="L69" s="111">
        <v>12</v>
      </c>
      <c r="M69" s="112">
        <f t="shared" si="7"/>
        <v>1</v>
      </c>
      <c r="N69" s="113">
        <f t="shared" si="8"/>
        <v>2</v>
      </c>
    </row>
    <row r="70" spans="1:14" ht="14.4" x14ac:dyDescent="0.25">
      <c r="A70" s="442" t="str">
        <f t="shared" ref="A70:A101" si="9">CONCATENATE(B70,C70,D70)</f>
        <v>PrelimSophie SummersHeez Steppin Out</v>
      </c>
      <c r="B70" s="130" t="s">
        <v>24</v>
      </c>
      <c r="C70" s="102" t="s">
        <v>671</v>
      </c>
      <c r="D70" s="103" t="s">
        <v>1323</v>
      </c>
      <c r="E70" s="568"/>
      <c r="F70" s="105" t="s">
        <v>1264</v>
      </c>
      <c r="G70" s="114"/>
      <c r="H70" s="599">
        <v>64.167000000000002</v>
      </c>
      <c r="I70" s="153"/>
      <c r="J70" s="177"/>
      <c r="K70" s="177"/>
      <c r="L70" s="111">
        <v>13</v>
      </c>
      <c r="M70" s="112">
        <f t="shared" si="7"/>
        <v>1</v>
      </c>
      <c r="N70" s="113">
        <f t="shared" si="8"/>
        <v>2</v>
      </c>
    </row>
    <row r="71" spans="1:14" ht="14.4" x14ac:dyDescent="0.25">
      <c r="A71" s="442" t="str">
        <f t="shared" si="9"/>
        <v>PrelimZahara WintersGynudup Plains Arabella</v>
      </c>
      <c r="B71" s="130" t="s">
        <v>24</v>
      </c>
      <c r="C71" s="102" t="s">
        <v>602</v>
      </c>
      <c r="D71" s="103" t="s">
        <v>632</v>
      </c>
      <c r="E71" s="568"/>
      <c r="F71" s="105" t="s">
        <v>1231</v>
      </c>
      <c r="G71" s="114"/>
      <c r="H71" s="599">
        <v>64.167000000000002</v>
      </c>
      <c r="I71" s="153"/>
      <c r="J71" s="177"/>
      <c r="K71" s="177"/>
      <c r="L71" s="111">
        <v>14</v>
      </c>
      <c r="M71" s="112">
        <f t="shared" si="7"/>
        <v>1</v>
      </c>
      <c r="N71" s="113">
        <f t="shared" si="8"/>
        <v>2</v>
      </c>
    </row>
    <row r="72" spans="1:14" ht="14.4" x14ac:dyDescent="0.25">
      <c r="A72" s="442" t="str">
        <f t="shared" si="9"/>
        <v>PrelimIsla HendryKarma Park Easter Parade</v>
      </c>
      <c r="B72" s="130" t="s">
        <v>24</v>
      </c>
      <c r="C72" s="102" t="s">
        <v>1067</v>
      </c>
      <c r="D72" s="103" t="s">
        <v>1068</v>
      </c>
      <c r="E72" s="568"/>
      <c r="F72" s="105" t="s">
        <v>1240</v>
      </c>
      <c r="G72" s="114"/>
      <c r="H72" s="599">
        <v>63.542000000000002</v>
      </c>
      <c r="I72" s="153"/>
      <c r="J72" s="177"/>
      <c r="K72" s="177"/>
      <c r="L72" s="111">
        <v>14</v>
      </c>
      <c r="M72" s="112">
        <f t="shared" si="7"/>
        <v>1</v>
      </c>
      <c r="N72" s="113">
        <f t="shared" si="8"/>
        <v>2</v>
      </c>
    </row>
    <row r="73" spans="1:14" ht="14.4" x14ac:dyDescent="0.25">
      <c r="A73" s="442" t="str">
        <f t="shared" si="9"/>
        <v>PrelimLily QuirkLuna</v>
      </c>
      <c r="B73" s="130" t="s">
        <v>24</v>
      </c>
      <c r="C73" s="102" t="s">
        <v>814</v>
      </c>
      <c r="D73" s="103" t="s">
        <v>815</v>
      </c>
      <c r="E73" s="568"/>
      <c r="F73" s="105" t="s">
        <v>1265</v>
      </c>
      <c r="G73" s="114"/>
      <c r="H73" s="599">
        <v>63.332999999999998</v>
      </c>
      <c r="I73" s="153"/>
      <c r="J73" s="177"/>
      <c r="K73" s="177"/>
      <c r="L73" s="111">
        <v>16</v>
      </c>
      <c r="M73" s="112">
        <f t="shared" si="7"/>
        <v>1</v>
      </c>
      <c r="N73" s="113">
        <f t="shared" si="8"/>
        <v>2</v>
      </c>
    </row>
    <row r="74" spans="1:14" ht="14.4" x14ac:dyDescent="0.25">
      <c r="A74" s="442" t="str">
        <f t="shared" si="9"/>
        <v>PrelimLateesha CoppinBroadwater Park Standing Ovation</v>
      </c>
      <c r="B74" s="130" t="s">
        <v>24</v>
      </c>
      <c r="C74" s="102" t="s">
        <v>982</v>
      </c>
      <c r="D74" s="103" t="s">
        <v>1010</v>
      </c>
      <c r="E74" s="568"/>
      <c r="F74" s="105" t="s">
        <v>1245</v>
      </c>
      <c r="G74" s="114"/>
      <c r="H74" s="599">
        <v>62.707999999999998</v>
      </c>
      <c r="I74" s="153"/>
      <c r="J74" s="177"/>
      <c r="K74" s="177"/>
      <c r="L74" s="111">
        <v>17</v>
      </c>
      <c r="M74" s="112">
        <f t="shared" si="7"/>
        <v>1</v>
      </c>
      <c r="N74" s="113">
        <f t="shared" si="8"/>
        <v>2</v>
      </c>
    </row>
    <row r="75" spans="1:14" ht="14.4" x14ac:dyDescent="0.25">
      <c r="A75" s="442" t="str">
        <f t="shared" si="9"/>
        <v>PrelimNoah James WoodyerAkina Edahn</v>
      </c>
      <c r="B75" s="130" t="s">
        <v>24</v>
      </c>
      <c r="C75" s="102" t="s">
        <v>1266</v>
      </c>
      <c r="D75" s="103" t="s">
        <v>1324</v>
      </c>
      <c r="E75" s="568"/>
      <c r="F75" s="105" t="s">
        <v>1251</v>
      </c>
      <c r="G75" s="114"/>
      <c r="H75" s="599">
        <v>62.707999999999998</v>
      </c>
      <c r="I75" s="153"/>
      <c r="J75" s="177"/>
      <c r="K75" s="177"/>
      <c r="L75" s="111">
        <v>18</v>
      </c>
      <c r="M75" s="112">
        <f t="shared" si="7"/>
        <v>1</v>
      </c>
      <c r="N75" s="113">
        <f t="shared" si="8"/>
        <v>2</v>
      </c>
    </row>
    <row r="76" spans="1:14" ht="14.4" x14ac:dyDescent="0.25">
      <c r="A76" s="442" t="str">
        <f t="shared" si="9"/>
        <v>PrelimKady MiddlecoatMallaine Motown</v>
      </c>
      <c r="B76" s="130" t="s">
        <v>24</v>
      </c>
      <c r="C76" s="102" t="s">
        <v>954</v>
      </c>
      <c r="D76" s="103" t="s">
        <v>955</v>
      </c>
      <c r="E76" s="568"/>
      <c r="F76" s="105" t="s">
        <v>1167</v>
      </c>
      <c r="G76" s="114"/>
      <c r="H76" s="599">
        <v>62.292000000000002</v>
      </c>
      <c r="I76" s="153"/>
      <c r="J76" s="177"/>
      <c r="K76" s="177"/>
      <c r="L76" s="111">
        <v>18</v>
      </c>
      <c r="M76" s="112">
        <f t="shared" si="7"/>
        <v>1</v>
      </c>
      <c r="N76" s="113">
        <f t="shared" si="8"/>
        <v>2</v>
      </c>
    </row>
    <row r="77" spans="1:14" ht="14.4" x14ac:dyDescent="0.25">
      <c r="A77" s="442" t="str">
        <f t="shared" si="9"/>
        <v>PrelimLila SeberryHe'S No Angel</v>
      </c>
      <c r="B77" s="130" t="s">
        <v>24</v>
      </c>
      <c r="C77" s="102" t="s">
        <v>271</v>
      </c>
      <c r="D77" s="103" t="s">
        <v>524</v>
      </c>
      <c r="E77" s="568"/>
      <c r="F77" s="105" t="s">
        <v>1232</v>
      </c>
      <c r="G77" s="114"/>
      <c r="H77" s="599">
        <v>62.292000000000002</v>
      </c>
      <c r="I77" s="153"/>
      <c r="J77" s="177"/>
      <c r="K77" s="177"/>
      <c r="L77" s="111">
        <v>20</v>
      </c>
      <c r="M77" s="112">
        <f t="shared" si="7"/>
        <v>1</v>
      </c>
      <c r="N77" s="113">
        <f t="shared" si="8"/>
        <v>2</v>
      </c>
    </row>
    <row r="78" spans="1:14" ht="14.4" x14ac:dyDescent="0.25">
      <c r="A78" s="442" t="str">
        <f t="shared" si="9"/>
        <v>PrelimMarni BerceneParkiarrup Edward</v>
      </c>
      <c r="B78" s="130" t="s">
        <v>24</v>
      </c>
      <c r="C78" s="102" t="s">
        <v>571</v>
      </c>
      <c r="D78" s="103" t="s">
        <v>572</v>
      </c>
      <c r="E78" s="568"/>
      <c r="F78" s="105" t="s">
        <v>1267</v>
      </c>
      <c r="G78" s="114"/>
      <c r="H78" s="599">
        <v>61.457999999999998</v>
      </c>
      <c r="I78" s="153"/>
      <c r="J78" s="177"/>
      <c r="K78" s="177"/>
      <c r="L78" s="111">
        <v>20</v>
      </c>
      <c r="M78" s="112">
        <f t="shared" si="7"/>
        <v>1</v>
      </c>
      <c r="N78" s="113">
        <f t="shared" si="8"/>
        <v>2</v>
      </c>
    </row>
    <row r="79" spans="1:14" ht="14.4" x14ac:dyDescent="0.25">
      <c r="A79" s="442" t="str">
        <f t="shared" si="9"/>
        <v>PrelimCharlotte FinisterEBL Illuminate</v>
      </c>
      <c r="B79" s="130" t="s">
        <v>24</v>
      </c>
      <c r="C79" s="102" t="s">
        <v>290</v>
      </c>
      <c r="D79" s="103" t="s">
        <v>1351</v>
      </c>
      <c r="E79" s="568"/>
      <c r="F79" s="105" t="s">
        <v>1268</v>
      </c>
      <c r="G79" s="114"/>
      <c r="H79" s="599">
        <v>61.25</v>
      </c>
      <c r="I79" s="153"/>
      <c r="J79" s="177"/>
      <c r="K79" s="177"/>
      <c r="L79" s="111">
        <v>22</v>
      </c>
      <c r="M79" s="112">
        <f t="shared" si="7"/>
        <v>1</v>
      </c>
      <c r="N79" s="113">
        <f t="shared" si="8"/>
        <v>2</v>
      </c>
    </row>
    <row r="80" spans="1:14" ht="14.4" x14ac:dyDescent="0.25">
      <c r="A80" s="442" t="str">
        <f t="shared" si="9"/>
        <v>PrelimHayley WassinkShrangrala Just Sensational</v>
      </c>
      <c r="B80" s="130" t="s">
        <v>24</v>
      </c>
      <c r="C80" s="102" t="s">
        <v>285</v>
      </c>
      <c r="D80" s="103" t="s">
        <v>631</v>
      </c>
      <c r="E80" s="568"/>
      <c r="F80" s="105" t="s">
        <v>1269</v>
      </c>
      <c r="G80" s="114"/>
      <c r="H80" s="599">
        <v>0.61250000000000004</v>
      </c>
      <c r="I80" s="153"/>
      <c r="J80" s="177"/>
      <c r="K80" s="177"/>
      <c r="L80" s="111">
        <v>23</v>
      </c>
      <c r="M80" s="112">
        <f t="shared" si="7"/>
        <v>1</v>
      </c>
      <c r="N80" s="113">
        <f t="shared" si="8"/>
        <v>2</v>
      </c>
    </row>
    <row r="81" spans="1:14" ht="14.4" x14ac:dyDescent="0.25">
      <c r="A81" s="442" t="str">
        <f t="shared" si="9"/>
        <v>PrelimPippa BlackTrapalanda Downs Pegasus</v>
      </c>
      <c r="B81" s="130" t="s">
        <v>24</v>
      </c>
      <c r="C81" s="102" t="s">
        <v>874</v>
      </c>
      <c r="D81" s="103" t="s">
        <v>875</v>
      </c>
      <c r="E81" s="568"/>
      <c r="F81" s="105" t="s">
        <v>1228</v>
      </c>
      <c r="G81" s="114"/>
      <c r="H81" s="599">
        <v>61.042000000000002</v>
      </c>
      <c r="I81" s="153"/>
      <c r="J81" s="177"/>
      <c r="K81" s="177"/>
      <c r="L81" s="111">
        <v>23</v>
      </c>
      <c r="M81" s="112">
        <f t="shared" si="7"/>
        <v>1</v>
      </c>
      <c r="N81" s="113">
        <f t="shared" si="8"/>
        <v>2</v>
      </c>
    </row>
    <row r="82" spans="1:14" ht="14.4" x14ac:dyDescent="0.25">
      <c r="A82" s="442" t="str">
        <f t="shared" si="9"/>
        <v>PrelimAlice Lee-BurwoodSandeli Park Impression</v>
      </c>
      <c r="B82" s="130" t="s">
        <v>24</v>
      </c>
      <c r="C82" s="102" t="s">
        <v>1349</v>
      </c>
      <c r="D82" s="103" t="s">
        <v>1325</v>
      </c>
      <c r="E82" s="568"/>
      <c r="F82" s="105" t="s">
        <v>1248</v>
      </c>
      <c r="G82" s="114"/>
      <c r="H82" s="599">
        <v>58.332999999999998</v>
      </c>
      <c r="I82" s="153"/>
      <c r="J82" s="177"/>
      <c r="K82" s="177"/>
      <c r="L82" s="111">
        <v>25</v>
      </c>
      <c r="M82" s="112">
        <f t="shared" si="7"/>
        <v>1</v>
      </c>
      <c r="N82" s="113">
        <f t="shared" si="8"/>
        <v>2</v>
      </c>
    </row>
    <row r="83" spans="1:14" ht="14.4" x14ac:dyDescent="0.25">
      <c r="A83" s="442" t="str">
        <f t="shared" si="9"/>
        <v>PrelimMichelle HarrisFiredance Firstclass</v>
      </c>
      <c r="B83" s="130" t="s">
        <v>24</v>
      </c>
      <c r="C83" s="102" t="s">
        <v>1155</v>
      </c>
      <c r="D83" s="103" t="s">
        <v>1156</v>
      </c>
      <c r="E83" s="568"/>
      <c r="F83" s="105" t="s">
        <v>1241</v>
      </c>
      <c r="G83" s="114"/>
      <c r="H83" s="599">
        <v>58.125</v>
      </c>
      <c r="I83" s="153"/>
      <c r="J83" s="177"/>
      <c r="K83" s="177"/>
      <c r="L83" s="111">
        <v>26</v>
      </c>
      <c r="M83" s="112">
        <f t="shared" si="7"/>
        <v>1</v>
      </c>
      <c r="N83" s="113">
        <f t="shared" si="8"/>
        <v>2</v>
      </c>
    </row>
    <row r="84" spans="1:14" ht="14.4" x14ac:dyDescent="0.25">
      <c r="A84" s="442" t="str">
        <f t="shared" si="9"/>
        <v>PrelimMadison KainPc Sonic</v>
      </c>
      <c r="B84" s="130" t="s">
        <v>24</v>
      </c>
      <c r="C84" s="102" t="s">
        <v>243</v>
      </c>
      <c r="D84" s="103" t="s">
        <v>522</v>
      </c>
      <c r="E84" s="568"/>
      <c r="F84" s="105" t="s">
        <v>1225</v>
      </c>
      <c r="G84" s="114"/>
      <c r="H84" s="599">
        <v>57.292000000000002</v>
      </c>
      <c r="I84" s="153"/>
      <c r="J84" s="177"/>
      <c r="K84" s="177"/>
      <c r="L84" s="111">
        <v>27</v>
      </c>
      <c r="M84" s="112">
        <f t="shared" si="7"/>
        <v>1</v>
      </c>
      <c r="N84" s="113">
        <f t="shared" si="8"/>
        <v>2</v>
      </c>
    </row>
    <row r="85" spans="1:14" ht="14.4" x14ac:dyDescent="0.25">
      <c r="A85" s="442" t="str">
        <f t="shared" si="9"/>
        <v>PrelimEmily SweetmanStar</v>
      </c>
      <c r="B85" s="130" t="s">
        <v>24</v>
      </c>
      <c r="C85" s="102" t="s">
        <v>816</v>
      </c>
      <c r="D85" s="103" t="s">
        <v>1326</v>
      </c>
      <c r="E85" s="568"/>
      <c r="F85" s="105" t="s">
        <v>1265</v>
      </c>
      <c r="G85" s="114"/>
      <c r="H85" s="599">
        <v>0.55832999999999999</v>
      </c>
      <c r="I85" s="153"/>
      <c r="J85" s="177"/>
      <c r="K85" s="177"/>
      <c r="L85" s="111">
        <v>28</v>
      </c>
      <c r="M85" s="112">
        <f t="shared" si="7"/>
        <v>1</v>
      </c>
      <c r="N85" s="113">
        <f t="shared" si="8"/>
        <v>2</v>
      </c>
    </row>
    <row r="86" spans="1:14" ht="14.4" x14ac:dyDescent="0.25">
      <c r="A86" s="442" t="str">
        <f t="shared" si="9"/>
        <v>PrelimAmelia GordonAryline Bobby Sox</v>
      </c>
      <c r="B86" s="130" t="s">
        <v>24</v>
      </c>
      <c r="C86" s="102" t="s">
        <v>283</v>
      </c>
      <c r="D86" s="103" t="s">
        <v>323</v>
      </c>
      <c r="E86" s="568"/>
      <c r="F86" s="105" t="s">
        <v>1230</v>
      </c>
      <c r="G86" s="114"/>
      <c r="H86" s="599">
        <v>55.417000000000002</v>
      </c>
      <c r="I86" s="153"/>
      <c r="J86" s="177"/>
      <c r="K86" s="177"/>
      <c r="L86" s="111">
        <v>29</v>
      </c>
      <c r="M86" s="112">
        <f t="shared" si="7"/>
        <v>1</v>
      </c>
      <c r="N86" s="113">
        <f t="shared" si="8"/>
        <v>2</v>
      </c>
    </row>
    <row r="87" spans="1:14" ht="14.4" x14ac:dyDescent="0.25">
      <c r="A87" s="442" t="str">
        <f t="shared" si="9"/>
        <v>PrelimJessica HiggsSanlirra Just Sing</v>
      </c>
      <c r="B87" s="130" t="s">
        <v>24</v>
      </c>
      <c r="C87" s="102" t="s">
        <v>926</v>
      </c>
      <c r="D87" s="103" t="s">
        <v>927</v>
      </c>
      <c r="E87" s="568"/>
      <c r="F87" s="105" t="s">
        <v>1243</v>
      </c>
      <c r="G87" s="114"/>
      <c r="H87" s="599">
        <v>54.19</v>
      </c>
      <c r="I87" s="153"/>
      <c r="J87" s="177"/>
      <c r="K87" s="177"/>
      <c r="L87" s="111">
        <v>30</v>
      </c>
      <c r="M87" s="112">
        <f t="shared" si="7"/>
        <v>1</v>
      </c>
      <c r="N87" s="113">
        <f t="shared" si="8"/>
        <v>2</v>
      </c>
    </row>
    <row r="88" spans="1:14" ht="14.4" x14ac:dyDescent="0.25">
      <c r="A88" s="442" t="str">
        <f t="shared" si="9"/>
        <v>PrelimCaitlyn DuncanPowderbark Eireann</v>
      </c>
      <c r="B88" s="130" t="s">
        <v>24</v>
      </c>
      <c r="C88" s="102" t="s">
        <v>1106</v>
      </c>
      <c r="D88" s="103" t="s">
        <v>1134</v>
      </c>
      <c r="E88" s="568"/>
      <c r="F88" s="105" t="s">
        <v>1246</v>
      </c>
      <c r="G88" s="114"/>
      <c r="H88" s="599" t="s">
        <v>1270</v>
      </c>
      <c r="I88" s="153"/>
      <c r="J88" s="177"/>
      <c r="K88" s="178"/>
      <c r="L88" s="111"/>
      <c r="M88" s="112">
        <f t="shared" ref="M88:M138" si="10">IF(L88=1,7,IF(L88=2,6,IF(L88=3,5,IF(L88=4,4,IF(L88=5,3,IF(L88=6,2,IF(L88&gt;=6,1,0)))))))</f>
        <v>0</v>
      </c>
      <c r="N88" s="113">
        <f t="shared" ref="N88:N138" si="11">SUM(M88+$N$5)*2</f>
        <v>0</v>
      </c>
    </row>
    <row r="89" spans="1:14" ht="14.4" x14ac:dyDescent="0.25">
      <c r="A89" s="442" t="str">
        <f t="shared" si="9"/>
        <v>PrelimGeorgia Coward ScrAutumn French Rose</v>
      </c>
      <c r="B89" s="130" t="s">
        <v>24</v>
      </c>
      <c r="C89" s="102" t="s">
        <v>1350</v>
      </c>
      <c r="D89" s="103" t="s">
        <v>322</v>
      </c>
      <c r="E89" s="568"/>
      <c r="F89" s="105" t="s">
        <v>1271</v>
      </c>
      <c r="G89" s="114"/>
      <c r="H89" s="599" t="s">
        <v>737</v>
      </c>
      <c r="I89" s="153"/>
      <c r="J89" s="177"/>
      <c r="K89" s="178"/>
      <c r="L89" s="111"/>
      <c r="M89" s="112">
        <f t="shared" si="10"/>
        <v>0</v>
      </c>
      <c r="N89" s="113">
        <f t="shared" si="11"/>
        <v>0</v>
      </c>
    </row>
    <row r="90" spans="1:14" ht="14.4" x14ac:dyDescent="0.25">
      <c r="A90" s="442" t="str">
        <f t="shared" si="9"/>
        <v>PrelimSophie DagnallWenda Park Ducati</v>
      </c>
      <c r="B90" s="130" t="s">
        <v>24</v>
      </c>
      <c r="C90" s="102" t="s">
        <v>779</v>
      </c>
      <c r="D90" s="103" t="s">
        <v>780</v>
      </c>
      <c r="E90" s="568"/>
      <c r="F90" s="105" t="s">
        <v>1233</v>
      </c>
      <c r="G90" s="114"/>
      <c r="H90" s="599" t="s">
        <v>1270</v>
      </c>
      <c r="I90" s="153"/>
      <c r="J90" s="177"/>
      <c r="K90" s="178"/>
      <c r="L90" s="111"/>
      <c r="M90" s="112">
        <f t="shared" si="10"/>
        <v>0</v>
      </c>
      <c r="N90" s="113">
        <f t="shared" si="11"/>
        <v>0</v>
      </c>
    </row>
    <row r="91" spans="1:14" ht="14.4" x14ac:dyDescent="0.25">
      <c r="A91" s="442" t="str">
        <f t="shared" si="9"/>
        <v>PrelimTahlia BurkeAlsarosh</v>
      </c>
      <c r="B91" s="130" t="s">
        <v>24</v>
      </c>
      <c r="C91" s="102" t="s">
        <v>988</v>
      </c>
      <c r="D91" s="103" t="s">
        <v>545</v>
      </c>
      <c r="E91" s="568"/>
      <c r="F91" s="105" t="s">
        <v>1262</v>
      </c>
      <c r="G91" s="114"/>
      <c r="H91" s="599" t="s">
        <v>1352</v>
      </c>
      <c r="I91" s="153"/>
      <c r="J91" s="177"/>
      <c r="K91" s="178"/>
      <c r="L91" s="111"/>
      <c r="M91" s="112">
        <f t="shared" si="10"/>
        <v>0</v>
      </c>
      <c r="N91" s="113">
        <f t="shared" si="11"/>
        <v>0</v>
      </c>
    </row>
    <row r="92" spans="1:14" ht="14.4" x14ac:dyDescent="0.25">
      <c r="A92" s="442" t="str">
        <f t="shared" si="9"/>
        <v>NovSophie TennantWandiera Special Addition</v>
      </c>
      <c r="B92" s="743" t="s">
        <v>70</v>
      </c>
      <c r="C92" s="744" t="s">
        <v>279</v>
      </c>
      <c r="D92" s="745" t="s">
        <v>318</v>
      </c>
      <c r="E92" s="740" t="s">
        <v>1274</v>
      </c>
      <c r="F92" s="105" t="s">
        <v>879</v>
      </c>
      <c r="G92" s="114"/>
      <c r="H92" s="599"/>
      <c r="I92" s="153">
        <v>66.718999999999994</v>
      </c>
      <c r="J92" s="177"/>
      <c r="K92" s="178"/>
      <c r="L92" s="111">
        <v>1</v>
      </c>
      <c r="M92" s="112">
        <f t="shared" si="10"/>
        <v>7</v>
      </c>
      <c r="N92" s="113">
        <f t="shared" si="11"/>
        <v>14</v>
      </c>
    </row>
    <row r="93" spans="1:14" ht="14.4" x14ac:dyDescent="0.25">
      <c r="A93" s="442" t="str">
        <f t="shared" si="9"/>
        <v>NovAerin HoyneLeedale Alice In Wonderland</v>
      </c>
      <c r="B93" s="743" t="s">
        <v>70</v>
      </c>
      <c r="C93" s="744" t="s">
        <v>292</v>
      </c>
      <c r="D93" s="745" t="s">
        <v>530</v>
      </c>
      <c r="E93" s="740" t="s">
        <v>1275</v>
      </c>
      <c r="F93" s="105" t="s">
        <v>429</v>
      </c>
      <c r="G93" s="114"/>
      <c r="H93" s="599"/>
      <c r="I93" s="153">
        <v>65.313000000000002</v>
      </c>
      <c r="J93" s="177"/>
      <c r="K93" s="178"/>
      <c r="L93" s="111">
        <v>2</v>
      </c>
      <c r="M93" s="112">
        <f t="shared" si="10"/>
        <v>6</v>
      </c>
      <c r="N93" s="113">
        <f t="shared" si="11"/>
        <v>12</v>
      </c>
    </row>
    <row r="94" spans="1:14" ht="14.4" x14ac:dyDescent="0.25">
      <c r="A94" s="442" t="str">
        <f t="shared" si="9"/>
        <v>NovSune SnymanSecret Assault</v>
      </c>
      <c r="B94" s="743" t="s">
        <v>70</v>
      </c>
      <c r="C94" s="744" t="s">
        <v>272</v>
      </c>
      <c r="D94" s="745" t="s">
        <v>309</v>
      </c>
      <c r="E94" s="740" t="s">
        <v>1276</v>
      </c>
      <c r="F94" s="105" t="s">
        <v>479</v>
      </c>
      <c r="G94" s="114"/>
      <c r="H94" s="599"/>
      <c r="I94" s="153">
        <v>64.218999999999994</v>
      </c>
      <c r="J94" s="177"/>
      <c r="K94" s="178"/>
      <c r="L94" s="111">
        <v>3</v>
      </c>
      <c r="M94" s="112">
        <f t="shared" si="10"/>
        <v>5</v>
      </c>
      <c r="N94" s="113">
        <f t="shared" si="11"/>
        <v>10</v>
      </c>
    </row>
    <row r="95" spans="1:14" ht="14.4" x14ac:dyDescent="0.25">
      <c r="A95" s="442" t="str">
        <f t="shared" si="9"/>
        <v>NovHolly GreeningLockharts Enterprise</v>
      </c>
      <c r="B95" s="743" t="s">
        <v>70</v>
      </c>
      <c r="C95" s="744" t="s">
        <v>39</v>
      </c>
      <c r="D95" s="745" t="s">
        <v>324</v>
      </c>
      <c r="E95" s="740" t="s">
        <v>1224</v>
      </c>
      <c r="F95" s="105" t="s">
        <v>376</v>
      </c>
      <c r="G95" s="114"/>
      <c r="H95" s="599"/>
      <c r="I95" s="153">
        <v>63.438000000000002</v>
      </c>
      <c r="J95" s="177"/>
      <c r="K95" s="178"/>
      <c r="L95" s="111">
        <v>4</v>
      </c>
      <c r="M95" s="112">
        <f t="shared" si="10"/>
        <v>4</v>
      </c>
      <c r="N95" s="113">
        <f t="shared" si="11"/>
        <v>8</v>
      </c>
    </row>
    <row r="96" spans="1:14" ht="14.4" x14ac:dyDescent="0.25">
      <c r="A96" s="442" t="str">
        <f t="shared" si="9"/>
        <v>NovAnnalyce PageLyngarie Catina</v>
      </c>
      <c r="B96" s="743" t="s">
        <v>70</v>
      </c>
      <c r="C96" s="744" t="s">
        <v>335</v>
      </c>
      <c r="D96" s="745" t="s">
        <v>1322</v>
      </c>
      <c r="E96" s="741"/>
      <c r="F96" s="105" t="s">
        <v>471</v>
      </c>
      <c r="G96" s="114"/>
      <c r="H96" s="599"/>
      <c r="I96" s="153">
        <v>59.063000000000002</v>
      </c>
      <c r="J96" s="177"/>
      <c r="K96" s="178"/>
      <c r="L96" s="111">
        <v>5</v>
      </c>
      <c r="M96" s="112">
        <f t="shared" si="10"/>
        <v>3</v>
      </c>
      <c r="N96" s="113">
        <f t="shared" si="11"/>
        <v>6</v>
      </c>
    </row>
    <row r="97" spans="1:14" ht="14.4" x14ac:dyDescent="0.25">
      <c r="A97" s="442" t="str">
        <f t="shared" si="9"/>
        <v>NovNoah James WoodyerAkina Edahn</v>
      </c>
      <c r="B97" s="743" t="s">
        <v>70</v>
      </c>
      <c r="C97" s="744" t="s">
        <v>1266</v>
      </c>
      <c r="D97" s="745" t="s">
        <v>1324</v>
      </c>
      <c r="E97" s="742"/>
      <c r="F97" s="105" t="s">
        <v>890</v>
      </c>
      <c r="G97" s="114"/>
      <c r="H97" s="599"/>
      <c r="I97" s="153">
        <v>59.063000000000002</v>
      </c>
      <c r="J97" s="177"/>
      <c r="K97" s="178"/>
      <c r="L97" s="111">
        <v>5</v>
      </c>
      <c r="M97" s="112">
        <f t="shared" si="10"/>
        <v>3</v>
      </c>
      <c r="N97" s="113">
        <f t="shared" si="11"/>
        <v>6</v>
      </c>
    </row>
    <row r="98" spans="1:14" ht="14.4" x14ac:dyDescent="0.25">
      <c r="A98" s="442" t="str">
        <f t="shared" si="9"/>
        <v>NovMarni BerceneParkiarrup Edward</v>
      </c>
      <c r="B98" s="743" t="s">
        <v>70</v>
      </c>
      <c r="C98" s="744" t="s">
        <v>571</v>
      </c>
      <c r="D98" s="745" t="s">
        <v>572</v>
      </c>
      <c r="E98" s="742"/>
      <c r="F98" s="105" t="s">
        <v>1272</v>
      </c>
      <c r="G98" s="114"/>
      <c r="H98" s="599"/>
      <c r="I98" s="153">
        <v>58.594000000000001</v>
      </c>
      <c r="J98" s="177"/>
      <c r="K98" s="178"/>
      <c r="L98" s="111">
        <v>7</v>
      </c>
      <c r="M98" s="112">
        <f t="shared" si="10"/>
        <v>1</v>
      </c>
      <c r="N98" s="113">
        <f t="shared" si="11"/>
        <v>2</v>
      </c>
    </row>
    <row r="99" spans="1:14" ht="14.4" x14ac:dyDescent="0.25">
      <c r="A99" s="442" t="str">
        <f t="shared" si="9"/>
        <v>NovHolly KerrOwendale Firefox</v>
      </c>
      <c r="B99" s="743" t="s">
        <v>70</v>
      </c>
      <c r="C99" s="744" t="s">
        <v>535</v>
      </c>
      <c r="D99" s="745" t="s">
        <v>526</v>
      </c>
      <c r="E99" s="742"/>
      <c r="F99" s="105" t="s">
        <v>570</v>
      </c>
      <c r="G99" s="114"/>
      <c r="H99" s="599"/>
      <c r="I99" s="153">
        <v>58.438000000000002</v>
      </c>
      <c r="J99" s="177"/>
      <c r="K99" s="178"/>
      <c r="L99" s="111">
        <v>8</v>
      </c>
      <c r="M99" s="112">
        <f t="shared" si="10"/>
        <v>1</v>
      </c>
      <c r="N99" s="113">
        <f t="shared" si="11"/>
        <v>2</v>
      </c>
    </row>
    <row r="100" spans="1:14" ht="14.4" x14ac:dyDescent="0.25">
      <c r="A100" s="442" t="str">
        <f t="shared" si="9"/>
        <v>NovAnnalyce PageCoronation Flora</v>
      </c>
      <c r="B100" s="743" t="s">
        <v>70</v>
      </c>
      <c r="C100" s="744" t="s">
        <v>335</v>
      </c>
      <c r="D100" s="745" t="s">
        <v>338</v>
      </c>
      <c r="E100" s="742"/>
      <c r="F100" s="105" t="s">
        <v>471</v>
      </c>
      <c r="G100" s="114"/>
      <c r="H100" s="599"/>
      <c r="I100" s="153">
        <v>57.655999999999999</v>
      </c>
      <c r="J100" s="177"/>
      <c r="K100" s="178"/>
      <c r="L100" s="111">
        <v>9</v>
      </c>
      <c r="M100" s="112">
        <f t="shared" si="10"/>
        <v>1</v>
      </c>
      <c r="N100" s="113">
        <f t="shared" si="11"/>
        <v>2</v>
      </c>
    </row>
    <row r="101" spans="1:14" ht="14.4" x14ac:dyDescent="0.25">
      <c r="A101" s="442" t="str">
        <f t="shared" si="9"/>
        <v>NovJenaveve PageWyatchwood Druid</v>
      </c>
      <c r="B101" s="743" t="s">
        <v>70</v>
      </c>
      <c r="C101" s="744" t="s">
        <v>214</v>
      </c>
      <c r="D101" s="746" t="s">
        <v>228</v>
      </c>
      <c r="E101" s="742"/>
      <c r="F101" s="105" t="s">
        <v>471</v>
      </c>
      <c r="G101" s="114"/>
      <c r="H101" s="599"/>
      <c r="I101" s="153">
        <v>56.563000000000002</v>
      </c>
      <c r="J101" s="177"/>
      <c r="K101" s="178"/>
      <c r="L101" s="111">
        <v>10</v>
      </c>
      <c r="M101" s="112">
        <f t="shared" si="10"/>
        <v>1</v>
      </c>
      <c r="N101" s="113">
        <f t="shared" si="11"/>
        <v>2</v>
      </c>
    </row>
    <row r="102" spans="1:14" ht="14.4" x14ac:dyDescent="0.25">
      <c r="A102" s="442" t="str">
        <f t="shared" ref="A102:A133" si="12">CONCATENATE(B102,C102,D102)</f>
        <v>NovGrace CoxMilo</v>
      </c>
      <c r="B102" s="743" t="s">
        <v>70</v>
      </c>
      <c r="C102" s="744" t="s">
        <v>599</v>
      </c>
      <c r="D102" s="745" t="s">
        <v>628</v>
      </c>
      <c r="E102" s="742"/>
      <c r="F102" s="105" t="s">
        <v>379</v>
      </c>
      <c r="G102" s="114"/>
      <c r="H102" s="599"/>
      <c r="I102" s="153">
        <v>55</v>
      </c>
      <c r="J102" s="177"/>
      <c r="K102" s="178"/>
      <c r="L102" s="111">
        <v>11</v>
      </c>
      <c r="M102" s="112">
        <f t="shared" si="10"/>
        <v>1</v>
      </c>
      <c r="N102" s="113">
        <f t="shared" si="11"/>
        <v>2</v>
      </c>
    </row>
    <row r="103" spans="1:14" ht="14.4" x14ac:dyDescent="0.25">
      <c r="A103" s="442" t="str">
        <f t="shared" si="12"/>
        <v>NovTaylah SmithKyamba Summer</v>
      </c>
      <c r="B103" s="743" t="s">
        <v>70</v>
      </c>
      <c r="C103" s="744" t="s">
        <v>616</v>
      </c>
      <c r="D103" s="745" t="s">
        <v>649</v>
      </c>
      <c r="E103" s="742"/>
      <c r="F103" s="105" t="s">
        <v>379</v>
      </c>
      <c r="G103" s="114"/>
      <c r="H103" s="599"/>
      <c r="I103" s="153">
        <v>54.530999999999999</v>
      </c>
      <c r="J103" s="177"/>
      <c r="K103" s="178"/>
      <c r="L103" s="111">
        <v>12</v>
      </c>
      <c r="M103" s="112">
        <f t="shared" si="10"/>
        <v>1</v>
      </c>
      <c r="N103" s="113">
        <f t="shared" si="11"/>
        <v>2</v>
      </c>
    </row>
    <row r="104" spans="1:14" ht="14.4" x14ac:dyDescent="0.25">
      <c r="A104" s="442" t="str">
        <f t="shared" si="12"/>
        <v>NovAmelia McdonaldSpringwater Chanel</v>
      </c>
      <c r="B104" s="743" t="s">
        <v>70</v>
      </c>
      <c r="C104" s="744" t="s">
        <v>531</v>
      </c>
      <c r="D104" s="745" t="s">
        <v>169</v>
      </c>
      <c r="E104" s="742"/>
      <c r="F104" s="105" t="s">
        <v>1273</v>
      </c>
      <c r="G104" s="114"/>
      <c r="H104" s="599"/>
      <c r="I104" s="153">
        <v>53.280999999999999</v>
      </c>
      <c r="J104" s="177"/>
      <c r="K104" s="178"/>
      <c r="L104" s="111">
        <v>13</v>
      </c>
      <c r="M104" s="112">
        <f t="shared" si="10"/>
        <v>1</v>
      </c>
      <c r="N104" s="113">
        <f t="shared" si="11"/>
        <v>2</v>
      </c>
    </row>
    <row r="105" spans="1:14" ht="14.4" x14ac:dyDescent="0.25">
      <c r="A105" s="442" t="str">
        <f t="shared" si="12"/>
        <v>NovHadlee BaldacchinoMira Makin Waves</v>
      </c>
      <c r="B105" s="743" t="s">
        <v>70</v>
      </c>
      <c r="C105" s="744" t="s">
        <v>1185</v>
      </c>
      <c r="D105" s="745" t="s">
        <v>1189</v>
      </c>
      <c r="E105" s="742"/>
      <c r="F105" s="105" t="s">
        <v>257</v>
      </c>
      <c r="G105" s="114"/>
      <c r="H105" s="599"/>
      <c r="I105" s="153">
        <v>41.405999999999999</v>
      </c>
      <c r="J105" s="177"/>
      <c r="K105" s="178"/>
      <c r="L105" s="111">
        <v>14</v>
      </c>
      <c r="M105" s="112">
        <f t="shared" si="10"/>
        <v>1</v>
      </c>
      <c r="N105" s="113">
        <f t="shared" si="11"/>
        <v>2</v>
      </c>
    </row>
    <row r="106" spans="1:14" ht="14.4" x14ac:dyDescent="0.25">
      <c r="A106" s="442" t="str">
        <f t="shared" si="12"/>
        <v>PrelimMeg FowlerBreezewater Mr Brown</v>
      </c>
      <c r="B106" s="130" t="s">
        <v>24</v>
      </c>
      <c r="C106" s="102" t="s">
        <v>1001</v>
      </c>
      <c r="D106" s="103" t="s">
        <v>1327</v>
      </c>
      <c r="E106" s="739" t="s">
        <v>1283</v>
      </c>
      <c r="F106" s="105" t="s">
        <v>1245</v>
      </c>
      <c r="G106" s="114"/>
      <c r="H106" s="599">
        <v>73.957999999999998</v>
      </c>
      <c r="I106" s="153"/>
      <c r="J106" s="177"/>
      <c r="K106" s="178"/>
      <c r="L106" s="111">
        <v>1</v>
      </c>
      <c r="M106" s="112">
        <f t="shared" si="10"/>
        <v>7</v>
      </c>
      <c r="N106" s="113">
        <f t="shared" si="11"/>
        <v>14</v>
      </c>
    </row>
    <row r="107" spans="1:14" ht="14.4" x14ac:dyDescent="0.25">
      <c r="A107" s="442" t="str">
        <f t="shared" si="12"/>
        <v>PrelimReagan HughanSylvania Curtain Call</v>
      </c>
      <c r="B107" s="130" t="s">
        <v>24</v>
      </c>
      <c r="C107" s="102" t="s">
        <v>343</v>
      </c>
      <c r="D107" s="103" t="s">
        <v>386</v>
      </c>
      <c r="E107" s="739" t="s">
        <v>1255</v>
      </c>
      <c r="F107" s="105" t="s">
        <v>1226</v>
      </c>
      <c r="G107" s="114"/>
      <c r="H107" s="599">
        <v>72.832999999999998</v>
      </c>
      <c r="I107" s="153"/>
      <c r="J107" s="177"/>
      <c r="K107" s="178"/>
      <c r="L107" s="111">
        <v>2</v>
      </c>
      <c r="M107" s="112">
        <f t="shared" si="10"/>
        <v>6</v>
      </c>
      <c r="N107" s="113">
        <f t="shared" si="11"/>
        <v>12</v>
      </c>
    </row>
    <row r="108" spans="1:14" ht="14.4" x14ac:dyDescent="0.25">
      <c r="A108" s="442" t="str">
        <f t="shared" si="12"/>
        <v>PrelimJorja WarehamTiaja Park Image</v>
      </c>
      <c r="B108" s="130" t="s">
        <v>24</v>
      </c>
      <c r="C108" s="102" t="s">
        <v>340</v>
      </c>
      <c r="D108" s="103" t="s">
        <v>383</v>
      </c>
      <c r="E108" s="739" t="s">
        <v>1284</v>
      </c>
      <c r="F108" s="105" t="s">
        <v>1277</v>
      </c>
      <c r="G108" s="114"/>
      <c r="H108" s="599">
        <v>72.082999999999998</v>
      </c>
      <c r="I108" s="153"/>
      <c r="J108" s="177"/>
      <c r="K108" s="178"/>
      <c r="L108" s="111">
        <v>3</v>
      </c>
      <c r="M108" s="112">
        <f t="shared" si="10"/>
        <v>5</v>
      </c>
      <c r="N108" s="113">
        <f t="shared" si="11"/>
        <v>10</v>
      </c>
    </row>
    <row r="109" spans="1:14" ht="14.4" x14ac:dyDescent="0.25">
      <c r="A109" s="442" t="str">
        <f t="shared" si="12"/>
        <v>PrelimSheridan ClarsonTiaja Park Elegance</v>
      </c>
      <c r="B109" s="130" t="s">
        <v>24</v>
      </c>
      <c r="C109" s="102" t="s">
        <v>346</v>
      </c>
      <c r="D109" s="103" t="s">
        <v>400</v>
      </c>
      <c r="E109" s="739" t="s">
        <v>1285</v>
      </c>
      <c r="F109" s="105" t="s">
        <v>1278</v>
      </c>
      <c r="G109" s="114"/>
      <c r="H109" s="599">
        <v>72.082999999999998</v>
      </c>
      <c r="I109" s="153"/>
      <c r="J109" s="177"/>
      <c r="K109" s="178"/>
      <c r="L109" s="111">
        <v>3</v>
      </c>
      <c r="M109" s="112">
        <f t="shared" si="10"/>
        <v>5</v>
      </c>
      <c r="N109" s="113">
        <f t="shared" si="11"/>
        <v>10</v>
      </c>
    </row>
    <row r="110" spans="1:14" ht="14.4" x14ac:dyDescent="0.25">
      <c r="A110" s="442" t="str">
        <f t="shared" si="12"/>
        <v>PrelimCarla NewmanTia'S Tiger Moth</v>
      </c>
      <c r="B110" s="130" t="s">
        <v>24</v>
      </c>
      <c r="C110" s="102" t="s">
        <v>501</v>
      </c>
      <c r="D110" s="103" t="s">
        <v>1328</v>
      </c>
      <c r="E110" s="568"/>
      <c r="F110" s="105" t="s">
        <v>1231</v>
      </c>
      <c r="G110" s="114"/>
      <c r="H110" s="599">
        <v>71.25</v>
      </c>
      <c r="I110" s="153"/>
      <c r="J110" s="177"/>
      <c r="K110" s="178"/>
      <c r="L110" s="111">
        <v>5</v>
      </c>
      <c r="M110" s="112">
        <f t="shared" si="10"/>
        <v>3</v>
      </c>
      <c r="N110" s="113">
        <f t="shared" si="11"/>
        <v>6</v>
      </c>
    </row>
    <row r="111" spans="1:14" ht="14.4" x14ac:dyDescent="0.25">
      <c r="A111" s="442" t="str">
        <f t="shared" si="12"/>
        <v>PrelimHarriet ForrestBlue Sandgroper</v>
      </c>
      <c r="B111" s="130" t="s">
        <v>24</v>
      </c>
      <c r="C111" s="102" t="s">
        <v>607</v>
      </c>
      <c r="D111" s="103" t="s">
        <v>640</v>
      </c>
      <c r="E111" s="568"/>
      <c r="F111" s="105" t="s">
        <v>1222</v>
      </c>
      <c r="G111" s="114"/>
      <c r="H111" s="599">
        <v>71.25</v>
      </c>
      <c r="I111" s="153"/>
      <c r="J111" s="177"/>
      <c r="K111" s="178"/>
      <c r="L111" s="111">
        <v>5</v>
      </c>
      <c r="M111" s="112">
        <f t="shared" si="10"/>
        <v>3</v>
      </c>
      <c r="N111" s="113">
        <f t="shared" si="11"/>
        <v>6</v>
      </c>
    </row>
    <row r="112" spans="1:14" ht="14.4" x14ac:dyDescent="0.25">
      <c r="A112" s="442" t="str">
        <f t="shared" si="12"/>
        <v>PrelimMia Di CandiloGordon Park Waltz</v>
      </c>
      <c r="B112" s="130" t="s">
        <v>24</v>
      </c>
      <c r="C112" s="102" t="s">
        <v>1279</v>
      </c>
      <c r="D112" s="103" t="s">
        <v>398</v>
      </c>
      <c r="E112" s="568"/>
      <c r="F112" s="105" t="s">
        <v>1230</v>
      </c>
      <c r="G112" s="114"/>
      <c r="H112" s="599">
        <v>70.207999999999998</v>
      </c>
      <c r="I112" s="153"/>
      <c r="J112" s="177"/>
      <c r="K112" s="178"/>
      <c r="L112" s="111">
        <v>8</v>
      </c>
      <c r="M112" s="112">
        <f t="shared" si="10"/>
        <v>1</v>
      </c>
      <c r="N112" s="113">
        <f t="shared" si="11"/>
        <v>2</v>
      </c>
    </row>
    <row r="113" spans="1:14" ht="14.4" x14ac:dyDescent="0.25">
      <c r="A113" s="442" t="str">
        <f t="shared" si="12"/>
        <v>PrelimChenin HislopArdientes Beautiful Melody</v>
      </c>
      <c r="B113" s="130" t="s">
        <v>24</v>
      </c>
      <c r="C113" s="102" t="s">
        <v>1280</v>
      </c>
      <c r="D113" s="103" t="s">
        <v>1329</v>
      </c>
      <c r="E113" s="568"/>
      <c r="F113" s="105" t="s">
        <v>1281</v>
      </c>
      <c r="G113" s="114"/>
      <c r="H113" s="599">
        <v>68.957999999999998</v>
      </c>
      <c r="I113" s="153"/>
      <c r="J113" s="177"/>
      <c r="K113" s="178"/>
      <c r="L113" s="111">
        <v>9</v>
      </c>
      <c r="M113" s="112">
        <f t="shared" si="10"/>
        <v>1</v>
      </c>
      <c r="N113" s="113">
        <f t="shared" si="11"/>
        <v>2</v>
      </c>
    </row>
    <row r="114" spans="1:14" ht="14.4" x14ac:dyDescent="0.25">
      <c r="A114" s="442" t="str">
        <f t="shared" si="12"/>
        <v>PrelimEmily BrimblecombeSenlac Crowley</v>
      </c>
      <c r="B114" s="130" t="s">
        <v>24</v>
      </c>
      <c r="C114" s="102" t="s">
        <v>609</v>
      </c>
      <c r="D114" s="103" t="s">
        <v>642</v>
      </c>
      <c r="E114" s="568"/>
      <c r="F114" s="105" t="s">
        <v>1228</v>
      </c>
      <c r="G114" s="114"/>
      <c r="H114" s="599">
        <v>68.75</v>
      </c>
      <c r="I114" s="153"/>
      <c r="J114" s="177"/>
      <c r="K114" s="178"/>
      <c r="L114" s="111">
        <v>10</v>
      </c>
      <c r="M114" s="112">
        <f t="shared" si="10"/>
        <v>1</v>
      </c>
      <c r="N114" s="113">
        <f t="shared" si="11"/>
        <v>2</v>
      </c>
    </row>
    <row r="115" spans="1:14" ht="14.4" x14ac:dyDescent="0.25">
      <c r="A115" s="442" t="str">
        <f t="shared" si="12"/>
        <v>PrelimEva AnningSenlac Crowley</v>
      </c>
      <c r="B115" s="130" t="s">
        <v>24</v>
      </c>
      <c r="C115" s="102" t="s">
        <v>502</v>
      </c>
      <c r="D115" s="103" t="s">
        <v>642</v>
      </c>
      <c r="E115" s="568"/>
      <c r="F115" s="105"/>
      <c r="G115" s="114"/>
      <c r="H115" s="599">
        <v>68.707999999999998</v>
      </c>
      <c r="I115" s="153"/>
      <c r="J115" s="177"/>
      <c r="K115" s="178"/>
      <c r="L115" s="111">
        <v>11</v>
      </c>
      <c r="M115" s="112">
        <f t="shared" si="10"/>
        <v>1</v>
      </c>
      <c r="N115" s="113">
        <f t="shared" si="11"/>
        <v>2</v>
      </c>
    </row>
    <row r="116" spans="1:14" ht="14.4" x14ac:dyDescent="0.25">
      <c r="A116" s="442" t="str">
        <f t="shared" si="12"/>
        <v>PrelimImogen MurrayCivil Rights</v>
      </c>
      <c r="B116" s="130" t="s">
        <v>24</v>
      </c>
      <c r="C116" s="102" t="s">
        <v>608</v>
      </c>
      <c r="D116" s="103" t="s">
        <v>641</v>
      </c>
      <c r="E116" s="568"/>
      <c r="F116" s="105" t="s">
        <v>1268</v>
      </c>
      <c r="G116" s="114"/>
      <c r="H116" s="599">
        <v>67.5</v>
      </c>
      <c r="I116" s="153"/>
      <c r="J116" s="177"/>
      <c r="K116" s="178"/>
      <c r="L116" s="111">
        <v>12</v>
      </c>
      <c r="M116" s="112">
        <f t="shared" si="10"/>
        <v>1</v>
      </c>
      <c r="N116" s="113">
        <f t="shared" si="11"/>
        <v>2</v>
      </c>
    </row>
    <row r="117" spans="1:14" ht="14.4" x14ac:dyDescent="0.25">
      <c r="A117" s="442" t="str">
        <f t="shared" si="12"/>
        <v>PrelimMia TollarzoDelta Of Ebony Park</v>
      </c>
      <c r="B117" s="130" t="s">
        <v>24</v>
      </c>
      <c r="C117" s="102" t="s">
        <v>482</v>
      </c>
      <c r="D117" s="103" t="s">
        <v>520</v>
      </c>
      <c r="E117" s="568"/>
      <c r="F117" s="105" t="s">
        <v>1282</v>
      </c>
      <c r="G117" s="114"/>
      <c r="H117" s="599">
        <v>67.5</v>
      </c>
      <c r="I117" s="153"/>
      <c r="J117" s="177"/>
      <c r="K117" s="178"/>
      <c r="L117" s="111">
        <v>12</v>
      </c>
      <c r="M117" s="112">
        <f t="shared" si="10"/>
        <v>1</v>
      </c>
      <c r="N117" s="113">
        <f t="shared" si="11"/>
        <v>2</v>
      </c>
    </row>
    <row r="118" spans="1:14" ht="14.4" x14ac:dyDescent="0.25">
      <c r="A118" s="442" t="str">
        <f t="shared" si="12"/>
        <v>PrelimGrace JohnsonKatie</v>
      </c>
      <c r="B118" s="130" t="s">
        <v>24</v>
      </c>
      <c r="C118" s="102" t="s">
        <v>339</v>
      </c>
      <c r="D118" s="132" t="s">
        <v>382</v>
      </c>
      <c r="E118" s="568"/>
      <c r="F118" s="105"/>
      <c r="G118" s="114"/>
      <c r="H118" s="599">
        <v>66.042000000000002</v>
      </c>
      <c r="I118" s="153"/>
      <c r="J118" s="177"/>
      <c r="K118" s="178"/>
      <c r="L118" s="111">
        <v>14</v>
      </c>
      <c r="M118" s="112">
        <f t="shared" si="10"/>
        <v>1</v>
      </c>
      <c r="N118" s="113">
        <f t="shared" si="11"/>
        <v>2</v>
      </c>
    </row>
    <row r="119" spans="1:14" ht="14.4" x14ac:dyDescent="0.25">
      <c r="A119" s="442" t="str">
        <f t="shared" si="12"/>
        <v>PrelimAvarna McdonaldToro Express</v>
      </c>
      <c r="B119" s="130" t="s">
        <v>24</v>
      </c>
      <c r="C119" s="102" t="s">
        <v>944</v>
      </c>
      <c r="D119" s="103" t="s">
        <v>937</v>
      </c>
      <c r="E119" s="568"/>
      <c r="F119" s="105"/>
      <c r="G119" s="114"/>
      <c r="H119" s="599">
        <v>65.832999999999998</v>
      </c>
      <c r="I119" s="153"/>
      <c r="J119" s="177"/>
      <c r="K119" s="178"/>
      <c r="L119" s="111">
        <v>15</v>
      </c>
      <c r="M119" s="112">
        <f t="shared" si="10"/>
        <v>1</v>
      </c>
      <c r="N119" s="113">
        <f t="shared" si="11"/>
        <v>2</v>
      </c>
    </row>
    <row r="120" spans="1:14" ht="14.4" x14ac:dyDescent="0.25">
      <c r="A120" s="442" t="str">
        <f t="shared" si="12"/>
        <v>PrelimCaitlin WhitemanPennyroyal Tea</v>
      </c>
      <c r="B120" s="130" t="s">
        <v>24</v>
      </c>
      <c r="C120" s="102" t="s">
        <v>347</v>
      </c>
      <c r="D120" s="103" t="s">
        <v>391</v>
      </c>
      <c r="E120" s="568"/>
      <c r="F120" s="105"/>
      <c r="G120" s="114"/>
      <c r="H120" s="599">
        <v>64.792000000000002</v>
      </c>
      <c r="I120" s="153"/>
      <c r="J120" s="177"/>
      <c r="K120" s="178"/>
      <c r="L120" s="111">
        <v>16</v>
      </c>
      <c r="M120" s="112">
        <f t="shared" si="10"/>
        <v>1</v>
      </c>
      <c r="N120" s="113">
        <f t="shared" si="11"/>
        <v>2</v>
      </c>
    </row>
    <row r="121" spans="1:14" ht="14.4" x14ac:dyDescent="0.25">
      <c r="A121" s="442" t="str">
        <f t="shared" si="12"/>
        <v>PrelimRachel Staniforth-SmithKatannah Chardonnay</v>
      </c>
      <c r="B121" s="130" t="s">
        <v>24</v>
      </c>
      <c r="C121" s="102" t="s">
        <v>357</v>
      </c>
      <c r="D121" s="103" t="s">
        <v>399</v>
      </c>
      <c r="E121" s="568"/>
      <c r="F121" s="105"/>
      <c r="G121" s="114"/>
      <c r="H121" s="599">
        <v>63.957999999999998</v>
      </c>
      <c r="I121" s="153"/>
      <c r="J121" s="177"/>
      <c r="K121" s="178"/>
      <c r="L121" s="111">
        <v>17</v>
      </c>
      <c r="M121" s="112">
        <f t="shared" si="10"/>
        <v>1</v>
      </c>
      <c r="N121" s="113">
        <f t="shared" si="11"/>
        <v>2</v>
      </c>
    </row>
    <row r="122" spans="1:14" ht="14.4" x14ac:dyDescent="0.25">
      <c r="A122" s="442" t="str">
        <f t="shared" si="12"/>
        <v>PrelimTatum HandCrystal Clear</v>
      </c>
      <c r="B122" s="130" t="s">
        <v>24</v>
      </c>
      <c r="C122" s="102" t="s">
        <v>341</v>
      </c>
      <c r="D122" s="103" t="s">
        <v>516</v>
      </c>
      <c r="E122" s="568"/>
      <c r="F122" s="105"/>
      <c r="G122" s="114"/>
      <c r="H122" s="599">
        <v>63.332999999999998</v>
      </c>
      <c r="I122" s="153"/>
      <c r="J122" s="177"/>
      <c r="K122" s="178"/>
      <c r="L122" s="111">
        <v>18</v>
      </c>
      <c r="M122" s="112">
        <f t="shared" si="10"/>
        <v>1</v>
      </c>
      <c r="N122" s="113">
        <f t="shared" si="11"/>
        <v>2</v>
      </c>
    </row>
    <row r="123" spans="1:14" ht="14.4" x14ac:dyDescent="0.25">
      <c r="A123" s="442" t="str">
        <f t="shared" si="12"/>
        <v>PrelimJade ReillyWally</v>
      </c>
      <c r="B123" s="130" t="s">
        <v>24</v>
      </c>
      <c r="C123" s="102" t="s">
        <v>1104</v>
      </c>
      <c r="D123" s="103" t="s">
        <v>1129</v>
      </c>
      <c r="E123" s="568"/>
      <c r="F123" s="105"/>
      <c r="G123" s="114"/>
      <c r="H123" s="599">
        <v>62.5</v>
      </c>
      <c r="I123" s="153"/>
      <c r="J123" s="177"/>
      <c r="K123" s="178"/>
      <c r="L123" s="111">
        <v>19</v>
      </c>
      <c r="M123" s="112">
        <f t="shared" si="10"/>
        <v>1</v>
      </c>
      <c r="N123" s="113">
        <f t="shared" si="11"/>
        <v>2</v>
      </c>
    </row>
    <row r="124" spans="1:14" ht="14.4" x14ac:dyDescent="0.25">
      <c r="A124" s="442" t="str">
        <f t="shared" si="12"/>
        <v>PrelimElla CameronDevereaux Hustler</v>
      </c>
      <c r="B124" s="130" t="s">
        <v>24</v>
      </c>
      <c r="C124" s="102" t="s">
        <v>1069</v>
      </c>
      <c r="D124" s="103" t="s">
        <v>1071</v>
      </c>
      <c r="E124" s="568"/>
      <c r="F124" s="105" t="s">
        <v>142</v>
      </c>
      <c r="G124" s="114"/>
      <c r="H124" s="599">
        <v>61.667000000000002</v>
      </c>
      <c r="I124" s="153"/>
      <c r="J124" s="177"/>
      <c r="K124" s="178"/>
      <c r="L124" s="111">
        <v>20</v>
      </c>
      <c r="M124" s="112">
        <f t="shared" si="10"/>
        <v>1</v>
      </c>
      <c r="N124" s="113">
        <f t="shared" si="11"/>
        <v>2</v>
      </c>
    </row>
    <row r="125" spans="1:14" ht="14.4" x14ac:dyDescent="0.25">
      <c r="A125" s="442" t="str">
        <f t="shared" si="12"/>
        <v>PrelimHannah DuncanWesswood I Believe</v>
      </c>
      <c r="B125" s="130" t="s">
        <v>24</v>
      </c>
      <c r="C125" s="102" t="s">
        <v>1117</v>
      </c>
      <c r="D125" s="103" t="s">
        <v>1143</v>
      </c>
      <c r="E125" s="568"/>
      <c r="F125" s="105"/>
      <c r="G125" s="114"/>
      <c r="H125" s="599">
        <v>61.042000000000002</v>
      </c>
      <c r="I125" s="153"/>
      <c r="J125" s="177"/>
      <c r="K125" s="178"/>
      <c r="L125" s="111">
        <v>21</v>
      </c>
      <c r="M125" s="112">
        <f t="shared" si="10"/>
        <v>1</v>
      </c>
      <c r="N125" s="113">
        <f t="shared" si="11"/>
        <v>2</v>
      </c>
    </row>
    <row r="126" spans="1:14" ht="14.4" x14ac:dyDescent="0.25">
      <c r="A126" s="442" t="str">
        <f t="shared" si="12"/>
        <v>PrelimTeagan ChristieBms Ostinato</v>
      </c>
      <c r="B126" s="130" t="s">
        <v>24</v>
      </c>
      <c r="C126" s="102" t="s">
        <v>481</v>
      </c>
      <c r="D126" s="103" t="s">
        <v>514</v>
      </c>
      <c r="E126" s="568"/>
      <c r="F126" s="105"/>
      <c r="G126" s="114"/>
      <c r="H126" s="599">
        <v>60.417000000000002</v>
      </c>
      <c r="I126" s="153"/>
      <c r="J126" s="177"/>
      <c r="K126" s="178"/>
      <c r="L126" s="111">
        <v>22</v>
      </c>
      <c r="M126" s="112">
        <f t="shared" si="10"/>
        <v>1</v>
      </c>
      <c r="N126" s="113">
        <f t="shared" si="11"/>
        <v>2</v>
      </c>
    </row>
    <row r="127" spans="1:14" ht="14.4" x14ac:dyDescent="0.25">
      <c r="A127" s="442" t="str">
        <f t="shared" si="12"/>
        <v>PrelimSheridan ClarsonTiaja Park Halo</v>
      </c>
      <c r="B127" s="130" t="s">
        <v>24</v>
      </c>
      <c r="C127" s="102" t="s">
        <v>346</v>
      </c>
      <c r="D127" s="103" t="s">
        <v>390</v>
      </c>
      <c r="E127" s="568"/>
      <c r="F127" s="105" t="s">
        <v>1236</v>
      </c>
      <c r="G127" s="114"/>
      <c r="H127" s="599">
        <v>59.582999999999998</v>
      </c>
      <c r="I127" s="153"/>
      <c r="J127" s="177"/>
      <c r="K127" s="178"/>
      <c r="L127" s="111">
        <v>23</v>
      </c>
      <c r="M127" s="112">
        <f t="shared" si="10"/>
        <v>1</v>
      </c>
      <c r="N127" s="113">
        <f t="shared" si="11"/>
        <v>2</v>
      </c>
    </row>
    <row r="128" spans="1:14" ht="14.4" x14ac:dyDescent="0.25">
      <c r="A128" s="442" t="str">
        <f t="shared" si="12"/>
        <v>ElemMia TollarzoDallu Stanley</v>
      </c>
      <c r="B128" s="743" t="s">
        <v>16</v>
      </c>
      <c r="C128" s="744" t="s">
        <v>482</v>
      </c>
      <c r="D128" s="745" t="s">
        <v>484</v>
      </c>
      <c r="E128" s="740" t="s">
        <v>1287</v>
      </c>
      <c r="F128" s="105"/>
      <c r="G128" s="114"/>
      <c r="H128" s="599"/>
      <c r="I128" s="153"/>
      <c r="J128" s="177">
        <v>67.072999999999993</v>
      </c>
      <c r="K128" s="178"/>
      <c r="L128" s="111">
        <v>1</v>
      </c>
      <c r="M128" s="112">
        <f t="shared" si="10"/>
        <v>7</v>
      </c>
      <c r="N128" s="113">
        <f t="shared" si="11"/>
        <v>14</v>
      </c>
    </row>
    <row r="129" spans="1:14" ht="14.4" x14ac:dyDescent="0.25">
      <c r="A129" s="442" t="str">
        <f t="shared" si="12"/>
        <v>ElemMaddison ManoliniSchadenfreude Lou</v>
      </c>
      <c r="B129" s="743" t="s">
        <v>16</v>
      </c>
      <c r="C129" s="744" t="s">
        <v>1286</v>
      </c>
      <c r="D129" s="745" t="s">
        <v>1330</v>
      </c>
      <c r="E129" s="740" t="s">
        <v>1210</v>
      </c>
      <c r="F129" s="105"/>
      <c r="G129" s="114"/>
      <c r="H129" s="599"/>
      <c r="I129" s="153"/>
      <c r="J129" s="177">
        <v>65</v>
      </c>
      <c r="K129" s="178"/>
      <c r="L129" s="111">
        <v>2</v>
      </c>
      <c r="M129" s="112">
        <f t="shared" si="10"/>
        <v>6</v>
      </c>
      <c r="N129" s="113">
        <f t="shared" si="11"/>
        <v>12</v>
      </c>
    </row>
    <row r="130" spans="1:14" ht="14.4" x14ac:dyDescent="0.25">
      <c r="A130" s="442" t="str">
        <f t="shared" si="12"/>
        <v>ElemJorja WarehamTiaja Park Fearless</v>
      </c>
      <c r="B130" s="743" t="s">
        <v>16</v>
      </c>
      <c r="C130" s="744" t="s">
        <v>340</v>
      </c>
      <c r="D130" s="745" t="s">
        <v>462</v>
      </c>
      <c r="E130" s="740" t="s">
        <v>1255</v>
      </c>
      <c r="F130" s="105"/>
      <c r="G130" s="114"/>
      <c r="H130" s="599"/>
      <c r="I130" s="153"/>
      <c r="J130" s="177">
        <v>64.512</v>
      </c>
      <c r="K130" s="178"/>
      <c r="L130" s="111">
        <v>3</v>
      </c>
      <c r="M130" s="112">
        <f t="shared" si="10"/>
        <v>5</v>
      </c>
      <c r="N130" s="113">
        <f t="shared" si="11"/>
        <v>10</v>
      </c>
    </row>
    <row r="131" spans="1:14" ht="14.4" x14ac:dyDescent="0.25">
      <c r="A131" s="442" t="str">
        <f t="shared" si="12"/>
        <v>ElemHarriet ForrestOakover Too Much Chatter</v>
      </c>
      <c r="B131" s="743" t="s">
        <v>16</v>
      </c>
      <c r="C131" s="744" t="s">
        <v>607</v>
      </c>
      <c r="D131" s="745" t="s">
        <v>659</v>
      </c>
      <c r="E131" s="740" t="s">
        <v>1288</v>
      </c>
      <c r="F131" s="105"/>
      <c r="G131" s="114"/>
      <c r="H131" s="599"/>
      <c r="I131" s="153"/>
      <c r="J131" s="177">
        <v>64.512</v>
      </c>
      <c r="K131" s="178"/>
      <c r="L131" s="111">
        <v>4</v>
      </c>
      <c r="M131" s="112">
        <f t="shared" si="10"/>
        <v>4</v>
      </c>
      <c r="N131" s="113">
        <f t="shared" si="11"/>
        <v>8</v>
      </c>
    </row>
    <row r="132" spans="1:14" ht="14.4" x14ac:dyDescent="0.25">
      <c r="A132" s="442" t="str">
        <f t="shared" si="12"/>
        <v>ElemKrystina BerceneMy Ophelia</v>
      </c>
      <c r="B132" s="743" t="s">
        <v>16</v>
      </c>
      <c r="C132" s="744" t="s">
        <v>686</v>
      </c>
      <c r="D132" s="745" t="s">
        <v>656</v>
      </c>
      <c r="E132" s="740"/>
      <c r="F132" s="105"/>
      <c r="G132" s="114"/>
      <c r="H132" s="599"/>
      <c r="I132" s="153"/>
      <c r="J132" s="177">
        <v>64.146000000000001</v>
      </c>
      <c r="K132" s="178"/>
      <c r="L132" s="111">
        <v>5</v>
      </c>
      <c r="M132" s="112">
        <f t="shared" si="10"/>
        <v>3</v>
      </c>
      <c r="N132" s="113">
        <f t="shared" si="11"/>
        <v>6</v>
      </c>
    </row>
    <row r="133" spans="1:14" ht="14.4" x14ac:dyDescent="0.25">
      <c r="A133" s="442" t="str">
        <f t="shared" si="12"/>
        <v>ElemSavannah BeveridgeMidas Parisian Affair</v>
      </c>
      <c r="B133" s="743" t="s">
        <v>16</v>
      </c>
      <c r="C133" s="744" t="s">
        <v>354</v>
      </c>
      <c r="D133" s="745" t="s">
        <v>477</v>
      </c>
      <c r="E133" s="742"/>
      <c r="F133" s="105"/>
      <c r="G133" s="114"/>
      <c r="H133" s="599"/>
      <c r="I133" s="153"/>
      <c r="J133" s="177">
        <v>62.439</v>
      </c>
      <c r="K133" s="178"/>
      <c r="L133" s="111">
        <v>6</v>
      </c>
      <c r="M133" s="112">
        <f t="shared" si="10"/>
        <v>2</v>
      </c>
      <c r="N133" s="113">
        <f t="shared" si="11"/>
        <v>4</v>
      </c>
    </row>
    <row r="134" spans="1:14" ht="14.4" x14ac:dyDescent="0.25">
      <c r="A134" s="442" t="str">
        <f t="shared" ref="A134" si="13">CONCATENATE(B134,C134,D134)</f>
        <v>ElemMia DeathGordon Park Royal Review</v>
      </c>
      <c r="B134" s="743" t="s">
        <v>16</v>
      </c>
      <c r="C134" s="744" t="s">
        <v>464</v>
      </c>
      <c r="D134" s="745" t="s">
        <v>513</v>
      </c>
      <c r="E134" s="742"/>
      <c r="F134" s="105"/>
      <c r="G134" s="114"/>
      <c r="H134" s="599"/>
      <c r="I134" s="153"/>
      <c r="J134" s="177">
        <v>61.463000000000001</v>
      </c>
      <c r="K134" s="178"/>
      <c r="L134" s="111">
        <v>7</v>
      </c>
      <c r="M134" s="112">
        <f t="shared" si="10"/>
        <v>1</v>
      </c>
      <c r="N134" s="113">
        <f t="shared" si="11"/>
        <v>2</v>
      </c>
    </row>
    <row r="135" spans="1:14" ht="14.4" x14ac:dyDescent="0.25">
      <c r="A135" s="442" t="str">
        <f>CONCATENATE(E135,C135,D135)</f>
        <v>Plunkett / Novice 2.3Alivia CoppinKdh Top This</v>
      </c>
      <c r="B135" s="310" t="s">
        <v>70</v>
      </c>
      <c r="C135" s="102" t="s">
        <v>1009</v>
      </c>
      <c r="D135" s="103" t="s">
        <v>1331</v>
      </c>
      <c r="E135" s="600" t="s">
        <v>1289</v>
      </c>
      <c r="F135" s="105" t="s">
        <v>1245</v>
      </c>
      <c r="G135" s="114"/>
      <c r="H135" s="599"/>
      <c r="I135" s="153">
        <v>73.713999999999999</v>
      </c>
      <c r="J135" s="177"/>
      <c r="K135" s="178"/>
      <c r="L135" s="111">
        <v>0</v>
      </c>
      <c r="M135" s="112">
        <f t="shared" si="10"/>
        <v>0</v>
      </c>
      <c r="N135" s="113">
        <f t="shared" si="11"/>
        <v>0</v>
      </c>
    </row>
    <row r="136" spans="1:14" ht="14.4" x14ac:dyDescent="0.25">
      <c r="A136" s="442" t="str">
        <f>CONCATENATE(E136,C136,D136)</f>
        <v>SATURDAYAshlyn O'BrienDizzy</v>
      </c>
      <c r="B136" s="310" t="s">
        <v>70</v>
      </c>
      <c r="C136" s="102" t="s">
        <v>467</v>
      </c>
      <c r="D136" s="103" t="s">
        <v>473</v>
      </c>
      <c r="E136" s="600" t="s">
        <v>1224</v>
      </c>
      <c r="F136" s="105" t="s">
        <v>1244</v>
      </c>
      <c r="G136" s="114"/>
      <c r="H136" s="599"/>
      <c r="I136" s="153">
        <v>73.713999999999999</v>
      </c>
      <c r="J136" s="177"/>
      <c r="K136" s="178"/>
      <c r="L136" s="111">
        <v>1</v>
      </c>
      <c r="M136" s="112">
        <f t="shared" si="10"/>
        <v>7</v>
      </c>
      <c r="N136" s="113">
        <f t="shared" si="11"/>
        <v>14</v>
      </c>
    </row>
    <row r="137" spans="1:14" ht="14.4" x14ac:dyDescent="0.25">
      <c r="A137" s="442" t="str">
        <f>CONCATENATE(E136,C137,D137)</f>
        <v>SATURDAYJorja WarehamTiaja Park Fearless</v>
      </c>
      <c r="B137" s="310" t="s">
        <v>70</v>
      </c>
      <c r="C137" s="102" t="s">
        <v>340</v>
      </c>
      <c r="D137" s="103" t="s">
        <v>462</v>
      </c>
      <c r="E137" s="600" t="s">
        <v>1290</v>
      </c>
      <c r="F137" s="105" t="s">
        <v>1261</v>
      </c>
      <c r="G137" s="114"/>
      <c r="H137" s="599"/>
      <c r="I137" s="153">
        <v>71.286000000000001</v>
      </c>
      <c r="J137" s="177"/>
      <c r="K137" s="178"/>
      <c r="L137" s="111">
        <v>0</v>
      </c>
      <c r="M137" s="112">
        <f t="shared" si="10"/>
        <v>0</v>
      </c>
      <c r="N137" s="113">
        <f t="shared" si="11"/>
        <v>0</v>
      </c>
    </row>
    <row r="138" spans="1:14" ht="14.4" x14ac:dyDescent="0.25">
      <c r="A138" s="100" t="str">
        <f>CONCATENATE(E137,C138,D138)</f>
        <v>Class 17Kaeleigh BrownMystic Shadows Celtic Wizard</v>
      </c>
      <c r="B138" s="310" t="s">
        <v>70</v>
      </c>
      <c r="C138" s="102" t="s">
        <v>469</v>
      </c>
      <c r="D138" s="103" t="s">
        <v>474</v>
      </c>
      <c r="E138" s="600" t="s">
        <v>1291</v>
      </c>
      <c r="F138" s="105" t="s">
        <v>1231</v>
      </c>
      <c r="G138" s="114"/>
      <c r="H138" s="599"/>
      <c r="I138" s="153">
        <v>70.143000000000001</v>
      </c>
      <c r="J138" s="177"/>
      <c r="K138" s="178"/>
      <c r="L138" s="111">
        <v>2</v>
      </c>
      <c r="M138" s="112">
        <f t="shared" si="10"/>
        <v>6</v>
      </c>
      <c r="N138" s="113">
        <f t="shared" si="11"/>
        <v>12</v>
      </c>
    </row>
    <row r="139" spans="1:14" ht="14.4" x14ac:dyDescent="0.25">
      <c r="A139" s="100" t="str">
        <f>CONCATENATE(E138,C139,D139)</f>
        <v>17-24 yrsAbby GreenBarrabadeen Mystique</v>
      </c>
      <c r="B139" s="310" t="s">
        <v>70</v>
      </c>
      <c r="C139" s="102" t="s">
        <v>1292</v>
      </c>
      <c r="D139" s="103" t="s">
        <v>1332</v>
      </c>
      <c r="E139" s="568"/>
      <c r="F139" s="105" t="s">
        <v>1242</v>
      </c>
      <c r="G139" s="114"/>
      <c r="H139" s="599"/>
      <c r="I139" s="153">
        <v>68.429000000000002</v>
      </c>
      <c r="J139" s="177"/>
      <c r="K139" s="178"/>
      <c r="L139" s="111">
        <v>3</v>
      </c>
      <c r="M139" s="112">
        <f t="shared" ref="M139:M200" si="14">IF(L139=1,7,IF(L139=2,6,IF(L139=3,5,IF(L139=4,4,IF(L139=5,3,IF(L139=6,2,IF(L139&gt;=6,1,0)))))))</f>
        <v>5</v>
      </c>
      <c r="N139" s="113">
        <f t="shared" ref="N139:N170" si="15">SUM(M139+$N$5)*2</f>
        <v>10</v>
      </c>
    </row>
    <row r="140" spans="1:14" ht="14.4" x14ac:dyDescent="0.25">
      <c r="A140" s="100" t="str">
        <f t="shared" ref="A140:A185" si="16">CONCATENATE(B140,C140,D140)</f>
        <v>NovTaiah CurtisWillowie Windjana</v>
      </c>
      <c r="B140" s="310" t="s">
        <v>70</v>
      </c>
      <c r="C140" s="102" t="s">
        <v>1059</v>
      </c>
      <c r="D140" s="103" t="s">
        <v>1333</v>
      </c>
      <c r="E140" s="568"/>
      <c r="F140" s="105" t="s">
        <v>1227</v>
      </c>
      <c r="G140" s="114"/>
      <c r="H140" s="599"/>
      <c r="I140" s="153">
        <v>0.68</v>
      </c>
      <c r="J140" s="177"/>
      <c r="K140" s="178"/>
      <c r="L140" s="111">
        <v>4</v>
      </c>
      <c r="M140" s="112">
        <f t="shared" si="14"/>
        <v>4</v>
      </c>
      <c r="N140" s="113">
        <f t="shared" si="15"/>
        <v>8</v>
      </c>
    </row>
    <row r="141" spans="1:14" ht="14.4" x14ac:dyDescent="0.25">
      <c r="A141" s="100" t="str">
        <f t="shared" si="16"/>
        <v>NovRachelle BrownRed Dar Jon</v>
      </c>
      <c r="B141" s="310" t="s">
        <v>70</v>
      </c>
      <c r="C141" s="102" t="s">
        <v>1293</v>
      </c>
      <c r="D141" s="103" t="s">
        <v>1334</v>
      </c>
      <c r="E141" s="568"/>
      <c r="F141" s="105" t="s">
        <v>1294</v>
      </c>
      <c r="G141" s="114"/>
      <c r="H141" s="599"/>
      <c r="I141" s="153">
        <v>0.67142999999999997</v>
      </c>
      <c r="J141" s="177"/>
      <c r="K141" s="178"/>
      <c r="L141" s="111">
        <v>5</v>
      </c>
      <c r="M141" s="112">
        <f t="shared" si="14"/>
        <v>3</v>
      </c>
      <c r="N141" s="113">
        <f t="shared" si="15"/>
        <v>6</v>
      </c>
    </row>
    <row r="142" spans="1:14" ht="14.4" x14ac:dyDescent="0.25">
      <c r="A142" s="100" t="str">
        <f t="shared" si="16"/>
        <v>NovSophie ApplebyPenley Marco Polo</v>
      </c>
      <c r="B142" s="310" t="s">
        <v>70</v>
      </c>
      <c r="C142" s="102" t="s">
        <v>1173</v>
      </c>
      <c r="D142" s="103" t="s">
        <v>1181</v>
      </c>
      <c r="E142" s="568"/>
      <c r="F142" s="105" t="s">
        <v>1230</v>
      </c>
      <c r="G142" s="114"/>
      <c r="H142" s="599"/>
      <c r="I142" s="153">
        <v>0.66857</v>
      </c>
      <c r="J142" s="177"/>
      <c r="K142" s="178"/>
      <c r="L142" s="111">
        <v>6</v>
      </c>
      <c r="M142" s="112">
        <f t="shared" si="14"/>
        <v>2</v>
      </c>
      <c r="N142" s="113">
        <f t="shared" si="15"/>
        <v>4</v>
      </c>
    </row>
    <row r="143" spans="1:14" ht="14.4" x14ac:dyDescent="0.25">
      <c r="A143" s="100" t="str">
        <f t="shared" si="16"/>
        <v>NovShannon MeakinsKarma Park Esprit</v>
      </c>
      <c r="B143" s="310" t="s">
        <v>70</v>
      </c>
      <c r="C143" s="102" t="s">
        <v>422</v>
      </c>
      <c r="D143" s="103" t="s">
        <v>445</v>
      </c>
      <c r="E143" s="568"/>
      <c r="F143" s="105" t="s">
        <v>1225</v>
      </c>
      <c r="G143" s="114"/>
      <c r="H143" s="599"/>
      <c r="I143" s="153">
        <v>0.66286</v>
      </c>
      <c r="J143" s="177"/>
      <c r="K143" s="178"/>
      <c r="L143" s="111">
        <v>7</v>
      </c>
      <c r="M143" s="112">
        <f t="shared" si="14"/>
        <v>1</v>
      </c>
      <c r="N143" s="113">
        <f t="shared" si="15"/>
        <v>2</v>
      </c>
    </row>
    <row r="144" spans="1:14" ht="14.4" x14ac:dyDescent="0.25">
      <c r="A144" s="100" t="str">
        <f t="shared" si="16"/>
        <v>NovGabby WellsBalmax</v>
      </c>
      <c r="B144" s="310" t="s">
        <v>70</v>
      </c>
      <c r="C144" s="102" t="s">
        <v>1295</v>
      </c>
      <c r="D144" s="103" t="s">
        <v>1335</v>
      </c>
      <c r="E144" s="568"/>
      <c r="F144" s="105" t="s">
        <v>1228</v>
      </c>
      <c r="G144" s="114"/>
      <c r="H144" s="599"/>
      <c r="I144" s="153">
        <v>65.286000000000001</v>
      </c>
      <c r="J144" s="177"/>
      <c r="K144" s="178"/>
      <c r="L144" s="111">
        <v>8</v>
      </c>
      <c r="M144" s="112">
        <f t="shared" si="14"/>
        <v>1</v>
      </c>
      <c r="N144" s="113">
        <f t="shared" si="15"/>
        <v>2</v>
      </c>
    </row>
    <row r="145" spans="1:14" ht="14.4" x14ac:dyDescent="0.25">
      <c r="A145" s="100" t="str">
        <f t="shared" si="16"/>
        <v>NovMia DeathGordon Park Royal Review</v>
      </c>
      <c r="B145" s="310" t="s">
        <v>70</v>
      </c>
      <c r="C145" s="102" t="s">
        <v>464</v>
      </c>
      <c r="D145" s="103" t="s">
        <v>513</v>
      </c>
      <c r="E145" s="568"/>
      <c r="F145" s="105" t="s">
        <v>1236</v>
      </c>
      <c r="G145" s="114"/>
      <c r="H145" s="599"/>
      <c r="I145" s="153">
        <v>65.143000000000001</v>
      </c>
      <c r="J145" s="177"/>
      <c r="K145" s="178"/>
      <c r="L145" s="111">
        <v>0</v>
      </c>
      <c r="M145" s="112">
        <f t="shared" si="14"/>
        <v>0</v>
      </c>
      <c r="N145" s="113">
        <f t="shared" si="15"/>
        <v>0</v>
      </c>
    </row>
    <row r="146" spans="1:14" ht="14.4" x14ac:dyDescent="0.25">
      <c r="A146" s="100" t="str">
        <f t="shared" si="16"/>
        <v>NovNicola LachenichtEllington Evening</v>
      </c>
      <c r="B146" s="310" t="s">
        <v>70</v>
      </c>
      <c r="C146" s="102" t="s">
        <v>419</v>
      </c>
      <c r="D146" s="103" t="s">
        <v>444</v>
      </c>
      <c r="E146" s="568"/>
      <c r="F146" s="105" t="s">
        <v>1232</v>
      </c>
      <c r="G146" s="114"/>
      <c r="H146" s="599"/>
      <c r="I146" s="153">
        <v>63.570999999999998</v>
      </c>
      <c r="J146" s="177"/>
      <c r="K146" s="178"/>
      <c r="L146" s="111">
        <v>9</v>
      </c>
      <c r="M146" s="112">
        <f t="shared" si="14"/>
        <v>1</v>
      </c>
      <c r="N146" s="113">
        <f t="shared" si="15"/>
        <v>2</v>
      </c>
    </row>
    <row r="147" spans="1:14" ht="14.4" x14ac:dyDescent="0.25">
      <c r="A147" s="100" t="str">
        <f t="shared" si="16"/>
        <v>NovIndi SmithByalee Mascara</v>
      </c>
      <c r="B147" s="310" t="s">
        <v>70</v>
      </c>
      <c r="C147" s="102" t="s">
        <v>1296</v>
      </c>
      <c r="D147" s="103" t="s">
        <v>1336</v>
      </c>
      <c r="E147" s="568"/>
      <c r="F147" s="105" t="s">
        <v>1241</v>
      </c>
      <c r="G147" s="114"/>
      <c r="H147" s="599"/>
      <c r="I147" s="153">
        <v>65</v>
      </c>
      <c r="J147" s="177"/>
      <c r="K147" s="178"/>
      <c r="L147" s="111">
        <v>10</v>
      </c>
      <c r="M147" s="112">
        <f t="shared" si="14"/>
        <v>1</v>
      </c>
      <c r="N147" s="113">
        <f t="shared" si="15"/>
        <v>2</v>
      </c>
    </row>
    <row r="148" spans="1:14" ht="14.4" x14ac:dyDescent="0.25">
      <c r="A148" s="100" t="str">
        <f t="shared" si="16"/>
        <v>NovSophie MorrisonPowderbark Orlaith</v>
      </c>
      <c r="B148" s="310" t="s">
        <v>70</v>
      </c>
      <c r="C148" s="102" t="s">
        <v>423</v>
      </c>
      <c r="D148" s="103" t="s">
        <v>446</v>
      </c>
      <c r="E148" s="568"/>
      <c r="F148" s="105" t="s">
        <v>1222</v>
      </c>
      <c r="G148" s="114"/>
      <c r="H148" s="599"/>
      <c r="I148" s="153">
        <v>0.64285999999999999</v>
      </c>
      <c r="J148" s="177"/>
      <c r="K148" s="178"/>
      <c r="L148" s="111">
        <v>11</v>
      </c>
      <c r="M148" s="112">
        <f t="shared" si="14"/>
        <v>1</v>
      </c>
      <c r="N148" s="113">
        <f t="shared" si="15"/>
        <v>2</v>
      </c>
    </row>
    <row r="149" spans="1:14" ht="14.4" x14ac:dyDescent="0.25">
      <c r="A149" s="100" t="str">
        <f t="shared" si="16"/>
        <v>NovKate BannerOver The Rainbow</v>
      </c>
      <c r="B149" s="310" t="s">
        <v>70</v>
      </c>
      <c r="C149" s="102" t="s">
        <v>424</v>
      </c>
      <c r="D149" s="103" t="s">
        <v>447</v>
      </c>
      <c r="E149" s="568"/>
      <c r="F149" s="105" t="s">
        <v>1269</v>
      </c>
      <c r="G149" s="114"/>
      <c r="H149" s="599"/>
      <c r="I149" s="153">
        <v>64</v>
      </c>
      <c r="J149" s="177"/>
      <c r="K149" s="178"/>
      <c r="L149" s="111">
        <v>12</v>
      </c>
      <c r="M149" s="112">
        <f t="shared" si="14"/>
        <v>1</v>
      </c>
      <c r="N149" s="113">
        <f t="shared" si="15"/>
        <v>2</v>
      </c>
    </row>
    <row r="150" spans="1:14" ht="14.4" x14ac:dyDescent="0.25">
      <c r="A150" s="100" t="str">
        <f t="shared" si="16"/>
        <v>NovSadie GemmellJus Poppin</v>
      </c>
      <c r="B150" s="310" t="s">
        <v>70</v>
      </c>
      <c r="C150" s="102" t="s">
        <v>1297</v>
      </c>
      <c r="D150" s="103" t="s">
        <v>1337</v>
      </c>
      <c r="E150" s="568"/>
      <c r="F150" s="105" t="s">
        <v>1298</v>
      </c>
      <c r="G150" s="114"/>
      <c r="H150" s="599"/>
      <c r="I150" s="153">
        <v>0.63714000000000004</v>
      </c>
      <c r="J150" s="177"/>
      <c r="K150" s="178"/>
      <c r="L150" s="111">
        <v>13</v>
      </c>
      <c r="M150" s="112">
        <f t="shared" si="14"/>
        <v>1</v>
      </c>
      <c r="N150" s="113">
        <f t="shared" si="15"/>
        <v>2</v>
      </c>
    </row>
    <row r="151" spans="1:14" ht="14.4" x14ac:dyDescent="0.25">
      <c r="A151" s="100" t="str">
        <f t="shared" si="16"/>
        <v>NovOlivia SmithLight Up The Day</v>
      </c>
      <c r="B151" s="310" t="s">
        <v>70</v>
      </c>
      <c r="C151" s="102" t="s">
        <v>449</v>
      </c>
      <c r="D151" s="103" t="s">
        <v>450</v>
      </c>
      <c r="E151" s="568"/>
      <c r="F151" s="105" t="s">
        <v>1294</v>
      </c>
      <c r="G151" s="114"/>
      <c r="H151" s="599"/>
      <c r="I151" s="153">
        <v>63.570999999999998</v>
      </c>
      <c r="J151" s="177"/>
      <c r="K151" s="178"/>
      <c r="L151" s="111">
        <v>14</v>
      </c>
      <c r="M151" s="112">
        <f t="shared" si="14"/>
        <v>1</v>
      </c>
      <c r="N151" s="113">
        <f t="shared" si="15"/>
        <v>2</v>
      </c>
    </row>
    <row r="152" spans="1:14" ht="14.4" x14ac:dyDescent="0.25">
      <c r="A152" s="100" t="str">
        <f t="shared" si="16"/>
        <v>NovOlivia HawkinsBilden Park Coachella</v>
      </c>
      <c r="B152" s="310" t="s">
        <v>70</v>
      </c>
      <c r="C152" s="102" t="s">
        <v>488</v>
      </c>
      <c r="D152" s="103" t="s">
        <v>962</v>
      </c>
      <c r="E152" s="568"/>
      <c r="F152" s="105" t="s">
        <v>1268</v>
      </c>
      <c r="G152" s="114"/>
      <c r="H152" s="599"/>
      <c r="I152" s="153">
        <v>63.429000000000002</v>
      </c>
      <c r="J152" s="177"/>
      <c r="K152" s="178"/>
      <c r="L152" s="111">
        <v>15</v>
      </c>
      <c r="M152" s="112">
        <f t="shared" si="14"/>
        <v>1</v>
      </c>
      <c r="N152" s="113">
        <f t="shared" si="15"/>
        <v>2</v>
      </c>
    </row>
    <row r="153" spans="1:14" ht="14.4" x14ac:dyDescent="0.25">
      <c r="A153" s="100" t="str">
        <f t="shared" si="16"/>
        <v>NovSarah LittlePenley Giovanni</v>
      </c>
      <c r="B153" s="310" t="s">
        <v>70</v>
      </c>
      <c r="C153" s="102" t="s">
        <v>1163</v>
      </c>
      <c r="D153" s="103" t="s">
        <v>1164</v>
      </c>
      <c r="E153" s="568"/>
      <c r="F153" s="105" t="s">
        <v>1233</v>
      </c>
      <c r="G153" s="114"/>
      <c r="H153" s="599"/>
      <c r="I153" s="153">
        <v>0.63429000000000002</v>
      </c>
      <c r="J153" s="177"/>
      <c r="K153" s="178"/>
      <c r="L153" s="111">
        <v>16</v>
      </c>
      <c r="M153" s="112">
        <f t="shared" si="14"/>
        <v>1</v>
      </c>
      <c r="N153" s="113">
        <f t="shared" si="15"/>
        <v>2</v>
      </c>
    </row>
    <row r="154" spans="1:14" ht="14.4" x14ac:dyDescent="0.25">
      <c r="A154" s="100" t="str">
        <f t="shared" si="16"/>
        <v>NovImogen FreemanDaisy Lvarss</v>
      </c>
      <c r="B154" s="310" t="s">
        <v>70</v>
      </c>
      <c r="C154" s="102" t="s">
        <v>500</v>
      </c>
      <c r="D154" s="103" t="s">
        <v>512</v>
      </c>
      <c r="E154" s="568"/>
      <c r="F154" s="105" t="s">
        <v>1264</v>
      </c>
      <c r="G154" s="114"/>
      <c r="H154" s="599"/>
      <c r="I154" s="153">
        <v>63</v>
      </c>
      <c r="J154" s="177"/>
      <c r="K154" s="178"/>
      <c r="L154" s="111">
        <v>0</v>
      </c>
      <c r="M154" s="112">
        <f t="shared" si="14"/>
        <v>0</v>
      </c>
      <c r="N154" s="113">
        <f t="shared" si="15"/>
        <v>0</v>
      </c>
    </row>
    <row r="155" spans="1:14" ht="14.4" x14ac:dyDescent="0.25">
      <c r="A155" s="100" t="str">
        <f t="shared" si="16"/>
        <v>NovAmberlee BrownMaccacino</v>
      </c>
      <c r="B155" s="310" t="s">
        <v>70</v>
      </c>
      <c r="C155" s="102" t="s">
        <v>619</v>
      </c>
      <c r="D155" s="103" t="s">
        <v>657</v>
      </c>
      <c r="E155" s="568"/>
      <c r="F155" s="105" t="s">
        <v>1294</v>
      </c>
      <c r="G155" s="114"/>
      <c r="H155" s="599"/>
      <c r="I155" s="153">
        <v>62.286000000000001</v>
      </c>
      <c r="J155" s="177"/>
      <c r="K155" s="178"/>
      <c r="L155" s="111">
        <v>18</v>
      </c>
      <c r="M155" s="112">
        <f t="shared" si="14"/>
        <v>1</v>
      </c>
      <c r="N155" s="113">
        <f t="shared" si="15"/>
        <v>2</v>
      </c>
    </row>
    <row r="156" spans="1:14" ht="14.4" x14ac:dyDescent="0.25">
      <c r="A156" s="100" t="str">
        <f t="shared" si="16"/>
        <v>NovJo LangeClare Downs Sultans Of Swing</v>
      </c>
      <c r="B156" s="310" t="s">
        <v>70</v>
      </c>
      <c r="C156" s="102" t="s">
        <v>1299</v>
      </c>
      <c r="D156" s="103" t="s">
        <v>494</v>
      </c>
      <c r="E156" s="568"/>
      <c r="F156" s="105" t="s">
        <v>1300</v>
      </c>
      <c r="G156" s="114"/>
      <c r="H156" s="599"/>
      <c r="I156" s="153">
        <v>59.856999999999999</v>
      </c>
      <c r="J156" s="177"/>
      <c r="K156" s="178"/>
      <c r="L156" s="111">
        <v>20</v>
      </c>
      <c r="M156" s="112">
        <f t="shared" si="14"/>
        <v>1</v>
      </c>
      <c r="N156" s="113">
        <f t="shared" si="15"/>
        <v>2</v>
      </c>
    </row>
    <row r="157" spans="1:14" ht="14.4" x14ac:dyDescent="0.25">
      <c r="A157" s="100" t="str">
        <f t="shared" si="16"/>
        <v>NovKaitlyn BrownMellandra Touch Of Class</v>
      </c>
      <c r="B157" s="310" t="s">
        <v>70</v>
      </c>
      <c r="C157" s="102" t="s">
        <v>448</v>
      </c>
      <c r="D157" s="103" t="s">
        <v>496</v>
      </c>
      <c r="E157" s="568"/>
      <c r="F157" s="105" t="s">
        <v>1239</v>
      </c>
      <c r="G157" s="114"/>
      <c r="H157" s="599"/>
      <c r="I157" s="153">
        <v>59.570999999999998</v>
      </c>
      <c r="J157" s="177"/>
      <c r="K157" s="178"/>
      <c r="L157" s="111">
        <v>21</v>
      </c>
      <c r="M157" s="112">
        <f t="shared" si="14"/>
        <v>1</v>
      </c>
      <c r="N157" s="113">
        <f t="shared" si="15"/>
        <v>2</v>
      </c>
    </row>
    <row r="158" spans="1:14" ht="14.4" x14ac:dyDescent="0.25">
      <c r="A158" s="100" t="str">
        <f t="shared" si="16"/>
        <v>NovPortia AllanKiara Sunfyre</v>
      </c>
      <c r="B158" s="310" t="s">
        <v>70</v>
      </c>
      <c r="C158" s="102" t="s">
        <v>415</v>
      </c>
      <c r="D158" s="103" t="s">
        <v>439</v>
      </c>
      <c r="E158" s="568"/>
      <c r="F158" s="105" t="s">
        <v>1301</v>
      </c>
      <c r="G158" s="114"/>
      <c r="H158" s="599"/>
      <c r="I158" s="153">
        <v>56.429000000000002</v>
      </c>
      <c r="J158" s="177"/>
      <c r="K158" s="178"/>
      <c r="L158" s="111">
        <v>22</v>
      </c>
      <c r="M158" s="112">
        <f t="shared" si="14"/>
        <v>1</v>
      </c>
      <c r="N158" s="113">
        <f t="shared" si="15"/>
        <v>2</v>
      </c>
    </row>
    <row r="159" spans="1:14" ht="14.4" x14ac:dyDescent="0.25">
      <c r="A159" s="100" t="str">
        <f t="shared" si="16"/>
        <v>NovRebecca SimpsonKasac Park Global Warrior</v>
      </c>
      <c r="B159" s="310" t="s">
        <v>70</v>
      </c>
      <c r="C159" s="102" t="s">
        <v>486</v>
      </c>
      <c r="D159" s="103" t="s">
        <v>490</v>
      </c>
      <c r="E159" s="568"/>
      <c r="F159" s="105" t="s">
        <v>1302</v>
      </c>
      <c r="G159" s="114"/>
      <c r="H159" s="599"/>
      <c r="I159" s="153">
        <v>0.53286</v>
      </c>
      <c r="J159" s="177"/>
      <c r="K159" s="178"/>
      <c r="L159" s="111">
        <v>23</v>
      </c>
      <c r="M159" s="112">
        <f t="shared" si="14"/>
        <v>1</v>
      </c>
      <c r="N159" s="113">
        <f t="shared" si="15"/>
        <v>2</v>
      </c>
    </row>
    <row r="160" spans="1:14" ht="14.4" x14ac:dyDescent="0.25">
      <c r="A160" s="100" t="str">
        <f t="shared" si="16"/>
        <v>NovIvy-Joy RalphCethana O'Craft Chance</v>
      </c>
      <c r="B160" s="310" t="s">
        <v>70</v>
      </c>
      <c r="C160" s="102" t="s">
        <v>938</v>
      </c>
      <c r="D160" s="103" t="s">
        <v>1338</v>
      </c>
      <c r="E160" s="568"/>
      <c r="F160" s="105" t="s">
        <v>1167</v>
      </c>
      <c r="G160" s="114"/>
      <c r="H160" s="599"/>
      <c r="I160" s="153" t="s">
        <v>737</v>
      </c>
      <c r="J160" s="177"/>
      <c r="K160" s="178"/>
      <c r="L160" s="111"/>
      <c r="M160" s="112">
        <f t="shared" si="14"/>
        <v>0</v>
      </c>
      <c r="N160" s="113">
        <f t="shared" si="15"/>
        <v>0</v>
      </c>
    </row>
    <row r="161" spans="1:14" ht="14.4" x14ac:dyDescent="0.25">
      <c r="A161" s="100" t="str">
        <f t="shared" si="16"/>
        <v>NovJessica RidleyHoffman'S Molly</v>
      </c>
      <c r="B161" s="310" t="s">
        <v>70</v>
      </c>
      <c r="C161" s="102" t="s">
        <v>18</v>
      </c>
      <c r="D161" s="103" t="s">
        <v>1024</v>
      </c>
      <c r="E161" s="568"/>
      <c r="F161" s="105" t="s">
        <v>1226</v>
      </c>
      <c r="G161" s="114"/>
      <c r="H161" s="599"/>
      <c r="I161" s="153" t="s">
        <v>737</v>
      </c>
      <c r="J161" s="177"/>
      <c r="K161" s="178"/>
      <c r="L161" s="111"/>
      <c r="M161" s="112">
        <f t="shared" si="14"/>
        <v>0</v>
      </c>
      <c r="N161" s="113">
        <f t="shared" si="15"/>
        <v>0</v>
      </c>
    </row>
    <row r="162" spans="1:14" ht="14.4" x14ac:dyDescent="0.25">
      <c r="A162" s="100" t="str">
        <f t="shared" si="16"/>
        <v>NovCharvelle MillerKendall Park Odin</v>
      </c>
      <c r="B162" s="310" t="s">
        <v>70</v>
      </c>
      <c r="C162" s="102" t="s">
        <v>611</v>
      </c>
      <c r="D162" s="103" t="s">
        <v>644</v>
      </c>
      <c r="F162" s="105" t="s">
        <v>925</v>
      </c>
      <c r="G162" s="114"/>
      <c r="H162" s="599">
        <v>73.75</v>
      </c>
      <c r="I162" s="153"/>
      <c r="J162" s="177"/>
      <c r="K162" s="178"/>
      <c r="L162" s="111">
        <v>1</v>
      </c>
      <c r="M162" s="112">
        <f t="shared" si="14"/>
        <v>7</v>
      </c>
      <c r="N162" s="113">
        <f t="shared" si="15"/>
        <v>14</v>
      </c>
    </row>
    <row r="163" spans="1:14" ht="14.4" x14ac:dyDescent="0.25">
      <c r="A163" s="100" t="str">
        <f t="shared" si="16"/>
        <v>PrelimIndi SmithByalee Mascara</v>
      </c>
      <c r="B163" s="743" t="s">
        <v>24</v>
      </c>
      <c r="C163" s="744" t="s">
        <v>1296</v>
      </c>
      <c r="D163" s="745" t="s">
        <v>1336</v>
      </c>
      <c r="E163" s="743" t="s">
        <v>1283</v>
      </c>
      <c r="F163" s="105" t="s">
        <v>1303</v>
      </c>
      <c r="G163" s="114"/>
      <c r="H163" s="599">
        <v>71.667000000000002</v>
      </c>
      <c r="I163" s="153"/>
      <c r="J163" s="177"/>
      <c r="K163" s="178"/>
      <c r="L163" s="111">
        <v>2</v>
      </c>
      <c r="M163" s="112">
        <f t="shared" si="14"/>
        <v>6</v>
      </c>
      <c r="N163" s="113">
        <f t="shared" si="15"/>
        <v>12</v>
      </c>
    </row>
    <row r="164" spans="1:14" ht="14.4" x14ac:dyDescent="0.25">
      <c r="A164" s="100" t="str">
        <f t="shared" si="16"/>
        <v>PrelimAshlyn O'BrienDizzy</v>
      </c>
      <c r="B164" s="743" t="s">
        <v>24</v>
      </c>
      <c r="C164" s="744" t="s">
        <v>467</v>
      </c>
      <c r="D164" s="745" t="s">
        <v>473</v>
      </c>
      <c r="E164" s="743" t="s">
        <v>1255</v>
      </c>
      <c r="F164" s="105" t="s">
        <v>570</v>
      </c>
      <c r="G164" s="114"/>
      <c r="H164" s="599">
        <v>68.542000000000002</v>
      </c>
      <c r="I164" s="153"/>
      <c r="J164" s="177"/>
      <c r="K164" s="178"/>
      <c r="L164" s="111">
        <v>3</v>
      </c>
      <c r="M164" s="112">
        <f t="shared" si="14"/>
        <v>5</v>
      </c>
      <c r="N164" s="113">
        <f t="shared" si="15"/>
        <v>10</v>
      </c>
    </row>
    <row r="165" spans="1:14" ht="14.4" x14ac:dyDescent="0.25">
      <c r="A165" s="100" t="str">
        <f t="shared" si="16"/>
        <v>PrelimAbby GreenBarrabadeen Mystique</v>
      </c>
      <c r="B165" s="743" t="s">
        <v>24</v>
      </c>
      <c r="C165" s="744" t="s">
        <v>1292</v>
      </c>
      <c r="D165" s="745" t="s">
        <v>1332</v>
      </c>
      <c r="E165" s="743" t="s">
        <v>1304</v>
      </c>
      <c r="F165" s="105" t="s">
        <v>1303</v>
      </c>
      <c r="G165" s="114"/>
      <c r="H165" s="599">
        <v>68.332999999999998</v>
      </c>
      <c r="I165" s="153"/>
      <c r="J165" s="177"/>
      <c r="K165" s="178"/>
      <c r="L165" s="111">
        <v>4</v>
      </c>
      <c r="M165" s="112">
        <f t="shared" si="14"/>
        <v>4</v>
      </c>
      <c r="N165" s="113">
        <f t="shared" si="15"/>
        <v>8</v>
      </c>
    </row>
    <row r="166" spans="1:14" ht="14.4" x14ac:dyDescent="0.25">
      <c r="A166" s="100" t="str">
        <f t="shared" si="16"/>
        <v>PrelimLauren RoweLladielle Nobleman</v>
      </c>
      <c r="B166" s="743" t="s">
        <v>24</v>
      </c>
      <c r="C166" s="744" t="s">
        <v>576</v>
      </c>
      <c r="D166" s="745" t="s">
        <v>577</v>
      </c>
      <c r="E166" s="743" t="s">
        <v>1305</v>
      </c>
      <c r="F166" s="105" t="s">
        <v>376</v>
      </c>
      <c r="G166" s="114"/>
      <c r="H166" s="599">
        <v>67.929000000000002</v>
      </c>
      <c r="I166" s="153"/>
      <c r="J166" s="177"/>
      <c r="K166" s="178"/>
      <c r="L166" s="111">
        <v>5</v>
      </c>
      <c r="M166" s="112">
        <f t="shared" si="14"/>
        <v>3</v>
      </c>
      <c r="N166" s="113">
        <f t="shared" si="15"/>
        <v>6</v>
      </c>
    </row>
    <row r="167" spans="1:14" ht="14.4" x14ac:dyDescent="0.25">
      <c r="A167" s="100" t="str">
        <f t="shared" si="16"/>
        <v>PrelimNicola LachenichtEllington Evening</v>
      </c>
      <c r="B167" s="743" t="s">
        <v>24</v>
      </c>
      <c r="C167" s="744" t="s">
        <v>419</v>
      </c>
      <c r="D167" s="745" t="s">
        <v>444</v>
      </c>
      <c r="E167" s="742"/>
      <c r="F167" s="105" t="s">
        <v>257</v>
      </c>
      <c r="G167" s="114"/>
      <c r="H167" s="599">
        <v>67.292000000000002</v>
      </c>
      <c r="I167" s="153"/>
      <c r="J167" s="177"/>
      <c r="K167" s="178"/>
      <c r="L167" s="111">
        <v>5</v>
      </c>
      <c r="M167" s="112">
        <f t="shared" si="14"/>
        <v>3</v>
      </c>
      <c r="N167" s="113">
        <f t="shared" si="15"/>
        <v>6</v>
      </c>
    </row>
    <row r="168" spans="1:14" ht="14.4" x14ac:dyDescent="0.25">
      <c r="A168" s="100" t="str">
        <f t="shared" si="16"/>
        <v>PrelimRachelle BrownRed Dar Jon</v>
      </c>
      <c r="B168" s="743" t="s">
        <v>24</v>
      </c>
      <c r="C168" s="744" t="s">
        <v>1293</v>
      </c>
      <c r="D168" s="745" t="s">
        <v>1334</v>
      </c>
      <c r="E168" s="742"/>
      <c r="F168" s="105" t="s">
        <v>681</v>
      </c>
      <c r="G168" s="114"/>
      <c r="H168" s="599">
        <v>67.082999999999998</v>
      </c>
      <c r="I168" s="153"/>
      <c r="J168" s="177"/>
      <c r="K168" s="178"/>
      <c r="L168" s="111">
        <v>7</v>
      </c>
      <c r="M168" s="112">
        <f t="shared" si="14"/>
        <v>1</v>
      </c>
      <c r="N168" s="113">
        <f t="shared" si="15"/>
        <v>2</v>
      </c>
    </row>
    <row r="169" spans="1:14" ht="14.4" x14ac:dyDescent="0.25">
      <c r="A169" s="100" t="str">
        <f t="shared" si="16"/>
        <v>PrelimKaitlyn BrownMellandra Touch Of Class</v>
      </c>
      <c r="B169" s="743" t="s">
        <v>24</v>
      </c>
      <c r="C169" s="744" t="s">
        <v>448</v>
      </c>
      <c r="D169" s="745" t="s">
        <v>496</v>
      </c>
      <c r="E169" s="742"/>
      <c r="F169" s="105"/>
      <c r="G169" s="114"/>
      <c r="H169" s="599">
        <v>67.082999999999998</v>
      </c>
      <c r="I169" s="153"/>
      <c r="J169" s="177"/>
      <c r="K169" s="178"/>
      <c r="L169" s="111">
        <v>7</v>
      </c>
      <c r="M169" s="112">
        <f t="shared" si="14"/>
        <v>1</v>
      </c>
      <c r="N169" s="113">
        <f t="shared" si="15"/>
        <v>2</v>
      </c>
    </row>
    <row r="170" spans="1:14" ht="14.4" x14ac:dyDescent="0.25">
      <c r="A170" s="100" t="str">
        <f t="shared" si="16"/>
        <v>PrelimTameaka SmithClare Downs Gandalf</v>
      </c>
      <c r="B170" s="743" t="s">
        <v>24</v>
      </c>
      <c r="C170" s="744" t="s">
        <v>421</v>
      </c>
      <c r="D170" s="745" t="s">
        <v>166</v>
      </c>
      <c r="E170" s="742"/>
      <c r="F170" s="105"/>
      <c r="G170" s="114"/>
      <c r="H170" s="599">
        <v>67.082999999999998</v>
      </c>
      <c r="I170" s="153"/>
      <c r="J170" s="177"/>
      <c r="K170" s="178"/>
      <c r="L170" s="111">
        <v>7</v>
      </c>
      <c r="M170" s="112">
        <f t="shared" si="14"/>
        <v>1</v>
      </c>
      <c r="N170" s="113">
        <f t="shared" si="15"/>
        <v>2</v>
      </c>
    </row>
    <row r="171" spans="1:14" ht="14.4" x14ac:dyDescent="0.25">
      <c r="A171" s="100" t="str">
        <f t="shared" si="16"/>
        <v>PrelimJackson BlackYo Espro Astro</v>
      </c>
      <c r="B171" s="743" t="s">
        <v>24</v>
      </c>
      <c r="C171" s="744" t="s">
        <v>784</v>
      </c>
      <c r="D171" s="745" t="s">
        <v>785</v>
      </c>
      <c r="E171" s="742"/>
      <c r="F171" s="105" t="s">
        <v>369</v>
      </c>
      <c r="G171" s="114"/>
      <c r="H171" s="599">
        <v>66.457999999999998</v>
      </c>
      <c r="I171" s="153"/>
      <c r="J171" s="177"/>
      <c r="K171" s="178"/>
      <c r="L171" s="111">
        <v>10</v>
      </c>
      <c r="M171" s="112">
        <f t="shared" si="14"/>
        <v>1</v>
      </c>
      <c r="N171" s="113">
        <f t="shared" ref="N171:N200" si="17">SUM(M171+$N$5)*2</f>
        <v>2</v>
      </c>
    </row>
    <row r="172" spans="1:14" ht="14.4" x14ac:dyDescent="0.25">
      <c r="A172" s="100" t="str">
        <f t="shared" si="16"/>
        <v>PrelimOlivia SmithLight Up The Day</v>
      </c>
      <c r="B172" s="743" t="s">
        <v>24</v>
      </c>
      <c r="C172" s="744" t="s">
        <v>449</v>
      </c>
      <c r="D172" s="745" t="s">
        <v>450</v>
      </c>
      <c r="E172" s="742"/>
      <c r="F172" s="105" t="s">
        <v>681</v>
      </c>
      <c r="G172" s="114"/>
      <c r="H172" s="599">
        <v>65.457999999999998</v>
      </c>
      <c r="I172" s="153"/>
      <c r="J172" s="177"/>
      <c r="K172" s="178"/>
      <c r="L172" s="111">
        <v>11</v>
      </c>
      <c r="M172" s="112">
        <f t="shared" si="14"/>
        <v>1</v>
      </c>
      <c r="N172" s="113">
        <f t="shared" si="17"/>
        <v>2</v>
      </c>
    </row>
    <row r="173" spans="1:14" ht="14.4" x14ac:dyDescent="0.25">
      <c r="A173" s="100" t="str">
        <f t="shared" si="16"/>
        <v>PrelimSophie MorrisonPowderbark Orlaith</v>
      </c>
      <c r="B173" s="743" t="s">
        <v>24</v>
      </c>
      <c r="C173" s="744" t="s">
        <v>423</v>
      </c>
      <c r="D173" s="745" t="s">
        <v>446</v>
      </c>
      <c r="E173" s="742"/>
      <c r="F173" s="105" t="s">
        <v>376</v>
      </c>
      <c r="G173" s="114"/>
      <c r="H173" s="599">
        <v>64.375</v>
      </c>
      <c r="I173" s="153"/>
      <c r="J173" s="177"/>
      <c r="K173" s="178"/>
      <c r="L173" s="111">
        <v>12</v>
      </c>
      <c r="M173" s="112">
        <f t="shared" si="14"/>
        <v>1</v>
      </c>
      <c r="N173" s="113">
        <f t="shared" si="17"/>
        <v>2</v>
      </c>
    </row>
    <row r="174" spans="1:14" ht="14.4" x14ac:dyDescent="0.25">
      <c r="A174" s="100" t="str">
        <f t="shared" si="16"/>
        <v>PrelimJo LangeClare Downs Sultans Of Swing</v>
      </c>
      <c r="B174" s="743" t="s">
        <v>24</v>
      </c>
      <c r="C174" s="744" t="s">
        <v>1299</v>
      </c>
      <c r="D174" s="745" t="s">
        <v>494</v>
      </c>
      <c r="E174" s="742"/>
      <c r="F174" s="105" t="s">
        <v>428</v>
      </c>
      <c r="G174" s="114"/>
      <c r="H174" s="599">
        <v>63.75</v>
      </c>
      <c r="I174" s="153"/>
      <c r="J174" s="177"/>
      <c r="K174" s="178"/>
      <c r="L174" s="111">
        <v>13</v>
      </c>
      <c r="M174" s="112">
        <f t="shared" si="14"/>
        <v>1</v>
      </c>
      <c r="N174" s="113">
        <f t="shared" si="17"/>
        <v>2</v>
      </c>
    </row>
    <row r="175" spans="1:14" ht="14.4" x14ac:dyDescent="0.25">
      <c r="A175" s="100" t="str">
        <f t="shared" si="16"/>
        <v>PrelimSadie GemmellJus Poppin</v>
      </c>
      <c r="B175" s="743" t="s">
        <v>24</v>
      </c>
      <c r="C175" s="744" t="s">
        <v>1297</v>
      </c>
      <c r="D175" s="745" t="s">
        <v>1337</v>
      </c>
      <c r="E175" s="742"/>
      <c r="F175" s="105" t="s">
        <v>1306</v>
      </c>
      <c r="G175" s="114"/>
      <c r="H175" s="599">
        <v>63.752000000000002</v>
      </c>
      <c r="I175" s="153"/>
      <c r="J175" s="177"/>
      <c r="K175" s="178"/>
      <c r="L175" s="111">
        <v>13</v>
      </c>
      <c r="M175" s="112">
        <f t="shared" si="14"/>
        <v>1</v>
      </c>
      <c r="N175" s="113">
        <f t="shared" si="17"/>
        <v>2</v>
      </c>
    </row>
    <row r="176" spans="1:14" ht="14.4" x14ac:dyDescent="0.25">
      <c r="A176" s="100" t="str">
        <f t="shared" si="16"/>
        <v>PrelimRebecca SimpsonKasac Park Global Warrior</v>
      </c>
      <c r="B176" s="743" t="s">
        <v>24</v>
      </c>
      <c r="C176" s="744" t="s">
        <v>486</v>
      </c>
      <c r="D176" s="745" t="s">
        <v>490</v>
      </c>
      <c r="E176" s="742"/>
      <c r="F176" s="105" t="s">
        <v>1307</v>
      </c>
      <c r="G176" s="114"/>
      <c r="H176" s="599">
        <v>63.542000000000002</v>
      </c>
      <c r="I176" s="153"/>
      <c r="J176" s="177"/>
      <c r="K176" s="178"/>
      <c r="L176" s="111">
        <v>15</v>
      </c>
      <c r="M176" s="112">
        <f t="shared" si="14"/>
        <v>1</v>
      </c>
      <c r="N176" s="113">
        <f t="shared" si="17"/>
        <v>2</v>
      </c>
    </row>
    <row r="177" spans="1:14" ht="14.4" x14ac:dyDescent="0.25">
      <c r="A177" s="100" t="str">
        <f t="shared" si="16"/>
        <v>PrelimTiarlie WarehamTiaja Park Eclipse</v>
      </c>
      <c r="B177" s="743" t="s">
        <v>24</v>
      </c>
      <c r="C177" s="744" t="s">
        <v>420</v>
      </c>
      <c r="D177" s="745" t="s">
        <v>578</v>
      </c>
      <c r="E177" s="742"/>
      <c r="F177" s="105" t="s">
        <v>429</v>
      </c>
      <c r="G177" s="114"/>
      <c r="H177" s="599">
        <v>63.542000000000002</v>
      </c>
      <c r="I177" s="153"/>
      <c r="J177" s="177"/>
      <c r="K177" s="178"/>
      <c r="L177" s="111">
        <v>15</v>
      </c>
      <c r="M177" s="112">
        <f t="shared" si="14"/>
        <v>1</v>
      </c>
      <c r="N177" s="113">
        <f t="shared" si="17"/>
        <v>2</v>
      </c>
    </row>
    <row r="178" spans="1:14" ht="14.4" x14ac:dyDescent="0.25">
      <c r="A178" s="100" t="str">
        <f t="shared" si="16"/>
        <v>PrelimKate BannerOver The Rainbow</v>
      </c>
      <c r="B178" s="743" t="s">
        <v>24</v>
      </c>
      <c r="C178" s="744" t="s">
        <v>424</v>
      </c>
      <c r="D178" s="745" t="s">
        <v>447</v>
      </c>
      <c r="E178" s="742"/>
      <c r="F178" s="105" t="s">
        <v>965</v>
      </c>
      <c r="G178" s="114"/>
      <c r="H178" s="599">
        <v>62.707999999999998</v>
      </c>
      <c r="I178" s="153"/>
      <c r="J178" s="177"/>
      <c r="K178" s="178"/>
      <c r="L178" s="111">
        <v>17</v>
      </c>
      <c r="M178" s="112">
        <f t="shared" si="14"/>
        <v>1</v>
      </c>
      <c r="N178" s="113">
        <f t="shared" si="17"/>
        <v>2</v>
      </c>
    </row>
    <row r="179" spans="1:14" ht="14.4" x14ac:dyDescent="0.25">
      <c r="A179" s="100" t="str">
        <f t="shared" si="16"/>
        <v>PrelimMia StainesThe Chorister</v>
      </c>
      <c r="B179" s="743" t="s">
        <v>24</v>
      </c>
      <c r="C179" s="744" t="s">
        <v>613</v>
      </c>
      <c r="D179" s="745" t="s">
        <v>840</v>
      </c>
      <c r="E179" s="742"/>
      <c r="F179" s="105" t="s">
        <v>681</v>
      </c>
      <c r="G179" s="114"/>
      <c r="H179" s="599">
        <v>62.292000000000002</v>
      </c>
      <c r="I179" s="153"/>
      <c r="J179" s="177"/>
      <c r="K179" s="178"/>
      <c r="L179" s="111">
        <v>18</v>
      </c>
      <c r="M179" s="112">
        <f t="shared" si="14"/>
        <v>1</v>
      </c>
      <c r="N179" s="113">
        <f t="shared" si="17"/>
        <v>2</v>
      </c>
    </row>
    <row r="180" spans="1:14" ht="14.4" x14ac:dyDescent="0.25">
      <c r="A180" s="100" t="str">
        <f t="shared" si="16"/>
        <v>PrelimSarah LittlePenley Giovanni</v>
      </c>
      <c r="B180" s="743" t="s">
        <v>24</v>
      </c>
      <c r="C180" s="744" t="s">
        <v>1163</v>
      </c>
      <c r="D180" s="745" t="s">
        <v>1164</v>
      </c>
      <c r="E180" s="742"/>
      <c r="F180" s="105" t="s">
        <v>479</v>
      </c>
      <c r="G180" s="114"/>
      <c r="H180" s="599">
        <v>62.082999999999998</v>
      </c>
      <c r="I180" s="153"/>
      <c r="J180" s="177"/>
      <c r="K180" s="178"/>
      <c r="L180" s="111">
        <v>19</v>
      </c>
      <c r="M180" s="112">
        <f t="shared" si="14"/>
        <v>1</v>
      </c>
      <c r="N180" s="113">
        <f t="shared" si="17"/>
        <v>2</v>
      </c>
    </row>
    <row r="181" spans="1:14" ht="14.4" x14ac:dyDescent="0.25">
      <c r="A181" s="100" t="str">
        <f t="shared" si="16"/>
        <v>PrelimAmberlee BrownMaccacino</v>
      </c>
      <c r="B181" s="743" t="s">
        <v>24</v>
      </c>
      <c r="C181" s="744" t="s">
        <v>619</v>
      </c>
      <c r="D181" s="745" t="s">
        <v>657</v>
      </c>
      <c r="E181" s="742"/>
      <c r="F181" s="105" t="s">
        <v>681</v>
      </c>
      <c r="G181" s="114"/>
      <c r="H181" s="599">
        <v>62.082999999999998</v>
      </c>
      <c r="I181" s="153"/>
      <c r="J181" s="177"/>
      <c r="K181" s="178"/>
      <c r="L181" s="111">
        <v>19</v>
      </c>
      <c r="M181" s="112">
        <f t="shared" si="14"/>
        <v>1</v>
      </c>
      <c r="N181" s="113">
        <f t="shared" si="17"/>
        <v>2</v>
      </c>
    </row>
    <row r="182" spans="1:14" ht="14.4" x14ac:dyDescent="0.25">
      <c r="A182" s="100" t="str">
        <f t="shared" si="16"/>
        <v>PrelimPortia AllanKiara Sunfyre</v>
      </c>
      <c r="B182" s="743" t="s">
        <v>24</v>
      </c>
      <c r="C182" s="744" t="s">
        <v>415</v>
      </c>
      <c r="D182" s="745" t="s">
        <v>439</v>
      </c>
      <c r="E182" s="742"/>
      <c r="F182" s="105" t="s">
        <v>79</v>
      </c>
      <c r="G182" s="114"/>
      <c r="H182" s="599">
        <v>61.457999999999998</v>
      </c>
      <c r="I182" s="153"/>
      <c r="J182" s="177"/>
      <c r="K182" s="178"/>
      <c r="L182" s="111">
        <v>21</v>
      </c>
      <c r="M182" s="112">
        <f t="shared" si="14"/>
        <v>1</v>
      </c>
      <c r="N182" s="113">
        <f t="shared" si="17"/>
        <v>2</v>
      </c>
    </row>
    <row r="183" spans="1:14" ht="14.4" x14ac:dyDescent="0.25">
      <c r="A183" s="100" t="str">
        <f t="shared" si="16"/>
        <v>PrelimSummer ThornHe'S Smokin</v>
      </c>
      <c r="B183" s="743" t="s">
        <v>24</v>
      </c>
      <c r="C183" s="744" t="s">
        <v>759</v>
      </c>
      <c r="D183" s="745" t="s">
        <v>1339</v>
      </c>
      <c r="E183" s="742"/>
      <c r="F183" s="105" t="s">
        <v>428</v>
      </c>
      <c r="G183" s="114"/>
      <c r="H183" s="599">
        <v>61.457999999999998</v>
      </c>
      <c r="I183" s="153"/>
      <c r="J183" s="177"/>
      <c r="K183" s="178"/>
      <c r="L183" s="111">
        <v>21</v>
      </c>
      <c r="M183" s="112">
        <f t="shared" si="14"/>
        <v>1</v>
      </c>
      <c r="N183" s="113">
        <f t="shared" si="17"/>
        <v>2</v>
      </c>
    </row>
    <row r="184" spans="1:14" ht="14.4" x14ac:dyDescent="0.25">
      <c r="A184" s="100" t="str">
        <f t="shared" si="16"/>
        <v>PrelimAshleigh PritchardYowada Tiptop</v>
      </c>
      <c r="B184" s="743" t="s">
        <v>24</v>
      </c>
      <c r="C184" s="744" t="s">
        <v>1039</v>
      </c>
      <c r="D184" s="745" t="s">
        <v>1340</v>
      </c>
      <c r="E184" s="742"/>
      <c r="F184" s="105" t="s">
        <v>1273</v>
      </c>
      <c r="G184" s="114"/>
      <c r="H184" s="599">
        <v>60.417000000000002</v>
      </c>
      <c r="I184" s="153"/>
      <c r="J184" s="177"/>
      <c r="K184" s="178"/>
      <c r="L184" s="111">
        <v>23</v>
      </c>
      <c r="M184" s="112">
        <f t="shared" si="14"/>
        <v>1</v>
      </c>
      <c r="N184" s="113">
        <f t="shared" si="17"/>
        <v>2</v>
      </c>
    </row>
    <row r="185" spans="1:14" ht="14.4" x14ac:dyDescent="0.25">
      <c r="A185" s="100" t="str">
        <f t="shared" si="16"/>
        <v>PrelimEliza HuttonSerenity Park Calais</v>
      </c>
      <c r="B185" s="743" t="s">
        <v>24</v>
      </c>
      <c r="C185" s="744" t="s">
        <v>679</v>
      </c>
      <c r="D185" s="745" t="s">
        <v>680</v>
      </c>
      <c r="E185" s="742"/>
      <c r="F185" s="105" t="s">
        <v>681</v>
      </c>
      <c r="G185" s="114"/>
      <c r="H185" s="599">
        <v>57.707999999999998</v>
      </c>
      <c r="I185" s="153"/>
      <c r="J185" s="177"/>
      <c r="K185" s="178"/>
      <c r="L185" s="111">
        <v>24</v>
      </c>
      <c r="M185" s="112">
        <f t="shared" si="14"/>
        <v>1</v>
      </c>
      <c r="N185" s="113">
        <f t="shared" si="17"/>
        <v>2</v>
      </c>
    </row>
    <row r="186" spans="1:14" ht="14.4" x14ac:dyDescent="0.25">
      <c r="A186" s="100" t="str">
        <f t="shared" ref="A186:A191" si="18">CONCATENATE(B186,C186,D186)</f>
        <v>ElemKaeleigh BrownMystic Shadows Celtic Wizard</v>
      </c>
      <c r="B186" s="310" t="s">
        <v>16</v>
      </c>
      <c r="C186" s="131" t="s">
        <v>469</v>
      </c>
      <c r="D186" s="132" t="s">
        <v>474</v>
      </c>
      <c r="E186" s="130" t="s">
        <v>1287</v>
      </c>
      <c r="F186" s="105" t="s">
        <v>681</v>
      </c>
      <c r="G186" s="114"/>
      <c r="H186" s="599"/>
      <c r="I186" s="153"/>
      <c r="J186" s="177">
        <v>65.488</v>
      </c>
      <c r="K186" s="178"/>
      <c r="L186" s="111">
        <v>1</v>
      </c>
      <c r="M186" s="112">
        <f t="shared" si="14"/>
        <v>7</v>
      </c>
      <c r="N186" s="113">
        <f t="shared" si="17"/>
        <v>14</v>
      </c>
    </row>
    <row r="187" spans="1:14" ht="14.4" x14ac:dyDescent="0.25">
      <c r="A187" s="100" t="str">
        <f t="shared" si="18"/>
        <v>ElemCaitlin PritchardMontcalm Baylaurel Joe</v>
      </c>
      <c r="B187" s="310" t="s">
        <v>16</v>
      </c>
      <c r="C187" s="102" t="s">
        <v>1035</v>
      </c>
      <c r="D187" s="103" t="s">
        <v>1041</v>
      </c>
      <c r="E187" s="130" t="s">
        <v>1308</v>
      </c>
      <c r="F187" s="105"/>
      <c r="G187" s="114"/>
      <c r="H187" s="599"/>
      <c r="I187" s="153"/>
      <c r="J187" s="177">
        <v>62.439</v>
      </c>
      <c r="K187" s="178"/>
      <c r="L187" s="111">
        <v>2</v>
      </c>
      <c r="M187" s="112">
        <f t="shared" si="14"/>
        <v>6</v>
      </c>
      <c r="N187" s="113">
        <f t="shared" si="17"/>
        <v>12</v>
      </c>
    </row>
    <row r="188" spans="1:14" ht="14.4" x14ac:dyDescent="0.25">
      <c r="A188" s="100" t="str">
        <f t="shared" si="18"/>
        <v>ElemSophie ApplebyPenley Marco Polo</v>
      </c>
      <c r="B188" s="310" t="s">
        <v>16</v>
      </c>
      <c r="C188" s="102" t="s">
        <v>1173</v>
      </c>
      <c r="D188" s="103" t="s">
        <v>1181</v>
      </c>
      <c r="E188" s="130" t="s">
        <v>1309</v>
      </c>
      <c r="F188" s="105" t="s">
        <v>257</v>
      </c>
      <c r="G188" s="114"/>
      <c r="H188" s="599"/>
      <c r="I188" s="153"/>
      <c r="J188" s="177">
        <v>60.853999999999999</v>
      </c>
      <c r="K188" s="178"/>
      <c r="L188" s="111">
        <v>3</v>
      </c>
      <c r="M188" s="112">
        <f t="shared" si="14"/>
        <v>5</v>
      </c>
      <c r="N188" s="113">
        <f t="shared" si="17"/>
        <v>10</v>
      </c>
    </row>
    <row r="189" spans="1:14" ht="14.4" x14ac:dyDescent="0.25">
      <c r="A189" s="100" t="str">
        <f t="shared" si="18"/>
        <v>ElemJessica RidleyHoffman's Molly</v>
      </c>
      <c r="B189" s="310" t="s">
        <v>16</v>
      </c>
      <c r="C189" s="131" t="s">
        <v>18</v>
      </c>
      <c r="D189" s="132" t="s">
        <v>1022</v>
      </c>
      <c r="F189" s="105" t="s">
        <v>376</v>
      </c>
      <c r="G189" s="114"/>
      <c r="H189" s="599"/>
      <c r="I189" s="153"/>
      <c r="J189" s="177" t="s">
        <v>737</v>
      </c>
      <c r="K189" s="178"/>
      <c r="L189" s="111"/>
      <c r="M189" s="112">
        <f t="shared" si="14"/>
        <v>0</v>
      </c>
      <c r="N189" s="113">
        <f t="shared" si="17"/>
        <v>0</v>
      </c>
    </row>
    <row r="190" spans="1:14" ht="14.4" x14ac:dyDescent="0.25">
      <c r="A190" s="100" t="str">
        <f t="shared" si="18"/>
        <v>MedTeagan ChristieAmani Phantasie</v>
      </c>
      <c r="B190" s="747" t="s">
        <v>14</v>
      </c>
      <c r="C190" s="744" t="s">
        <v>481</v>
      </c>
      <c r="D190" s="745" t="s">
        <v>478</v>
      </c>
      <c r="E190" s="743" t="s">
        <v>1310</v>
      </c>
      <c r="F190" s="105" t="s">
        <v>479</v>
      </c>
      <c r="G190" s="114"/>
      <c r="H190" s="599"/>
      <c r="I190" s="153"/>
      <c r="J190" s="177"/>
      <c r="K190" s="178">
        <v>72.837999999999994</v>
      </c>
      <c r="L190" s="111">
        <v>1</v>
      </c>
      <c r="M190" s="112">
        <f t="shared" si="14"/>
        <v>7</v>
      </c>
      <c r="N190" s="113">
        <f t="shared" si="17"/>
        <v>14</v>
      </c>
    </row>
    <row r="191" spans="1:14" ht="14.4" x14ac:dyDescent="0.25">
      <c r="A191" s="100" t="str">
        <f t="shared" si="18"/>
        <v>medMia TollarzoDallu Stanley</v>
      </c>
      <c r="B191" s="747" t="s">
        <v>1188</v>
      </c>
      <c r="C191" s="744" t="s">
        <v>482</v>
      </c>
      <c r="D191" s="745" t="s">
        <v>484</v>
      </c>
      <c r="E191" s="743" t="s">
        <v>1305</v>
      </c>
      <c r="F191" s="105" t="s">
        <v>687</v>
      </c>
      <c r="G191" s="114"/>
      <c r="H191" s="599"/>
      <c r="I191" s="153"/>
      <c r="J191" s="177"/>
      <c r="K191" s="178">
        <v>68.378</v>
      </c>
      <c r="L191" s="111">
        <v>2</v>
      </c>
      <c r="M191" s="112">
        <f t="shared" si="14"/>
        <v>6</v>
      </c>
      <c r="N191" s="113">
        <f t="shared" si="17"/>
        <v>12</v>
      </c>
    </row>
    <row r="192" spans="1:14" ht="14.4" x14ac:dyDescent="0.25">
      <c r="A192" s="100" t="str">
        <f>CONCATENATE(E191,C192,D192)</f>
        <v>17-24YRSSophie ApplebyJimmy Recard</v>
      </c>
      <c r="B192" s="747" t="s">
        <v>14</v>
      </c>
      <c r="C192" s="744" t="s">
        <v>1173</v>
      </c>
      <c r="D192" s="745" t="s">
        <v>1194</v>
      </c>
      <c r="E192" s="743" t="s">
        <v>1311</v>
      </c>
      <c r="F192" s="105" t="s">
        <v>257</v>
      </c>
      <c r="G192" s="114"/>
      <c r="H192" s="599"/>
      <c r="I192" s="153"/>
      <c r="J192" s="177"/>
      <c r="K192" s="178">
        <v>68.108000000000004</v>
      </c>
      <c r="L192" s="111">
        <v>3</v>
      </c>
      <c r="M192" s="112">
        <f t="shared" si="14"/>
        <v>5</v>
      </c>
      <c r="N192" s="113">
        <f t="shared" si="17"/>
        <v>10</v>
      </c>
    </row>
    <row r="193" spans="1:14" ht="14.4" x14ac:dyDescent="0.25">
      <c r="A193" s="100" t="str">
        <f>CONCATENATE(E192,C193,D193)</f>
        <v>Class 25Caitlin PritchardMontcalm Baylaurel Joe</v>
      </c>
      <c r="B193" s="747" t="s">
        <v>1188</v>
      </c>
      <c r="C193" s="744" t="s">
        <v>1035</v>
      </c>
      <c r="D193" s="745" t="s">
        <v>1041</v>
      </c>
      <c r="E193" s="743"/>
      <c r="F193" s="105"/>
      <c r="G193" s="114"/>
      <c r="H193" s="599"/>
      <c r="I193" s="153"/>
      <c r="J193" s="177"/>
      <c r="K193" s="178">
        <v>66.350999999999999</v>
      </c>
      <c r="L193" s="111">
        <v>4</v>
      </c>
      <c r="M193" s="112">
        <f t="shared" si="14"/>
        <v>4</v>
      </c>
      <c r="N193" s="113">
        <f t="shared" si="17"/>
        <v>8</v>
      </c>
    </row>
    <row r="194" spans="1:14" ht="14.4" x14ac:dyDescent="0.25">
      <c r="A194" s="100" t="str">
        <f t="shared" ref="A194:A227" si="19">CONCATENATE(B194,C194,D194)</f>
        <v>NovMaddison ManoliniSchadenfreude Lou</v>
      </c>
      <c r="B194" s="130" t="s">
        <v>70</v>
      </c>
      <c r="C194" s="102" t="s">
        <v>1286</v>
      </c>
      <c r="D194" s="103" t="s">
        <v>1330</v>
      </c>
      <c r="E194" s="350" t="s">
        <v>1274</v>
      </c>
      <c r="F194" s="105" t="s">
        <v>1237</v>
      </c>
      <c r="G194" s="114"/>
      <c r="H194" s="599"/>
      <c r="I194" s="153">
        <v>0.75938000000000005</v>
      </c>
      <c r="J194" s="177"/>
      <c r="K194" s="178"/>
      <c r="L194" s="111">
        <v>1</v>
      </c>
      <c r="M194" s="112">
        <f t="shared" si="14"/>
        <v>7</v>
      </c>
      <c r="N194" s="113">
        <f t="shared" si="17"/>
        <v>14</v>
      </c>
    </row>
    <row r="195" spans="1:14" ht="14.4" x14ac:dyDescent="0.25">
      <c r="A195" s="100" t="str">
        <f t="shared" si="19"/>
        <v>NovChenin HislopArdientes Beautiful Melody</v>
      </c>
      <c r="B195" s="130" t="s">
        <v>70</v>
      </c>
      <c r="C195" s="102" t="s">
        <v>1280</v>
      </c>
      <c r="D195" s="103" t="s">
        <v>1329</v>
      </c>
      <c r="E195" s="350" t="s">
        <v>1206</v>
      </c>
      <c r="F195" s="105" t="s">
        <v>1281</v>
      </c>
      <c r="G195" s="114"/>
      <c r="H195" s="599"/>
      <c r="I195" s="153">
        <v>73.906000000000006</v>
      </c>
      <c r="J195" s="177"/>
      <c r="K195" s="178"/>
      <c r="L195" s="111">
        <v>2</v>
      </c>
      <c r="M195" s="112">
        <f t="shared" si="14"/>
        <v>6</v>
      </c>
      <c r="N195" s="113">
        <f t="shared" si="17"/>
        <v>12</v>
      </c>
    </row>
    <row r="196" spans="1:14" ht="14.4" x14ac:dyDescent="0.25">
      <c r="A196" s="100" t="str">
        <f t="shared" si="19"/>
        <v>NovHarriet ForrestOakover Too Much Chatter</v>
      </c>
      <c r="B196" s="130" t="s">
        <v>70</v>
      </c>
      <c r="C196" s="102" t="s">
        <v>607</v>
      </c>
      <c r="D196" s="103" t="s">
        <v>659</v>
      </c>
      <c r="E196" s="350" t="s">
        <v>1315</v>
      </c>
      <c r="F196" s="105" t="s">
        <v>1222</v>
      </c>
      <c r="G196" s="114"/>
      <c r="H196" s="599"/>
      <c r="I196" s="153">
        <v>73.281000000000006</v>
      </c>
      <c r="J196" s="177"/>
      <c r="K196" s="178"/>
      <c r="L196" s="111">
        <v>3</v>
      </c>
      <c r="M196" s="112">
        <f t="shared" si="14"/>
        <v>5</v>
      </c>
      <c r="N196" s="113">
        <f t="shared" si="17"/>
        <v>10</v>
      </c>
    </row>
    <row r="197" spans="1:14" ht="14.4" x14ac:dyDescent="0.25">
      <c r="A197" s="100" t="str">
        <f t="shared" si="19"/>
        <v>NovJorja WarehamTiaja Park Fearless</v>
      </c>
      <c r="B197" s="130" t="s">
        <v>70</v>
      </c>
      <c r="C197" s="102" t="s">
        <v>340</v>
      </c>
      <c r="D197" s="103" t="s">
        <v>462</v>
      </c>
      <c r="E197" s="350" t="s">
        <v>1224</v>
      </c>
      <c r="F197" s="105" t="s">
        <v>1277</v>
      </c>
      <c r="G197" s="114"/>
      <c r="H197" s="599"/>
      <c r="I197" s="153">
        <v>71.093999999999994</v>
      </c>
      <c r="J197" s="177"/>
      <c r="K197" s="178"/>
      <c r="L197" s="111">
        <v>4</v>
      </c>
      <c r="M197" s="112">
        <f t="shared" si="14"/>
        <v>4</v>
      </c>
      <c r="N197" s="113">
        <f t="shared" si="17"/>
        <v>8</v>
      </c>
    </row>
    <row r="198" spans="1:14" ht="14.4" x14ac:dyDescent="0.25">
      <c r="A198" s="100" t="str">
        <f t="shared" si="19"/>
        <v>NovCarla NewmanTia'S Tiger Moth</v>
      </c>
      <c r="B198" s="130" t="s">
        <v>70</v>
      </c>
      <c r="C198" s="102" t="s">
        <v>501</v>
      </c>
      <c r="D198" s="103" t="s">
        <v>1328</v>
      </c>
      <c r="E198" s="576"/>
      <c r="F198" s="105" t="s">
        <v>1231</v>
      </c>
      <c r="G198" s="114"/>
      <c r="H198" s="599"/>
      <c r="I198" s="153">
        <v>69.688000000000002</v>
      </c>
      <c r="J198" s="177"/>
      <c r="K198" s="178"/>
      <c r="L198" s="111">
        <v>5</v>
      </c>
      <c r="M198" s="112">
        <f t="shared" si="14"/>
        <v>3</v>
      </c>
      <c r="N198" s="113">
        <f t="shared" si="17"/>
        <v>6</v>
      </c>
    </row>
    <row r="199" spans="1:14" ht="14.4" x14ac:dyDescent="0.25">
      <c r="A199" s="100" t="str">
        <f t="shared" si="19"/>
        <v>NovJasmine ElliottWindy Hill Ginger Rocks</v>
      </c>
      <c r="B199" s="130" t="s">
        <v>70</v>
      </c>
      <c r="C199" s="102" t="s">
        <v>275</v>
      </c>
      <c r="D199" s="103" t="s">
        <v>312</v>
      </c>
      <c r="E199" s="568"/>
      <c r="F199" s="105" t="s">
        <v>1239</v>
      </c>
      <c r="G199" s="114"/>
      <c r="H199" s="599"/>
      <c r="I199" s="153">
        <v>69.218999999999994</v>
      </c>
      <c r="J199" s="177"/>
      <c r="K199" s="178"/>
      <c r="L199" s="111"/>
      <c r="M199" s="112">
        <f t="shared" si="14"/>
        <v>0</v>
      </c>
      <c r="N199" s="113">
        <f t="shared" si="17"/>
        <v>0</v>
      </c>
    </row>
    <row r="200" spans="1:14" ht="14.4" x14ac:dyDescent="0.25">
      <c r="A200" s="100" t="str">
        <f t="shared" si="19"/>
        <v>NovMeg FowlerBreezewater Mr Brown</v>
      </c>
      <c r="B200" s="130" t="s">
        <v>70</v>
      </c>
      <c r="C200" s="102" t="s">
        <v>1001</v>
      </c>
      <c r="D200" s="103" t="s">
        <v>1327</v>
      </c>
      <c r="F200" s="105" t="s">
        <v>1245</v>
      </c>
      <c r="G200" s="114"/>
      <c r="H200" s="599"/>
      <c r="I200" s="153">
        <v>0.69218999999999997</v>
      </c>
      <c r="J200" s="177"/>
      <c r="K200" s="178"/>
      <c r="L200" s="111">
        <v>6</v>
      </c>
      <c r="M200" s="112">
        <f t="shared" si="14"/>
        <v>2</v>
      </c>
      <c r="N200" s="113">
        <f t="shared" si="17"/>
        <v>4</v>
      </c>
    </row>
    <row r="201" spans="1:14" ht="14.4" x14ac:dyDescent="0.25">
      <c r="A201" s="100" t="str">
        <f t="shared" si="19"/>
        <v>NovReagan HughanSylvania Curtain Call</v>
      </c>
      <c r="B201" s="130" t="s">
        <v>70</v>
      </c>
      <c r="C201" s="102" t="s">
        <v>343</v>
      </c>
      <c r="D201" s="103" t="s">
        <v>386</v>
      </c>
      <c r="E201" s="568"/>
      <c r="F201" s="105" t="s">
        <v>1226</v>
      </c>
      <c r="G201" s="114"/>
      <c r="H201" s="599"/>
      <c r="I201" s="153">
        <v>0.69218999999999997</v>
      </c>
      <c r="J201" s="177"/>
      <c r="K201" s="178"/>
      <c r="L201" s="111">
        <v>6</v>
      </c>
      <c r="M201" s="112">
        <f t="shared" ref="M201:M264" si="20">IF(L201=1,7,IF(L201=2,6,IF(L201=3,5,IF(L201=4,4,IF(L201=5,3,IF(L201=6,2,IF(L201&gt;=6,1,0)))))))</f>
        <v>2</v>
      </c>
      <c r="N201" s="113">
        <f t="shared" ref="N201:N264" si="21">SUM(M201+$N$5)*2</f>
        <v>4</v>
      </c>
    </row>
    <row r="202" spans="1:14" ht="14.4" x14ac:dyDescent="0.25">
      <c r="A202" s="100" t="str">
        <f t="shared" si="19"/>
        <v>NovDemi PerkinsMisty Isle Ferdinand</v>
      </c>
      <c r="B202" s="130" t="s">
        <v>70</v>
      </c>
      <c r="C202" s="102" t="s">
        <v>1312</v>
      </c>
      <c r="D202" s="103" t="s">
        <v>1341</v>
      </c>
      <c r="E202" s="568"/>
      <c r="F202" s="105" t="s">
        <v>1261</v>
      </c>
      <c r="G202" s="114"/>
      <c r="H202" s="599"/>
      <c r="I202" s="153">
        <v>68.593999999999994</v>
      </c>
      <c r="J202" s="177"/>
      <c r="K202" s="178"/>
      <c r="L202" s="111">
        <v>8</v>
      </c>
      <c r="M202" s="112">
        <f t="shared" si="20"/>
        <v>1</v>
      </c>
      <c r="N202" s="113">
        <f t="shared" si="21"/>
        <v>2</v>
      </c>
    </row>
    <row r="203" spans="1:14" ht="14.4" x14ac:dyDescent="0.25">
      <c r="A203" s="100" t="str">
        <f t="shared" si="19"/>
        <v>NovMia TollarzoDelta Of Ebony Park</v>
      </c>
      <c r="B203" s="130" t="s">
        <v>70</v>
      </c>
      <c r="C203" s="102" t="s">
        <v>482</v>
      </c>
      <c r="D203" s="103" t="s">
        <v>520</v>
      </c>
      <c r="E203" s="568"/>
      <c r="F203" s="105" t="s">
        <v>1282</v>
      </c>
      <c r="G203" s="114"/>
      <c r="H203" s="599"/>
      <c r="I203" s="153">
        <v>0.68437999999999999</v>
      </c>
      <c r="J203" s="177"/>
      <c r="K203" s="178"/>
      <c r="L203" s="111">
        <v>9</v>
      </c>
      <c r="M203" s="112">
        <f t="shared" si="20"/>
        <v>1</v>
      </c>
      <c r="N203" s="113">
        <f t="shared" si="21"/>
        <v>2</v>
      </c>
    </row>
    <row r="204" spans="1:14" ht="14.4" x14ac:dyDescent="0.25">
      <c r="A204" s="100" t="str">
        <f t="shared" si="19"/>
        <v>NovMya DorricottBellhaven Cascade</v>
      </c>
      <c r="B204" s="130" t="s">
        <v>70</v>
      </c>
      <c r="C204" s="102" t="s">
        <v>160</v>
      </c>
      <c r="D204" s="103" t="s">
        <v>461</v>
      </c>
      <c r="E204" s="568"/>
      <c r="F204" s="105" t="s">
        <v>1241</v>
      </c>
      <c r="G204" s="114"/>
      <c r="H204" s="599"/>
      <c r="I204" s="153">
        <v>0.68437999999999999</v>
      </c>
      <c r="J204" s="177"/>
      <c r="K204" s="178"/>
      <c r="L204" s="111">
        <v>9</v>
      </c>
      <c r="M204" s="112">
        <f t="shared" si="20"/>
        <v>1</v>
      </c>
      <c r="N204" s="113">
        <f t="shared" si="21"/>
        <v>2</v>
      </c>
    </row>
    <row r="205" spans="1:14" ht="14.4" x14ac:dyDescent="0.25">
      <c r="A205" s="100" t="str">
        <f t="shared" si="19"/>
        <v>NovSune SnymanSecret Assault</v>
      </c>
      <c r="B205" s="130" t="s">
        <v>70</v>
      </c>
      <c r="C205" s="102" t="s">
        <v>272</v>
      </c>
      <c r="D205" s="103" t="s">
        <v>309</v>
      </c>
      <c r="E205" s="568"/>
      <c r="F205" s="105" t="s">
        <v>1233</v>
      </c>
      <c r="G205" s="114"/>
      <c r="H205" s="599"/>
      <c r="I205" s="153">
        <v>66.875</v>
      </c>
      <c r="J205" s="177"/>
      <c r="K205" s="178"/>
      <c r="L205" s="111">
        <v>0</v>
      </c>
      <c r="M205" s="112">
        <f t="shared" si="20"/>
        <v>0</v>
      </c>
      <c r="N205" s="113">
        <f t="shared" si="21"/>
        <v>0</v>
      </c>
    </row>
    <row r="206" spans="1:14" ht="14.4" x14ac:dyDescent="0.25">
      <c r="A206" s="100" t="str">
        <f t="shared" si="19"/>
        <v>NovMia Di CandiloGordon Park Waltz</v>
      </c>
      <c r="B206" s="130" t="s">
        <v>70</v>
      </c>
      <c r="C206" s="102" t="s">
        <v>1279</v>
      </c>
      <c r="D206" s="103" t="s">
        <v>398</v>
      </c>
      <c r="E206" s="568"/>
      <c r="F206" s="105" t="s">
        <v>1230</v>
      </c>
      <c r="G206" s="114"/>
      <c r="H206" s="599"/>
      <c r="I206" s="153">
        <v>0.66563000000000005</v>
      </c>
      <c r="J206" s="177"/>
      <c r="K206" s="178"/>
      <c r="L206" s="111">
        <v>11</v>
      </c>
      <c r="M206" s="112">
        <f t="shared" si="20"/>
        <v>1</v>
      </c>
      <c r="N206" s="113">
        <f t="shared" si="21"/>
        <v>2</v>
      </c>
    </row>
    <row r="207" spans="1:14" ht="14.4" x14ac:dyDescent="0.25">
      <c r="A207" s="442" t="str">
        <f t="shared" si="19"/>
        <v>NovAleska WearneBertie De Luxe</v>
      </c>
      <c r="B207" s="130" t="s">
        <v>70</v>
      </c>
      <c r="C207" s="102" t="s">
        <v>453</v>
      </c>
      <c r="D207" s="103" t="s">
        <v>452</v>
      </c>
      <c r="E207" s="568"/>
      <c r="F207" s="105" t="s">
        <v>1225</v>
      </c>
      <c r="G207" s="114"/>
      <c r="H207" s="599"/>
      <c r="I207" s="153">
        <v>66.406000000000006</v>
      </c>
      <c r="J207" s="177"/>
      <c r="K207" s="178"/>
      <c r="L207" s="111">
        <v>0</v>
      </c>
      <c r="M207" s="112">
        <f t="shared" si="20"/>
        <v>0</v>
      </c>
      <c r="N207" s="113">
        <f t="shared" si="21"/>
        <v>0</v>
      </c>
    </row>
    <row r="208" spans="1:14" ht="14.4" x14ac:dyDescent="0.25">
      <c r="A208" s="442" t="str">
        <f t="shared" si="19"/>
        <v>NovAnnalyce PageLyngarie Catina</v>
      </c>
      <c r="B208" s="130" t="s">
        <v>70</v>
      </c>
      <c r="C208" s="102" t="s">
        <v>335</v>
      </c>
      <c r="D208" s="103" t="s">
        <v>1322</v>
      </c>
      <c r="E208" s="568"/>
      <c r="F208" s="105" t="s">
        <v>192</v>
      </c>
      <c r="G208" s="114"/>
      <c r="H208" s="599"/>
      <c r="I208" s="153">
        <v>66.25</v>
      </c>
      <c r="J208" s="177"/>
      <c r="K208" s="178"/>
      <c r="L208" s="111">
        <v>0</v>
      </c>
      <c r="M208" s="112">
        <f t="shared" si="20"/>
        <v>0</v>
      </c>
      <c r="N208" s="113">
        <f t="shared" si="21"/>
        <v>0</v>
      </c>
    </row>
    <row r="209" spans="1:14" ht="14.4" x14ac:dyDescent="0.25">
      <c r="A209" s="442" t="str">
        <f t="shared" si="19"/>
        <v>NovKrystina BerceneMy Ophelia</v>
      </c>
      <c r="B209" s="130" t="s">
        <v>70</v>
      </c>
      <c r="C209" s="102" t="s">
        <v>686</v>
      </c>
      <c r="D209" s="103" t="s">
        <v>656</v>
      </c>
      <c r="E209" s="568"/>
      <c r="F209" s="105" t="s">
        <v>1267</v>
      </c>
      <c r="G209" s="114"/>
      <c r="H209" s="599"/>
      <c r="I209" s="153">
        <v>66.25</v>
      </c>
      <c r="J209" s="177"/>
      <c r="K209" s="178"/>
      <c r="L209" s="111">
        <v>12</v>
      </c>
      <c r="M209" s="112">
        <f t="shared" si="20"/>
        <v>1</v>
      </c>
      <c r="N209" s="113">
        <f t="shared" si="21"/>
        <v>2</v>
      </c>
    </row>
    <row r="210" spans="1:14" ht="14.4" x14ac:dyDescent="0.25">
      <c r="A210" s="442" t="str">
        <f t="shared" si="19"/>
        <v>NovMia DeathGordon Park Royal Review</v>
      </c>
      <c r="B210" s="130" t="s">
        <v>70</v>
      </c>
      <c r="C210" s="102" t="s">
        <v>464</v>
      </c>
      <c r="D210" s="103" t="s">
        <v>513</v>
      </c>
      <c r="E210" s="568"/>
      <c r="F210" s="105" t="s">
        <v>1278</v>
      </c>
      <c r="G210" s="114"/>
      <c r="H210" s="599"/>
      <c r="I210" s="153">
        <v>0.66249999999999998</v>
      </c>
      <c r="J210" s="177"/>
      <c r="K210" s="178"/>
      <c r="L210" s="111">
        <v>13</v>
      </c>
      <c r="M210" s="112">
        <f t="shared" si="20"/>
        <v>1</v>
      </c>
      <c r="N210" s="113">
        <f t="shared" si="21"/>
        <v>2</v>
      </c>
    </row>
    <row r="211" spans="1:14" ht="14.4" x14ac:dyDescent="0.25">
      <c r="A211" s="442" t="str">
        <f t="shared" si="19"/>
        <v>NovAva ClarkeLancefield Park Amanzi</v>
      </c>
      <c r="B211" s="130" t="s">
        <v>70</v>
      </c>
      <c r="C211" s="102" t="s">
        <v>456</v>
      </c>
      <c r="D211" s="103" t="s">
        <v>837</v>
      </c>
      <c r="E211" s="568"/>
      <c r="F211" s="105" t="s">
        <v>1313</v>
      </c>
      <c r="G211" s="114"/>
      <c r="H211" s="599"/>
      <c r="I211" s="153">
        <v>65.938000000000002</v>
      </c>
      <c r="J211" s="177"/>
      <c r="K211" s="178"/>
      <c r="L211" s="111">
        <v>14</v>
      </c>
      <c r="M211" s="112">
        <f t="shared" si="20"/>
        <v>1</v>
      </c>
      <c r="N211" s="113">
        <f t="shared" si="21"/>
        <v>2</v>
      </c>
    </row>
    <row r="212" spans="1:14" ht="14.4" x14ac:dyDescent="0.25">
      <c r="A212" s="442" t="str">
        <f t="shared" si="19"/>
        <v>NovImogen FreemanDaisy Lvarss</v>
      </c>
      <c r="B212" s="130" t="s">
        <v>70</v>
      </c>
      <c r="C212" s="102" t="s">
        <v>500</v>
      </c>
      <c r="D212" s="103" t="s">
        <v>512</v>
      </c>
      <c r="E212" s="568"/>
      <c r="F212" s="105" t="s">
        <v>1313</v>
      </c>
      <c r="G212" s="114"/>
      <c r="H212" s="599"/>
      <c r="I212" s="153">
        <v>65.156000000000006</v>
      </c>
      <c r="J212" s="177"/>
      <c r="K212" s="178"/>
      <c r="L212" s="111">
        <v>15</v>
      </c>
      <c r="M212" s="112">
        <f t="shared" si="20"/>
        <v>1</v>
      </c>
      <c r="N212" s="113">
        <f t="shared" si="21"/>
        <v>2</v>
      </c>
    </row>
    <row r="213" spans="1:14" ht="14.4" x14ac:dyDescent="0.25">
      <c r="A213" s="442" t="str">
        <f t="shared" si="19"/>
        <v>NovLieve LudgateKirralea Showman</v>
      </c>
      <c r="B213" s="130" t="s">
        <v>70</v>
      </c>
      <c r="C213" s="102" t="s">
        <v>537</v>
      </c>
      <c r="D213" s="103" t="s">
        <v>529</v>
      </c>
      <c r="E213" s="568"/>
      <c r="F213" s="105" t="s">
        <v>1251</v>
      </c>
      <c r="G213" s="114"/>
      <c r="H213" s="599"/>
      <c r="I213" s="153">
        <v>65.156000000000006</v>
      </c>
      <c r="J213" s="177"/>
      <c r="K213" s="178"/>
      <c r="L213" s="111">
        <v>0</v>
      </c>
      <c r="M213" s="112">
        <f t="shared" si="20"/>
        <v>0</v>
      </c>
      <c r="N213" s="113">
        <f t="shared" si="21"/>
        <v>0</v>
      </c>
    </row>
    <row r="214" spans="1:14" ht="14.4" x14ac:dyDescent="0.25">
      <c r="A214" s="442" t="str">
        <f t="shared" si="19"/>
        <v>NovSavannah BeveridgeCunamore Blackwood</v>
      </c>
      <c r="B214" s="130" t="s">
        <v>70</v>
      </c>
      <c r="C214" s="102" t="s">
        <v>354</v>
      </c>
      <c r="D214" s="103" t="s">
        <v>1342</v>
      </c>
      <c r="E214" s="568"/>
      <c r="F214" s="105" t="s">
        <v>1300</v>
      </c>
      <c r="G214" s="114"/>
      <c r="H214" s="599"/>
      <c r="I214" s="153">
        <v>65.156000000000006</v>
      </c>
      <c r="J214" s="177"/>
      <c r="K214" s="178"/>
      <c r="L214" s="111">
        <v>16</v>
      </c>
      <c r="M214" s="112">
        <f t="shared" si="20"/>
        <v>1</v>
      </c>
      <c r="N214" s="113">
        <f t="shared" si="21"/>
        <v>2</v>
      </c>
    </row>
    <row r="215" spans="1:14" ht="14.4" x14ac:dyDescent="0.25">
      <c r="A215" s="442" t="str">
        <f t="shared" si="19"/>
        <v>NovSheridan ClarsonTiaja Park Elegance</v>
      </c>
      <c r="B215" s="130" t="s">
        <v>70</v>
      </c>
      <c r="C215" s="102" t="s">
        <v>346</v>
      </c>
      <c r="D215" s="103" t="s">
        <v>400</v>
      </c>
      <c r="E215" s="568"/>
      <c r="F215" s="105" t="s">
        <v>1278</v>
      </c>
      <c r="G215" s="114"/>
      <c r="H215" s="599"/>
      <c r="I215" s="153">
        <v>64.688000000000002</v>
      </c>
      <c r="J215" s="177"/>
      <c r="K215" s="178"/>
      <c r="L215" s="111">
        <v>17</v>
      </c>
      <c r="M215" s="112">
        <f t="shared" si="20"/>
        <v>1</v>
      </c>
      <c r="N215" s="113">
        <f t="shared" si="21"/>
        <v>2</v>
      </c>
    </row>
    <row r="216" spans="1:14" ht="14.4" x14ac:dyDescent="0.25">
      <c r="A216" s="442" t="str">
        <f t="shared" si="19"/>
        <v>NovTiana WoollamsKing Carrera</v>
      </c>
      <c r="B216" s="130" t="s">
        <v>70</v>
      </c>
      <c r="C216" s="102" t="s">
        <v>503</v>
      </c>
      <c r="D216" s="103" t="s">
        <v>1343</v>
      </c>
      <c r="E216" s="568"/>
      <c r="F216" s="105" t="s">
        <v>1242</v>
      </c>
      <c r="G216" s="114"/>
      <c r="H216" s="599"/>
      <c r="I216" s="153">
        <v>64.218999999999994</v>
      </c>
      <c r="J216" s="177"/>
      <c r="K216" s="178"/>
      <c r="L216" s="111">
        <v>18</v>
      </c>
      <c r="M216" s="112">
        <f t="shared" si="20"/>
        <v>1</v>
      </c>
      <c r="N216" s="113">
        <f t="shared" si="21"/>
        <v>2</v>
      </c>
    </row>
    <row r="217" spans="1:14" ht="14.4" x14ac:dyDescent="0.25">
      <c r="A217" s="442" t="str">
        <f t="shared" si="19"/>
        <v>NovEmily BrimblecombeSenlac Crowley</v>
      </c>
      <c r="B217" s="130" t="s">
        <v>70</v>
      </c>
      <c r="C217" s="102" t="s">
        <v>609</v>
      </c>
      <c r="D217" s="103" t="s">
        <v>642</v>
      </c>
      <c r="E217" s="568"/>
      <c r="F217" s="105" t="s">
        <v>1228</v>
      </c>
      <c r="G217" s="114"/>
      <c r="H217" s="599"/>
      <c r="I217" s="153">
        <v>63.438000000000002</v>
      </c>
      <c r="J217" s="177"/>
      <c r="K217" s="178"/>
      <c r="L217" s="111">
        <v>19</v>
      </c>
      <c r="M217" s="112">
        <f t="shared" si="20"/>
        <v>1</v>
      </c>
      <c r="N217" s="113">
        <f t="shared" si="21"/>
        <v>2</v>
      </c>
    </row>
    <row r="218" spans="1:14" ht="14.4" x14ac:dyDescent="0.25">
      <c r="A218" s="442" t="str">
        <f t="shared" si="19"/>
        <v>NovAbbie KirkhamLuminous Star</v>
      </c>
      <c r="B218" s="130" t="s">
        <v>70</v>
      </c>
      <c r="C218" s="102" t="s">
        <v>504</v>
      </c>
      <c r="D218" s="103" t="s">
        <v>384</v>
      </c>
      <c r="E218" s="568"/>
      <c r="F218" s="105" t="s">
        <v>1244</v>
      </c>
      <c r="G218" s="114"/>
      <c r="H218" s="599"/>
      <c r="I218" s="153">
        <v>63.280999999999999</v>
      </c>
      <c r="J218" s="177"/>
      <c r="K218" s="178"/>
      <c r="L218" s="111">
        <v>20</v>
      </c>
      <c r="M218" s="112">
        <f t="shared" si="20"/>
        <v>1</v>
      </c>
      <c r="N218" s="113">
        <f t="shared" si="21"/>
        <v>2</v>
      </c>
    </row>
    <row r="219" spans="1:14" ht="14.4" x14ac:dyDescent="0.25">
      <c r="A219" s="442" t="str">
        <f t="shared" si="19"/>
        <v>NovRosie McconigleyKellerains Vancher</v>
      </c>
      <c r="B219" s="130" t="s">
        <v>70</v>
      </c>
      <c r="C219" s="102" t="s">
        <v>1043</v>
      </c>
      <c r="D219" s="103" t="s">
        <v>1073</v>
      </c>
      <c r="E219" s="568"/>
      <c r="F219" s="105" t="s">
        <v>1240</v>
      </c>
      <c r="G219" s="114"/>
      <c r="H219" s="599"/>
      <c r="I219" s="153">
        <v>0.63124999999999998</v>
      </c>
      <c r="J219" s="177"/>
      <c r="K219" s="178"/>
      <c r="L219" s="111">
        <v>21</v>
      </c>
      <c r="M219" s="112">
        <f t="shared" si="20"/>
        <v>1</v>
      </c>
      <c r="N219" s="113">
        <f t="shared" si="21"/>
        <v>2</v>
      </c>
    </row>
    <row r="220" spans="1:14" ht="14.4" x14ac:dyDescent="0.25">
      <c r="A220" s="442" t="str">
        <f t="shared" si="19"/>
        <v>NovHannah KerrCharisma George Washington</v>
      </c>
      <c r="B220" s="130" t="s">
        <v>70</v>
      </c>
      <c r="C220" s="102" t="s">
        <v>507</v>
      </c>
      <c r="D220" s="103" t="s">
        <v>393</v>
      </c>
      <c r="E220" s="568"/>
      <c r="F220" s="105" t="s">
        <v>1264</v>
      </c>
      <c r="G220" s="114"/>
      <c r="H220" s="599"/>
      <c r="I220" s="153">
        <v>62.188000000000002</v>
      </c>
      <c r="J220" s="177"/>
      <c r="K220" s="178"/>
      <c r="L220" s="111">
        <v>22</v>
      </c>
      <c r="M220" s="112">
        <f t="shared" si="20"/>
        <v>1</v>
      </c>
      <c r="N220" s="113">
        <f t="shared" si="21"/>
        <v>2</v>
      </c>
    </row>
    <row r="221" spans="1:14" ht="14.4" x14ac:dyDescent="0.25">
      <c r="A221" s="442" t="str">
        <f t="shared" si="19"/>
        <v>NovImogen MurrayCivil Rights</v>
      </c>
      <c r="B221" s="130" t="s">
        <v>70</v>
      </c>
      <c r="C221" s="102" t="s">
        <v>608</v>
      </c>
      <c r="D221" s="103" t="s">
        <v>641</v>
      </c>
      <c r="E221" s="568"/>
      <c r="F221" s="105" t="s">
        <v>1268</v>
      </c>
      <c r="G221" s="114"/>
      <c r="H221" s="599"/>
      <c r="I221" s="153">
        <v>62.188000000000002</v>
      </c>
      <c r="J221" s="177"/>
      <c r="K221" s="178"/>
      <c r="L221" s="111">
        <v>23</v>
      </c>
      <c r="M221" s="112">
        <f t="shared" si="20"/>
        <v>1</v>
      </c>
      <c r="N221" s="113">
        <f t="shared" si="21"/>
        <v>2</v>
      </c>
    </row>
    <row r="222" spans="1:14" ht="14.4" x14ac:dyDescent="0.25">
      <c r="A222" s="442" t="str">
        <f t="shared" si="19"/>
        <v>NovJorja WarehamTiaja Park Image</v>
      </c>
      <c r="B222" s="130" t="s">
        <v>70</v>
      </c>
      <c r="C222" s="102" t="s">
        <v>340</v>
      </c>
      <c r="D222" s="103" t="s">
        <v>383</v>
      </c>
      <c r="E222" s="568"/>
      <c r="F222" s="105" t="s">
        <v>1277</v>
      </c>
      <c r="G222" s="114"/>
      <c r="H222" s="599"/>
      <c r="I222" s="153">
        <v>62.188000000000002</v>
      </c>
      <c r="J222" s="177"/>
      <c r="K222" s="178"/>
      <c r="L222" s="111">
        <v>24</v>
      </c>
      <c r="M222" s="112">
        <f t="shared" si="20"/>
        <v>1</v>
      </c>
      <c r="N222" s="113">
        <f t="shared" si="21"/>
        <v>2</v>
      </c>
    </row>
    <row r="223" spans="1:14" ht="14.4" x14ac:dyDescent="0.25">
      <c r="A223" s="442" t="str">
        <f t="shared" si="19"/>
        <v>NovSheridan ClarsonTiaja Park Halo</v>
      </c>
      <c r="B223" s="130" t="s">
        <v>70</v>
      </c>
      <c r="C223" s="102" t="s">
        <v>346</v>
      </c>
      <c r="D223" s="103" t="s">
        <v>390</v>
      </c>
      <c r="E223" s="568"/>
      <c r="F223" s="105" t="s">
        <v>1236</v>
      </c>
      <c r="G223" s="114"/>
      <c r="H223" s="599"/>
      <c r="I223" s="153">
        <v>0.61094000000000004</v>
      </c>
      <c r="J223" s="177"/>
      <c r="K223" s="178"/>
      <c r="L223" s="111">
        <v>25</v>
      </c>
      <c r="M223" s="112">
        <f t="shared" si="20"/>
        <v>1</v>
      </c>
      <c r="N223" s="113">
        <f t="shared" si="21"/>
        <v>2</v>
      </c>
    </row>
    <row r="224" spans="1:14" ht="14.4" x14ac:dyDescent="0.25">
      <c r="A224" s="442" t="str">
        <f t="shared" si="19"/>
        <v>NovElla CameronDevereaux Hustler</v>
      </c>
      <c r="B224" s="130" t="s">
        <v>70</v>
      </c>
      <c r="C224" s="102" t="s">
        <v>1069</v>
      </c>
      <c r="D224" s="103" t="s">
        <v>1071</v>
      </c>
      <c r="E224" s="568"/>
      <c r="F224" s="105" t="s">
        <v>142</v>
      </c>
      <c r="G224" s="114"/>
      <c r="H224" s="599"/>
      <c r="I224" s="153">
        <v>60.625</v>
      </c>
      <c r="J224" s="177"/>
      <c r="K224" s="178"/>
      <c r="L224" s="111">
        <v>26</v>
      </c>
      <c r="M224" s="112">
        <f t="shared" si="20"/>
        <v>1</v>
      </c>
      <c r="N224" s="113">
        <f t="shared" si="21"/>
        <v>2</v>
      </c>
    </row>
    <row r="225" spans="1:14" ht="14.4" x14ac:dyDescent="0.25">
      <c r="A225" s="442" t="str">
        <f t="shared" si="19"/>
        <v>NovZarli CurtisEverly Park Fortune Keeper</v>
      </c>
      <c r="B225" s="130" t="s">
        <v>70</v>
      </c>
      <c r="C225" s="102" t="s">
        <v>1201</v>
      </c>
      <c r="D225" s="103" t="s">
        <v>1344</v>
      </c>
      <c r="E225" s="568"/>
      <c r="F225" s="105" t="s">
        <v>1227</v>
      </c>
      <c r="G225" s="114"/>
      <c r="H225" s="599"/>
      <c r="I225" s="153">
        <v>60.313000000000002</v>
      </c>
      <c r="J225" s="177"/>
      <c r="K225" s="178"/>
      <c r="L225" s="111">
        <v>27</v>
      </c>
      <c r="M225" s="112">
        <f t="shared" si="20"/>
        <v>1</v>
      </c>
      <c r="N225" s="113">
        <f t="shared" si="21"/>
        <v>2</v>
      </c>
    </row>
    <row r="226" spans="1:14" ht="14.4" x14ac:dyDescent="0.25">
      <c r="A226" s="442" t="str">
        <f t="shared" si="19"/>
        <v>NovOlivia GordonCorasont Park Shontay</v>
      </c>
      <c r="B226" s="130" t="s">
        <v>70</v>
      </c>
      <c r="C226" s="102" t="s">
        <v>1314</v>
      </c>
      <c r="D226" s="103" t="s">
        <v>1345</v>
      </c>
      <c r="E226" s="568"/>
      <c r="F226" s="105" t="s">
        <v>1248</v>
      </c>
      <c r="G226" s="114"/>
      <c r="H226" s="599"/>
      <c r="I226" s="153">
        <v>0.58281000000000005</v>
      </c>
      <c r="J226" s="177"/>
      <c r="K226" s="178"/>
      <c r="L226" s="111">
        <v>0</v>
      </c>
      <c r="M226" s="112">
        <f t="shared" si="20"/>
        <v>0</v>
      </c>
      <c r="N226" s="113">
        <f t="shared" si="21"/>
        <v>0</v>
      </c>
    </row>
    <row r="227" spans="1:14" ht="14.4" x14ac:dyDescent="0.25">
      <c r="A227" s="442" t="str">
        <f t="shared" si="19"/>
        <v>NovHadlee BaldacchinoMira Makin Waves</v>
      </c>
      <c r="B227" s="130" t="s">
        <v>70</v>
      </c>
      <c r="C227" s="102" t="s">
        <v>1185</v>
      </c>
      <c r="D227" s="103" t="s">
        <v>1189</v>
      </c>
      <c r="E227" s="568"/>
      <c r="F227" s="105" t="s">
        <v>1232</v>
      </c>
      <c r="G227" s="114"/>
      <c r="H227" s="599"/>
      <c r="I227" s="153">
        <v>55.155999999999999</v>
      </c>
      <c r="J227" s="177"/>
      <c r="K227" s="178"/>
      <c r="L227" s="111">
        <v>28</v>
      </c>
      <c r="M227" s="112">
        <f t="shared" si="20"/>
        <v>1</v>
      </c>
      <c r="N227" s="113">
        <f t="shared" si="21"/>
        <v>2</v>
      </c>
    </row>
    <row r="228" spans="1:14" ht="14.4" x14ac:dyDescent="0.25">
      <c r="A228" s="442" t="str">
        <f t="shared" ref="A228:A245" si="22">CONCATENATE(B228,C228,D228)</f>
        <v/>
      </c>
      <c r="B228" s="130"/>
      <c r="C228" s="102"/>
      <c r="D228" s="103"/>
      <c r="E228" s="568"/>
      <c r="F228" s="105"/>
      <c r="G228" s="114"/>
      <c r="H228" s="599"/>
      <c r="I228" s="153"/>
      <c r="J228" s="177"/>
      <c r="K228" s="178"/>
      <c r="L228" s="111"/>
      <c r="M228" s="112">
        <f t="shared" si="20"/>
        <v>0</v>
      </c>
      <c r="N228" s="113">
        <f t="shared" si="21"/>
        <v>0</v>
      </c>
    </row>
    <row r="229" spans="1:14" ht="14.4" x14ac:dyDescent="0.25">
      <c r="A229" s="442" t="str">
        <f t="shared" si="22"/>
        <v/>
      </c>
      <c r="B229" s="130"/>
      <c r="C229" s="102"/>
      <c r="D229" s="103"/>
      <c r="E229" s="568"/>
      <c r="F229" s="105"/>
      <c r="G229" s="114"/>
      <c r="H229" s="599"/>
      <c r="I229" s="153"/>
      <c r="J229" s="177"/>
      <c r="K229" s="178"/>
      <c r="L229" s="111"/>
      <c r="M229" s="112">
        <f t="shared" si="20"/>
        <v>0</v>
      </c>
      <c r="N229" s="113">
        <f t="shared" si="21"/>
        <v>0</v>
      </c>
    </row>
    <row r="230" spans="1:14" ht="14.4" x14ac:dyDescent="0.25">
      <c r="A230" s="442" t="str">
        <f t="shared" si="22"/>
        <v/>
      </c>
      <c r="B230" s="130"/>
      <c r="C230" s="102"/>
      <c r="D230" s="103"/>
      <c r="E230" s="568"/>
      <c r="F230" s="105"/>
      <c r="G230" s="114"/>
      <c r="H230" s="599"/>
      <c r="I230" s="153"/>
      <c r="J230" s="177"/>
      <c r="K230" s="178"/>
      <c r="L230" s="111"/>
      <c r="M230" s="112">
        <f t="shared" si="20"/>
        <v>0</v>
      </c>
      <c r="N230" s="113">
        <f t="shared" si="21"/>
        <v>0</v>
      </c>
    </row>
    <row r="231" spans="1:14" ht="14.4" x14ac:dyDescent="0.25">
      <c r="A231" s="442" t="str">
        <f t="shared" si="22"/>
        <v/>
      </c>
      <c r="B231" s="130"/>
      <c r="C231" s="102"/>
      <c r="D231" s="103"/>
      <c r="E231" s="568"/>
      <c r="F231" s="105"/>
      <c r="G231" s="114"/>
      <c r="H231" s="599"/>
      <c r="I231" s="153"/>
      <c r="J231" s="177"/>
      <c r="K231" s="178"/>
      <c r="L231" s="111"/>
      <c r="M231" s="112">
        <f t="shared" si="20"/>
        <v>0</v>
      </c>
      <c r="N231" s="113">
        <f t="shared" si="21"/>
        <v>0</v>
      </c>
    </row>
    <row r="232" spans="1:14" ht="14.4" x14ac:dyDescent="0.25">
      <c r="A232" s="442" t="str">
        <f t="shared" si="22"/>
        <v/>
      </c>
      <c r="B232" s="130"/>
      <c r="C232" s="102"/>
      <c r="D232" s="103"/>
      <c r="E232" s="568"/>
      <c r="F232" s="105"/>
      <c r="G232" s="114"/>
      <c r="H232" s="599"/>
      <c r="I232" s="153"/>
      <c r="J232" s="177"/>
      <c r="K232" s="178"/>
      <c r="L232" s="111"/>
      <c r="M232" s="112">
        <f t="shared" si="20"/>
        <v>0</v>
      </c>
      <c r="N232" s="113">
        <f t="shared" si="21"/>
        <v>0</v>
      </c>
    </row>
    <row r="233" spans="1:14" ht="14.4" x14ac:dyDescent="0.25">
      <c r="A233" s="442" t="str">
        <f t="shared" si="22"/>
        <v/>
      </c>
      <c r="B233" s="130"/>
      <c r="C233" s="102"/>
      <c r="D233" s="103"/>
      <c r="E233" s="568"/>
      <c r="F233" s="105"/>
      <c r="G233" s="114"/>
      <c r="H233" s="599"/>
      <c r="I233" s="153"/>
      <c r="J233" s="177"/>
      <c r="K233" s="178"/>
      <c r="L233" s="111"/>
      <c r="M233" s="112">
        <f t="shared" si="20"/>
        <v>0</v>
      </c>
      <c r="N233" s="113">
        <f t="shared" si="21"/>
        <v>0</v>
      </c>
    </row>
    <row r="234" spans="1:14" ht="14.4" x14ac:dyDescent="0.25">
      <c r="A234" s="442" t="str">
        <f t="shared" si="22"/>
        <v/>
      </c>
      <c r="B234" s="130"/>
      <c r="C234" s="102"/>
      <c r="D234" s="103"/>
      <c r="E234" s="568"/>
      <c r="F234" s="105"/>
      <c r="G234" s="114"/>
      <c r="H234" s="599"/>
      <c r="I234" s="153"/>
      <c r="J234" s="177"/>
      <c r="K234" s="178"/>
      <c r="L234" s="111"/>
      <c r="M234" s="112">
        <f t="shared" si="20"/>
        <v>0</v>
      </c>
      <c r="N234" s="113">
        <f t="shared" si="21"/>
        <v>0</v>
      </c>
    </row>
    <row r="235" spans="1:14" ht="14.4" x14ac:dyDescent="0.25">
      <c r="A235" s="442" t="str">
        <f t="shared" si="22"/>
        <v/>
      </c>
      <c r="B235" s="130"/>
      <c r="C235" s="102"/>
      <c r="D235" s="103"/>
      <c r="E235" s="568"/>
      <c r="F235" s="105"/>
      <c r="G235" s="114"/>
      <c r="H235" s="599"/>
      <c r="I235" s="153"/>
      <c r="J235" s="177"/>
      <c r="K235" s="178"/>
      <c r="L235" s="111"/>
      <c r="M235" s="112">
        <f t="shared" si="20"/>
        <v>0</v>
      </c>
      <c r="N235" s="113">
        <f t="shared" si="21"/>
        <v>0</v>
      </c>
    </row>
    <row r="236" spans="1:14" ht="14.4" x14ac:dyDescent="0.25">
      <c r="A236" s="442" t="str">
        <f t="shared" si="22"/>
        <v/>
      </c>
      <c r="B236" s="130"/>
      <c r="C236" s="102"/>
      <c r="D236" s="103"/>
      <c r="E236" s="568"/>
      <c r="F236" s="105"/>
      <c r="G236" s="114"/>
      <c r="H236" s="599"/>
      <c r="I236" s="153"/>
      <c r="J236" s="177"/>
      <c r="K236" s="178"/>
      <c r="L236" s="111"/>
      <c r="M236" s="112">
        <f t="shared" si="20"/>
        <v>0</v>
      </c>
      <c r="N236" s="113">
        <f t="shared" si="21"/>
        <v>0</v>
      </c>
    </row>
    <row r="237" spans="1:14" ht="14.4" x14ac:dyDescent="0.25">
      <c r="A237" s="442" t="str">
        <f t="shared" si="22"/>
        <v/>
      </c>
      <c r="B237" s="130"/>
      <c r="C237" s="102"/>
      <c r="D237" s="103"/>
      <c r="E237" s="568"/>
      <c r="F237" s="105"/>
      <c r="G237" s="114"/>
      <c r="H237" s="599"/>
      <c r="I237" s="153"/>
      <c r="J237" s="177"/>
      <c r="K237" s="178"/>
      <c r="L237" s="111"/>
      <c r="M237" s="112">
        <f t="shared" si="20"/>
        <v>0</v>
      </c>
      <c r="N237" s="113">
        <f t="shared" si="21"/>
        <v>0</v>
      </c>
    </row>
    <row r="238" spans="1:14" ht="14.4" x14ac:dyDescent="0.25">
      <c r="A238" s="442" t="str">
        <f t="shared" si="22"/>
        <v/>
      </c>
      <c r="B238" s="130"/>
      <c r="C238" s="102"/>
      <c r="D238" s="103"/>
      <c r="E238" s="568"/>
      <c r="F238" s="105"/>
      <c r="G238" s="114"/>
      <c r="H238" s="599"/>
      <c r="I238" s="153"/>
      <c r="J238" s="177"/>
      <c r="K238" s="178"/>
      <c r="L238" s="111"/>
      <c r="M238" s="112">
        <f t="shared" si="20"/>
        <v>0</v>
      </c>
      <c r="N238" s="113">
        <f t="shared" si="21"/>
        <v>0</v>
      </c>
    </row>
    <row r="239" spans="1:14" ht="14.4" x14ac:dyDescent="0.25">
      <c r="A239" s="442" t="str">
        <f t="shared" si="22"/>
        <v/>
      </c>
      <c r="B239" s="130"/>
      <c r="C239" s="102"/>
      <c r="D239" s="103"/>
      <c r="E239" s="568"/>
      <c r="F239" s="105"/>
      <c r="G239" s="114"/>
      <c r="H239" s="599"/>
      <c r="I239" s="153"/>
      <c r="J239" s="177"/>
      <c r="K239" s="178"/>
      <c r="L239" s="111"/>
      <c r="M239" s="112">
        <f t="shared" si="20"/>
        <v>0</v>
      </c>
      <c r="N239" s="113">
        <f t="shared" si="21"/>
        <v>0</v>
      </c>
    </row>
    <row r="240" spans="1:14" ht="14.4" x14ac:dyDescent="0.25">
      <c r="A240" s="442" t="str">
        <f t="shared" si="22"/>
        <v/>
      </c>
      <c r="B240" s="130"/>
      <c r="C240" s="102"/>
      <c r="D240" s="103"/>
      <c r="E240" s="568"/>
      <c r="F240" s="105"/>
      <c r="G240" s="114"/>
      <c r="H240" s="599"/>
      <c r="I240" s="153"/>
      <c r="J240" s="177"/>
      <c r="K240" s="178"/>
      <c r="L240" s="111"/>
      <c r="M240" s="112">
        <f t="shared" si="20"/>
        <v>0</v>
      </c>
      <c r="N240" s="113">
        <f t="shared" si="21"/>
        <v>0</v>
      </c>
    </row>
    <row r="241" spans="1:14" ht="14.4" x14ac:dyDescent="0.25">
      <c r="A241" s="442" t="str">
        <f t="shared" si="22"/>
        <v/>
      </c>
      <c r="B241" s="130"/>
      <c r="C241" s="102"/>
      <c r="D241" s="103"/>
      <c r="E241" s="568"/>
      <c r="F241" s="105"/>
      <c r="G241" s="114"/>
      <c r="H241" s="599"/>
      <c r="I241" s="153"/>
      <c r="J241" s="177"/>
      <c r="K241" s="178"/>
      <c r="L241" s="111"/>
      <c r="M241" s="112">
        <f t="shared" si="20"/>
        <v>0</v>
      </c>
      <c r="N241" s="113">
        <f t="shared" si="21"/>
        <v>0</v>
      </c>
    </row>
    <row r="242" spans="1:14" ht="14.4" x14ac:dyDescent="0.25">
      <c r="A242" s="442" t="str">
        <f t="shared" si="22"/>
        <v/>
      </c>
      <c r="B242" s="130"/>
      <c r="C242" s="102"/>
      <c r="D242" s="103"/>
      <c r="E242" s="568"/>
      <c r="F242" s="105"/>
      <c r="G242" s="114"/>
      <c r="H242" s="599"/>
      <c r="I242" s="153"/>
      <c r="J242" s="177"/>
      <c r="K242" s="178"/>
      <c r="L242" s="111"/>
      <c r="M242" s="112">
        <f t="shared" si="20"/>
        <v>0</v>
      </c>
      <c r="N242" s="113">
        <f t="shared" si="21"/>
        <v>0</v>
      </c>
    </row>
    <row r="243" spans="1:14" ht="14.4" x14ac:dyDescent="0.25">
      <c r="A243" s="442" t="str">
        <f t="shared" si="22"/>
        <v/>
      </c>
      <c r="B243" s="130"/>
      <c r="C243" s="102"/>
      <c r="D243" s="103"/>
      <c r="E243" s="568"/>
      <c r="F243" s="105"/>
      <c r="G243" s="114"/>
      <c r="H243" s="599"/>
      <c r="I243" s="153"/>
      <c r="J243" s="177"/>
      <c r="K243" s="178"/>
      <c r="L243" s="111"/>
      <c r="M243" s="112">
        <f t="shared" si="20"/>
        <v>0</v>
      </c>
      <c r="N243" s="113">
        <f t="shared" si="21"/>
        <v>0</v>
      </c>
    </row>
    <row r="244" spans="1:14" ht="14.4" x14ac:dyDescent="0.25">
      <c r="A244" s="442" t="str">
        <f t="shared" si="22"/>
        <v/>
      </c>
      <c r="B244" s="130"/>
      <c r="C244" s="102"/>
      <c r="D244" s="103"/>
      <c r="E244" s="568"/>
      <c r="F244" s="105"/>
      <c r="G244" s="114"/>
      <c r="H244" s="599"/>
      <c r="I244" s="153"/>
      <c r="J244" s="177"/>
      <c r="K244" s="178"/>
      <c r="L244" s="111"/>
      <c r="M244" s="112">
        <f t="shared" si="20"/>
        <v>0</v>
      </c>
      <c r="N244" s="113">
        <f t="shared" si="21"/>
        <v>0</v>
      </c>
    </row>
    <row r="245" spans="1:14" ht="14.4" x14ac:dyDescent="0.25">
      <c r="A245" s="442" t="str">
        <f t="shared" si="22"/>
        <v/>
      </c>
      <c r="B245" s="130"/>
      <c r="C245" s="102"/>
      <c r="D245" s="103"/>
      <c r="E245" s="568"/>
      <c r="F245" s="105"/>
      <c r="G245" s="114"/>
      <c r="H245" s="599"/>
      <c r="I245" s="153"/>
      <c r="J245" s="177"/>
      <c r="K245" s="178"/>
      <c r="L245" s="111"/>
      <c r="M245" s="112">
        <f t="shared" si="20"/>
        <v>0</v>
      </c>
      <c r="N245" s="113">
        <f t="shared" si="21"/>
        <v>0</v>
      </c>
    </row>
    <row r="246" spans="1:14" ht="14.4" x14ac:dyDescent="0.25">
      <c r="A246" s="442" t="str">
        <f t="shared" ref="A246:A277" si="23">CONCATENATE(B246,C246,D246)</f>
        <v/>
      </c>
      <c r="B246" s="130"/>
      <c r="C246" s="102"/>
      <c r="D246" s="103"/>
      <c r="E246" s="568"/>
      <c r="F246" s="105"/>
      <c r="G246" s="114"/>
      <c r="H246" s="599"/>
      <c r="I246" s="153"/>
      <c r="J246" s="177"/>
      <c r="K246" s="178"/>
      <c r="L246" s="111"/>
      <c r="M246" s="112">
        <f t="shared" si="20"/>
        <v>0</v>
      </c>
      <c r="N246" s="113">
        <f t="shared" si="21"/>
        <v>0</v>
      </c>
    </row>
    <row r="247" spans="1:14" ht="14.4" x14ac:dyDescent="0.25">
      <c r="A247" s="442" t="str">
        <f t="shared" si="23"/>
        <v/>
      </c>
      <c r="B247" s="130"/>
      <c r="C247" s="102"/>
      <c r="D247" s="103"/>
      <c r="E247" s="568"/>
      <c r="F247" s="105"/>
      <c r="G247" s="114"/>
      <c r="H247" s="599"/>
      <c r="I247" s="153"/>
      <c r="J247" s="177"/>
      <c r="K247" s="178"/>
      <c r="L247" s="111"/>
      <c r="M247" s="112">
        <f t="shared" si="20"/>
        <v>0</v>
      </c>
      <c r="N247" s="113">
        <f t="shared" si="21"/>
        <v>0</v>
      </c>
    </row>
    <row r="248" spans="1:14" ht="14.4" x14ac:dyDescent="0.25">
      <c r="A248" s="442" t="str">
        <f t="shared" si="23"/>
        <v/>
      </c>
      <c r="B248" s="130"/>
      <c r="C248" s="102"/>
      <c r="D248" s="103"/>
      <c r="E248" s="568"/>
      <c r="F248" s="105"/>
      <c r="G248" s="114"/>
      <c r="H248" s="599"/>
      <c r="I248" s="153"/>
      <c r="J248" s="177"/>
      <c r="K248" s="178"/>
      <c r="L248" s="111"/>
      <c r="M248" s="112">
        <f t="shared" si="20"/>
        <v>0</v>
      </c>
      <c r="N248" s="113">
        <f t="shared" si="21"/>
        <v>0</v>
      </c>
    </row>
    <row r="249" spans="1:14" ht="14.4" x14ac:dyDescent="0.25">
      <c r="A249" s="442" t="str">
        <f t="shared" si="23"/>
        <v/>
      </c>
      <c r="B249" s="130"/>
      <c r="C249" s="102"/>
      <c r="D249" s="103"/>
      <c r="E249" s="568"/>
      <c r="F249" s="105"/>
      <c r="G249" s="114"/>
      <c r="H249" s="599"/>
      <c r="I249" s="153"/>
      <c r="J249" s="177"/>
      <c r="K249" s="178"/>
      <c r="L249" s="111"/>
      <c r="M249" s="112">
        <f t="shared" si="20"/>
        <v>0</v>
      </c>
      <c r="N249" s="113">
        <f t="shared" si="21"/>
        <v>0</v>
      </c>
    </row>
    <row r="250" spans="1:14" ht="14.4" x14ac:dyDescent="0.25">
      <c r="A250" s="442" t="str">
        <f t="shared" si="23"/>
        <v/>
      </c>
      <c r="B250" s="130"/>
      <c r="C250" s="102"/>
      <c r="D250" s="103"/>
      <c r="E250" s="568"/>
      <c r="F250" s="105"/>
      <c r="G250" s="114"/>
      <c r="H250" s="599"/>
      <c r="I250" s="153"/>
      <c r="J250" s="177"/>
      <c r="K250" s="178"/>
      <c r="L250" s="111"/>
      <c r="M250" s="112">
        <f t="shared" si="20"/>
        <v>0</v>
      </c>
      <c r="N250" s="113">
        <f t="shared" si="21"/>
        <v>0</v>
      </c>
    </row>
    <row r="251" spans="1:14" ht="14.4" x14ac:dyDescent="0.25">
      <c r="A251" s="442" t="str">
        <f t="shared" si="23"/>
        <v/>
      </c>
      <c r="B251" s="130"/>
      <c r="C251" s="102"/>
      <c r="D251" s="103"/>
      <c r="E251" s="568"/>
      <c r="F251" s="105"/>
      <c r="G251" s="114"/>
      <c r="H251" s="599"/>
      <c r="I251" s="153"/>
      <c r="J251" s="177"/>
      <c r="K251" s="178"/>
      <c r="L251" s="111"/>
      <c r="M251" s="112">
        <f t="shared" si="20"/>
        <v>0</v>
      </c>
      <c r="N251" s="113">
        <f t="shared" si="21"/>
        <v>0</v>
      </c>
    </row>
    <row r="252" spans="1:14" ht="14.4" x14ac:dyDescent="0.25">
      <c r="A252" s="442" t="str">
        <f t="shared" si="23"/>
        <v/>
      </c>
      <c r="B252" s="130"/>
      <c r="C252" s="102"/>
      <c r="D252" s="103"/>
      <c r="E252" s="568"/>
      <c r="F252" s="105"/>
      <c r="G252" s="114"/>
      <c r="H252" s="599"/>
      <c r="I252" s="153"/>
      <c r="J252" s="177"/>
      <c r="K252" s="178"/>
      <c r="L252" s="111"/>
      <c r="M252" s="112">
        <f t="shared" si="20"/>
        <v>0</v>
      </c>
      <c r="N252" s="113">
        <f t="shared" si="21"/>
        <v>0</v>
      </c>
    </row>
    <row r="253" spans="1:14" ht="14.4" x14ac:dyDescent="0.25">
      <c r="A253" s="442" t="str">
        <f t="shared" si="23"/>
        <v/>
      </c>
      <c r="B253" s="130"/>
      <c r="C253" s="102"/>
      <c r="D253" s="103"/>
      <c r="E253" s="568"/>
      <c r="F253" s="105"/>
      <c r="G253" s="114"/>
      <c r="H253" s="599"/>
      <c r="I253" s="153"/>
      <c r="J253" s="177"/>
      <c r="K253" s="178"/>
      <c r="L253" s="111"/>
      <c r="M253" s="112">
        <f t="shared" si="20"/>
        <v>0</v>
      </c>
      <c r="N253" s="113">
        <f t="shared" si="21"/>
        <v>0</v>
      </c>
    </row>
    <row r="254" spans="1:14" ht="14.4" x14ac:dyDescent="0.25">
      <c r="A254" s="442" t="str">
        <f t="shared" si="23"/>
        <v/>
      </c>
      <c r="B254" s="130"/>
      <c r="C254" s="102"/>
      <c r="D254" s="103"/>
      <c r="E254" s="568"/>
      <c r="F254" s="105"/>
      <c r="G254" s="114"/>
      <c r="H254" s="599"/>
      <c r="I254" s="153"/>
      <c r="J254" s="177"/>
      <c r="K254" s="178"/>
      <c r="L254" s="111"/>
      <c r="M254" s="112">
        <f t="shared" si="20"/>
        <v>0</v>
      </c>
      <c r="N254" s="113">
        <f t="shared" si="21"/>
        <v>0</v>
      </c>
    </row>
    <row r="255" spans="1:14" ht="14.4" x14ac:dyDescent="0.25">
      <c r="A255" s="442" t="str">
        <f t="shared" si="23"/>
        <v/>
      </c>
      <c r="B255" s="130"/>
      <c r="C255" s="102"/>
      <c r="D255" s="103"/>
      <c r="E255" s="568"/>
      <c r="F255" s="105"/>
      <c r="G255" s="114"/>
      <c r="H255" s="599"/>
      <c r="I255" s="153"/>
      <c r="J255" s="177"/>
      <c r="K255" s="178"/>
      <c r="L255" s="111"/>
      <c r="M255" s="112">
        <f t="shared" si="20"/>
        <v>0</v>
      </c>
      <c r="N255" s="113">
        <f t="shared" si="21"/>
        <v>0</v>
      </c>
    </row>
    <row r="256" spans="1:14" ht="14.4" x14ac:dyDescent="0.25">
      <c r="A256" s="442" t="str">
        <f t="shared" si="23"/>
        <v/>
      </c>
      <c r="B256" s="130"/>
      <c r="C256" s="102"/>
      <c r="D256" s="103"/>
      <c r="E256" s="568"/>
      <c r="F256" s="105"/>
      <c r="G256" s="114"/>
      <c r="H256" s="599"/>
      <c r="I256" s="153"/>
      <c r="J256" s="177"/>
      <c r="K256" s="178"/>
      <c r="L256" s="111"/>
      <c r="M256" s="112">
        <f t="shared" si="20"/>
        <v>0</v>
      </c>
      <c r="N256" s="113">
        <f t="shared" si="21"/>
        <v>0</v>
      </c>
    </row>
    <row r="257" spans="1:14" ht="14.4" x14ac:dyDescent="0.25">
      <c r="A257" s="442" t="str">
        <f t="shared" si="23"/>
        <v/>
      </c>
      <c r="B257" s="130"/>
      <c r="C257" s="102"/>
      <c r="D257" s="103"/>
      <c r="E257" s="568"/>
      <c r="F257" s="105"/>
      <c r="G257" s="114"/>
      <c r="H257" s="599"/>
      <c r="I257" s="153"/>
      <c r="J257" s="177"/>
      <c r="K257" s="178"/>
      <c r="L257" s="111"/>
      <c r="M257" s="112">
        <f t="shared" si="20"/>
        <v>0</v>
      </c>
      <c r="N257" s="113">
        <f t="shared" si="21"/>
        <v>0</v>
      </c>
    </row>
    <row r="258" spans="1:14" ht="14.4" x14ac:dyDescent="0.25">
      <c r="A258" s="442" t="str">
        <f t="shared" si="23"/>
        <v/>
      </c>
      <c r="B258" s="130"/>
      <c r="C258" s="102"/>
      <c r="D258" s="103"/>
      <c r="E258" s="568"/>
      <c r="F258" s="105"/>
      <c r="G258" s="114"/>
      <c r="H258" s="599"/>
      <c r="I258" s="153"/>
      <c r="J258" s="177"/>
      <c r="K258" s="178"/>
      <c r="L258" s="111"/>
      <c r="M258" s="112">
        <f t="shared" si="20"/>
        <v>0</v>
      </c>
      <c r="N258" s="113">
        <f t="shared" si="21"/>
        <v>0</v>
      </c>
    </row>
    <row r="259" spans="1:14" ht="14.4" x14ac:dyDescent="0.25">
      <c r="A259" s="442" t="str">
        <f t="shared" si="23"/>
        <v/>
      </c>
      <c r="B259" s="130"/>
      <c r="C259" s="102"/>
      <c r="D259" s="103"/>
      <c r="E259" s="568"/>
      <c r="F259" s="105"/>
      <c r="G259" s="114"/>
      <c r="H259" s="599"/>
      <c r="I259" s="153"/>
      <c r="J259" s="177"/>
      <c r="K259" s="178"/>
      <c r="L259" s="111"/>
      <c r="M259" s="112">
        <f t="shared" si="20"/>
        <v>0</v>
      </c>
      <c r="N259" s="113">
        <f t="shared" si="21"/>
        <v>0</v>
      </c>
    </row>
    <row r="260" spans="1:14" ht="14.4" x14ac:dyDescent="0.25">
      <c r="A260" s="442" t="str">
        <f t="shared" si="23"/>
        <v/>
      </c>
      <c r="B260" s="130"/>
      <c r="C260" s="102"/>
      <c r="D260" s="103"/>
      <c r="E260" s="568"/>
      <c r="F260" s="105"/>
      <c r="G260" s="114"/>
      <c r="H260" s="599"/>
      <c r="I260" s="153"/>
      <c r="J260" s="177"/>
      <c r="K260" s="178"/>
      <c r="L260" s="111"/>
      <c r="M260" s="112">
        <f t="shared" si="20"/>
        <v>0</v>
      </c>
      <c r="N260" s="113">
        <f t="shared" si="21"/>
        <v>0</v>
      </c>
    </row>
    <row r="261" spans="1:14" ht="14.4" x14ac:dyDescent="0.25">
      <c r="A261" s="442" t="str">
        <f t="shared" si="23"/>
        <v/>
      </c>
      <c r="B261" s="130"/>
      <c r="C261" s="102"/>
      <c r="D261" s="103"/>
      <c r="E261" s="568"/>
      <c r="F261" s="105"/>
      <c r="G261" s="114"/>
      <c r="H261" s="599"/>
      <c r="I261" s="153"/>
      <c r="J261" s="177"/>
      <c r="K261" s="178"/>
      <c r="L261" s="111"/>
      <c r="M261" s="112">
        <f t="shared" si="20"/>
        <v>0</v>
      </c>
      <c r="N261" s="113">
        <f t="shared" si="21"/>
        <v>0</v>
      </c>
    </row>
    <row r="262" spans="1:14" ht="14.4" x14ac:dyDescent="0.25">
      <c r="A262" s="442" t="str">
        <f t="shared" si="23"/>
        <v/>
      </c>
      <c r="B262" s="130"/>
      <c r="C262" s="102"/>
      <c r="D262" s="103"/>
      <c r="E262" s="568"/>
      <c r="F262" s="105"/>
      <c r="G262" s="114"/>
      <c r="H262" s="599"/>
      <c r="I262" s="153"/>
      <c r="J262" s="177"/>
      <c r="K262" s="178"/>
      <c r="L262" s="111"/>
      <c r="M262" s="112">
        <f t="shared" si="20"/>
        <v>0</v>
      </c>
      <c r="N262" s="113">
        <f t="shared" si="21"/>
        <v>0</v>
      </c>
    </row>
    <row r="263" spans="1:14" ht="14.4" x14ac:dyDescent="0.25">
      <c r="A263" s="442" t="str">
        <f t="shared" si="23"/>
        <v/>
      </c>
      <c r="B263" s="130"/>
      <c r="C263" s="102"/>
      <c r="D263" s="103"/>
      <c r="E263" s="568"/>
      <c r="F263" s="105"/>
      <c r="G263" s="114"/>
      <c r="H263" s="599"/>
      <c r="I263" s="153"/>
      <c r="J263" s="177"/>
      <c r="K263" s="178"/>
      <c r="L263" s="111"/>
      <c r="M263" s="112">
        <f t="shared" si="20"/>
        <v>0</v>
      </c>
      <c r="N263" s="113">
        <f t="shared" si="21"/>
        <v>0</v>
      </c>
    </row>
    <row r="264" spans="1:14" ht="14.4" x14ac:dyDescent="0.25">
      <c r="A264" s="442" t="str">
        <f t="shared" si="23"/>
        <v/>
      </c>
      <c r="B264" s="130"/>
      <c r="C264" s="102"/>
      <c r="D264" s="103"/>
      <c r="E264" s="568"/>
      <c r="F264" s="105"/>
      <c r="G264" s="114"/>
      <c r="H264" s="599"/>
      <c r="I264" s="153"/>
      <c r="J264" s="177"/>
      <c r="K264" s="178"/>
      <c r="L264" s="111"/>
      <c r="M264" s="112">
        <f t="shared" si="20"/>
        <v>0</v>
      </c>
      <c r="N264" s="113">
        <f t="shared" si="21"/>
        <v>0</v>
      </c>
    </row>
    <row r="265" spans="1:14" ht="14.4" x14ac:dyDescent="0.25">
      <c r="A265" s="442" t="str">
        <f t="shared" si="23"/>
        <v/>
      </c>
      <c r="B265" s="130"/>
      <c r="C265" s="102"/>
      <c r="D265" s="103"/>
      <c r="E265" s="568"/>
      <c r="F265" s="105"/>
      <c r="G265" s="114"/>
      <c r="H265" s="599"/>
      <c r="I265" s="153"/>
      <c r="J265" s="177"/>
      <c r="K265" s="178"/>
      <c r="L265" s="111"/>
      <c r="M265" s="112">
        <f t="shared" ref="M265:M283" si="24">IF(L265=1,7,IF(L265=2,6,IF(L265=3,5,IF(L265=4,4,IF(L265=5,3,IF(L265=6,2,IF(L265&gt;=6,1,0)))))))</f>
        <v>0</v>
      </c>
      <c r="N265" s="113">
        <f t="shared" ref="N265:N282" si="25">SUM(M265+$N$5)*2</f>
        <v>0</v>
      </c>
    </row>
    <row r="266" spans="1:14" ht="14.4" x14ac:dyDescent="0.25">
      <c r="A266" s="442" t="str">
        <f t="shared" si="23"/>
        <v/>
      </c>
      <c r="B266" s="130"/>
      <c r="C266" s="102"/>
      <c r="D266" s="103"/>
      <c r="E266" s="568"/>
      <c r="F266" s="105"/>
      <c r="G266" s="114"/>
      <c r="H266" s="599"/>
      <c r="I266" s="153"/>
      <c r="J266" s="177"/>
      <c r="K266" s="178"/>
      <c r="L266" s="111"/>
      <c r="M266" s="112">
        <f t="shared" si="24"/>
        <v>0</v>
      </c>
      <c r="N266" s="113">
        <f t="shared" si="25"/>
        <v>0</v>
      </c>
    </row>
    <row r="267" spans="1:14" ht="14.4" x14ac:dyDescent="0.25">
      <c r="A267" s="442" t="str">
        <f t="shared" si="23"/>
        <v/>
      </c>
      <c r="B267" s="130"/>
      <c r="C267" s="102"/>
      <c r="D267" s="103"/>
      <c r="E267" s="568"/>
      <c r="F267" s="105"/>
      <c r="G267" s="114"/>
      <c r="H267" s="599"/>
      <c r="I267" s="153"/>
      <c r="J267" s="177"/>
      <c r="K267" s="178"/>
      <c r="L267" s="111"/>
      <c r="M267" s="112">
        <f t="shared" si="24"/>
        <v>0</v>
      </c>
      <c r="N267" s="113">
        <f t="shared" si="25"/>
        <v>0</v>
      </c>
    </row>
    <row r="268" spans="1:14" ht="14.4" x14ac:dyDescent="0.25">
      <c r="A268" s="442" t="str">
        <f t="shared" si="23"/>
        <v/>
      </c>
      <c r="B268" s="130"/>
      <c r="C268" s="102"/>
      <c r="D268" s="103"/>
      <c r="E268" s="568"/>
      <c r="F268" s="105"/>
      <c r="G268" s="114"/>
      <c r="H268" s="599"/>
      <c r="I268" s="153"/>
      <c r="J268" s="177"/>
      <c r="K268" s="178"/>
      <c r="L268" s="111"/>
      <c r="M268" s="112">
        <f t="shared" si="24"/>
        <v>0</v>
      </c>
      <c r="N268" s="113">
        <f t="shared" si="25"/>
        <v>0</v>
      </c>
    </row>
    <row r="269" spans="1:14" ht="14.4" x14ac:dyDescent="0.25">
      <c r="A269" s="442" t="str">
        <f t="shared" si="23"/>
        <v/>
      </c>
      <c r="B269" s="130"/>
      <c r="C269" s="102"/>
      <c r="D269" s="103"/>
      <c r="E269" s="568"/>
      <c r="F269" s="105"/>
      <c r="G269" s="114"/>
      <c r="H269" s="599"/>
      <c r="I269" s="153"/>
      <c r="J269" s="177"/>
      <c r="K269" s="178"/>
      <c r="L269" s="111"/>
      <c r="M269" s="112">
        <f t="shared" si="24"/>
        <v>0</v>
      </c>
      <c r="N269" s="113">
        <f t="shared" si="25"/>
        <v>0</v>
      </c>
    </row>
    <row r="270" spans="1:14" ht="14.4" x14ac:dyDescent="0.25">
      <c r="A270" s="442" t="str">
        <f t="shared" si="23"/>
        <v/>
      </c>
      <c r="B270" s="130"/>
      <c r="C270" s="102"/>
      <c r="D270" s="103"/>
      <c r="E270" s="568"/>
      <c r="F270" s="105"/>
      <c r="G270" s="114"/>
      <c r="H270" s="599"/>
      <c r="I270" s="153"/>
      <c r="J270" s="177"/>
      <c r="K270" s="178"/>
      <c r="L270" s="111"/>
      <c r="M270" s="112">
        <f t="shared" si="24"/>
        <v>0</v>
      </c>
      <c r="N270" s="113">
        <f t="shared" si="25"/>
        <v>0</v>
      </c>
    </row>
    <row r="271" spans="1:14" ht="14.4" x14ac:dyDescent="0.25">
      <c r="A271" s="442" t="str">
        <f t="shared" si="23"/>
        <v/>
      </c>
      <c r="B271" s="130"/>
      <c r="C271" s="102"/>
      <c r="D271" s="103"/>
      <c r="E271" s="568"/>
      <c r="F271" s="105"/>
      <c r="G271" s="114"/>
      <c r="H271" s="599"/>
      <c r="I271" s="153"/>
      <c r="J271" s="177"/>
      <c r="K271" s="178"/>
      <c r="L271" s="111"/>
      <c r="M271" s="112">
        <f t="shared" si="24"/>
        <v>0</v>
      </c>
      <c r="N271" s="113">
        <f t="shared" si="25"/>
        <v>0</v>
      </c>
    </row>
    <row r="272" spans="1:14" ht="14.4" x14ac:dyDescent="0.25">
      <c r="A272" s="442" t="str">
        <f t="shared" si="23"/>
        <v/>
      </c>
      <c r="B272" s="130"/>
      <c r="C272" s="102"/>
      <c r="D272" s="103"/>
      <c r="E272" s="568"/>
      <c r="F272" s="105"/>
      <c r="G272" s="114"/>
      <c r="H272" s="599"/>
      <c r="I272" s="153"/>
      <c r="J272" s="177"/>
      <c r="K272" s="178"/>
      <c r="L272" s="111"/>
      <c r="M272" s="112">
        <f t="shared" si="24"/>
        <v>0</v>
      </c>
      <c r="N272" s="113">
        <f t="shared" si="25"/>
        <v>0</v>
      </c>
    </row>
    <row r="273" spans="1:14" ht="14.4" x14ac:dyDescent="0.25">
      <c r="A273" s="442" t="str">
        <f t="shared" si="23"/>
        <v/>
      </c>
      <c r="B273" s="130"/>
      <c r="C273" s="102"/>
      <c r="D273" s="103"/>
      <c r="E273" s="568"/>
      <c r="F273" s="105"/>
      <c r="G273" s="114"/>
      <c r="H273" s="599"/>
      <c r="I273" s="153"/>
      <c r="J273" s="177"/>
      <c r="K273" s="178"/>
      <c r="L273" s="111"/>
      <c r="M273" s="112">
        <f t="shared" si="24"/>
        <v>0</v>
      </c>
      <c r="N273" s="113">
        <f t="shared" si="25"/>
        <v>0</v>
      </c>
    </row>
    <row r="274" spans="1:14" ht="14.4" x14ac:dyDescent="0.25">
      <c r="A274" s="442" t="str">
        <f t="shared" si="23"/>
        <v/>
      </c>
      <c r="B274" s="130"/>
      <c r="C274" s="102"/>
      <c r="D274" s="103"/>
      <c r="E274" s="568"/>
      <c r="F274" s="105"/>
      <c r="G274" s="114"/>
      <c r="H274" s="599"/>
      <c r="I274" s="153"/>
      <c r="J274" s="177"/>
      <c r="K274" s="178"/>
      <c r="L274" s="111"/>
      <c r="M274" s="112">
        <f t="shared" si="24"/>
        <v>0</v>
      </c>
      <c r="N274" s="113">
        <f t="shared" si="25"/>
        <v>0</v>
      </c>
    </row>
    <row r="275" spans="1:14" ht="14.4" x14ac:dyDescent="0.25">
      <c r="A275" s="442" t="str">
        <f t="shared" si="23"/>
        <v/>
      </c>
      <c r="B275" s="130"/>
      <c r="C275" s="102"/>
      <c r="D275" s="103"/>
      <c r="E275" s="568"/>
      <c r="F275" s="105"/>
      <c r="G275" s="114"/>
      <c r="H275" s="599"/>
      <c r="I275" s="153"/>
      <c r="J275" s="177"/>
      <c r="K275" s="178"/>
      <c r="L275" s="111"/>
      <c r="M275" s="112">
        <f t="shared" si="24"/>
        <v>0</v>
      </c>
      <c r="N275" s="113">
        <f t="shared" si="25"/>
        <v>0</v>
      </c>
    </row>
    <row r="276" spans="1:14" ht="14.4" x14ac:dyDescent="0.25">
      <c r="A276" s="442" t="str">
        <f t="shared" si="23"/>
        <v/>
      </c>
      <c r="B276" s="130"/>
      <c r="C276" s="102"/>
      <c r="D276" s="103"/>
      <c r="E276" s="568"/>
      <c r="F276" s="105"/>
      <c r="G276" s="114"/>
      <c r="H276" s="599"/>
      <c r="I276" s="153"/>
      <c r="J276" s="177"/>
      <c r="K276" s="178"/>
      <c r="L276" s="111"/>
      <c r="M276" s="112">
        <f t="shared" si="24"/>
        <v>0</v>
      </c>
      <c r="N276" s="113">
        <f t="shared" si="25"/>
        <v>0</v>
      </c>
    </row>
    <row r="277" spans="1:14" ht="14.4" x14ac:dyDescent="0.25">
      <c r="A277" s="442" t="str">
        <f t="shared" si="23"/>
        <v/>
      </c>
      <c r="B277" s="130"/>
      <c r="C277" s="102"/>
      <c r="D277" s="103"/>
      <c r="E277" s="568"/>
      <c r="F277" s="105"/>
      <c r="G277" s="114"/>
      <c r="H277" s="599"/>
      <c r="I277" s="153"/>
      <c r="J277" s="177"/>
      <c r="K277" s="178"/>
      <c r="L277" s="111"/>
      <c r="M277" s="112">
        <f t="shared" si="24"/>
        <v>0</v>
      </c>
      <c r="N277" s="113">
        <f t="shared" si="25"/>
        <v>0</v>
      </c>
    </row>
    <row r="278" spans="1:14" ht="14.4" x14ac:dyDescent="0.25">
      <c r="A278" s="442" t="str">
        <f t="shared" ref="A278:A283" si="26">CONCATENATE(B278,C278,D278)</f>
        <v/>
      </c>
      <c r="B278" s="130"/>
      <c r="C278" s="102"/>
      <c r="D278" s="103"/>
      <c r="E278" s="568"/>
      <c r="F278" s="105"/>
      <c r="G278" s="114"/>
      <c r="H278" s="599"/>
      <c r="I278" s="153"/>
      <c r="J278" s="177"/>
      <c r="K278" s="178"/>
      <c r="L278" s="111"/>
      <c r="M278" s="112">
        <f t="shared" si="24"/>
        <v>0</v>
      </c>
      <c r="N278" s="113">
        <f t="shared" si="25"/>
        <v>0</v>
      </c>
    </row>
    <row r="279" spans="1:14" ht="14.4" x14ac:dyDescent="0.25">
      <c r="A279" s="442" t="str">
        <f t="shared" si="26"/>
        <v/>
      </c>
      <c r="B279" s="130"/>
      <c r="C279" s="102"/>
      <c r="D279" s="103"/>
      <c r="E279" s="568"/>
      <c r="F279" s="105"/>
      <c r="G279" s="114"/>
      <c r="H279" s="599"/>
      <c r="I279" s="153"/>
      <c r="J279" s="177"/>
      <c r="K279" s="178"/>
      <c r="L279" s="111"/>
      <c r="M279" s="112">
        <f t="shared" si="24"/>
        <v>0</v>
      </c>
      <c r="N279" s="113">
        <f t="shared" si="25"/>
        <v>0</v>
      </c>
    </row>
    <row r="280" spans="1:14" ht="14.4" x14ac:dyDescent="0.25">
      <c r="A280" s="442" t="str">
        <f t="shared" si="26"/>
        <v/>
      </c>
      <c r="B280" s="130"/>
      <c r="C280" s="102"/>
      <c r="D280" s="103"/>
      <c r="E280" s="568"/>
      <c r="F280" s="105"/>
      <c r="G280" s="114"/>
      <c r="H280" s="599"/>
      <c r="I280" s="153"/>
      <c r="J280" s="177"/>
      <c r="K280" s="178"/>
      <c r="L280" s="111"/>
      <c r="M280" s="112">
        <f t="shared" si="24"/>
        <v>0</v>
      </c>
      <c r="N280" s="113">
        <f t="shared" si="25"/>
        <v>0</v>
      </c>
    </row>
    <row r="281" spans="1:14" ht="14.4" x14ac:dyDescent="0.25">
      <c r="A281" s="442" t="str">
        <f t="shared" si="26"/>
        <v/>
      </c>
      <c r="B281" s="130"/>
      <c r="C281" s="102"/>
      <c r="D281" s="103"/>
      <c r="E281" s="568"/>
      <c r="F281" s="105"/>
      <c r="G281" s="114"/>
      <c r="H281" s="599"/>
      <c r="I281" s="153"/>
      <c r="J281" s="177"/>
      <c r="K281" s="178"/>
      <c r="L281" s="111"/>
      <c r="M281" s="112">
        <f t="shared" si="24"/>
        <v>0</v>
      </c>
      <c r="N281" s="113">
        <f t="shared" si="25"/>
        <v>0</v>
      </c>
    </row>
    <row r="282" spans="1:14" ht="14.4" x14ac:dyDescent="0.25">
      <c r="A282" s="442" t="str">
        <f t="shared" si="26"/>
        <v/>
      </c>
      <c r="B282" s="130"/>
      <c r="C282" s="102"/>
      <c r="D282" s="103"/>
      <c r="E282" s="568"/>
      <c r="F282" s="105"/>
      <c r="G282" s="114"/>
      <c r="H282" s="599"/>
      <c r="I282" s="153"/>
      <c r="J282" s="177"/>
      <c r="K282" s="178"/>
      <c r="L282" s="111"/>
      <c r="M282" s="112">
        <f t="shared" si="24"/>
        <v>0</v>
      </c>
      <c r="N282" s="113">
        <f t="shared" si="25"/>
        <v>0</v>
      </c>
    </row>
    <row r="283" spans="1:14" ht="14.4" x14ac:dyDescent="0.25">
      <c r="A283" s="442" t="str">
        <f t="shared" si="26"/>
        <v/>
      </c>
      <c r="B283" s="130"/>
      <c r="C283" s="102"/>
      <c r="D283" s="103"/>
      <c r="E283" s="568"/>
      <c r="F283" s="105"/>
      <c r="G283" s="114"/>
      <c r="H283" s="599"/>
      <c r="I283" s="153"/>
      <c r="J283" s="177"/>
      <c r="K283" s="178"/>
      <c r="L283" s="111"/>
      <c r="M283" s="112">
        <f t="shared" si="24"/>
        <v>0</v>
      </c>
      <c r="N283" s="113">
        <f t="shared" ref="N283" si="27">SUM(M283+$N$5)*2</f>
        <v>0</v>
      </c>
    </row>
  </sheetData>
  <mergeCells count="19">
    <mergeCell ref="K4:K5"/>
    <mergeCell ref="B1:C1"/>
    <mergeCell ref="E1:J1"/>
    <mergeCell ref="L1:M1"/>
    <mergeCell ref="B2:M2"/>
    <mergeCell ref="F3:F4"/>
    <mergeCell ref="L3:L5"/>
    <mergeCell ref="M3:M5"/>
    <mergeCell ref="G4:G5"/>
    <mergeCell ref="H4:H5"/>
    <mergeCell ref="I4:I5"/>
    <mergeCell ref="J4:J5"/>
    <mergeCell ref="G3:K3"/>
    <mergeCell ref="A3:A5"/>
    <mergeCell ref="B3:B5"/>
    <mergeCell ref="C3:C5"/>
    <mergeCell ref="D3:D5"/>
    <mergeCell ref="E3:E4"/>
    <mergeCell ref="E5:F5"/>
  </mergeCells>
  <phoneticPr fontId="66" type="noConversion"/>
  <conditionalFormatting sqref="C1:D5">
    <cfRule type="duplicateValues" dxfId="3" priority="1161"/>
  </conditionalFormatting>
  <conditionalFormatting sqref="C233:D283 C57:D91">
    <cfRule type="duplicateValues" dxfId="2" priority="1157"/>
  </conditionalFormatting>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555A-DCCF-4C2B-B8DB-D38F23DDFE50}">
  <sheetPr>
    <tabColor rgb="FFFF3399"/>
  </sheetPr>
  <dimension ref="A1:O83"/>
  <sheetViews>
    <sheetView topLeftCell="A9" zoomScale="79" zoomScaleNormal="79" workbookViewId="0">
      <selection activeCell="D23" sqref="D23"/>
    </sheetView>
  </sheetViews>
  <sheetFormatPr defaultRowHeight="13.2" x14ac:dyDescent="0.25"/>
  <cols>
    <col min="1" max="1" width="46.6640625" customWidth="1"/>
    <col min="2" max="2" width="17.88671875" bestFit="1" customWidth="1"/>
    <col min="3" max="3" width="22.109375" bestFit="1" customWidth="1"/>
    <col min="4" max="4" width="25.33203125" bestFit="1" customWidth="1"/>
    <col min="5" max="5" width="9.6640625" bestFit="1" customWidth="1"/>
    <col min="14" max="14" width="29.44140625" bestFit="1" customWidth="1"/>
  </cols>
  <sheetData>
    <row r="1" spans="1:15" ht="14.4" thickBot="1" x14ac:dyDescent="0.3">
      <c r="A1" s="89">
        <f>SUM(A2-1)</f>
        <v>34</v>
      </c>
      <c r="B1" s="942" t="s">
        <v>54</v>
      </c>
      <c r="C1" s="943"/>
      <c r="D1" s="90" t="s">
        <v>27</v>
      </c>
      <c r="E1" s="944" t="s">
        <v>1398</v>
      </c>
      <c r="F1" s="945"/>
      <c r="G1" s="945"/>
      <c r="H1" s="945"/>
      <c r="I1" s="945"/>
      <c r="J1" s="945"/>
      <c r="K1" s="91" t="s">
        <v>28</v>
      </c>
      <c r="L1" s="946">
        <v>44983</v>
      </c>
      <c r="M1" s="947"/>
      <c r="N1" s="92" t="s">
        <v>55</v>
      </c>
      <c r="O1" s="93"/>
    </row>
    <row r="2" spans="1:15" ht="13.8" thickBot="1" x14ac:dyDescent="0.3">
      <c r="A2" s="94">
        <f>COUNTA(_xlfn.UNIQUE(D6:D183))</f>
        <v>35</v>
      </c>
      <c r="B2" s="948" t="s">
        <v>56</v>
      </c>
      <c r="C2" s="948"/>
      <c r="D2" s="948"/>
      <c r="E2" s="948"/>
      <c r="F2" s="948"/>
      <c r="G2" s="948"/>
      <c r="H2" s="948"/>
      <c r="I2" s="948"/>
      <c r="J2" s="948"/>
      <c r="K2" s="948"/>
      <c r="L2" s="948"/>
      <c r="M2" s="948"/>
      <c r="N2" s="95" t="s">
        <v>57</v>
      </c>
      <c r="O2" s="93"/>
    </row>
    <row r="3" spans="1:15" ht="14.4" thickBot="1" x14ac:dyDescent="0.3">
      <c r="A3" s="926" t="s">
        <v>58</v>
      </c>
      <c r="B3" s="928" t="s">
        <v>29</v>
      </c>
      <c r="C3" s="931" t="s">
        <v>30</v>
      </c>
      <c r="D3" s="934" t="s">
        <v>31</v>
      </c>
      <c r="E3" s="936" t="s">
        <v>59</v>
      </c>
      <c r="F3" s="934" t="s">
        <v>36</v>
      </c>
      <c r="G3" s="950" t="s">
        <v>60</v>
      </c>
      <c r="H3" s="951"/>
      <c r="I3" s="951"/>
      <c r="J3" s="951"/>
      <c r="K3" s="952"/>
      <c r="L3" s="953" t="s">
        <v>25</v>
      </c>
      <c r="M3" s="955" t="s">
        <v>34</v>
      </c>
      <c r="N3" s="96" t="s">
        <v>61</v>
      </c>
      <c r="O3" s="93"/>
    </row>
    <row r="4" spans="1:15" ht="14.4" thickBot="1" x14ac:dyDescent="0.3">
      <c r="A4" s="927"/>
      <c r="B4" s="929"/>
      <c r="C4" s="932"/>
      <c r="D4" s="935"/>
      <c r="E4" s="937"/>
      <c r="F4" s="949"/>
      <c r="G4" s="957" t="s">
        <v>26</v>
      </c>
      <c r="H4" s="959" t="s">
        <v>24</v>
      </c>
      <c r="I4" s="959" t="s">
        <v>38</v>
      </c>
      <c r="J4" s="959" t="s">
        <v>32</v>
      </c>
      <c r="K4" s="940" t="s">
        <v>33</v>
      </c>
      <c r="L4" s="954"/>
      <c r="M4" s="956"/>
      <c r="N4" s="98">
        <v>3</v>
      </c>
      <c r="O4" s="93"/>
    </row>
    <row r="5" spans="1:15" ht="14.4" thickBot="1" x14ac:dyDescent="0.3">
      <c r="A5" s="961"/>
      <c r="B5" s="962"/>
      <c r="C5" s="963"/>
      <c r="D5" s="964"/>
      <c r="E5" s="965" t="s">
        <v>35</v>
      </c>
      <c r="F5" s="966"/>
      <c r="G5" s="976"/>
      <c r="H5" s="977"/>
      <c r="I5" s="977"/>
      <c r="J5" s="977"/>
      <c r="K5" s="975"/>
      <c r="L5" s="969"/>
      <c r="M5" s="970"/>
      <c r="N5" s="99">
        <f>IF(N4=1,0,IF(N4=2,1,IF(N4=3,2,0)))</f>
        <v>2</v>
      </c>
      <c r="O5" s="93"/>
    </row>
    <row r="6" spans="1:15" ht="14.4" x14ac:dyDescent="0.25">
      <c r="A6" s="100" t="str">
        <f t="shared" ref="A6:A47" si="0">CONCATENATE(B6,C6,D6)</f>
        <v>PrepShakayla FiegertAmberley Summer Moon</v>
      </c>
      <c r="B6" s="130" t="s">
        <v>26</v>
      </c>
      <c r="C6" s="102" t="s">
        <v>1355</v>
      </c>
      <c r="D6" s="103" t="s">
        <v>1356</v>
      </c>
      <c r="E6" s="350" t="s">
        <v>1358</v>
      </c>
      <c r="F6" s="351" t="s">
        <v>1036</v>
      </c>
      <c r="G6" s="106">
        <v>62.33</v>
      </c>
      <c r="H6" s="101"/>
      <c r="I6" s="153"/>
      <c r="J6" s="177"/>
      <c r="K6" s="178"/>
      <c r="L6" s="111">
        <v>1</v>
      </c>
      <c r="M6" s="112">
        <f t="shared" ref="M6:M27" si="1">IF(L6=1,7,IF(L6=2,6,IF(L6=3,5,IF(L6=4,4,IF(L6=5,3,IF(L6=6,2,IF(L6&gt;=6,1,0)))))))</f>
        <v>7</v>
      </c>
      <c r="N6" s="113">
        <f t="shared" ref="N6:N27" si="2">SUM(M6+$N$5)</f>
        <v>9</v>
      </c>
    </row>
    <row r="7" spans="1:15" ht="14.4" x14ac:dyDescent="0.25">
      <c r="A7" s="100" t="str">
        <f t="shared" si="0"/>
        <v>PrepShakayla FiegertAmberley Summer Moon SR</v>
      </c>
      <c r="B7" s="130" t="s">
        <v>26</v>
      </c>
      <c r="C7" s="102" t="s">
        <v>1355</v>
      </c>
      <c r="D7" s="132" t="s">
        <v>1357</v>
      </c>
      <c r="E7" s="350" t="s">
        <v>1359</v>
      </c>
      <c r="F7" s="351" t="s">
        <v>1036</v>
      </c>
      <c r="G7" s="114">
        <v>54.67</v>
      </c>
      <c r="H7" s="101"/>
      <c r="I7" s="153"/>
      <c r="J7" s="177"/>
      <c r="K7" s="178"/>
      <c r="L7" s="111">
        <v>1</v>
      </c>
      <c r="M7" s="112">
        <f t="shared" si="1"/>
        <v>7</v>
      </c>
      <c r="N7" s="113">
        <v>0</v>
      </c>
    </row>
    <row r="8" spans="1:15" ht="14.4" x14ac:dyDescent="0.25">
      <c r="A8" s="100" t="str">
        <f t="shared" si="0"/>
        <v/>
      </c>
      <c r="B8" s="130"/>
      <c r="C8" s="102"/>
      <c r="D8" s="103"/>
      <c r="E8" s="114"/>
      <c r="F8" s="105"/>
      <c r="G8" s="114"/>
      <c r="H8" s="101"/>
      <c r="I8" s="153"/>
      <c r="J8" s="177"/>
      <c r="K8" s="178"/>
      <c r="L8" s="111"/>
      <c r="M8" s="112">
        <f t="shared" si="1"/>
        <v>0</v>
      </c>
      <c r="N8" s="113">
        <f t="shared" si="2"/>
        <v>2</v>
      </c>
    </row>
    <row r="9" spans="1:15" ht="14.4" x14ac:dyDescent="0.25">
      <c r="A9" s="100" t="str">
        <f t="shared" si="0"/>
        <v>PrelimIsla HendryKPK Easter Parade</v>
      </c>
      <c r="B9" s="130" t="s">
        <v>24</v>
      </c>
      <c r="C9" s="131" t="s">
        <v>1067</v>
      </c>
      <c r="D9" s="132" t="s">
        <v>1360</v>
      </c>
      <c r="E9" s="350" t="s">
        <v>1364</v>
      </c>
      <c r="F9" s="351" t="s">
        <v>1033</v>
      </c>
      <c r="G9" s="114"/>
      <c r="H9" s="101">
        <v>64.8</v>
      </c>
      <c r="I9" s="153"/>
      <c r="J9" s="177"/>
      <c r="K9" s="178"/>
      <c r="L9" s="111">
        <v>1</v>
      </c>
      <c r="M9" s="112">
        <f t="shared" si="1"/>
        <v>7</v>
      </c>
      <c r="N9" s="113">
        <f t="shared" si="2"/>
        <v>9</v>
      </c>
    </row>
    <row r="10" spans="1:15" ht="14.4" x14ac:dyDescent="0.25">
      <c r="A10" s="100" t="str">
        <f t="shared" si="0"/>
        <v>PrelimMikayla HoldenKaradal Chance SR</v>
      </c>
      <c r="B10" s="130" t="s">
        <v>24</v>
      </c>
      <c r="C10" s="131" t="s">
        <v>1065</v>
      </c>
      <c r="D10" s="132" t="s">
        <v>1082</v>
      </c>
      <c r="E10" s="350" t="s">
        <v>1364</v>
      </c>
      <c r="F10" s="351" t="s">
        <v>1033</v>
      </c>
      <c r="G10" s="114"/>
      <c r="H10" s="101">
        <v>59</v>
      </c>
      <c r="I10" s="153"/>
      <c r="J10" s="177"/>
      <c r="K10" s="178"/>
      <c r="L10" s="111">
        <v>2</v>
      </c>
      <c r="M10" s="112">
        <v>0</v>
      </c>
      <c r="N10" s="113">
        <f t="shared" si="2"/>
        <v>2</v>
      </c>
    </row>
    <row r="11" spans="1:15" ht="14.4" x14ac:dyDescent="0.25">
      <c r="A11" s="100" t="str">
        <f t="shared" si="0"/>
        <v>PrelimLexy CloltonSpin Academy SR</v>
      </c>
      <c r="B11" s="130" t="s">
        <v>24</v>
      </c>
      <c r="C11" s="131" t="s">
        <v>1361</v>
      </c>
      <c r="D11" s="132" t="s">
        <v>1373</v>
      </c>
      <c r="E11" s="350" t="s">
        <v>1364</v>
      </c>
      <c r="F11" s="105"/>
      <c r="G11" s="114"/>
      <c r="H11" s="101">
        <v>55.2</v>
      </c>
      <c r="I11" s="153"/>
      <c r="J11" s="177"/>
      <c r="K11" s="178"/>
      <c r="L11" s="111">
        <v>3</v>
      </c>
      <c r="M11" s="112">
        <f t="shared" si="1"/>
        <v>5</v>
      </c>
      <c r="N11" s="113">
        <f t="shared" si="2"/>
        <v>7</v>
      </c>
    </row>
    <row r="12" spans="1:15" ht="14.4" x14ac:dyDescent="0.25">
      <c r="A12" s="100" t="str">
        <f t="shared" si="0"/>
        <v>PrelimShakayla FiegertMs Black Ice</v>
      </c>
      <c r="B12" s="130" t="s">
        <v>24</v>
      </c>
      <c r="C12" s="102" t="s">
        <v>1355</v>
      </c>
      <c r="D12" s="132" t="s">
        <v>1363</v>
      </c>
      <c r="E12" s="350" t="s">
        <v>1364</v>
      </c>
      <c r="F12" s="351" t="s">
        <v>1036</v>
      </c>
      <c r="G12" s="114"/>
      <c r="H12" s="101">
        <v>51.62</v>
      </c>
      <c r="I12" s="153"/>
      <c r="J12" s="177"/>
      <c r="K12" s="178"/>
      <c r="L12" s="111">
        <v>4</v>
      </c>
      <c r="M12" s="112">
        <f t="shared" si="1"/>
        <v>4</v>
      </c>
      <c r="N12" s="113">
        <f t="shared" si="2"/>
        <v>6</v>
      </c>
    </row>
    <row r="13" spans="1:15" ht="14.4" x14ac:dyDescent="0.25">
      <c r="A13" s="100" t="str">
        <f t="shared" si="0"/>
        <v>PrelimIsla HendryKPK Easter Parade SR</v>
      </c>
      <c r="B13" s="130" t="s">
        <v>24</v>
      </c>
      <c r="C13" s="152" t="s">
        <v>1067</v>
      </c>
      <c r="D13" s="454" t="s">
        <v>1372</v>
      </c>
      <c r="E13" s="454" t="s">
        <v>1371</v>
      </c>
      <c r="F13" s="152"/>
      <c r="G13" s="152"/>
      <c r="H13" s="193">
        <v>68.209999999999994</v>
      </c>
      <c r="I13" s="152"/>
      <c r="J13" s="152"/>
      <c r="K13" s="152"/>
      <c r="L13" s="153">
        <v>1</v>
      </c>
      <c r="M13" s="112">
        <f t="shared" ref="M13:M18" si="3">IF(L28=1,7,IF(L28=2,6,IF(L28=3,5,IF(L28=4,4,IF(L28=5,3,IF(L28=6,2,IF(L28&gt;=6,1,0)))))))</f>
        <v>0</v>
      </c>
      <c r="N13" s="113">
        <f t="shared" si="2"/>
        <v>2</v>
      </c>
    </row>
    <row r="14" spans="1:15" ht="14.4" x14ac:dyDescent="0.25">
      <c r="A14" s="100" t="str">
        <f t="shared" si="0"/>
        <v>PrelimMikayla HoldenKaradal Chance</v>
      </c>
      <c r="B14" s="130" t="s">
        <v>24</v>
      </c>
      <c r="C14" s="152" t="s">
        <v>1065</v>
      </c>
      <c r="D14" s="152" t="s">
        <v>1066</v>
      </c>
      <c r="E14" s="454" t="s">
        <v>1371</v>
      </c>
      <c r="F14" s="152"/>
      <c r="G14" s="152"/>
      <c r="H14" s="193">
        <v>61.61</v>
      </c>
      <c r="I14" s="152"/>
      <c r="J14" s="152"/>
      <c r="K14" s="152"/>
      <c r="L14" s="153">
        <v>2</v>
      </c>
      <c r="M14" s="112">
        <f t="shared" si="3"/>
        <v>7</v>
      </c>
      <c r="N14" s="113">
        <f t="shared" si="2"/>
        <v>9</v>
      </c>
    </row>
    <row r="15" spans="1:15" ht="14.4" x14ac:dyDescent="0.25">
      <c r="A15" s="100" t="str">
        <f t="shared" si="0"/>
        <v>PrelimLexy CloltonSpin Academy</v>
      </c>
      <c r="B15" s="130" t="s">
        <v>24</v>
      </c>
      <c r="C15" s="152" t="s">
        <v>1361</v>
      </c>
      <c r="D15" s="152" t="s">
        <v>1362</v>
      </c>
      <c r="E15" s="454" t="s">
        <v>1371</v>
      </c>
      <c r="F15" s="152"/>
      <c r="G15" s="152"/>
      <c r="H15" s="193">
        <v>60.54</v>
      </c>
      <c r="I15" s="152"/>
      <c r="J15" s="152"/>
      <c r="K15" s="152"/>
      <c r="L15" s="153">
        <v>3</v>
      </c>
      <c r="M15" s="112">
        <f t="shared" si="3"/>
        <v>7</v>
      </c>
      <c r="N15" s="113">
        <f t="shared" si="2"/>
        <v>9</v>
      </c>
    </row>
    <row r="16" spans="1:15" ht="14.4" x14ac:dyDescent="0.25">
      <c r="A16" s="100" t="str">
        <f t="shared" si="0"/>
        <v>PrelimShakayla FiegertMs Black Ice</v>
      </c>
      <c r="B16" s="130" t="s">
        <v>24</v>
      </c>
      <c r="C16" s="152" t="s">
        <v>1355</v>
      </c>
      <c r="D16" s="152" t="s">
        <v>1363</v>
      </c>
      <c r="E16" s="454" t="s">
        <v>1371</v>
      </c>
      <c r="F16" s="152"/>
      <c r="G16" s="152"/>
      <c r="H16" s="310" t="s">
        <v>737</v>
      </c>
      <c r="I16" s="152"/>
      <c r="J16" s="152"/>
      <c r="K16" s="152"/>
      <c r="L16" s="342" t="s">
        <v>737</v>
      </c>
      <c r="M16" s="112">
        <f t="shared" si="3"/>
        <v>0</v>
      </c>
      <c r="N16" s="113">
        <f t="shared" si="2"/>
        <v>2</v>
      </c>
    </row>
    <row r="17" spans="1:14" ht="14.4" x14ac:dyDescent="0.25">
      <c r="A17" s="100" t="str">
        <f t="shared" si="0"/>
        <v>PrelimJoanne LangeClare Downs Sultans of Swing</v>
      </c>
      <c r="B17" s="130" t="s">
        <v>24</v>
      </c>
      <c r="C17" s="454" t="s">
        <v>413</v>
      </c>
      <c r="D17" s="454" t="s">
        <v>1397</v>
      </c>
      <c r="E17" s="152" t="s">
        <v>1367</v>
      </c>
      <c r="F17" s="152"/>
      <c r="G17" s="152"/>
      <c r="H17" s="152">
        <v>63.2</v>
      </c>
      <c r="I17" s="152"/>
      <c r="J17" s="152"/>
      <c r="K17" s="152"/>
      <c r="L17" s="153">
        <v>1</v>
      </c>
      <c r="M17" s="112">
        <f t="shared" si="3"/>
        <v>7</v>
      </c>
      <c r="N17" s="113">
        <f t="shared" si="2"/>
        <v>9</v>
      </c>
    </row>
    <row r="18" spans="1:14" ht="14.4" x14ac:dyDescent="0.25">
      <c r="A18" s="100" t="str">
        <f t="shared" si="0"/>
        <v>PrelimMisha UtberHabberly Valley</v>
      </c>
      <c r="B18" s="130" t="s">
        <v>24</v>
      </c>
      <c r="C18" s="152" t="s">
        <v>1365</v>
      </c>
      <c r="D18" s="152" t="s">
        <v>1366</v>
      </c>
      <c r="E18" s="152" t="s">
        <v>1367</v>
      </c>
      <c r="F18" s="152"/>
      <c r="G18" s="152"/>
      <c r="H18" s="152">
        <v>62.4</v>
      </c>
      <c r="I18" s="152"/>
      <c r="J18" s="152"/>
      <c r="K18" s="152"/>
      <c r="L18" s="153">
        <v>2</v>
      </c>
      <c r="M18" s="112">
        <f t="shared" si="3"/>
        <v>6</v>
      </c>
      <c r="N18" s="113">
        <f t="shared" si="2"/>
        <v>8</v>
      </c>
    </row>
    <row r="19" spans="1:14" ht="14.4" x14ac:dyDescent="0.25">
      <c r="A19" s="100" t="str">
        <f t="shared" si="0"/>
        <v>PrelimCaitlin PritchardBaylaurel Whiskey</v>
      </c>
      <c r="B19" s="130" t="s">
        <v>24</v>
      </c>
      <c r="C19" s="102" t="s">
        <v>1035</v>
      </c>
      <c r="D19" s="103" t="s">
        <v>1042</v>
      </c>
      <c r="E19" s="350" t="s">
        <v>1367</v>
      </c>
      <c r="F19" s="105"/>
      <c r="G19" s="114"/>
      <c r="H19" s="101">
        <v>62</v>
      </c>
      <c r="I19" s="153"/>
      <c r="J19" s="177"/>
      <c r="K19" s="178"/>
      <c r="L19" s="111">
        <v>3</v>
      </c>
      <c r="M19" s="112">
        <f t="shared" si="1"/>
        <v>5</v>
      </c>
      <c r="N19" s="113">
        <f t="shared" si="2"/>
        <v>7</v>
      </c>
    </row>
    <row r="20" spans="1:14" ht="14.4" x14ac:dyDescent="0.25">
      <c r="A20" s="100" t="str">
        <f t="shared" si="0"/>
        <v>PrelimTaiah CurtisFranks Reward sr</v>
      </c>
      <c r="B20" s="130" t="s">
        <v>24</v>
      </c>
      <c r="C20" s="102" t="s">
        <v>1059</v>
      </c>
      <c r="D20" s="132" t="s">
        <v>1375</v>
      </c>
      <c r="E20" s="114" t="s">
        <v>1367</v>
      </c>
      <c r="F20" s="105"/>
      <c r="G20" s="114"/>
      <c r="H20" s="101">
        <v>60.6</v>
      </c>
      <c r="I20" s="153"/>
      <c r="J20" s="177"/>
      <c r="K20" s="178"/>
      <c r="L20" s="111">
        <v>4</v>
      </c>
      <c r="M20" s="112">
        <f t="shared" si="1"/>
        <v>4</v>
      </c>
      <c r="N20" s="113">
        <f t="shared" si="2"/>
        <v>6</v>
      </c>
    </row>
    <row r="21" spans="1:14" ht="14.4" x14ac:dyDescent="0.25">
      <c r="A21" s="100" t="str">
        <f t="shared" si="0"/>
        <v>PrelimBridie JohnsonDVZ Tolstoy</v>
      </c>
      <c r="B21" s="130" t="s">
        <v>24</v>
      </c>
      <c r="C21" s="102" t="s">
        <v>1369</v>
      </c>
      <c r="D21" s="103" t="s">
        <v>1370</v>
      </c>
      <c r="E21" s="114" t="s">
        <v>1367</v>
      </c>
      <c r="F21" s="105"/>
      <c r="G21" s="114"/>
      <c r="H21" s="101">
        <v>58</v>
      </c>
      <c r="I21" s="153"/>
      <c r="J21" s="177"/>
      <c r="K21" s="178"/>
      <c r="L21" s="111">
        <v>5</v>
      </c>
      <c r="M21" s="112">
        <f t="shared" si="1"/>
        <v>3</v>
      </c>
      <c r="N21" s="113">
        <f t="shared" si="2"/>
        <v>5</v>
      </c>
    </row>
    <row r="22" spans="1:14" ht="14.4" x14ac:dyDescent="0.25">
      <c r="A22" s="100" t="str">
        <f t="shared" si="0"/>
        <v>PrelimSummer ThornTyson Fight sr</v>
      </c>
      <c r="B22" s="130" t="s">
        <v>24</v>
      </c>
      <c r="C22" s="102" t="s">
        <v>759</v>
      </c>
      <c r="D22" s="132" t="s">
        <v>1377</v>
      </c>
      <c r="E22" s="114" t="s">
        <v>1367</v>
      </c>
      <c r="F22" s="105"/>
      <c r="G22" s="114"/>
      <c r="H22" s="101">
        <v>56.6</v>
      </c>
      <c r="I22" s="153"/>
      <c r="J22" s="177"/>
      <c r="K22" s="178"/>
      <c r="L22" s="111">
        <v>6</v>
      </c>
      <c r="M22" s="112">
        <f t="shared" si="1"/>
        <v>2</v>
      </c>
      <c r="N22" s="113">
        <f t="shared" si="2"/>
        <v>4</v>
      </c>
    </row>
    <row r="23" spans="1:14" ht="14.4" x14ac:dyDescent="0.25">
      <c r="A23" s="100" t="str">
        <f t="shared" si="0"/>
        <v>PrelimTaiah CurtisFranks Reward</v>
      </c>
      <c r="B23" s="130" t="s">
        <v>24</v>
      </c>
      <c r="C23" s="102" t="s">
        <v>1059</v>
      </c>
      <c r="D23" s="132" t="s">
        <v>1368</v>
      </c>
      <c r="E23" s="350" t="s">
        <v>1374</v>
      </c>
      <c r="F23" s="105"/>
      <c r="G23" s="114"/>
      <c r="H23" s="101">
        <v>67.86</v>
      </c>
      <c r="I23" s="153"/>
      <c r="J23" s="177"/>
      <c r="K23" s="178"/>
      <c r="L23" s="111">
        <v>1</v>
      </c>
      <c r="M23" s="112">
        <f t="shared" si="1"/>
        <v>7</v>
      </c>
      <c r="N23" s="113">
        <f t="shared" si="2"/>
        <v>9</v>
      </c>
    </row>
    <row r="24" spans="1:14" ht="14.4" x14ac:dyDescent="0.25">
      <c r="A24" s="100" t="str">
        <f t="shared" si="0"/>
        <v>PrelimJoanne LangeClare Downs Sultans Of Swing sr</v>
      </c>
      <c r="B24" s="130" t="s">
        <v>24</v>
      </c>
      <c r="C24" s="102" t="s">
        <v>413</v>
      </c>
      <c r="D24" s="132" t="s">
        <v>1396</v>
      </c>
      <c r="E24" s="350" t="s">
        <v>1374</v>
      </c>
      <c r="F24" s="351"/>
      <c r="G24" s="114"/>
      <c r="H24" s="101">
        <v>67.14</v>
      </c>
      <c r="I24" s="153"/>
      <c r="J24" s="177"/>
      <c r="K24" s="178"/>
      <c r="L24" s="111">
        <v>2</v>
      </c>
      <c r="M24" s="112">
        <f t="shared" si="1"/>
        <v>6</v>
      </c>
      <c r="N24" s="113">
        <f t="shared" si="2"/>
        <v>8</v>
      </c>
    </row>
    <row r="25" spans="1:14" ht="14.4" x14ac:dyDescent="0.25">
      <c r="A25" s="100" t="str">
        <f t="shared" si="0"/>
        <v>PrelimMisha UtberHabberly Valley sr</v>
      </c>
      <c r="B25" s="130" t="s">
        <v>24</v>
      </c>
      <c r="C25" s="102" t="s">
        <v>1365</v>
      </c>
      <c r="D25" s="132" t="s">
        <v>1376</v>
      </c>
      <c r="E25" s="350" t="s">
        <v>1374</v>
      </c>
      <c r="F25" s="105"/>
      <c r="G25" s="114"/>
      <c r="H25" s="101">
        <v>66.790000000000006</v>
      </c>
      <c r="I25" s="153"/>
      <c r="J25" s="177"/>
      <c r="K25" s="178"/>
      <c r="L25" s="111">
        <v>3</v>
      </c>
      <c r="M25" s="112">
        <f t="shared" si="1"/>
        <v>5</v>
      </c>
      <c r="N25" s="113">
        <f t="shared" si="2"/>
        <v>7</v>
      </c>
    </row>
    <row r="26" spans="1:14" ht="14.4" x14ac:dyDescent="0.25">
      <c r="A26" s="100" t="str">
        <f t="shared" si="0"/>
        <v>PrelimSummer ThornTyson Fight</v>
      </c>
      <c r="B26" s="130" t="s">
        <v>24</v>
      </c>
      <c r="C26" s="102" t="s">
        <v>759</v>
      </c>
      <c r="D26" s="103" t="s">
        <v>760</v>
      </c>
      <c r="E26" s="350" t="s">
        <v>1374</v>
      </c>
      <c r="F26" s="105"/>
      <c r="G26" s="114"/>
      <c r="H26" s="101">
        <v>64.11</v>
      </c>
      <c r="I26" s="153"/>
      <c r="J26" s="177"/>
      <c r="K26" s="178"/>
      <c r="L26" s="111">
        <v>4</v>
      </c>
      <c r="M26" s="112">
        <f t="shared" si="1"/>
        <v>4</v>
      </c>
      <c r="N26" s="113">
        <f t="shared" si="2"/>
        <v>6</v>
      </c>
    </row>
    <row r="27" spans="1:14" ht="14.4" x14ac:dyDescent="0.25">
      <c r="A27" s="100" t="str">
        <f t="shared" si="0"/>
        <v>PrelimCaitlin PritchardBaylaurel Whiskey sr</v>
      </c>
      <c r="B27" s="130" t="s">
        <v>24</v>
      </c>
      <c r="C27" s="102" t="s">
        <v>1035</v>
      </c>
      <c r="D27" s="132" t="s">
        <v>1378</v>
      </c>
      <c r="E27" s="350" t="s">
        <v>1374</v>
      </c>
      <c r="F27" s="105"/>
      <c r="G27" s="114"/>
      <c r="H27" s="101">
        <v>60</v>
      </c>
      <c r="I27" s="153"/>
      <c r="J27" s="177"/>
      <c r="K27" s="178"/>
      <c r="L27" s="111">
        <v>5</v>
      </c>
      <c r="M27" s="112">
        <f t="shared" si="1"/>
        <v>3</v>
      </c>
      <c r="N27" s="113">
        <f t="shared" si="2"/>
        <v>5</v>
      </c>
    </row>
    <row r="28" spans="1:14" ht="14.4" x14ac:dyDescent="0.25">
      <c r="A28" s="100" t="str">
        <f t="shared" si="0"/>
        <v/>
      </c>
      <c r="B28" s="130"/>
      <c r="C28" s="131"/>
      <c r="D28" s="132"/>
      <c r="F28" s="105"/>
      <c r="G28" s="114"/>
      <c r="H28" s="101"/>
      <c r="I28" s="153"/>
      <c r="J28" s="177"/>
      <c r="K28" s="178"/>
      <c r="L28" s="111"/>
      <c r="M28" s="112">
        <f t="shared" ref="M28:M83" si="4">IF(L28=1,7,IF(L28=2,6,IF(L28=3,5,IF(L28=4,4,IF(L28=5,3,IF(L28=6,2,IF(L28&gt;=6,1,0)))))))</f>
        <v>0</v>
      </c>
      <c r="N28" s="113">
        <f t="shared" ref="N28:N83" si="5">SUM(M28+$N$5)</f>
        <v>2</v>
      </c>
    </row>
    <row r="29" spans="1:14" ht="14.4" x14ac:dyDescent="0.25">
      <c r="A29" s="100" t="str">
        <f t="shared" si="0"/>
        <v>NovAmelia McDonaldSpringwater Chanel SR</v>
      </c>
      <c r="B29" s="130" t="s">
        <v>70</v>
      </c>
      <c r="C29" s="131" t="s">
        <v>735</v>
      </c>
      <c r="D29" s="132" t="s">
        <v>1212</v>
      </c>
      <c r="E29" s="350" t="s">
        <v>1379</v>
      </c>
      <c r="F29" s="105"/>
      <c r="G29" s="114"/>
      <c r="H29" s="101"/>
      <c r="I29" s="153">
        <v>61.92</v>
      </c>
      <c r="J29" s="177"/>
      <c r="K29" s="178"/>
      <c r="L29" s="111">
        <v>1</v>
      </c>
      <c r="M29" s="112">
        <f t="shared" si="4"/>
        <v>7</v>
      </c>
      <c r="N29" s="113">
        <f t="shared" si="5"/>
        <v>9</v>
      </c>
    </row>
    <row r="30" spans="1:14" ht="14.4" x14ac:dyDescent="0.25">
      <c r="A30" s="100" t="str">
        <f t="shared" si="0"/>
        <v>NovAmelia McDonaldSpringwater Chanel</v>
      </c>
      <c r="B30" s="130" t="s">
        <v>70</v>
      </c>
      <c r="C30" s="131" t="s">
        <v>735</v>
      </c>
      <c r="D30" s="132" t="s">
        <v>169</v>
      </c>
      <c r="E30" s="350" t="s">
        <v>1380</v>
      </c>
      <c r="F30" s="105"/>
      <c r="G30" s="114"/>
      <c r="H30" s="101"/>
      <c r="I30" s="153">
        <v>62.5</v>
      </c>
      <c r="J30" s="177"/>
      <c r="K30" s="178"/>
      <c r="L30" s="111">
        <v>1</v>
      </c>
      <c r="M30" s="112">
        <f t="shared" si="4"/>
        <v>7</v>
      </c>
      <c r="N30" s="113">
        <f t="shared" si="5"/>
        <v>9</v>
      </c>
    </row>
    <row r="31" spans="1:14" ht="14.4" x14ac:dyDescent="0.25">
      <c r="A31" s="100" t="str">
        <f t="shared" si="0"/>
        <v/>
      </c>
      <c r="B31" s="130"/>
      <c r="C31" s="132"/>
      <c r="D31" s="132"/>
      <c r="E31" s="350"/>
      <c r="F31" s="105"/>
      <c r="G31" s="114"/>
      <c r="H31" s="101"/>
      <c r="I31" s="153"/>
      <c r="J31" s="177"/>
      <c r="K31" s="178"/>
      <c r="L31" s="111"/>
      <c r="M31" s="112">
        <f t="shared" si="4"/>
        <v>0</v>
      </c>
      <c r="N31" s="113">
        <f t="shared" si="5"/>
        <v>2</v>
      </c>
    </row>
    <row r="32" spans="1:14" ht="14.4" x14ac:dyDescent="0.25">
      <c r="A32" s="100" t="str">
        <f t="shared" si="0"/>
        <v>NovTaiah CurtisWillowie Windjana</v>
      </c>
      <c r="B32" s="130" t="s">
        <v>70</v>
      </c>
      <c r="C32" s="131" t="s">
        <v>1059</v>
      </c>
      <c r="D32" s="132" t="s">
        <v>1333</v>
      </c>
      <c r="E32" s="350" t="s">
        <v>1381</v>
      </c>
      <c r="F32" s="105"/>
      <c r="G32" s="114"/>
      <c r="H32" s="101"/>
      <c r="I32" s="153">
        <v>71.540000000000006</v>
      </c>
      <c r="J32" s="177"/>
      <c r="K32" s="178"/>
      <c r="L32" s="111">
        <v>1</v>
      </c>
      <c r="M32" s="112">
        <f t="shared" si="4"/>
        <v>7</v>
      </c>
      <c r="N32" s="113">
        <f t="shared" si="5"/>
        <v>9</v>
      </c>
    </row>
    <row r="33" spans="1:14" ht="14.4" x14ac:dyDescent="0.25">
      <c r="A33" s="100" t="str">
        <f t="shared" si="0"/>
        <v>NovSavannah BeveridgeCunnamore Blackwood</v>
      </c>
      <c r="B33" s="130" t="s">
        <v>70</v>
      </c>
      <c r="C33" s="131" t="s">
        <v>354</v>
      </c>
      <c r="D33" s="132" t="s">
        <v>463</v>
      </c>
      <c r="E33" s="350" t="s">
        <v>1381</v>
      </c>
      <c r="F33" s="105"/>
      <c r="G33" s="114"/>
      <c r="H33" s="101"/>
      <c r="I33" s="153">
        <v>64.040000000000006</v>
      </c>
      <c r="J33" s="177"/>
      <c r="K33" s="178"/>
      <c r="L33" s="111">
        <v>2</v>
      </c>
      <c r="M33" s="112">
        <f t="shared" si="4"/>
        <v>6</v>
      </c>
      <c r="N33" s="113">
        <f t="shared" si="5"/>
        <v>8</v>
      </c>
    </row>
    <row r="34" spans="1:14" ht="14.4" x14ac:dyDescent="0.25">
      <c r="A34" s="100" t="str">
        <f t="shared" si="0"/>
        <v>NovBridie JohnsonDVZ Tolstoy</v>
      </c>
      <c r="B34" s="130" t="s">
        <v>70</v>
      </c>
      <c r="C34" s="131" t="s">
        <v>1369</v>
      </c>
      <c r="D34" s="132" t="s">
        <v>1370</v>
      </c>
      <c r="E34" s="350" t="s">
        <v>1381</v>
      </c>
      <c r="F34" s="351"/>
      <c r="G34" s="114"/>
      <c r="H34" s="101"/>
      <c r="I34" s="153">
        <v>59.04</v>
      </c>
      <c r="J34" s="177"/>
      <c r="K34" s="178"/>
      <c r="L34" s="111">
        <v>3</v>
      </c>
      <c r="M34" s="112">
        <f t="shared" si="4"/>
        <v>5</v>
      </c>
      <c r="N34" s="113">
        <f t="shared" si="5"/>
        <v>7</v>
      </c>
    </row>
    <row r="35" spans="1:14" ht="14.4" x14ac:dyDescent="0.25">
      <c r="A35" s="100" t="str">
        <f t="shared" si="0"/>
        <v>NovTaiah CurtisWillowie Windjana SR</v>
      </c>
      <c r="B35" s="130" t="s">
        <v>70</v>
      </c>
      <c r="C35" s="102" t="s">
        <v>1059</v>
      </c>
      <c r="D35" s="132" t="s">
        <v>1383</v>
      </c>
      <c r="E35" s="350" t="s">
        <v>1382</v>
      </c>
      <c r="F35" s="105"/>
      <c r="G35" s="114"/>
      <c r="H35" s="101"/>
      <c r="I35" s="153">
        <v>64.38</v>
      </c>
      <c r="J35" s="177"/>
      <c r="K35" s="178"/>
      <c r="L35" s="111">
        <v>1</v>
      </c>
      <c r="M35" s="112">
        <f t="shared" si="4"/>
        <v>7</v>
      </c>
      <c r="N35" s="113">
        <f t="shared" si="5"/>
        <v>9</v>
      </c>
    </row>
    <row r="36" spans="1:14" ht="14.4" x14ac:dyDescent="0.25">
      <c r="A36" s="100" t="str">
        <f t="shared" si="0"/>
        <v>NovAshleigh PritchardBaylaurel Panache</v>
      </c>
      <c r="B36" s="130" t="s">
        <v>70</v>
      </c>
      <c r="C36" s="131" t="s">
        <v>1039</v>
      </c>
      <c r="D36" s="132" t="s">
        <v>1040</v>
      </c>
      <c r="E36" s="350" t="s">
        <v>1381</v>
      </c>
      <c r="F36" s="105"/>
      <c r="G36" s="114"/>
      <c r="H36" s="101"/>
      <c r="I36" s="342" t="s">
        <v>737</v>
      </c>
      <c r="J36" s="177"/>
      <c r="K36" s="178"/>
      <c r="L36" s="111"/>
      <c r="M36" s="112">
        <f t="shared" si="4"/>
        <v>0</v>
      </c>
      <c r="N36" s="113">
        <f t="shared" si="5"/>
        <v>2</v>
      </c>
    </row>
    <row r="37" spans="1:14" ht="14.4" x14ac:dyDescent="0.25">
      <c r="A37" s="100" t="str">
        <f t="shared" si="0"/>
        <v/>
      </c>
      <c r="B37" s="130"/>
      <c r="C37" s="102"/>
      <c r="D37" s="103"/>
      <c r="E37" s="114"/>
      <c r="F37" s="105"/>
      <c r="G37" s="114"/>
      <c r="H37" s="101"/>
      <c r="I37" s="153"/>
      <c r="J37" s="177"/>
      <c r="K37" s="178"/>
      <c r="L37" s="111"/>
      <c r="M37" s="112">
        <f t="shared" si="4"/>
        <v>0</v>
      </c>
      <c r="N37" s="113">
        <f t="shared" si="5"/>
        <v>2</v>
      </c>
    </row>
    <row r="38" spans="1:14" ht="14.4" x14ac:dyDescent="0.25">
      <c r="A38" s="100" t="str">
        <f t="shared" si="0"/>
        <v>ElemSavannah BeveridgeMidas Parisian Affair</v>
      </c>
      <c r="B38" s="130" t="s">
        <v>16</v>
      </c>
      <c r="C38" s="131" t="s">
        <v>354</v>
      </c>
      <c r="D38" s="132" t="s">
        <v>477</v>
      </c>
      <c r="E38" s="350" t="s">
        <v>1384</v>
      </c>
      <c r="F38" s="105"/>
      <c r="G38" s="114"/>
      <c r="H38" s="101"/>
      <c r="I38" s="153"/>
      <c r="J38" s="177">
        <v>66.430000000000007</v>
      </c>
      <c r="K38" s="178"/>
      <c r="L38" s="111">
        <v>1</v>
      </c>
      <c r="M38" s="112">
        <f t="shared" si="4"/>
        <v>7</v>
      </c>
      <c r="N38" s="113">
        <f t="shared" si="5"/>
        <v>9</v>
      </c>
    </row>
    <row r="39" spans="1:14" ht="14.4" x14ac:dyDescent="0.25">
      <c r="A39" s="100" t="str">
        <f t="shared" si="0"/>
        <v>ElemSavannah BeveridgeCunnamore Blackwood</v>
      </c>
      <c r="B39" s="130" t="s">
        <v>16</v>
      </c>
      <c r="C39" s="131" t="s">
        <v>354</v>
      </c>
      <c r="D39" s="103" t="s">
        <v>463</v>
      </c>
      <c r="E39" s="350" t="s">
        <v>1384</v>
      </c>
      <c r="F39" s="105"/>
      <c r="G39" s="114"/>
      <c r="H39" s="101"/>
      <c r="I39" s="153"/>
      <c r="J39" s="177">
        <v>65.14</v>
      </c>
      <c r="K39" s="178"/>
      <c r="L39" s="111">
        <v>2</v>
      </c>
      <c r="M39" s="112">
        <f t="shared" si="4"/>
        <v>6</v>
      </c>
      <c r="N39" s="113">
        <f t="shared" si="5"/>
        <v>8</v>
      </c>
    </row>
    <row r="40" spans="1:14" ht="14.4" x14ac:dyDescent="0.25">
      <c r="A40" s="100" t="str">
        <f t="shared" si="0"/>
        <v>ElemMaddison ManoliniBertie SR</v>
      </c>
      <c r="B40" s="130" t="s">
        <v>16</v>
      </c>
      <c r="C40" s="131" t="s">
        <v>1286</v>
      </c>
      <c r="D40" s="132" t="s">
        <v>1390</v>
      </c>
      <c r="E40" s="350" t="s">
        <v>1384</v>
      </c>
      <c r="F40" s="105"/>
      <c r="G40" s="114"/>
      <c r="H40" s="101"/>
      <c r="I40" s="153"/>
      <c r="J40" s="177">
        <v>64.430000000000007</v>
      </c>
      <c r="K40" s="178"/>
      <c r="L40" s="111">
        <v>3</v>
      </c>
      <c r="M40" s="112">
        <f t="shared" si="4"/>
        <v>5</v>
      </c>
      <c r="N40" s="113">
        <f t="shared" si="5"/>
        <v>7</v>
      </c>
    </row>
    <row r="41" spans="1:14" ht="14.4" x14ac:dyDescent="0.25">
      <c r="A41" s="100" t="str">
        <f t="shared" si="0"/>
        <v>ElemFelicity EricssonAll Black Style SR</v>
      </c>
      <c r="B41" s="130" t="s">
        <v>16</v>
      </c>
      <c r="C41" s="131" t="s">
        <v>1037</v>
      </c>
      <c r="D41" s="132" t="s">
        <v>1389</v>
      </c>
      <c r="E41" s="350" t="s">
        <v>1384</v>
      </c>
      <c r="F41" s="105"/>
      <c r="G41" s="114"/>
      <c r="H41" s="101"/>
      <c r="I41" s="153"/>
      <c r="J41" s="177">
        <v>61</v>
      </c>
      <c r="K41" s="178"/>
      <c r="L41" s="111">
        <v>4</v>
      </c>
      <c r="M41" s="112">
        <f t="shared" si="4"/>
        <v>4</v>
      </c>
      <c r="N41" s="113">
        <f t="shared" si="5"/>
        <v>6</v>
      </c>
    </row>
    <row r="42" spans="1:14" ht="14.4" x14ac:dyDescent="0.25">
      <c r="A42" s="100" t="str">
        <f t="shared" si="0"/>
        <v>ElemMaddison ManoliniBertie</v>
      </c>
      <c r="B42" s="130" t="s">
        <v>16</v>
      </c>
      <c r="C42" s="102" t="s">
        <v>1286</v>
      </c>
      <c r="D42" s="103" t="s">
        <v>1385</v>
      </c>
      <c r="E42" s="350" t="s">
        <v>1387</v>
      </c>
      <c r="F42" s="105"/>
      <c r="G42" s="114"/>
      <c r="H42" s="101"/>
      <c r="I42" s="153"/>
      <c r="J42" s="177">
        <v>64.5</v>
      </c>
      <c r="K42" s="178"/>
      <c r="L42" s="111">
        <v>1</v>
      </c>
      <c r="M42" s="112">
        <f t="shared" si="4"/>
        <v>7</v>
      </c>
      <c r="N42" s="113">
        <f t="shared" si="5"/>
        <v>9</v>
      </c>
    </row>
    <row r="43" spans="1:14" ht="14.4" x14ac:dyDescent="0.25">
      <c r="A43" s="100" t="str">
        <f t="shared" si="0"/>
        <v>ElemSavannah BeveridgeMidas Parisian Affair DSR</v>
      </c>
      <c r="B43" s="130" t="s">
        <v>16</v>
      </c>
      <c r="C43" s="102" t="s">
        <v>354</v>
      </c>
      <c r="D43" s="132" t="s">
        <v>1388</v>
      </c>
      <c r="E43" s="350" t="s">
        <v>1387</v>
      </c>
      <c r="F43" s="105"/>
      <c r="G43" s="114"/>
      <c r="H43" s="101"/>
      <c r="I43" s="153"/>
      <c r="J43" s="177">
        <v>63.88</v>
      </c>
      <c r="K43" s="178"/>
      <c r="L43" s="111">
        <v>2</v>
      </c>
      <c r="M43" s="112">
        <f t="shared" si="4"/>
        <v>6</v>
      </c>
      <c r="N43" s="113">
        <f t="shared" si="5"/>
        <v>8</v>
      </c>
    </row>
    <row r="44" spans="1:14" ht="14.4" x14ac:dyDescent="0.25">
      <c r="A44" s="100" t="str">
        <f t="shared" si="0"/>
        <v>ElemFelicity EricssonAll Black Style</v>
      </c>
      <c r="B44" s="130" t="s">
        <v>16</v>
      </c>
      <c r="C44" s="102" t="s">
        <v>1037</v>
      </c>
      <c r="D44" s="103" t="s">
        <v>1386</v>
      </c>
      <c r="E44" s="350" t="s">
        <v>1387</v>
      </c>
      <c r="F44" s="105"/>
      <c r="G44" s="114"/>
      <c r="H44" s="101"/>
      <c r="I44" s="153"/>
      <c r="J44" s="177">
        <v>54.5</v>
      </c>
      <c r="K44" s="178"/>
      <c r="L44" s="111">
        <v>3</v>
      </c>
      <c r="M44" s="112">
        <f t="shared" si="4"/>
        <v>5</v>
      </c>
      <c r="N44" s="113">
        <f t="shared" si="5"/>
        <v>7</v>
      </c>
    </row>
    <row r="45" spans="1:14" ht="14.4" x14ac:dyDescent="0.25">
      <c r="A45" s="100" t="str">
        <f t="shared" si="0"/>
        <v/>
      </c>
      <c r="B45" s="130"/>
      <c r="C45" s="102"/>
      <c r="D45" s="132"/>
      <c r="E45" s="350"/>
      <c r="F45" s="105"/>
      <c r="G45" s="114"/>
      <c r="H45" s="101"/>
      <c r="I45" s="153"/>
      <c r="J45" s="177"/>
      <c r="K45" s="178"/>
      <c r="L45" s="111"/>
      <c r="M45" s="112">
        <f t="shared" si="4"/>
        <v>0</v>
      </c>
      <c r="N45" s="113">
        <f t="shared" si="5"/>
        <v>2</v>
      </c>
    </row>
    <row r="46" spans="1:14" ht="14.4" x14ac:dyDescent="0.25">
      <c r="A46" s="100" t="str">
        <f t="shared" si="0"/>
        <v>MedCaitlin PritchardMC Baylaurel Joe</v>
      </c>
      <c r="B46" s="130" t="s">
        <v>14</v>
      </c>
      <c r="C46" s="131" t="s">
        <v>1035</v>
      </c>
      <c r="D46" s="103" t="s">
        <v>1392</v>
      </c>
      <c r="E46" s="114">
        <v>5.0999999999999996</v>
      </c>
      <c r="F46" s="105"/>
      <c r="G46" s="114"/>
      <c r="H46" s="101"/>
      <c r="I46" s="153"/>
      <c r="J46" s="177"/>
      <c r="K46" s="178">
        <v>63.33</v>
      </c>
      <c r="L46" s="111"/>
      <c r="M46" s="112">
        <f t="shared" si="4"/>
        <v>0</v>
      </c>
      <c r="N46" s="113">
        <f t="shared" si="5"/>
        <v>2</v>
      </c>
    </row>
    <row r="47" spans="1:14" ht="14.4" x14ac:dyDescent="0.25">
      <c r="A47" s="100" t="str">
        <f t="shared" si="0"/>
        <v>Med Caitlin PritchardMC Baylaurel Joe SR</v>
      </c>
      <c r="B47" s="130" t="s">
        <v>1391</v>
      </c>
      <c r="C47" s="131" t="s">
        <v>1035</v>
      </c>
      <c r="D47" s="132" t="s">
        <v>1393</v>
      </c>
      <c r="E47" s="114">
        <v>5.2</v>
      </c>
      <c r="F47" s="105"/>
      <c r="G47" s="114"/>
      <c r="H47" s="101"/>
      <c r="I47" s="153"/>
      <c r="J47" s="177"/>
      <c r="K47" s="178">
        <v>59.59</v>
      </c>
      <c r="L47" s="111"/>
      <c r="M47" s="112">
        <f t="shared" si="4"/>
        <v>0</v>
      </c>
      <c r="N47" s="113">
        <f t="shared" si="5"/>
        <v>2</v>
      </c>
    </row>
    <row r="48" spans="1:14" ht="14.4" x14ac:dyDescent="0.25">
      <c r="A48" s="100" t="str">
        <f t="shared" ref="A48:A82" si="6">CONCATENATE(B63,C63,D63)</f>
        <v/>
      </c>
      <c r="B48" s="130"/>
      <c r="C48" s="102"/>
      <c r="D48" s="103"/>
      <c r="E48" s="114"/>
      <c r="F48" s="105"/>
      <c r="G48" s="114"/>
      <c r="H48" s="101"/>
      <c r="I48" s="153"/>
      <c r="J48" s="177"/>
      <c r="K48" s="178"/>
      <c r="L48" s="111"/>
      <c r="M48" s="112">
        <f t="shared" si="4"/>
        <v>0</v>
      </c>
      <c r="N48" s="113">
        <f t="shared" si="5"/>
        <v>2</v>
      </c>
    </row>
    <row r="49" spans="1:14" ht="14.4" x14ac:dyDescent="0.25">
      <c r="A49" s="100" t="str">
        <f t="shared" si="6"/>
        <v/>
      </c>
      <c r="B49" s="130"/>
      <c r="C49" s="102"/>
      <c r="D49" s="103"/>
      <c r="E49" s="114"/>
      <c r="F49" s="105"/>
      <c r="G49" s="114"/>
      <c r="H49" s="101"/>
      <c r="I49" s="153"/>
      <c r="J49" s="177"/>
      <c r="K49" s="178"/>
      <c r="L49" s="111"/>
      <c r="M49" s="112">
        <f t="shared" si="4"/>
        <v>0</v>
      </c>
      <c r="N49" s="113">
        <f t="shared" si="5"/>
        <v>2</v>
      </c>
    </row>
    <row r="50" spans="1:14" ht="14.4" x14ac:dyDescent="0.25">
      <c r="A50" s="100" t="str">
        <f t="shared" si="6"/>
        <v/>
      </c>
      <c r="B50" s="130"/>
      <c r="C50" s="102"/>
      <c r="D50" s="103"/>
      <c r="E50" s="114"/>
      <c r="F50" s="105"/>
      <c r="G50" s="114"/>
      <c r="H50" s="101"/>
      <c r="I50" s="153"/>
      <c r="J50" s="177"/>
      <c r="K50" s="178"/>
      <c r="L50" s="111"/>
      <c r="M50" s="112">
        <f t="shared" si="4"/>
        <v>0</v>
      </c>
      <c r="N50" s="113">
        <f t="shared" si="5"/>
        <v>2</v>
      </c>
    </row>
    <row r="51" spans="1:14" ht="14.4" x14ac:dyDescent="0.25">
      <c r="A51" s="100" t="str">
        <f t="shared" si="6"/>
        <v/>
      </c>
      <c r="B51" s="130"/>
      <c r="C51" s="102"/>
      <c r="D51" s="103"/>
      <c r="E51" s="114"/>
      <c r="F51" s="105"/>
      <c r="G51" s="114"/>
      <c r="H51" s="101"/>
      <c r="I51" s="153"/>
      <c r="J51" s="177"/>
      <c r="K51" s="178"/>
      <c r="L51" s="111"/>
      <c r="M51" s="112">
        <f t="shared" si="4"/>
        <v>0</v>
      </c>
      <c r="N51" s="113">
        <f t="shared" si="5"/>
        <v>2</v>
      </c>
    </row>
    <row r="52" spans="1:14" ht="14.4" x14ac:dyDescent="0.25">
      <c r="A52" s="100" t="str">
        <f t="shared" si="6"/>
        <v/>
      </c>
      <c r="B52" s="130"/>
      <c r="C52" s="102"/>
      <c r="D52" s="103"/>
      <c r="E52" s="114"/>
      <c r="F52" s="105"/>
      <c r="G52" s="114"/>
      <c r="H52" s="101"/>
      <c r="I52" s="153"/>
      <c r="J52" s="177"/>
      <c r="K52" s="178"/>
      <c r="L52" s="111"/>
      <c r="M52" s="112">
        <f t="shared" si="4"/>
        <v>0</v>
      </c>
      <c r="N52" s="113">
        <f t="shared" si="5"/>
        <v>2</v>
      </c>
    </row>
    <row r="53" spans="1:14" ht="14.4" x14ac:dyDescent="0.25">
      <c r="A53" s="100" t="str">
        <f t="shared" si="6"/>
        <v/>
      </c>
      <c r="B53" s="130"/>
      <c r="C53" s="102"/>
      <c r="D53" s="103"/>
      <c r="E53" s="114"/>
      <c r="F53" s="105"/>
      <c r="G53" s="114"/>
      <c r="H53" s="101"/>
      <c r="I53" s="153"/>
      <c r="J53" s="177"/>
      <c r="K53" s="178"/>
      <c r="L53" s="111"/>
      <c r="M53" s="112">
        <f t="shared" si="4"/>
        <v>0</v>
      </c>
      <c r="N53" s="113">
        <f t="shared" si="5"/>
        <v>2</v>
      </c>
    </row>
    <row r="54" spans="1:14" ht="14.4" x14ac:dyDescent="0.25">
      <c r="A54" s="100" t="str">
        <f t="shared" si="6"/>
        <v/>
      </c>
      <c r="B54" s="130"/>
      <c r="C54" s="102"/>
      <c r="D54" s="103"/>
      <c r="E54" s="114"/>
      <c r="F54" s="105"/>
      <c r="G54" s="114"/>
      <c r="H54" s="101"/>
      <c r="I54" s="153"/>
      <c r="J54" s="177"/>
      <c r="K54" s="178"/>
      <c r="L54" s="111"/>
      <c r="M54" s="112">
        <f t="shared" si="4"/>
        <v>0</v>
      </c>
      <c r="N54" s="113">
        <f t="shared" si="5"/>
        <v>2</v>
      </c>
    </row>
    <row r="55" spans="1:14" ht="14.4" x14ac:dyDescent="0.25">
      <c r="A55" s="100" t="str">
        <f t="shared" si="6"/>
        <v/>
      </c>
      <c r="B55" s="130"/>
      <c r="C55" s="102"/>
      <c r="D55" s="103"/>
      <c r="E55" s="114"/>
      <c r="F55" s="105"/>
      <c r="G55" s="114"/>
      <c r="H55" s="101"/>
      <c r="I55" s="153"/>
      <c r="J55" s="177"/>
      <c r="K55" s="178"/>
      <c r="L55" s="111"/>
      <c r="M55" s="112">
        <f t="shared" si="4"/>
        <v>0</v>
      </c>
      <c r="N55" s="113">
        <f t="shared" si="5"/>
        <v>2</v>
      </c>
    </row>
    <row r="56" spans="1:14" ht="14.4" x14ac:dyDescent="0.25">
      <c r="A56" s="100" t="str">
        <f t="shared" si="6"/>
        <v/>
      </c>
      <c r="B56" s="130"/>
      <c r="C56" s="102"/>
      <c r="D56" s="103"/>
      <c r="E56" s="114"/>
      <c r="F56" s="105"/>
      <c r="G56" s="114"/>
      <c r="H56" s="101"/>
      <c r="I56" s="153"/>
      <c r="J56" s="177"/>
      <c r="K56" s="178"/>
      <c r="L56" s="111"/>
      <c r="M56" s="112">
        <f t="shared" si="4"/>
        <v>0</v>
      </c>
      <c r="N56" s="113">
        <f t="shared" si="5"/>
        <v>2</v>
      </c>
    </row>
    <row r="57" spans="1:14" ht="14.4" x14ac:dyDescent="0.25">
      <c r="A57" s="100" t="str">
        <f t="shared" si="6"/>
        <v/>
      </c>
      <c r="B57" s="130"/>
      <c r="C57" s="102"/>
      <c r="D57" s="103"/>
      <c r="E57" s="114"/>
      <c r="F57" s="105"/>
      <c r="G57" s="114"/>
      <c r="H57" s="101"/>
      <c r="I57" s="153"/>
      <c r="J57" s="177"/>
      <c r="K57" s="178"/>
      <c r="L57" s="111"/>
      <c r="M57" s="112">
        <f t="shared" si="4"/>
        <v>0</v>
      </c>
      <c r="N57" s="113">
        <f t="shared" si="5"/>
        <v>2</v>
      </c>
    </row>
    <row r="58" spans="1:14" ht="14.4" x14ac:dyDescent="0.25">
      <c r="A58" s="100" t="str">
        <f t="shared" si="6"/>
        <v/>
      </c>
      <c r="B58" s="130"/>
      <c r="C58" s="102"/>
      <c r="D58" s="103"/>
      <c r="E58" s="114"/>
      <c r="F58" s="105"/>
      <c r="G58" s="114"/>
      <c r="H58" s="101"/>
      <c r="I58" s="153"/>
      <c r="J58" s="177"/>
      <c r="K58" s="178"/>
      <c r="L58" s="111"/>
      <c r="M58" s="112">
        <f t="shared" si="4"/>
        <v>0</v>
      </c>
      <c r="N58" s="113">
        <f t="shared" si="5"/>
        <v>2</v>
      </c>
    </row>
    <row r="59" spans="1:14" ht="14.4" x14ac:dyDescent="0.25">
      <c r="A59" s="100" t="str">
        <f t="shared" si="6"/>
        <v/>
      </c>
      <c r="B59" s="130"/>
      <c r="C59" s="102"/>
      <c r="D59" s="103"/>
      <c r="E59" s="114"/>
      <c r="F59" s="105"/>
      <c r="G59" s="114"/>
      <c r="H59" s="101"/>
      <c r="I59" s="153"/>
      <c r="J59" s="177"/>
      <c r="K59" s="178"/>
      <c r="L59" s="111"/>
      <c r="M59" s="112">
        <f t="shared" si="4"/>
        <v>0</v>
      </c>
      <c r="N59" s="113">
        <f t="shared" si="5"/>
        <v>2</v>
      </c>
    </row>
    <row r="60" spans="1:14" ht="14.4" x14ac:dyDescent="0.25">
      <c r="A60" s="100" t="str">
        <f t="shared" si="6"/>
        <v/>
      </c>
      <c r="B60" s="130"/>
      <c r="C60" s="102"/>
      <c r="D60" s="103"/>
      <c r="E60" s="114"/>
      <c r="F60" s="105"/>
      <c r="G60" s="114"/>
      <c r="H60" s="101"/>
      <c r="I60" s="153"/>
      <c r="J60" s="177"/>
      <c r="K60" s="178"/>
      <c r="L60" s="111"/>
      <c r="M60" s="112">
        <f t="shared" si="4"/>
        <v>0</v>
      </c>
      <c r="N60" s="113">
        <f t="shared" si="5"/>
        <v>2</v>
      </c>
    </row>
    <row r="61" spans="1:14" ht="14.4" x14ac:dyDescent="0.25">
      <c r="A61" s="100" t="str">
        <f t="shared" si="6"/>
        <v/>
      </c>
      <c r="B61" s="130"/>
      <c r="C61" s="102"/>
      <c r="D61" s="103"/>
      <c r="E61" s="114"/>
      <c r="F61" s="105"/>
      <c r="G61" s="114"/>
      <c r="H61" s="101"/>
      <c r="I61" s="153"/>
      <c r="J61" s="177"/>
      <c r="K61" s="178"/>
      <c r="L61" s="111"/>
      <c r="M61" s="112">
        <f t="shared" si="4"/>
        <v>0</v>
      </c>
      <c r="N61" s="113">
        <f t="shared" si="5"/>
        <v>2</v>
      </c>
    </row>
    <row r="62" spans="1:14" ht="14.4" x14ac:dyDescent="0.25">
      <c r="A62" s="100" t="str">
        <f t="shared" si="6"/>
        <v/>
      </c>
      <c r="B62" s="130"/>
      <c r="C62" s="102"/>
      <c r="D62" s="103"/>
      <c r="E62" s="114"/>
      <c r="F62" s="105"/>
      <c r="G62" s="114"/>
      <c r="H62" s="101"/>
      <c r="I62" s="153"/>
      <c r="J62" s="177"/>
      <c r="K62" s="178"/>
      <c r="L62" s="111"/>
      <c r="M62" s="112">
        <f t="shared" si="4"/>
        <v>0</v>
      </c>
      <c r="N62" s="113">
        <f t="shared" si="5"/>
        <v>2</v>
      </c>
    </row>
    <row r="63" spans="1:14" ht="14.4" x14ac:dyDescent="0.25">
      <c r="A63" s="100" t="str">
        <f t="shared" si="6"/>
        <v/>
      </c>
      <c r="B63" s="130"/>
      <c r="C63" s="102"/>
      <c r="D63" s="103"/>
      <c r="E63" s="114"/>
      <c r="F63" s="105"/>
      <c r="G63" s="114"/>
      <c r="H63" s="101"/>
      <c r="I63" s="153"/>
      <c r="J63" s="177"/>
      <c r="K63" s="178"/>
      <c r="L63" s="111"/>
      <c r="M63" s="112">
        <f t="shared" si="4"/>
        <v>0</v>
      </c>
      <c r="N63" s="113">
        <f t="shared" si="5"/>
        <v>2</v>
      </c>
    </row>
    <row r="64" spans="1:14" ht="14.4" x14ac:dyDescent="0.25">
      <c r="A64" s="100" t="str">
        <f t="shared" si="6"/>
        <v/>
      </c>
      <c r="B64" s="130"/>
      <c r="C64" s="102"/>
      <c r="D64" s="103"/>
      <c r="E64" s="114"/>
      <c r="F64" s="105"/>
      <c r="G64" s="114"/>
      <c r="H64" s="101"/>
      <c r="I64" s="153"/>
      <c r="J64" s="177"/>
      <c r="K64" s="178"/>
      <c r="L64" s="111"/>
      <c r="M64" s="112">
        <f t="shared" si="4"/>
        <v>0</v>
      </c>
      <c r="N64" s="113">
        <f t="shared" si="5"/>
        <v>2</v>
      </c>
    </row>
    <row r="65" spans="1:14" ht="14.4" x14ac:dyDescent="0.25">
      <c r="A65" s="100" t="str">
        <f t="shared" si="6"/>
        <v/>
      </c>
      <c r="B65" s="130"/>
      <c r="C65" s="102"/>
      <c r="D65" s="103"/>
      <c r="E65" s="114"/>
      <c r="F65" s="105"/>
      <c r="G65" s="114"/>
      <c r="H65" s="101"/>
      <c r="I65" s="153"/>
      <c r="J65" s="177"/>
      <c r="K65" s="178"/>
      <c r="L65" s="111"/>
      <c r="M65" s="112">
        <f t="shared" si="4"/>
        <v>0</v>
      </c>
      <c r="N65" s="113">
        <f t="shared" si="5"/>
        <v>2</v>
      </c>
    </row>
    <row r="66" spans="1:14" ht="14.4" x14ac:dyDescent="0.25">
      <c r="A66" s="100" t="str">
        <f t="shared" si="6"/>
        <v/>
      </c>
      <c r="B66" s="130"/>
      <c r="C66" s="102"/>
      <c r="D66" s="103"/>
      <c r="E66" s="114"/>
      <c r="F66" s="105"/>
      <c r="G66" s="114"/>
      <c r="H66" s="101"/>
      <c r="I66" s="153"/>
      <c r="J66" s="177"/>
      <c r="K66" s="178"/>
      <c r="L66" s="111"/>
      <c r="M66" s="112">
        <f t="shared" si="4"/>
        <v>0</v>
      </c>
      <c r="N66" s="113">
        <f t="shared" si="5"/>
        <v>2</v>
      </c>
    </row>
    <row r="67" spans="1:14" ht="14.4" x14ac:dyDescent="0.25">
      <c r="A67" s="100" t="str">
        <f t="shared" si="6"/>
        <v/>
      </c>
      <c r="B67" s="130"/>
      <c r="C67" s="102"/>
      <c r="D67" s="103"/>
      <c r="E67" s="114"/>
      <c r="F67" s="105"/>
      <c r="G67" s="114"/>
      <c r="H67" s="101"/>
      <c r="I67" s="153"/>
      <c r="J67" s="177"/>
      <c r="K67" s="178"/>
      <c r="L67" s="111"/>
      <c r="M67" s="112">
        <f t="shared" si="4"/>
        <v>0</v>
      </c>
      <c r="N67" s="113">
        <f t="shared" si="5"/>
        <v>2</v>
      </c>
    </row>
    <row r="68" spans="1:14" ht="14.4" x14ac:dyDescent="0.25">
      <c r="A68" s="100" t="str">
        <f t="shared" si="6"/>
        <v/>
      </c>
      <c r="B68" s="130"/>
      <c r="C68" s="102"/>
      <c r="D68" s="103"/>
      <c r="E68" s="114"/>
      <c r="F68" s="105"/>
      <c r="G68" s="114"/>
      <c r="H68" s="101"/>
      <c r="I68" s="153"/>
      <c r="J68" s="177"/>
      <c r="K68" s="178"/>
      <c r="L68" s="111"/>
      <c r="M68" s="112">
        <f t="shared" si="4"/>
        <v>0</v>
      </c>
      <c r="N68" s="113">
        <f t="shared" si="5"/>
        <v>2</v>
      </c>
    </row>
    <row r="69" spans="1:14" ht="14.4" x14ac:dyDescent="0.25">
      <c r="A69" s="100" t="str">
        <f t="shared" si="6"/>
        <v/>
      </c>
      <c r="B69" s="130"/>
      <c r="C69" s="102"/>
      <c r="D69" s="103"/>
      <c r="E69" s="114"/>
      <c r="F69" s="105"/>
      <c r="G69" s="114"/>
      <c r="H69" s="101"/>
      <c r="I69" s="153"/>
      <c r="J69" s="177"/>
      <c r="K69" s="178"/>
      <c r="L69" s="111"/>
      <c r="M69" s="112">
        <f t="shared" si="4"/>
        <v>0</v>
      </c>
      <c r="N69" s="113">
        <f t="shared" si="5"/>
        <v>2</v>
      </c>
    </row>
    <row r="70" spans="1:14" ht="14.4" x14ac:dyDescent="0.25">
      <c r="A70" s="100" t="str">
        <f t="shared" si="6"/>
        <v/>
      </c>
      <c r="B70" s="130"/>
      <c r="C70" s="102"/>
      <c r="D70" s="103"/>
      <c r="E70" s="114"/>
      <c r="F70" s="105"/>
      <c r="G70" s="114"/>
      <c r="H70" s="101"/>
      <c r="I70" s="153"/>
      <c r="J70" s="177"/>
      <c r="K70" s="178"/>
      <c r="L70" s="111"/>
      <c r="M70" s="112">
        <f t="shared" si="4"/>
        <v>0</v>
      </c>
      <c r="N70" s="113">
        <f t="shared" si="5"/>
        <v>2</v>
      </c>
    </row>
    <row r="71" spans="1:14" ht="14.4" x14ac:dyDescent="0.25">
      <c r="A71" s="100" t="str">
        <f t="shared" si="6"/>
        <v/>
      </c>
      <c r="B71" s="130"/>
      <c r="C71" s="102"/>
      <c r="D71" s="103"/>
      <c r="E71" s="114"/>
      <c r="F71" s="105"/>
      <c r="G71" s="114"/>
      <c r="H71" s="101"/>
      <c r="I71" s="153"/>
      <c r="J71" s="177"/>
      <c r="K71" s="178"/>
      <c r="L71" s="111"/>
      <c r="M71" s="112">
        <f t="shared" si="4"/>
        <v>0</v>
      </c>
      <c r="N71" s="113">
        <f t="shared" si="5"/>
        <v>2</v>
      </c>
    </row>
    <row r="72" spans="1:14" ht="14.4" x14ac:dyDescent="0.25">
      <c r="A72" s="100" t="str">
        <f t="shared" si="6"/>
        <v/>
      </c>
      <c r="B72" s="130"/>
      <c r="C72" s="102"/>
      <c r="D72" s="103"/>
      <c r="E72" s="114"/>
      <c r="F72" s="105"/>
      <c r="G72" s="114"/>
      <c r="H72" s="101"/>
      <c r="I72" s="153"/>
      <c r="J72" s="177"/>
      <c r="K72" s="178"/>
      <c r="L72" s="111"/>
      <c r="M72" s="112">
        <f t="shared" si="4"/>
        <v>0</v>
      </c>
      <c r="N72" s="113">
        <f t="shared" si="5"/>
        <v>2</v>
      </c>
    </row>
    <row r="73" spans="1:14" ht="14.4" x14ac:dyDescent="0.25">
      <c r="A73" s="100" t="str">
        <f t="shared" si="6"/>
        <v/>
      </c>
      <c r="B73" s="130"/>
      <c r="C73" s="102"/>
      <c r="D73" s="103"/>
      <c r="E73" s="114"/>
      <c r="F73" s="105"/>
      <c r="G73" s="114"/>
      <c r="H73" s="101"/>
      <c r="I73" s="153"/>
      <c r="J73" s="177"/>
      <c r="K73" s="178"/>
      <c r="L73" s="111"/>
      <c r="M73" s="112">
        <f t="shared" si="4"/>
        <v>0</v>
      </c>
      <c r="N73" s="113">
        <f t="shared" si="5"/>
        <v>2</v>
      </c>
    </row>
    <row r="74" spans="1:14" ht="14.4" x14ac:dyDescent="0.25">
      <c r="A74" s="100" t="str">
        <f t="shared" si="6"/>
        <v/>
      </c>
      <c r="B74" s="130"/>
      <c r="C74" s="102"/>
      <c r="D74" s="103"/>
      <c r="E74" s="114"/>
      <c r="F74" s="105"/>
      <c r="G74" s="114"/>
      <c r="H74" s="101"/>
      <c r="I74" s="153"/>
      <c r="J74" s="177"/>
      <c r="K74" s="178"/>
      <c r="L74" s="111"/>
      <c r="M74" s="112">
        <f t="shared" si="4"/>
        <v>0</v>
      </c>
      <c r="N74" s="113">
        <f t="shared" si="5"/>
        <v>2</v>
      </c>
    </row>
    <row r="75" spans="1:14" ht="14.4" x14ac:dyDescent="0.25">
      <c r="A75" s="100" t="str">
        <f t="shared" si="6"/>
        <v/>
      </c>
      <c r="B75" s="130"/>
      <c r="C75" s="102"/>
      <c r="D75" s="103"/>
      <c r="E75" s="114"/>
      <c r="F75" s="105"/>
      <c r="G75" s="114"/>
      <c r="H75" s="101"/>
      <c r="I75" s="153"/>
      <c r="J75" s="177"/>
      <c r="K75" s="178"/>
      <c r="L75" s="111"/>
      <c r="M75" s="112">
        <f t="shared" si="4"/>
        <v>0</v>
      </c>
      <c r="N75" s="113">
        <f t="shared" si="5"/>
        <v>2</v>
      </c>
    </row>
    <row r="76" spans="1:14" ht="14.4" x14ac:dyDescent="0.25">
      <c r="A76" s="100" t="str">
        <f t="shared" si="6"/>
        <v/>
      </c>
      <c r="B76" s="130"/>
      <c r="C76" s="102"/>
      <c r="D76" s="103"/>
      <c r="E76" s="114"/>
      <c r="F76" s="105"/>
      <c r="G76" s="114"/>
      <c r="H76" s="101"/>
      <c r="I76" s="153"/>
      <c r="J76" s="177"/>
      <c r="K76" s="178"/>
      <c r="L76" s="111"/>
      <c r="M76" s="112">
        <f t="shared" si="4"/>
        <v>0</v>
      </c>
      <c r="N76" s="113">
        <f t="shared" si="5"/>
        <v>2</v>
      </c>
    </row>
    <row r="77" spans="1:14" ht="14.4" x14ac:dyDescent="0.25">
      <c r="A77" s="100" t="str">
        <f t="shared" si="6"/>
        <v/>
      </c>
      <c r="B77" s="130"/>
      <c r="C77" s="102"/>
      <c r="D77" s="103"/>
      <c r="E77" s="114"/>
      <c r="F77" s="105"/>
      <c r="G77" s="114"/>
      <c r="H77" s="101"/>
      <c r="I77" s="153"/>
      <c r="J77" s="177"/>
      <c r="K77" s="178"/>
      <c r="L77" s="111"/>
      <c r="M77" s="112">
        <f t="shared" si="4"/>
        <v>0</v>
      </c>
      <c r="N77" s="113">
        <f t="shared" si="5"/>
        <v>2</v>
      </c>
    </row>
    <row r="78" spans="1:14" ht="14.4" x14ac:dyDescent="0.25">
      <c r="A78" s="100" t="str">
        <f t="shared" si="6"/>
        <v/>
      </c>
      <c r="B78" s="130"/>
      <c r="C78" s="102"/>
      <c r="D78" s="103"/>
      <c r="E78" s="114"/>
      <c r="F78" s="105"/>
      <c r="G78" s="114"/>
      <c r="H78" s="101"/>
      <c r="I78" s="153"/>
      <c r="J78" s="177"/>
      <c r="K78" s="178"/>
      <c r="L78" s="111"/>
      <c r="M78" s="112">
        <f t="shared" si="4"/>
        <v>0</v>
      </c>
      <c r="N78" s="113">
        <f t="shared" si="5"/>
        <v>2</v>
      </c>
    </row>
    <row r="79" spans="1:14" ht="14.4" x14ac:dyDescent="0.25">
      <c r="A79" s="100" t="str">
        <f t="shared" si="6"/>
        <v/>
      </c>
      <c r="B79" s="130"/>
      <c r="C79" s="102"/>
      <c r="D79" s="103"/>
      <c r="E79" s="114"/>
      <c r="F79" s="105"/>
      <c r="G79" s="114"/>
      <c r="H79" s="101"/>
      <c r="I79" s="153"/>
      <c r="J79" s="177"/>
      <c r="K79" s="178"/>
      <c r="L79" s="111"/>
      <c r="M79" s="112">
        <f t="shared" si="4"/>
        <v>0</v>
      </c>
      <c r="N79" s="113">
        <f t="shared" si="5"/>
        <v>2</v>
      </c>
    </row>
    <row r="80" spans="1:14" ht="14.4" x14ac:dyDescent="0.25">
      <c r="A80" s="100" t="str">
        <f t="shared" si="6"/>
        <v/>
      </c>
      <c r="B80" s="130"/>
      <c r="C80" s="102"/>
      <c r="D80" s="103"/>
      <c r="E80" s="114"/>
      <c r="F80" s="105"/>
      <c r="G80" s="114"/>
      <c r="H80" s="101"/>
      <c r="I80" s="153"/>
      <c r="J80" s="177"/>
      <c r="K80" s="178"/>
      <c r="L80" s="111"/>
      <c r="M80" s="112">
        <f t="shared" si="4"/>
        <v>0</v>
      </c>
      <c r="N80" s="113">
        <f t="shared" si="5"/>
        <v>2</v>
      </c>
    </row>
    <row r="81" spans="1:14" ht="14.4" x14ac:dyDescent="0.25">
      <c r="A81" s="100" t="str">
        <f t="shared" si="6"/>
        <v/>
      </c>
      <c r="B81" s="130"/>
      <c r="C81" s="102"/>
      <c r="D81" s="103"/>
      <c r="E81" s="114"/>
      <c r="F81" s="105"/>
      <c r="G81" s="114"/>
      <c r="H81" s="101"/>
      <c r="I81" s="153"/>
      <c r="J81" s="177"/>
      <c r="K81" s="178"/>
      <c r="L81" s="111"/>
      <c r="M81" s="112">
        <f t="shared" si="4"/>
        <v>0</v>
      </c>
      <c r="N81" s="113">
        <f t="shared" si="5"/>
        <v>2</v>
      </c>
    </row>
    <row r="82" spans="1:14" ht="14.4" x14ac:dyDescent="0.25">
      <c r="A82" s="100" t="str">
        <f t="shared" si="6"/>
        <v/>
      </c>
      <c r="B82" s="130"/>
      <c r="C82" s="102"/>
      <c r="D82" s="103"/>
      <c r="E82" s="114"/>
      <c r="F82" s="105"/>
      <c r="G82" s="114"/>
      <c r="H82" s="101"/>
      <c r="I82" s="153"/>
      <c r="J82" s="177"/>
      <c r="K82" s="178"/>
      <c r="L82" s="111"/>
      <c r="M82" s="112">
        <f t="shared" si="4"/>
        <v>0</v>
      </c>
      <c r="N82" s="113">
        <f t="shared" si="5"/>
        <v>2</v>
      </c>
    </row>
    <row r="83" spans="1:14" ht="14.4" x14ac:dyDescent="0.25">
      <c r="A83" s="100" t="str">
        <f t="shared" ref="A83" si="7">CONCATENATE(B98,C98,D98)</f>
        <v/>
      </c>
      <c r="B83" s="130"/>
      <c r="C83" s="102"/>
      <c r="D83" s="103"/>
      <c r="E83" s="114"/>
      <c r="F83" s="105"/>
      <c r="G83" s="114"/>
      <c r="H83" s="101"/>
      <c r="I83" s="153"/>
      <c r="J83" s="177"/>
      <c r="K83" s="178"/>
      <c r="L83" s="111"/>
      <c r="M83" s="112">
        <f t="shared" si="4"/>
        <v>0</v>
      </c>
      <c r="N83" s="113">
        <f t="shared" si="5"/>
        <v>2</v>
      </c>
    </row>
  </sheetData>
  <mergeCells count="19">
    <mergeCell ref="A3:A5"/>
    <mergeCell ref="B3:B5"/>
    <mergeCell ref="C3:C5"/>
    <mergeCell ref="D3:D5"/>
    <mergeCell ref="E3:E4"/>
    <mergeCell ref="E5:F5"/>
    <mergeCell ref="K4:K5"/>
    <mergeCell ref="B1:C1"/>
    <mergeCell ref="E1:J1"/>
    <mergeCell ref="L1:M1"/>
    <mergeCell ref="B2:M2"/>
    <mergeCell ref="F3:F4"/>
    <mergeCell ref="G3:K3"/>
    <mergeCell ref="L3:L5"/>
    <mergeCell ref="M3:M5"/>
    <mergeCell ref="G4:G5"/>
    <mergeCell ref="H4:H5"/>
    <mergeCell ref="I4:I5"/>
    <mergeCell ref="J4:J5"/>
  </mergeCells>
  <phoneticPr fontId="19" type="noConversion"/>
  <conditionalFormatting sqref="C1:D5">
    <cfRule type="duplicateValues" dxfId="1" priority="2"/>
  </conditionalFormatting>
  <conditionalFormatting sqref="D6:D12 D19:D23 D25:D33 C48:D83 D35:D47">
    <cfRule type="duplicateValues" dxfId="0" priority="1175"/>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19133-F4CE-4A81-ACA1-5A4DB951A065}">
  <dimension ref="A1"/>
  <sheetViews>
    <sheetView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EF3F6C0B0FEE46B14B17547D848031" ma:contentTypeVersion="17" ma:contentTypeDescription="Create a new document." ma:contentTypeScope="" ma:versionID="cf024c3ab3402503fa2abf06a2f78fdb">
  <xsd:schema xmlns:xsd="http://www.w3.org/2001/XMLSchema" xmlns:xs="http://www.w3.org/2001/XMLSchema" xmlns:p="http://schemas.microsoft.com/office/2006/metadata/properties" xmlns:ns2="cfacabce-c30a-405d-aeb6-cd46caef6ac0" xmlns:ns3="1fa763e0-74b2-4ff1-98c0-f888e0b6c267" targetNamespace="http://schemas.microsoft.com/office/2006/metadata/properties" ma:root="true" ma:fieldsID="fc2b77e25cd30cba949c4f9a6e937f0b" ns2:_="" ns3:_="">
    <xsd:import namespace="cfacabce-c30a-405d-aeb6-cd46caef6ac0"/>
    <xsd:import namespace="1fa763e0-74b2-4ff1-98c0-f888e0b6c2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acabce-c30a-405d-aeb6-cd46caef6a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de18768-3cbc-47c3-bc99-774b18265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a763e0-74b2-4ff1-98c0-f888e0b6c26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aefac0e-0343-47e2-a1bf-f8863dc8c8e1}" ma:internalName="TaxCatchAll" ma:showField="CatchAllData" ma:web="1fa763e0-74b2-4ff1-98c0-f888e0b6c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acabce-c30a-405d-aeb6-cd46caef6ac0">
      <Terms xmlns="http://schemas.microsoft.com/office/infopath/2007/PartnerControls"/>
    </lcf76f155ced4ddcb4097134ff3c332f>
    <TaxCatchAll xmlns="1fa763e0-74b2-4ff1-98c0-f888e0b6c267" xsi:nil="true"/>
  </documentManagement>
</p:properties>
</file>

<file path=customXml/itemProps1.xml><?xml version="1.0" encoding="utf-8"?>
<ds:datastoreItem xmlns:ds="http://schemas.openxmlformats.org/officeDocument/2006/customXml" ds:itemID="{1D6CF81E-E96F-477C-9144-64155D7742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acabce-c30a-405d-aeb6-cd46caef6ac0"/>
    <ds:schemaRef ds:uri="1fa763e0-74b2-4ff1-98c0-f888e0b6c2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D5784F-C537-448B-8BAF-9CE13C7FC28C}">
  <ds:schemaRefs>
    <ds:schemaRef ds:uri="http://schemas.microsoft.com/sharepoint/v3/contenttype/forms"/>
  </ds:schemaRefs>
</ds:datastoreItem>
</file>

<file path=customXml/itemProps3.xml><?xml version="1.0" encoding="utf-8"?>
<ds:datastoreItem xmlns:ds="http://schemas.openxmlformats.org/officeDocument/2006/customXml" ds:itemID="{E7A26EAE-B067-413B-A418-73E5D4AF09AC}">
  <ds:schemaRefs>
    <ds:schemaRef ds:uri="http://schemas.microsoft.com/office/2006/documentManagement/types"/>
    <ds:schemaRef ds:uri="http://schemas.microsoft.com/office/2006/metadata/properties"/>
    <ds:schemaRef ds:uri="http://purl.org/dc/terms/"/>
    <ds:schemaRef ds:uri="cfacabce-c30a-405d-aeb6-cd46caef6ac0"/>
    <ds:schemaRef ds:uri="1fa763e0-74b2-4ff1-98c0-f888e0b6c267"/>
    <ds:schemaRef ds:uri="http://schemas.openxmlformats.org/package/2006/metadata/core-properties"/>
    <ds:schemaRef ds:uri="http://purl.org/dc/elements/1.1/"/>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12</vt:i4>
      </vt:variant>
    </vt:vector>
  </HeadingPairs>
  <TitlesOfParts>
    <vt:vector size="63" baseType="lpstr">
      <vt:lpstr>Front Cover</vt:lpstr>
      <vt:lpstr>Adv 8-24</vt:lpstr>
      <vt:lpstr>Med 8-24</vt:lpstr>
      <vt:lpstr>Elem 17-24</vt:lpstr>
      <vt:lpstr>Elem 8-16</vt:lpstr>
      <vt:lpstr>Nov 17-24</vt:lpstr>
      <vt:lpstr>Nov 14-16</vt:lpstr>
      <vt:lpstr>Nov 8-13</vt:lpstr>
      <vt:lpstr>Prelim 17-24</vt:lpstr>
      <vt:lpstr>Prelim 14-16</vt:lpstr>
      <vt:lpstr>Prelim 12-13</vt:lpstr>
      <vt:lpstr>Prelim 11&amp;U</vt:lpstr>
      <vt:lpstr>Prep 11&amp;U</vt:lpstr>
      <vt:lpstr>RBPS</vt:lpstr>
      <vt:lpstr>BUS1</vt:lpstr>
      <vt:lpstr>ESP1</vt:lpstr>
      <vt:lpstr>KR1</vt:lpstr>
      <vt:lpstr>BAL1</vt:lpstr>
      <vt:lpstr>MUR</vt:lpstr>
      <vt:lpstr>SER1</vt:lpstr>
      <vt:lpstr>BUS2</vt:lpstr>
      <vt:lpstr>SM1</vt:lpstr>
      <vt:lpstr>MR1</vt:lpstr>
      <vt:lpstr>GOS1</vt:lpstr>
      <vt:lpstr>OG1</vt:lpstr>
      <vt:lpstr>DRY1</vt:lpstr>
      <vt:lpstr>HO1</vt:lpstr>
      <vt:lpstr>OG2</vt:lpstr>
      <vt:lpstr>BUS3</vt:lpstr>
      <vt:lpstr>BAL2</vt:lpstr>
      <vt:lpstr>DRY2</vt:lpstr>
      <vt:lpstr>OG3</vt:lpstr>
      <vt:lpstr>MR2</vt:lpstr>
      <vt:lpstr>DRY3</vt:lpstr>
      <vt:lpstr>SER2</vt:lpstr>
      <vt:lpstr>KR2</vt:lpstr>
      <vt:lpstr>BUN1</vt:lpstr>
      <vt:lpstr>LOG</vt:lpstr>
      <vt:lpstr>FEST</vt:lpstr>
      <vt:lpstr>ESP2</vt:lpstr>
      <vt:lpstr>BUN2</vt:lpstr>
      <vt:lpstr>ESP3</vt:lpstr>
      <vt:lpstr>BAL3</vt:lpstr>
      <vt:lpstr>BUN3</vt:lpstr>
      <vt:lpstr>ESP4</vt:lpstr>
      <vt:lpstr>MR3</vt:lpstr>
      <vt:lpstr>BUS4</vt:lpstr>
      <vt:lpstr>WAL1</vt:lpstr>
      <vt:lpstr>SC</vt:lpstr>
      <vt:lpstr>WP</vt:lpstr>
      <vt:lpstr>Sheet2</vt:lpstr>
      <vt:lpstr>'Adv 8-24'!Print_Area</vt:lpstr>
      <vt:lpstr>'Elem 17-24'!Print_Area</vt:lpstr>
      <vt:lpstr>'Elem 8-16'!Print_Area</vt:lpstr>
      <vt:lpstr>'Med 8-24'!Print_Area</vt:lpstr>
      <vt:lpstr>'Nov 14-16'!Print_Area</vt:lpstr>
      <vt:lpstr>'Nov 17-24'!Print_Area</vt:lpstr>
      <vt:lpstr>'Nov 8-13'!Print_Area</vt:lpstr>
      <vt:lpstr>'Prelim 11&amp;U'!Print_Area</vt:lpstr>
      <vt:lpstr>'Prelim 12-13'!Print_Area</vt:lpstr>
      <vt:lpstr>'Prelim 14-16'!Print_Area</vt:lpstr>
      <vt:lpstr>'Prelim 17-24'!Print_Area</vt:lpstr>
      <vt:lpstr>'Prep 11&amp;U'!Print_Area</vt:lpstr>
    </vt:vector>
  </TitlesOfParts>
  <Manager/>
  <Company>Department of Treasury and Finance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04000953</dc:creator>
  <cp:keywords/>
  <dc:description/>
  <cp:lastModifiedBy>Vanessa</cp:lastModifiedBy>
  <cp:revision/>
  <cp:lastPrinted>2023-08-23T09:11:06Z</cp:lastPrinted>
  <dcterms:created xsi:type="dcterms:W3CDTF">2006-03-23T00:27:41Z</dcterms:created>
  <dcterms:modified xsi:type="dcterms:W3CDTF">2023-12-13T03:13:06Z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0x01010048EF3F6C0B0FEE46B14B17547D848031</vt:lpwstr>
  </property>
  <property fmtid="{D5CDD505-2E9C-101B-9397-08002B2CF9AE}" pid="3" name="MediaServiceImageTags">
    <vt:lpwstr/>
  </property>
</Properties>
</file>