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updateLinks="never" codeName="ThisWorkbook"/>
  <mc:AlternateContent xmlns:mc="http://schemas.openxmlformats.org/markup-compatibility/2006">
    <mc:Choice Requires="x15">
      <x15ac:absPath xmlns:x15ac="http://schemas.microsoft.com/office/spreadsheetml/2010/11/ac" url="https://pcawa.sharepoint.com/sites/Data/Shared Documents/12 Projects/12.3 Sports Leaderboards/03 HHT/2023 HHT/"/>
    </mc:Choice>
  </mc:AlternateContent>
  <xr:revisionPtr revIDLastSave="6" documentId="8_{BF8690C2-1196-4B54-B347-C34704D65A0B}" xr6:coauthVersionLast="47" xr6:coauthVersionMax="47" xr10:uidLastSave="{0ECA76DD-D4CF-4EBC-8FAE-17F820545FC3}"/>
  <bookViews>
    <workbookView xWindow="22932" yWindow="-108" windowWidth="23256" windowHeight="12456" tabRatio="897" firstSheet="1" activeTab="1" xr2:uid="{00000000-000D-0000-FFFF-FFFF00000000}"/>
  </bookViews>
  <sheets>
    <sheet name="95-105 11-24" sheetId="125" r:id="rId1"/>
    <sheet name="80 10-24" sheetId="124" r:id="rId2"/>
    <sheet name="65 9-24" sheetId="123" r:id="rId3"/>
    <sheet name="30-45 6-12" sheetId="37" r:id="rId4"/>
    <sheet name="RBPS" sheetId="109" r:id="rId5"/>
    <sheet name="HOR22" sheetId="127" r:id="rId6"/>
    <sheet name="BUS1" sheetId="112" r:id="rId7"/>
    <sheet name="KR2" sheetId="128" r:id="rId8"/>
    <sheet name="CAP1" sheetId="129" r:id="rId9"/>
    <sheet name="PM1" sheetId="117" r:id="rId10"/>
    <sheet name="SWA1" sheetId="126" r:id="rId11"/>
    <sheet name="EH1" sheetId="113" r:id="rId12"/>
    <sheet name="HOR1" sheetId="115" r:id="rId13"/>
    <sheet name="PM2" sheetId="120" r:id="rId14"/>
    <sheet name="MOR" sheetId="131" r:id="rId15"/>
    <sheet name="SER" sheetId="116" r:id="rId16"/>
    <sheet name="BUS2" sheetId="133" r:id="rId17"/>
    <sheet name="HOR2" sheetId="118" r:id="rId18"/>
    <sheet name="PM3" sheetId="132" r:id="rId19"/>
    <sheet name="SC" sheetId="114" r:id="rId20"/>
    <sheet name="BAL" sheetId="119" r:id="rId21"/>
    <sheet name="Spare 2" sheetId="130" r:id="rId22"/>
  </sheets>
  <externalReferences>
    <externalReference r:id="rId23"/>
    <externalReference r:id="rId24"/>
    <externalReference r:id="rId25"/>
    <externalReference r:id="rId26"/>
    <externalReference r:id="rId27"/>
  </externalReferences>
  <definedNames>
    <definedName name="_xlnm._FilterDatabase" localSheetId="3" hidden="1">'30-45 6-12'!$B$5:$Z$74</definedName>
    <definedName name="_xlnm._FilterDatabase" localSheetId="2" hidden="1">'65 9-24'!$B$6:$F$37</definedName>
    <definedName name="_xlnm._FilterDatabase" localSheetId="1" hidden="1">'80 10-24'!$B$5:$R$50</definedName>
    <definedName name="_xlnm._FilterDatabase" localSheetId="0" hidden="1">'95-105 11-24'!$B$6:$F$71</definedName>
    <definedName name="_xlnm._FilterDatabase" localSheetId="6" hidden="1">'BUS1'!$A$3:$M$206</definedName>
    <definedName name="_xlnm._FilterDatabase" localSheetId="16" hidden="1">'BUS2'!$A$3:$M$62</definedName>
    <definedName name="_xlnm._FilterDatabase" localSheetId="12" hidden="1">'HOR1'!$A$3:$M$116</definedName>
    <definedName name="_xlnm._FilterDatabase" localSheetId="5" hidden="1">'HOR22'!$A$3:$M$208</definedName>
    <definedName name="_xlnm._FilterDatabase" localSheetId="9" hidden="1">'PM1'!$A$3:$M$53</definedName>
    <definedName name="_xlnm._FilterDatabase" localSheetId="15" hidden="1">SER!$A$3:$M$58</definedName>
    <definedName name="_xlnm.Print_Area" localSheetId="3">'30-45 6-12'!$A$1:$AG$77</definedName>
    <definedName name="_xlnm.Print_Area" localSheetId="2">'65 9-24'!$A$1:$R$24</definedName>
    <definedName name="_xlnm.Print_Area" localSheetId="1">'80 10-24'!$A$1:$R$29</definedName>
    <definedName name="_xlnm.Print_Area" localSheetId="0">'95-105 11-24'!$A$1:$R$76</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2" i="124" l="1"/>
  <c r="V23" i="124"/>
  <c r="V24" i="124"/>
  <c r="V25" i="124"/>
  <c r="V26" i="124"/>
  <c r="V27" i="124"/>
  <c r="V28" i="124"/>
  <c r="V29" i="124"/>
  <c r="V30" i="124"/>
  <c r="V31" i="124"/>
  <c r="V32" i="124"/>
  <c r="V33" i="124"/>
  <c r="V34" i="124"/>
  <c r="V35" i="124"/>
  <c r="V36" i="124"/>
  <c r="V37" i="124"/>
  <c r="V38" i="124"/>
  <c r="V39" i="124"/>
  <c r="V40" i="124"/>
  <c r="V41" i="124"/>
  <c r="V42" i="124"/>
  <c r="V43" i="124"/>
  <c r="V44" i="124"/>
  <c r="V45" i="124"/>
  <c r="V46" i="124"/>
  <c r="V47" i="124"/>
  <c r="V48" i="124"/>
  <c r="V49" i="124"/>
  <c r="V50" i="124"/>
  <c r="V51" i="124"/>
  <c r="V52" i="124"/>
  <c r="V53" i="124"/>
  <c r="V54" i="124"/>
  <c r="V55" i="124"/>
  <c r="V56" i="124"/>
  <c r="V57" i="124"/>
  <c r="V58" i="124"/>
  <c r="A44" i="117"/>
  <c r="A45" i="117"/>
  <c r="A46" i="117"/>
  <c r="A47" i="117"/>
  <c r="A48" i="117"/>
  <c r="A49" i="117"/>
  <c r="AB7" i="37"/>
  <c r="AB8" i="37"/>
  <c r="AB9" i="37"/>
  <c r="AB10" i="37"/>
  <c r="AB11" i="37"/>
  <c r="AB12" i="37"/>
  <c r="AB13" i="37"/>
  <c r="AB14" i="37"/>
  <c r="AB15" i="37"/>
  <c r="AB16" i="37"/>
  <c r="AB17" i="37"/>
  <c r="AB18" i="37"/>
  <c r="AB19" i="37"/>
  <c r="AB20" i="37"/>
  <c r="AB21" i="37"/>
  <c r="AB22" i="37"/>
  <c r="AB23" i="37"/>
  <c r="AB24" i="37"/>
  <c r="AB25" i="37"/>
  <c r="AB26" i="37"/>
  <c r="AB27" i="37"/>
  <c r="AB28" i="37"/>
  <c r="AB29" i="37"/>
  <c r="AB30" i="37"/>
  <c r="AB31" i="37"/>
  <c r="AB32" i="37"/>
  <c r="AB33" i="37"/>
  <c r="AB34" i="37"/>
  <c r="AB35" i="37"/>
  <c r="AB36" i="37"/>
  <c r="AB37" i="37"/>
  <c r="AB38" i="37"/>
  <c r="AB39" i="37"/>
  <c r="AB40" i="37"/>
  <c r="AB6" i="37"/>
  <c r="AA7" i="37"/>
  <c r="AA8" i="37"/>
  <c r="AA9" i="37"/>
  <c r="AA10" i="37"/>
  <c r="AA11" i="37"/>
  <c r="AA12" i="37"/>
  <c r="AA13" i="37"/>
  <c r="AA14" i="37"/>
  <c r="AA15" i="37"/>
  <c r="AA16" i="37"/>
  <c r="AA17" i="37"/>
  <c r="AA18" i="37"/>
  <c r="AA19" i="37"/>
  <c r="AA20" i="37"/>
  <c r="AA21" i="37"/>
  <c r="AA22" i="37"/>
  <c r="AA23" i="37"/>
  <c r="AA24" i="37"/>
  <c r="AA25" i="37"/>
  <c r="AA26" i="37"/>
  <c r="AA27" i="37"/>
  <c r="AA28" i="37"/>
  <c r="AA29" i="37"/>
  <c r="AA30" i="37"/>
  <c r="AA31" i="37"/>
  <c r="AA32" i="37"/>
  <c r="AA33" i="37"/>
  <c r="AA34" i="37"/>
  <c r="AA35" i="37"/>
  <c r="AA36" i="37"/>
  <c r="AA37" i="37"/>
  <c r="AA6" i="37"/>
  <c r="AA38" i="37"/>
  <c r="L7" i="119"/>
  <c r="L8" i="119"/>
  <c r="L9" i="119"/>
  <c r="L10" i="119"/>
  <c r="L11" i="119"/>
  <c r="L12" i="119"/>
  <c r="L13" i="119"/>
  <c r="L14" i="119"/>
  <c r="L15" i="119"/>
  <c r="L16" i="119"/>
  <c r="L17" i="119"/>
  <c r="L18" i="119"/>
  <c r="L19" i="119"/>
  <c r="L20" i="119"/>
  <c r="L21" i="119"/>
  <c r="L22" i="119"/>
  <c r="L23" i="119"/>
  <c r="L24" i="119"/>
  <c r="L25" i="119"/>
  <c r="L26" i="119"/>
  <c r="L27" i="119"/>
  <c r="L28" i="119"/>
  <c r="L29" i="119"/>
  <c r="L30" i="119"/>
  <c r="L31" i="119"/>
  <c r="L32" i="119"/>
  <c r="L33" i="119"/>
  <c r="L34" i="119"/>
  <c r="L35" i="119"/>
  <c r="L36" i="119"/>
  <c r="L6" i="119"/>
  <c r="AA39" i="37"/>
  <c r="AA40" i="37"/>
  <c r="AA41" i="37"/>
  <c r="AB41" i="37"/>
  <c r="AA42" i="37"/>
  <c r="AB42" i="37"/>
  <c r="AA43" i="37"/>
  <c r="AB43" i="37"/>
  <c r="AA44" i="37"/>
  <c r="AB44" i="37"/>
  <c r="AA45" i="37"/>
  <c r="AB45" i="37"/>
  <c r="AA46" i="37"/>
  <c r="AB46" i="37"/>
  <c r="AA47" i="37"/>
  <c r="AB47" i="37"/>
  <c r="AA48" i="37"/>
  <c r="AB48" i="37"/>
  <c r="AA49" i="37"/>
  <c r="AB49" i="37"/>
  <c r="AA50" i="37"/>
  <c r="AB50" i="37"/>
  <c r="L7" i="126" l="1"/>
  <c r="L8" i="126"/>
  <c r="L9" i="126"/>
  <c r="L10" i="126"/>
  <c r="L11" i="126"/>
  <c r="L12" i="126"/>
  <c r="L13" i="126"/>
  <c r="L14" i="126"/>
  <c r="L15" i="126"/>
  <c r="L16" i="126"/>
  <c r="L17" i="126"/>
  <c r="L18" i="126"/>
  <c r="L19" i="126"/>
  <c r="L20" i="126"/>
  <c r="L21" i="126"/>
  <c r="L22" i="126"/>
  <c r="L23" i="126"/>
  <c r="L24" i="126"/>
  <c r="L25" i="126"/>
  <c r="L26" i="126"/>
  <c r="L27" i="126"/>
  <c r="L28" i="126"/>
  <c r="L29" i="126"/>
  <c r="L30" i="126"/>
  <c r="L31" i="126"/>
  <c r="L32" i="126"/>
  <c r="L33" i="126"/>
  <c r="L34" i="126"/>
  <c r="L35" i="126"/>
  <c r="L36" i="126"/>
  <c r="L37" i="126"/>
  <c r="L38" i="126"/>
  <c r="L39" i="126"/>
  <c r="L40" i="126"/>
  <c r="L41" i="126"/>
  <c r="L42" i="126"/>
  <c r="L43" i="126"/>
  <c r="L44" i="126"/>
  <c r="L45" i="126"/>
  <c r="L46" i="126"/>
  <c r="L47" i="126"/>
  <c r="L48" i="126"/>
  <c r="L49" i="126"/>
  <c r="L50" i="126"/>
  <c r="L51" i="126"/>
  <c r="L52" i="126"/>
  <c r="L53" i="126"/>
  <c r="L54" i="126"/>
  <c r="L55" i="126"/>
  <c r="L56" i="126"/>
  <c r="L57" i="126"/>
  <c r="L58" i="126"/>
  <c r="L59" i="126"/>
  <c r="L60" i="126"/>
  <c r="L61" i="126"/>
  <c r="L62" i="126"/>
  <c r="L63" i="126"/>
  <c r="L64" i="126"/>
  <c r="L65" i="126"/>
  <c r="L66" i="126"/>
  <c r="L67" i="126"/>
  <c r="L68" i="126"/>
  <c r="L69" i="126"/>
  <c r="L70" i="126"/>
  <c r="L71" i="126"/>
  <c r="L72" i="126"/>
  <c r="L73" i="126"/>
  <c r="L74" i="126"/>
  <c r="L75" i="126"/>
  <c r="L76" i="126"/>
  <c r="L77" i="126"/>
  <c r="L78" i="126"/>
  <c r="L79" i="126"/>
  <c r="L80" i="126"/>
  <c r="L81" i="126"/>
  <c r="L82" i="126"/>
  <c r="L83" i="126"/>
  <c r="L84" i="126"/>
  <c r="L85" i="126"/>
  <c r="L86" i="126"/>
  <c r="L87" i="126"/>
  <c r="L88" i="126"/>
  <c r="L89" i="126"/>
  <c r="L90" i="126"/>
  <c r="L91" i="126"/>
  <c r="L92" i="126"/>
  <c r="L93" i="126"/>
  <c r="L94" i="126"/>
  <c r="L95" i="126"/>
  <c r="L96" i="126"/>
  <c r="L97" i="126"/>
  <c r="L98" i="126"/>
  <c r="L99" i="126"/>
  <c r="L100" i="126"/>
  <c r="L101" i="126"/>
  <c r="L102" i="126"/>
  <c r="L103" i="126"/>
  <c r="L104" i="126"/>
  <c r="L105" i="126"/>
  <c r="L106" i="126"/>
  <c r="L107" i="126"/>
  <c r="L108" i="126"/>
  <c r="L109" i="126"/>
  <c r="L110" i="126"/>
  <c r="L111" i="126"/>
  <c r="L112" i="126"/>
  <c r="L113" i="126"/>
  <c r="L114" i="126"/>
  <c r="L115" i="126"/>
  <c r="L116" i="126"/>
  <c r="L117" i="126"/>
  <c r="L118" i="126"/>
  <c r="L119" i="126"/>
  <c r="L120" i="126"/>
  <c r="L121" i="126"/>
  <c r="L122" i="126"/>
  <c r="L123" i="126"/>
  <c r="L124" i="126"/>
  <c r="L125" i="126"/>
  <c r="L126" i="126"/>
  <c r="L127" i="126"/>
  <c r="L128" i="126"/>
  <c r="L129" i="126"/>
  <c r="L43" i="117"/>
  <c r="J7" i="125"/>
  <c r="K7" i="125"/>
  <c r="L7" i="125"/>
  <c r="M7" i="125"/>
  <c r="O7" i="125"/>
  <c r="Q7" i="125"/>
  <c r="S7" i="125"/>
  <c r="T7" i="125"/>
  <c r="U7" i="125"/>
  <c r="V7" i="125"/>
  <c r="J8" i="125"/>
  <c r="K8" i="125"/>
  <c r="L8" i="125"/>
  <c r="M8" i="125"/>
  <c r="O8" i="125"/>
  <c r="Q8" i="125"/>
  <c r="S8" i="125"/>
  <c r="T8" i="125"/>
  <c r="U8" i="125"/>
  <c r="V8" i="125"/>
  <c r="J9" i="125"/>
  <c r="K9" i="125"/>
  <c r="L9" i="125"/>
  <c r="M9" i="125"/>
  <c r="O9" i="125"/>
  <c r="Q9" i="125"/>
  <c r="S9" i="125"/>
  <c r="T9" i="125"/>
  <c r="U9" i="125"/>
  <c r="V9" i="125"/>
  <c r="J10" i="125"/>
  <c r="K10" i="125"/>
  <c r="L10" i="125"/>
  <c r="M10" i="125"/>
  <c r="O10" i="125"/>
  <c r="Q10" i="125"/>
  <c r="S10" i="125"/>
  <c r="T10" i="125"/>
  <c r="U10" i="125"/>
  <c r="V10" i="125"/>
  <c r="J11" i="125"/>
  <c r="K11" i="125"/>
  <c r="L11" i="125"/>
  <c r="M11" i="125"/>
  <c r="Q11" i="125"/>
  <c r="S11" i="125"/>
  <c r="T11" i="125"/>
  <c r="U11" i="125"/>
  <c r="V11" i="125"/>
  <c r="J12" i="125"/>
  <c r="K12" i="125"/>
  <c r="L12" i="125"/>
  <c r="M12" i="125"/>
  <c r="O12" i="125"/>
  <c r="Q12" i="125"/>
  <c r="S12" i="125"/>
  <c r="T12" i="125"/>
  <c r="U12" i="125"/>
  <c r="V12" i="125"/>
  <c r="J13" i="125"/>
  <c r="K13" i="125"/>
  <c r="L13" i="125"/>
  <c r="M13" i="125"/>
  <c r="O13" i="125"/>
  <c r="Q13" i="125"/>
  <c r="S13" i="125"/>
  <c r="T13" i="125"/>
  <c r="U13" i="125"/>
  <c r="V13" i="125"/>
  <c r="J14" i="125"/>
  <c r="K14" i="125"/>
  <c r="L14" i="125"/>
  <c r="M14" i="125"/>
  <c r="O14" i="125"/>
  <c r="Q14" i="125"/>
  <c r="S14" i="125"/>
  <c r="T14" i="125"/>
  <c r="U14" i="125"/>
  <c r="V14" i="125"/>
  <c r="J15" i="125"/>
  <c r="K15" i="125"/>
  <c r="L15" i="125"/>
  <c r="M15" i="125"/>
  <c r="O15" i="125"/>
  <c r="Q15" i="125"/>
  <c r="S15" i="125"/>
  <c r="T15" i="125"/>
  <c r="U15" i="125"/>
  <c r="V15" i="125"/>
  <c r="J16" i="125"/>
  <c r="K16" i="125"/>
  <c r="L16" i="125"/>
  <c r="M16" i="125"/>
  <c r="O16" i="125"/>
  <c r="Q16" i="125"/>
  <c r="S16" i="125"/>
  <c r="T16" i="125"/>
  <c r="U16" i="125"/>
  <c r="V16" i="125"/>
  <c r="J17" i="125"/>
  <c r="K17" i="125"/>
  <c r="L17" i="125"/>
  <c r="M17" i="125"/>
  <c r="O17" i="125"/>
  <c r="Q17" i="125"/>
  <c r="S17" i="125"/>
  <c r="T17" i="125"/>
  <c r="U17" i="125"/>
  <c r="V17" i="125"/>
  <c r="J18" i="125"/>
  <c r="K18" i="125"/>
  <c r="L18" i="125"/>
  <c r="M18" i="125"/>
  <c r="O18" i="125"/>
  <c r="Q18" i="125"/>
  <c r="S18" i="125"/>
  <c r="T18" i="125"/>
  <c r="U18" i="125"/>
  <c r="V18" i="125"/>
  <c r="J19" i="125"/>
  <c r="K19" i="125"/>
  <c r="L19" i="125"/>
  <c r="M19" i="125"/>
  <c r="Q19" i="125"/>
  <c r="S19" i="125"/>
  <c r="T19" i="125"/>
  <c r="U19" i="125"/>
  <c r="V19" i="125"/>
  <c r="J20" i="125"/>
  <c r="K20" i="125"/>
  <c r="L20" i="125"/>
  <c r="M20" i="125"/>
  <c r="O20" i="125"/>
  <c r="Q20" i="125"/>
  <c r="S20" i="125"/>
  <c r="T20" i="125"/>
  <c r="U20" i="125"/>
  <c r="V20" i="125"/>
  <c r="J21" i="125"/>
  <c r="K21" i="125"/>
  <c r="L21" i="125"/>
  <c r="M21" i="125"/>
  <c r="O21" i="125"/>
  <c r="Q21" i="125"/>
  <c r="S21" i="125"/>
  <c r="T21" i="125"/>
  <c r="U21" i="125"/>
  <c r="V21" i="125"/>
  <c r="J22" i="125"/>
  <c r="K22" i="125"/>
  <c r="L22" i="125"/>
  <c r="M22" i="125"/>
  <c r="O22" i="125"/>
  <c r="Q22" i="125"/>
  <c r="S22" i="125"/>
  <c r="T22" i="125"/>
  <c r="U22" i="125"/>
  <c r="V22" i="125"/>
  <c r="J23" i="125"/>
  <c r="K23" i="125"/>
  <c r="L23" i="125"/>
  <c r="M23" i="125"/>
  <c r="O23" i="125"/>
  <c r="Q23" i="125"/>
  <c r="S23" i="125"/>
  <c r="T23" i="125"/>
  <c r="U23" i="125"/>
  <c r="V23" i="125"/>
  <c r="J24" i="125"/>
  <c r="K24" i="125"/>
  <c r="L24" i="125"/>
  <c r="M24" i="125"/>
  <c r="O24" i="125"/>
  <c r="Q24" i="125"/>
  <c r="S24" i="125"/>
  <c r="T24" i="125"/>
  <c r="U24" i="125"/>
  <c r="V24" i="125"/>
  <c r="J25" i="125"/>
  <c r="K25" i="125"/>
  <c r="L25" i="125"/>
  <c r="M25" i="125"/>
  <c r="O25" i="125"/>
  <c r="Q25" i="125"/>
  <c r="S25" i="125"/>
  <c r="T25" i="125"/>
  <c r="U25" i="125"/>
  <c r="V25" i="125"/>
  <c r="J26" i="125"/>
  <c r="K26" i="125"/>
  <c r="L26" i="125"/>
  <c r="M26" i="125"/>
  <c r="O26" i="125"/>
  <c r="Q26" i="125"/>
  <c r="S26" i="125"/>
  <c r="T26" i="125"/>
  <c r="U26" i="125"/>
  <c r="V26" i="125"/>
  <c r="J27" i="125"/>
  <c r="K27" i="125"/>
  <c r="L27" i="125"/>
  <c r="M27" i="125"/>
  <c r="O27" i="125"/>
  <c r="Q27" i="125"/>
  <c r="S27" i="125"/>
  <c r="T27" i="125"/>
  <c r="U27" i="125"/>
  <c r="V27" i="125"/>
  <c r="J28" i="125"/>
  <c r="K28" i="125"/>
  <c r="L28" i="125"/>
  <c r="M28" i="125"/>
  <c r="O28" i="125"/>
  <c r="Q28" i="125"/>
  <c r="S28" i="125"/>
  <c r="T28" i="125"/>
  <c r="U28" i="125"/>
  <c r="V28" i="125"/>
  <c r="J29" i="125"/>
  <c r="K29" i="125"/>
  <c r="L29" i="125"/>
  <c r="M29" i="125"/>
  <c r="O29" i="125"/>
  <c r="Q29" i="125"/>
  <c r="S29" i="125"/>
  <c r="T29" i="125"/>
  <c r="U29" i="125"/>
  <c r="V29" i="125"/>
  <c r="J30" i="125"/>
  <c r="K30" i="125"/>
  <c r="L30" i="125"/>
  <c r="M30" i="125"/>
  <c r="O30" i="125"/>
  <c r="Q30" i="125"/>
  <c r="S30" i="125"/>
  <c r="T30" i="125"/>
  <c r="U30" i="125"/>
  <c r="V30" i="125"/>
  <c r="J31" i="125"/>
  <c r="K31" i="125"/>
  <c r="L31" i="125"/>
  <c r="M31" i="125"/>
  <c r="O31" i="125"/>
  <c r="Q31" i="125"/>
  <c r="S31" i="125"/>
  <c r="T31" i="125"/>
  <c r="U31" i="125"/>
  <c r="V31" i="125"/>
  <c r="O7" i="123"/>
  <c r="O8" i="123"/>
  <c r="O9" i="123"/>
  <c r="O10" i="123"/>
  <c r="O11" i="123"/>
  <c r="O12" i="123"/>
  <c r="O13" i="123"/>
  <c r="O14" i="123"/>
  <c r="O15" i="123"/>
  <c r="O16" i="123"/>
  <c r="O17" i="123"/>
  <c r="O18" i="123"/>
  <c r="O19" i="123"/>
  <c r="O20" i="123"/>
  <c r="O21" i="123"/>
  <c r="O22" i="123"/>
  <c r="O23" i="123"/>
  <c r="O24" i="123"/>
  <c r="O25" i="123"/>
  <c r="O26" i="123"/>
  <c r="O27" i="123"/>
  <c r="O28" i="123"/>
  <c r="O29" i="123"/>
  <c r="O30" i="123"/>
  <c r="O31" i="123"/>
  <c r="O32" i="123"/>
  <c r="O34" i="123"/>
  <c r="O35" i="123"/>
  <c r="O36" i="123"/>
  <c r="O37" i="123"/>
  <c r="O38" i="123"/>
  <c r="O39" i="123"/>
  <c r="O40" i="123"/>
  <c r="O41" i="123"/>
  <c r="O42" i="123"/>
  <c r="O43" i="123"/>
  <c r="O44" i="123"/>
  <c r="O45" i="123"/>
  <c r="O46" i="123"/>
  <c r="O47" i="123"/>
  <c r="O48" i="123"/>
  <c r="O49" i="123"/>
  <c r="O50" i="123"/>
  <c r="O51" i="123"/>
  <c r="O52" i="123"/>
  <c r="O53" i="123"/>
  <c r="O54" i="123"/>
  <c r="O55" i="123"/>
  <c r="O56" i="123"/>
  <c r="O57" i="123"/>
  <c r="O58" i="123"/>
  <c r="O59" i="123"/>
  <c r="O60" i="123"/>
  <c r="O61" i="123"/>
  <c r="O62" i="123"/>
  <c r="O63" i="123"/>
  <c r="O64" i="123"/>
  <c r="O65" i="123"/>
  <c r="O66" i="123"/>
  <c r="O67" i="123"/>
  <c r="O68" i="123"/>
  <c r="O69" i="123"/>
  <c r="O70" i="123"/>
  <c r="O71" i="123"/>
  <c r="O72" i="123"/>
  <c r="O73" i="123"/>
  <c r="O74" i="123"/>
  <c r="O75" i="123"/>
  <c r="O77" i="123"/>
  <c r="O78" i="123"/>
  <c r="O79" i="123"/>
  <c r="O80" i="123"/>
  <c r="O81" i="123"/>
  <c r="O82" i="123"/>
  <c r="O83" i="123"/>
  <c r="O84" i="123"/>
  <c r="O85" i="123"/>
  <c r="O86" i="123"/>
  <c r="O87" i="123"/>
  <c r="O88" i="123"/>
  <c r="O89" i="123"/>
  <c r="O90" i="123"/>
  <c r="O91" i="123"/>
  <c r="O92" i="123"/>
  <c r="O93" i="123"/>
  <c r="J35" i="37" l="1"/>
  <c r="K35" i="37"/>
  <c r="L35" i="37"/>
  <c r="M35" i="37"/>
  <c r="N35" i="37"/>
  <c r="O35" i="37"/>
  <c r="Q35" i="37"/>
  <c r="R35" i="37"/>
  <c r="U35" i="37"/>
  <c r="W35" i="37"/>
  <c r="X35" i="37"/>
  <c r="M5" i="132"/>
  <c r="A37" i="116"/>
  <c r="L37" i="116"/>
  <c r="V58" i="123"/>
  <c r="V59" i="123"/>
  <c r="V60" i="123"/>
  <c r="V61" i="123"/>
  <c r="V62" i="123"/>
  <c r="V63" i="123"/>
  <c r="V64" i="123"/>
  <c r="V65" i="123"/>
  <c r="V66" i="123"/>
  <c r="V67" i="123"/>
  <c r="V68" i="123"/>
  <c r="V69" i="123"/>
  <c r="V70" i="123"/>
  <c r="V71" i="123"/>
  <c r="V72" i="123"/>
  <c r="V73" i="123"/>
  <c r="V74" i="123"/>
  <c r="V75" i="123"/>
  <c r="V76" i="123"/>
  <c r="V77" i="123"/>
  <c r="V78" i="123"/>
  <c r="V79" i="123"/>
  <c r="V80" i="123"/>
  <c r="M48" i="126"/>
  <c r="M49" i="126"/>
  <c r="M50" i="126"/>
  <c r="M51" i="126"/>
  <c r="M52" i="126"/>
  <c r="M53" i="126"/>
  <c r="M54" i="126"/>
  <c r="M55" i="126"/>
  <c r="M56" i="126"/>
  <c r="M57" i="126"/>
  <c r="M58" i="126"/>
  <c r="M59" i="126"/>
  <c r="M60" i="126"/>
  <c r="O33" i="123" s="1"/>
  <c r="M61" i="126"/>
  <c r="M62" i="126"/>
  <c r="M63" i="126"/>
  <c r="M64" i="126"/>
  <c r="M65" i="126"/>
  <c r="M66" i="126"/>
  <c r="M67" i="126"/>
  <c r="M68" i="126"/>
  <c r="M69" i="126"/>
  <c r="M70" i="126"/>
  <c r="M71" i="126"/>
  <c r="M72" i="126"/>
  <c r="M73" i="126"/>
  <c r="M74" i="126"/>
  <c r="M75" i="126"/>
  <c r="O76" i="123" s="1"/>
  <c r="M76" i="126"/>
  <c r="M77" i="126"/>
  <c r="M78" i="126"/>
  <c r="M79" i="126"/>
  <c r="M80" i="126"/>
  <c r="M81" i="126"/>
  <c r="M82" i="126"/>
  <c r="M83" i="126"/>
  <c r="M84" i="126"/>
  <c r="M85" i="126"/>
  <c r="M86" i="126"/>
  <c r="M87" i="126"/>
  <c r="M88" i="126"/>
  <c r="M89" i="126"/>
  <c r="M90" i="126"/>
  <c r="M91" i="126"/>
  <c r="M92" i="126"/>
  <c r="M93" i="126"/>
  <c r="M94" i="126"/>
  <c r="M95" i="126"/>
  <c r="M96" i="126"/>
  <c r="M97" i="126"/>
  <c r="M98" i="126"/>
  <c r="M99" i="126"/>
  <c r="M100" i="126"/>
  <c r="M101" i="126"/>
  <c r="M102" i="126"/>
  <c r="M103" i="126"/>
  <c r="M104" i="126"/>
  <c r="M105" i="126"/>
  <c r="M106" i="126"/>
  <c r="M107" i="126"/>
  <c r="M108" i="126"/>
  <c r="M109" i="126"/>
  <c r="M110" i="126"/>
  <c r="M111" i="126"/>
  <c r="M112" i="126"/>
  <c r="M113" i="126"/>
  <c r="M114" i="126"/>
  <c r="M115" i="126"/>
  <c r="M116" i="126"/>
  <c r="M117" i="126"/>
  <c r="M118" i="126"/>
  <c r="M119" i="126"/>
  <c r="M120" i="126"/>
  <c r="O11" i="125" s="1"/>
  <c r="M121" i="126"/>
  <c r="O19" i="125" s="1"/>
  <c r="M122" i="126"/>
  <c r="M123" i="126"/>
  <c r="M124" i="126"/>
  <c r="M125" i="126"/>
  <c r="M126" i="126"/>
  <c r="M127" i="126"/>
  <c r="M128" i="126"/>
  <c r="M129" i="126"/>
  <c r="L130" i="126"/>
  <c r="M130" i="126" s="1"/>
  <c r="L131" i="126"/>
  <c r="M131" i="126" s="1"/>
  <c r="L132" i="126"/>
  <c r="M132" i="126" s="1"/>
  <c r="L133" i="126"/>
  <c r="M133" i="126" s="1"/>
  <c r="L134" i="126"/>
  <c r="M134" i="126" s="1"/>
  <c r="A48" i="126"/>
  <c r="A49" i="126"/>
  <c r="A50" i="126"/>
  <c r="A51" i="126"/>
  <c r="A52" i="126"/>
  <c r="A53" i="126"/>
  <c r="A54" i="126"/>
  <c r="A55" i="126"/>
  <c r="A56" i="126"/>
  <c r="A57" i="126"/>
  <c r="A58" i="126"/>
  <c r="A59" i="126"/>
  <c r="A60" i="126"/>
  <c r="A61" i="126"/>
  <c r="A62" i="126"/>
  <c r="A63" i="126"/>
  <c r="A64" i="126"/>
  <c r="A65" i="126"/>
  <c r="A66" i="126"/>
  <c r="A67" i="126"/>
  <c r="A68" i="126"/>
  <c r="A69" i="126"/>
  <c r="A70" i="126"/>
  <c r="A71" i="126"/>
  <c r="A72" i="126"/>
  <c r="A73" i="126"/>
  <c r="A74" i="126"/>
  <c r="A75" i="126"/>
  <c r="A76" i="126"/>
  <c r="A77" i="126"/>
  <c r="A78" i="126"/>
  <c r="A79" i="126"/>
  <c r="A80" i="126"/>
  <c r="A81" i="126"/>
  <c r="A82" i="126"/>
  <c r="A83" i="126"/>
  <c r="A84" i="126"/>
  <c r="A85" i="126"/>
  <c r="A86" i="126"/>
  <c r="A87" i="126"/>
  <c r="A88" i="126"/>
  <c r="A89" i="126"/>
  <c r="A90" i="126"/>
  <c r="A91" i="126"/>
  <c r="A92" i="126"/>
  <c r="A93" i="126"/>
  <c r="A94" i="126"/>
  <c r="A95" i="126"/>
  <c r="A96" i="126"/>
  <c r="A97" i="126"/>
  <c r="A98" i="126"/>
  <c r="A99" i="126"/>
  <c r="A100" i="126"/>
  <c r="A101" i="126"/>
  <c r="A102" i="126"/>
  <c r="A103" i="126"/>
  <c r="A104" i="126"/>
  <c r="A105" i="126"/>
  <c r="A106" i="126"/>
  <c r="A107" i="126"/>
  <c r="A108" i="126"/>
  <c r="A109" i="126"/>
  <c r="A110" i="126"/>
  <c r="A111" i="126"/>
  <c r="A112" i="126"/>
  <c r="A113" i="126"/>
  <c r="A114" i="126"/>
  <c r="A115" i="126"/>
  <c r="A116" i="126"/>
  <c r="A117" i="126"/>
  <c r="A118" i="126"/>
  <c r="A119" i="126"/>
  <c r="A120" i="126"/>
  <c r="A121" i="126"/>
  <c r="A122" i="126"/>
  <c r="A123" i="126"/>
  <c r="A124" i="126"/>
  <c r="A125" i="126"/>
  <c r="A126" i="126"/>
  <c r="A127" i="126"/>
  <c r="A128" i="126"/>
  <c r="A129" i="126"/>
  <c r="A130" i="126"/>
  <c r="A131" i="126"/>
  <c r="A132" i="126"/>
  <c r="A133" i="126"/>
  <c r="A134" i="126"/>
  <c r="V39" i="37"/>
  <c r="V40" i="37"/>
  <c r="L7" i="116"/>
  <c r="L8" i="116"/>
  <c r="L9" i="116"/>
  <c r="L10" i="116"/>
  <c r="L11" i="116"/>
  <c r="L12" i="116"/>
  <c r="L13" i="116"/>
  <c r="L14" i="116"/>
  <c r="L15" i="116"/>
  <c r="L16" i="116"/>
  <c r="L17" i="116"/>
  <c r="L18" i="116"/>
  <c r="L19" i="116"/>
  <c r="L20" i="116"/>
  <c r="L21" i="116"/>
  <c r="L22" i="116"/>
  <c r="L23" i="116"/>
  <c r="L24" i="116"/>
  <c r="L25" i="116"/>
  <c r="L26" i="116"/>
  <c r="L27" i="116"/>
  <c r="L28" i="116"/>
  <c r="L29" i="116"/>
  <c r="L30" i="116"/>
  <c r="L31" i="116"/>
  <c r="L32" i="116"/>
  <c r="L33" i="116"/>
  <c r="L34" i="116"/>
  <c r="L35" i="116"/>
  <c r="L36" i="116"/>
  <c r="L38" i="116"/>
  <c r="L39" i="116"/>
  <c r="L40" i="116"/>
  <c r="L41" i="116"/>
  <c r="L42" i="116"/>
  <c r="L43" i="116"/>
  <c r="L44" i="116"/>
  <c r="L45" i="116"/>
  <c r="L46" i="116"/>
  <c r="L47" i="116"/>
  <c r="L6" i="116"/>
  <c r="M5" i="116"/>
  <c r="M37" i="116" s="1"/>
  <c r="M45" i="116" l="1"/>
  <c r="M44" i="116"/>
  <c r="M46" i="116"/>
  <c r="M38" i="116"/>
  <c r="M41" i="116"/>
  <c r="M35" i="116"/>
  <c r="M28" i="116"/>
  <c r="M10" i="116"/>
  <c r="M40" i="116"/>
  <c r="M27" i="116"/>
  <c r="M20" i="116"/>
  <c r="M25" i="116"/>
  <c r="M13" i="116"/>
  <c r="M32" i="116"/>
  <c r="M42" i="116"/>
  <c r="M30" i="116"/>
  <c r="M24" i="116"/>
  <c r="M17" i="116"/>
  <c r="M9" i="116"/>
  <c r="M15" i="116"/>
  <c r="M31" i="116"/>
  <c r="M21" i="116"/>
  <c r="M16" i="116"/>
  <c r="M12" i="116"/>
  <c r="M39" i="116"/>
  <c r="M26" i="116"/>
  <c r="M11" i="116"/>
  <c r="M6" i="116"/>
  <c r="M34" i="116"/>
  <c r="M19" i="116"/>
  <c r="M29" i="116"/>
  <c r="M14" i="116"/>
  <c r="M33" i="116"/>
  <c r="M18" i="116"/>
  <c r="M47" i="116"/>
  <c r="M23" i="116"/>
  <c r="M8" i="116"/>
  <c r="M43" i="116"/>
  <c r="M36" i="116"/>
  <c r="M22" i="116"/>
  <c r="M7" i="116"/>
  <c r="M7" i="37" l="1"/>
  <c r="M8" i="37"/>
  <c r="M9" i="37"/>
  <c r="M10" i="37"/>
  <c r="M11" i="37"/>
  <c r="M12" i="37"/>
  <c r="M13" i="37"/>
  <c r="M14" i="37"/>
  <c r="M15" i="37"/>
  <c r="M16" i="37"/>
  <c r="M17" i="37"/>
  <c r="M18" i="37"/>
  <c r="M19" i="37"/>
  <c r="M20" i="37"/>
  <c r="M21" i="37"/>
  <c r="M22" i="37"/>
  <c r="M23" i="37"/>
  <c r="M24" i="37"/>
  <c r="M25" i="37"/>
  <c r="M26" i="37"/>
  <c r="M27" i="37"/>
  <c r="M28" i="37"/>
  <c r="M29" i="37"/>
  <c r="M30" i="37"/>
  <c r="M31" i="37"/>
  <c r="M32" i="37"/>
  <c r="M33" i="37"/>
  <c r="M34" i="37"/>
  <c r="M36" i="37"/>
  <c r="M37" i="37"/>
  <c r="M6" i="37"/>
  <c r="J71" i="123" l="1"/>
  <c r="M71" i="123"/>
  <c r="P71" i="123"/>
  <c r="U71" i="123"/>
  <c r="J72" i="123"/>
  <c r="M72" i="123"/>
  <c r="P72" i="123"/>
  <c r="U72" i="123"/>
  <c r="J73" i="123"/>
  <c r="M73" i="123"/>
  <c r="P73" i="123"/>
  <c r="U73" i="123"/>
  <c r="J74" i="123"/>
  <c r="M74" i="123"/>
  <c r="P74" i="123"/>
  <c r="U74" i="123"/>
  <c r="J75" i="123"/>
  <c r="M75" i="123"/>
  <c r="P75" i="123"/>
  <c r="U75" i="123"/>
  <c r="J76" i="123"/>
  <c r="M76" i="123"/>
  <c r="P76" i="123"/>
  <c r="U76" i="123"/>
  <c r="J67" i="123"/>
  <c r="M67" i="123"/>
  <c r="P67" i="123"/>
  <c r="U67" i="123"/>
  <c r="P33" i="37" l="1"/>
  <c r="K7" i="37" l="1"/>
  <c r="N7" i="37"/>
  <c r="S7" i="37"/>
  <c r="U7" i="37"/>
  <c r="W7" i="37"/>
  <c r="K8" i="37"/>
  <c r="N8" i="37"/>
  <c r="S8" i="37"/>
  <c r="U8" i="37"/>
  <c r="W8" i="37"/>
  <c r="K9" i="37"/>
  <c r="N9" i="37"/>
  <c r="S9" i="37"/>
  <c r="U9" i="37"/>
  <c r="W9" i="37"/>
  <c r="K10" i="37"/>
  <c r="N10" i="37"/>
  <c r="S10" i="37"/>
  <c r="U10" i="37"/>
  <c r="W10" i="37"/>
  <c r="K11" i="37"/>
  <c r="N11" i="37"/>
  <c r="S11" i="37"/>
  <c r="U11" i="37"/>
  <c r="W11" i="37"/>
  <c r="K12" i="37"/>
  <c r="N12" i="37"/>
  <c r="S12" i="37"/>
  <c r="U12" i="37"/>
  <c r="W12" i="37"/>
  <c r="K13" i="37"/>
  <c r="N13" i="37"/>
  <c r="S13" i="37"/>
  <c r="U13" i="37"/>
  <c r="W13" i="37"/>
  <c r="K14" i="37"/>
  <c r="N14" i="37"/>
  <c r="S14" i="37"/>
  <c r="U14" i="37"/>
  <c r="W14" i="37"/>
  <c r="K15" i="37"/>
  <c r="N15" i="37"/>
  <c r="S15" i="37"/>
  <c r="U15" i="37"/>
  <c r="W15" i="37"/>
  <c r="K16" i="37"/>
  <c r="N16" i="37"/>
  <c r="S16" i="37"/>
  <c r="U16" i="37"/>
  <c r="W16" i="37"/>
  <c r="K17" i="37"/>
  <c r="N17" i="37"/>
  <c r="S17" i="37"/>
  <c r="U17" i="37"/>
  <c r="W17" i="37"/>
  <c r="K18" i="37"/>
  <c r="N18" i="37"/>
  <c r="S18" i="37"/>
  <c r="U18" i="37"/>
  <c r="W18" i="37"/>
  <c r="K19" i="37"/>
  <c r="N19" i="37"/>
  <c r="S19" i="37"/>
  <c r="U19" i="37"/>
  <c r="W19" i="37"/>
  <c r="K20" i="37"/>
  <c r="N20" i="37"/>
  <c r="S20" i="37"/>
  <c r="U20" i="37"/>
  <c r="W20" i="37"/>
  <c r="K21" i="37"/>
  <c r="N21" i="37"/>
  <c r="S21" i="37"/>
  <c r="U21" i="37"/>
  <c r="W21" i="37"/>
  <c r="K22" i="37"/>
  <c r="N22" i="37"/>
  <c r="S22" i="37"/>
  <c r="U22" i="37"/>
  <c r="W22" i="37"/>
  <c r="K23" i="37"/>
  <c r="N23" i="37"/>
  <c r="S23" i="37"/>
  <c r="U23" i="37"/>
  <c r="W23" i="37"/>
  <c r="K24" i="37"/>
  <c r="N24" i="37"/>
  <c r="S24" i="37"/>
  <c r="U24" i="37"/>
  <c r="W24" i="37"/>
  <c r="K25" i="37"/>
  <c r="N25" i="37"/>
  <c r="S25" i="37"/>
  <c r="U25" i="37"/>
  <c r="W25" i="37"/>
  <c r="K26" i="37"/>
  <c r="N26" i="37"/>
  <c r="S26" i="37"/>
  <c r="U26" i="37"/>
  <c r="W26" i="37"/>
  <c r="K27" i="37"/>
  <c r="N27" i="37"/>
  <c r="S27" i="37"/>
  <c r="U27" i="37"/>
  <c r="W27" i="37"/>
  <c r="K28" i="37"/>
  <c r="N28" i="37"/>
  <c r="S28" i="37"/>
  <c r="U28" i="37"/>
  <c r="W28" i="37"/>
  <c r="K29" i="37"/>
  <c r="N29" i="37"/>
  <c r="S29" i="37"/>
  <c r="U29" i="37"/>
  <c r="W29" i="37"/>
  <c r="K30" i="37"/>
  <c r="N30" i="37"/>
  <c r="S30" i="37"/>
  <c r="U30" i="37"/>
  <c r="W30" i="37"/>
  <c r="K7" i="124"/>
  <c r="M7" i="124"/>
  <c r="Q7" i="124"/>
  <c r="S7" i="124"/>
  <c r="U7" i="124"/>
  <c r="K8" i="124"/>
  <c r="M8" i="124"/>
  <c r="Q8" i="124"/>
  <c r="S8" i="124"/>
  <c r="U8" i="124"/>
  <c r="K9" i="124"/>
  <c r="M9" i="124"/>
  <c r="Q9" i="124"/>
  <c r="S9" i="124"/>
  <c r="U9" i="124"/>
  <c r="K10" i="124"/>
  <c r="M10" i="124"/>
  <c r="Q10" i="124"/>
  <c r="S10" i="124"/>
  <c r="U10" i="124"/>
  <c r="K11" i="124"/>
  <c r="M11" i="124"/>
  <c r="Q11" i="124"/>
  <c r="S11" i="124"/>
  <c r="U11" i="124"/>
  <c r="K12" i="124"/>
  <c r="M12" i="124"/>
  <c r="Q12" i="124"/>
  <c r="S12" i="124"/>
  <c r="U12" i="124"/>
  <c r="K13" i="124"/>
  <c r="M13" i="124"/>
  <c r="Q13" i="124"/>
  <c r="S13" i="124"/>
  <c r="U13" i="124"/>
  <c r="K14" i="124"/>
  <c r="M14" i="124"/>
  <c r="Q14" i="124"/>
  <c r="S14" i="124"/>
  <c r="U14" i="124"/>
  <c r="K15" i="124"/>
  <c r="M15" i="124"/>
  <c r="Q15" i="124"/>
  <c r="S15" i="124"/>
  <c r="U15" i="124"/>
  <c r="K16" i="124"/>
  <c r="M16" i="124"/>
  <c r="Q16" i="124"/>
  <c r="S16" i="124"/>
  <c r="U16" i="124"/>
  <c r="K17" i="124"/>
  <c r="M17" i="124"/>
  <c r="Q17" i="124"/>
  <c r="S17" i="124"/>
  <c r="U17" i="124"/>
  <c r="K18" i="124"/>
  <c r="M18" i="124"/>
  <c r="Q18" i="124"/>
  <c r="S18" i="124"/>
  <c r="U18" i="124"/>
  <c r="K19" i="124"/>
  <c r="M19" i="124"/>
  <c r="Q19" i="124"/>
  <c r="S19" i="124"/>
  <c r="U19" i="124"/>
  <c r="K20" i="124"/>
  <c r="M20" i="124"/>
  <c r="Q20" i="124"/>
  <c r="S20" i="124"/>
  <c r="U20" i="124"/>
  <c r="K21" i="124"/>
  <c r="M21" i="124"/>
  <c r="Q21" i="124"/>
  <c r="S21" i="124"/>
  <c r="U21" i="124"/>
  <c r="K22" i="124"/>
  <c r="M22" i="124"/>
  <c r="Q22" i="124"/>
  <c r="S22" i="124"/>
  <c r="U22" i="124"/>
  <c r="K23" i="124"/>
  <c r="M23" i="124"/>
  <c r="Q23" i="124"/>
  <c r="S23" i="124"/>
  <c r="U23" i="124"/>
  <c r="K24" i="124"/>
  <c r="M24" i="124"/>
  <c r="Q24" i="124"/>
  <c r="S24" i="124"/>
  <c r="U24" i="124"/>
  <c r="K25" i="124"/>
  <c r="M25" i="124"/>
  <c r="Q25" i="124"/>
  <c r="S25" i="124"/>
  <c r="U25" i="124"/>
  <c r="K26" i="124"/>
  <c r="M26" i="124"/>
  <c r="Q26" i="124"/>
  <c r="S26" i="124"/>
  <c r="U26" i="124"/>
  <c r="K27" i="124"/>
  <c r="M27" i="124"/>
  <c r="Q27" i="124"/>
  <c r="S27" i="124"/>
  <c r="U27" i="124"/>
  <c r="K28" i="124"/>
  <c r="M28" i="124"/>
  <c r="Q28" i="124"/>
  <c r="S28" i="124"/>
  <c r="U28" i="124"/>
  <c r="K29" i="124"/>
  <c r="M29" i="124"/>
  <c r="Q29" i="124"/>
  <c r="S29" i="124"/>
  <c r="U29" i="124"/>
  <c r="K30" i="124"/>
  <c r="M30" i="124"/>
  <c r="Q30" i="124"/>
  <c r="S30" i="124"/>
  <c r="U30" i="124"/>
  <c r="K31" i="124"/>
  <c r="M31" i="124"/>
  <c r="Q31" i="124"/>
  <c r="S31" i="124"/>
  <c r="U31" i="124"/>
  <c r="K32" i="124"/>
  <c r="M32" i="124"/>
  <c r="Q32" i="124"/>
  <c r="S32" i="124"/>
  <c r="U32" i="124"/>
  <c r="K33" i="124"/>
  <c r="M33" i="124"/>
  <c r="Q33" i="124"/>
  <c r="S33" i="124"/>
  <c r="U33" i="124"/>
  <c r="K34" i="124"/>
  <c r="M34" i="124"/>
  <c r="Q34" i="124"/>
  <c r="S34" i="124"/>
  <c r="U34" i="124"/>
  <c r="K35" i="124"/>
  <c r="M35" i="124"/>
  <c r="Q35" i="124"/>
  <c r="S35" i="124"/>
  <c r="U35" i="124"/>
  <c r="K36" i="124"/>
  <c r="M36" i="124"/>
  <c r="Q36" i="124"/>
  <c r="S36" i="124"/>
  <c r="U36" i="124"/>
  <c r="K37" i="124"/>
  <c r="M37" i="124"/>
  <c r="Q37" i="124"/>
  <c r="S37" i="124"/>
  <c r="U37" i="124"/>
  <c r="K38" i="124"/>
  <c r="M38" i="124"/>
  <c r="Q38" i="124"/>
  <c r="S38" i="124"/>
  <c r="U38" i="124"/>
  <c r="K39" i="124"/>
  <c r="M39" i="124"/>
  <c r="Q39" i="124"/>
  <c r="S39" i="124"/>
  <c r="U39" i="124"/>
  <c r="K40" i="124"/>
  <c r="M40" i="124"/>
  <c r="Q40" i="124"/>
  <c r="S40" i="124"/>
  <c r="U40" i="124"/>
  <c r="K41" i="124"/>
  <c r="M41" i="124"/>
  <c r="Q41" i="124"/>
  <c r="S41" i="124"/>
  <c r="U41" i="124"/>
  <c r="K32" i="125"/>
  <c r="M32" i="125"/>
  <c r="Q32" i="125"/>
  <c r="S32" i="125"/>
  <c r="W32" i="125"/>
  <c r="K33" i="125"/>
  <c r="M33" i="125"/>
  <c r="Q33" i="125"/>
  <c r="S33" i="125"/>
  <c r="T33" i="125"/>
  <c r="W33" i="125"/>
  <c r="K34" i="125"/>
  <c r="M34" i="125"/>
  <c r="N34" i="125"/>
  <c r="Q34" i="125"/>
  <c r="S34" i="125"/>
  <c r="T34" i="125"/>
  <c r="W34" i="125"/>
  <c r="K35" i="125"/>
  <c r="M35" i="125"/>
  <c r="N35" i="125"/>
  <c r="Q35" i="125"/>
  <c r="S35" i="125"/>
  <c r="T35" i="125"/>
  <c r="W35" i="125"/>
  <c r="K36" i="125"/>
  <c r="M36" i="125"/>
  <c r="N36" i="125"/>
  <c r="Q36" i="125"/>
  <c r="S36" i="125"/>
  <c r="T36" i="125"/>
  <c r="W36" i="125"/>
  <c r="S6" i="125"/>
  <c r="Q6" i="125"/>
  <c r="M6" i="125"/>
  <c r="K6" i="125"/>
  <c r="U6" i="124"/>
  <c r="S6" i="124"/>
  <c r="Q6" i="124"/>
  <c r="M6" i="124"/>
  <c r="K6" i="124"/>
  <c r="W6" i="37"/>
  <c r="U6" i="37"/>
  <c r="S6" i="37"/>
  <c r="N6" i="37"/>
  <c r="K6" i="37"/>
  <c r="K7" i="123"/>
  <c r="M7" i="123"/>
  <c r="Q7" i="123"/>
  <c r="S7" i="123"/>
  <c r="U7" i="123"/>
  <c r="K8" i="123"/>
  <c r="M8" i="123"/>
  <c r="Q8" i="123"/>
  <c r="S8" i="123"/>
  <c r="U8" i="123"/>
  <c r="K9" i="123"/>
  <c r="M9" i="123"/>
  <c r="Q9" i="123"/>
  <c r="S9" i="123"/>
  <c r="U9" i="123"/>
  <c r="K10" i="123"/>
  <c r="M10" i="123"/>
  <c r="Q10" i="123"/>
  <c r="S10" i="123"/>
  <c r="U10" i="123"/>
  <c r="K11" i="123"/>
  <c r="M11" i="123"/>
  <c r="Q11" i="123"/>
  <c r="S11" i="123"/>
  <c r="U11" i="123"/>
  <c r="K12" i="123"/>
  <c r="M12" i="123"/>
  <c r="Q12" i="123"/>
  <c r="S12" i="123"/>
  <c r="U12" i="123"/>
  <c r="K13" i="123"/>
  <c r="M13" i="123"/>
  <c r="Q13" i="123"/>
  <c r="S13" i="123"/>
  <c r="U13" i="123"/>
  <c r="K14" i="123"/>
  <c r="M14" i="123"/>
  <c r="Q14" i="123"/>
  <c r="S14" i="123"/>
  <c r="U14" i="123"/>
  <c r="K15" i="123"/>
  <c r="M15" i="123"/>
  <c r="Q15" i="123"/>
  <c r="S15" i="123"/>
  <c r="U15" i="123"/>
  <c r="K16" i="123"/>
  <c r="M16" i="123"/>
  <c r="Q16" i="123"/>
  <c r="S16" i="123"/>
  <c r="U16" i="123"/>
  <c r="K17" i="123"/>
  <c r="M17" i="123"/>
  <c r="Q17" i="123"/>
  <c r="S17" i="123"/>
  <c r="U17" i="123"/>
  <c r="K18" i="123"/>
  <c r="M18" i="123"/>
  <c r="Q18" i="123"/>
  <c r="S18" i="123"/>
  <c r="U18" i="123"/>
  <c r="K19" i="123"/>
  <c r="M19" i="123"/>
  <c r="Q19" i="123"/>
  <c r="S19" i="123"/>
  <c r="U19" i="123"/>
  <c r="K20" i="123"/>
  <c r="M20" i="123"/>
  <c r="Q20" i="123"/>
  <c r="S20" i="123"/>
  <c r="U20" i="123"/>
  <c r="K21" i="123"/>
  <c r="M21" i="123"/>
  <c r="Q21" i="123"/>
  <c r="S21" i="123"/>
  <c r="U21" i="123"/>
  <c r="K22" i="123"/>
  <c r="M22" i="123"/>
  <c r="Q22" i="123"/>
  <c r="S22" i="123"/>
  <c r="U22" i="123"/>
  <c r="K23" i="123"/>
  <c r="M23" i="123"/>
  <c r="Q23" i="123"/>
  <c r="S23" i="123"/>
  <c r="U23" i="123"/>
  <c r="K24" i="123"/>
  <c r="M24" i="123"/>
  <c r="Q24" i="123"/>
  <c r="S24" i="123"/>
  <c r="U24" i="123"/>
  <c r="K25" i="123"/>
  <c r="M25" i="123"/>
  <c r="Q25" i="123"/>
  <c r="S25" i="123"/>
  <c r="U25" i="123"/>
  <c r="K26" i="123"/>
  <c r="M26" i="123"/>
  <c r="Q26" i="123"/>
  <c r="S26" i="123"/>
  <c r="U26" i="123"/>
  <c r="K27" i="123"/>
  <c r="M27" i="123"/>
  <c r="Q27" i="123"/>
  <c r="S27" i="123"/>
  <c r="U27" i="123"/>
  <c r="K28" i="123"/>
  <c r="M28" i="123"/>
  <c r="Q28" i="123"/>
  <c r="S28" i="123"/>
  <c r="U28" i="123"/>
  <c r="K29" i="123"/>
  <c r="M29" i="123"/>
  <c r="Q29" i="123"/>
  <c r="S29" i="123"/>
  <c r="U29" i="123"/>
  <c r="K30" i="123"/>
  <c r="M30" i="123"/>
  <c r="Q30" i="123"/>
  <c r="S30" i="123"/>
  <c r="U30" i="123"/>
  <c r="K31" i="123"/>
  <c r="M31" i="123"/>
  <c r="Q31" i="123"/>
  <c r="S31" i="123"/>
  <c r="U31" i="123"/>
  <c r="K32" i="123"/>
  <c r="M32" i="123"/>
  <c r="Q32" i="123"/>
  <c r="S32" i="123"/>
  <c r="U32" i="123"/>
  <c r="K33" i="123"/>
  <c r="M33" i="123"/>
  <c r="Q33" i="123"/>
  <c r="S33" i="123"/>
  <c r="U33" i="123"/>
  <c r="K34" i="123"/>
  <c r="M34" i="123"/>
  <c r="Q34" i="123"/>
  <c r="S34" i="123"/>
  <c r="U34" i="123"/>
  <c r="K35" i="123"/>
  <c r="M35" i="123"/>
  <c r="Q35" i="123"/>
  <c r="S35" i="123"/>
  <c r="U35" i="123"/>
  <c r="K36" i="123"/>
  <c r="M36" i="123"/>
  <c r="Q36" i="123"/>
  <c r="S36" i="123"/>
  <c r="U36" i="123"/>
  <c r="K37" i="123"/>
  <c r="M37" i="123"/>
  <c r="Q37" i="123"/>
  <c r="S37" i="123"/>
  <c r="U37" i="123"/>
  <c r="K38" i="123"/>
  <c r="M38" i="123"/>
  <c r="Q38" i="123"/>
  <c r="S38" i="123"/>
  <c r="U38" i="123"/>
  <c r="K39" i="123"/>
  <c r="M39" i="123"/>
  <c r="Q39" i="123"/>
  <c r="S39" i="123"/>
  <c r="U39" i="123"/>
  <c r="K40" i="123"/>
  <c r="M40" i="123"/>
  <c r="Q40" i="123"/>
  <c r="S40" i="123"/>
  <c r="U40" i="123"/>
  <c r="K41" i="123"/>
  <c r="M41" i="123"/>
  <c r="Q41" i="123"/>
  <c r="S41" i="123"/>
  <c r="U41" i="123"/>
  <c r="K42" i="123"/>
  <c r="M42" i="123"/>
  <c r="Q42" i="123"/>
  <c r="S42" i="123"/>
  <c r="U42" i="123"/>
  <c r="K43" i="123"/>
  <c r="M43" i="123"/>
  <c r="Q43" i="123"/>
  <c r="S43" i="123"/>
  <c r="U43" i="123"/>
  <c r="K44" i="123"/>
  <c r="M44" i="123"/>
  <c r="Q44" i="123"/>
  <c r="S44" i="123"/>
  <c r="U44" i="123"/>
  <c r="K45" i="123"/>
  <c r="M45" i="123"/>
  <c r="Q45" i="123"/>
  <c r="S45" i="123"/>
  <c r="U45" i="123"/>
  <c r="K46" i="123"/>
  <c r="M46" i="123"/>
  <c r="Q46" i="123"/>
  <c r="S46" i="123"/>
  <c r="U46" i="123"/>
  <c r="K47" i="123"/>
  <c r="M47" i="123"/>
  <c r="Q47" i="123"/>
  <c r="S47" i="123"/>
  <c r="U47" i="123"/>
  <c r="K48" i="123"/>
  <c r="M48" i="123"/>
  <c r="Q48" i="123"/>
  <c r="S48" i="123"/>
  <c r="U48" i="123"/>
  <c r="K49" i="123"/>
  <c r="M49" i="123"/>
  <c r="Q49" i="123"/>
  <c r="S49" i="123"/>
  <c r="U49" i="123"/>
  <c r="K50" i="123"/>
  <c r="M50" i="123"/>
  <c r="Q50" i="123"/>
  <c r="S50" i="123"/>
  <c r="U50" i="123"/>
  <c r="K51" i="123"/>
  <c r="M51" i="123"/>
  <c r="Q51" i="123"/>
  <c r="S51" i="123"/>
  <c r="U51" i="123"/>
  <c r="K52" i="123"/>
  <c r="M52" i="123"/>
  <c r="Q52" i="123"/>
  <c r="S52" i="123"/>
  <c r="U52" i="123"/>
  <c r="K53" i="123"/>
  <c r="M53" i="123"/>
  <c r="Q53" i="123"/>
  <c r="S53" i="123"/>
  <c r="U53" i="123"/>
  <c r="K54" i="123"/>
  <c r="M54" i="123"/>
  <c r="Q54" i="123"/>
  <c r="S54" i="123"/>
  <c r="U54" i="123"/>
  <c r="K55" i="123"/>
  <c r="M55" i="123"/>
  <c r="Q55" i="123"/>
  <c r="S55" i="123"/>
  <c r="U55" i="123"/>
  <c r="K56" i="123"/>
  <c r="M56" i="123"/>
  <c r="Q56" i="123"/>
  <c r="S56" i="123"/>
  <c r="U56" i="123"/>
  <c r="K57" i="123"/>
  <c r="M57" i="123"/>
  <c r="Q57" i="123"/>
  <c r="S57" i="123"/>
  <c r="U57" i="123"/>
  <c r="K58" i="123"/>
  <c r="M58" i="123"/>
  <c r="Q58" i="123"/>
  <c r="S58" i="123"/>
  <c r="U58" i="123"/>
  <c r="K59" i="123"/>
  <c r="M59" i="123"/>
  <c r="Q59" i="123"/>
  <c r="S59" i="123"/>
  <c r="U59" i="123"/>
  <c r="K60" i="123"/>
  <c r="M60" i="123"/>
  <c r="Q60" i="123"/>
  <c r="S60" i="123"/>
  <c r="U60" i="123"/>
  <c r="K61" i="123"/>
  <c r="M61" i="123"/>
  <c r="Q61" i="123"/>
  <c r="S61" i="123"/>
  <c r="U61" i="123"/>
  <c r="K62" i="123"/>
  <c r="M62" i="123"/>
  <c r="Q62" i="123"/>
  <c r="S62" i="123"/>
  <c r="U62" i="123"/>
  <c r="K63" i="123"/>
  <c r="M63" i="123"/>
  <c r="Q63" i="123"/>
  <c r="S63" i="123"/>
  <c r="U63" i="123"/>
  <c r="U6" i="123"/>
  <c r="S6" i="123"/>
  <c r="Q6" i="123"/>
  <c r="M6" i="123"/>
  <c r="L14" i="132"/>
  <c r="A52" i="119" l="1"/>
  <c r="A53" i="119"/>
  <c r="A54" i="119"/>
  <c r="A55" i="119"/>
  <c r="A56" i="119"/>
  <c r="A57" i="119"/>
  <c r="A58" i="119"/>
  <c r="A59" i="119"/>
  <c r="A60" i="119"/>
  <c r="A61" i="119"/>
  <c r="A62" i="119"/>
  <c r="A63" i="119"/>
  <c r="A64" i="119"/>
  <c r="A65" i="119"/>
  <c r="A66" i="119"/>
  <c r="A67" i="119"/>
  <c r="A68" i="119"/>
  <c r="A69" i="119"/>
  <c r="A70" i="119"/>
  <c r="A71" i="119"/>
  <c r="A72" i="119"/>
  <c r="A73" i="119"/>
  <c r="A74" i="119"/>
  <c r="A75" i="119"/>
  <c r="A76" i="119"/>
  <c r="A77" i="119"/>
  <c r="A78" i="119"/>
  <c r="A79" i="119"/>
  <c r="A80" i="119"/>
  <c r="A81" i="119"/>
  <c r="A82" i="119"/>
  <c r="A83" i="119"/>
  <c r="A84" i="119"/>
  <c r="A85" i="119"/>
  <c r="A86" i="119"/>
  <c r="A87" i="119"/>
  <c r="A88" i="119"/>
  <c r="L52" i="119"/>
  <c r="L53" i="119"/>
  <c r="L54" i="119"/>
  <c r="L55" i="119"/>
  <c r="L56" i="119"/>
  <c r="L57" i="119"/>
  <c r="L58" i="119"/>
  <c r="L59" i="119"/>
  <c r="L60" i="119"/>
  <c r="L61" i="119"/>
  <c r="L62" i="119"/>
  <c r="L63" i="119"/>
  <c r="L64" i="119"/>
  <c r="L65" i="119"/>
  <c r="L66" i="119"/>
  <c r="L67" i="119"/>
  <c r="L68" i="119"/>
  <c r="L69" i="119"/>
  <c r="L70" i="119"/>
  <c r="L71" i="119"/>
  <c r="L72" i="119"/>
  <c r="L73" i="119"/>
  <c r="L74" i="119"/>
  <c r="L75" i="119"/>
  <c r="L76" i="119"/>
  <c r="L77" i="119"/>
  <c r="L78" i="119"/>
  <c r="L79" i="119"/>
  <c r="L80" i="119"/>
  <c r="L81" i="119"/>
  <c r="L82" i="119"/>
  <c r="L83" i="119"/>
  <c r="L84" i="119"/>
  <c r="L85" i="119"/>
  <c r="L86" i="119"/>
  <c r="L87" i="119"/>
  <c r="L88" i="119"/>
  <c r="L89" i="119"/>
  <c r="L90" i="119"/>
  <c r="L91" i="119"/>
  <c r="L92" i="119"/>
  <c r="L93" i="119"/>
  <c r="L94" i="119"/>
  <c r="L95" i="119"/>
  <c r="L96" i="119"/>
  <c r="L97" i="119"/>
  <c r="L98" i="119"/>
  <c r="L99" i="119"/>
  <c r="L100" i="119"/>
  <c r="L101" i="119"/>
  <c r="L102" i="119"/>
  <c r="L103" i="119"/>
  <c r="L104" i="119"/>
  <c r="L105" i="119"/>
  <c r="L106" i="119"/>
  <c r="L107" i="119"/>
  <c r="L108" i="119"/>
  <c r="L109" i="119"/>
  <c r="L110" i="119"/>
  <c r="M5" i="119" l="1"/>
  <c r="M80" i="119" s="1"/>
  <c r="M104" i="119" l="1"/>
  <c r="M76" i="119"/>
  <c r="M108" i="119"/>
  <c r="M64" i="119"/>
  <c r="M70" i="119"/>
  <c r="M85" i="119"/>
  <c r="M60" i="119"/>
  <c r="M77" i="119"/>
  <c r="M83" i="119"/>
  <c r="M55" i="119"/>
  <c r="M68" i="119"/>
  <c r="M13" i="119"/>
  <c r="M18" i="119"/>
  <c r="M29" i="119"/>
  <c r="M34" i="119"/>
  <c r="M21" i="119"/>
  <c r="M17" i="119"/>
  <c r="M10" i="119"/>
  <c r="M26" i="119"/>
  <c r="M22" i="119"/>
  <c r="M33" i="119"/>
  <c r="M30" i="119"/>
  <c r="M6" i="119"/>
  <c r="M12" i="119"/>
  <c r="M14" i="119"/>
  <c r="M31" i="119"/>
  <c r="M19" i="119"/>
  <c r="M25" i="119"/>
  <c r="M15" i="119"/>
  <c r="M24" i="119"/>
  <c r="M9" i="119"/>
  <c r="M23" i="119"/>
  <c r="M11" i="119"/>
  <c r="M20" i="119"/>
  <c r="M7" i="119"/>
  <c r="M28" i="119"/>
  <c r="M35" i="119"/>
  <c r="M8" i="119"/>
  <c r="M36" i="119"/>
  <c r="M27" i="119"/>
  <c r="M32" i="119"/>
  <c r="M16" i="119"/>
  <c r="M91" i="119"/>
  <c r="M59" i="119"/>
  <c r="M110" i="119"/>
  <c r="M78" i="119"/>
  <c r="M86" i="119"/>
  <c r="M99" i="119"/>
  <c r="M107" i="119"/>
  <c r="M89" i="119"/>
  <c r="M96" i="119"/>
  <c r="M67" i="119"/>
  <c r="M61" i="119"/>
  <c r="M95" i="119"/>
  <c r="M66" i="119"/>
  <c r="M103" i="119"/>
  <c r="M92" i="119"/>
  <c r="M79" i="119"/>
  <c r="M93" i="119"/>
  <c r="M63" i="119"/>
  <c r="M106" i="119"/>
  <c r="M75" i="119"/>
  <c r="M58" i="119"/>
  <c r="M82" i="119"/>
  <c r="M71" i="119"/>
  <c r="M90" i="119"/>
  <c r="M52" i="119"/>
  <c r="M87" i="119"/>
  <c r="M105" i="119"/>
  <c r="M98" i="119"/>
  <c r="M72" i="119"/>
  <c r="M65" i="119"/>
  <c r="M54" i="119"/>
  <c r="M81" i="119"/>
  <c r="M102" i="119"/>
  <c r="M88" i="119"/>
  <c r="M74" i="119"/>
  <c r="M109" i="119"/>
  <c r="M56" i="119"/>
  <c r="M84" i="119"/>
  <c r="M53" i="119"/>
  <c r="M62" i="119"/>
  <c r="M101" i="119"/>
  <c r="M100" i="119"/>
  <c r="M57" i="119"/>
  <c r="M69" i="119"/>
  <c r="M97" i="119"/>
  <c r="M73" i="119"/>
  <c r="M94" i="119"/>
  <c r="R81" i="123"/>
  <c r="R82" i="123"/>
  <c r="R83" i="123"/>
  <c r="R84" i="123"/>
  <c r="R85" i="123"/>
  <c r="R86" i="123"/>
  <c r="R87" i="123"/>
  <c r="R88" i="123"/>
  <c r="R89" i="123"/>
  <c r="R90" i="123"/>
  <c r="R91" i="123"/>
  <c r="R92" i="123"/>
  <c r="W31" i="37"/>
  <c r="W32" i="37"/>
  <c r="W33" i="37"/>
  <c r="W34" i="37"/>
  <c r="W36" i="37"/>
  <c r="W37" i="37"/>
  <c r="W38" i="37"/>
  <c r="W39" i="37"/>
  <c r="W40" i="37"/>
  <c r="W41" i="37"/>
  <c r="W42" i="37"/>
  <c r="W43" i="37"/>
  <c r="W44" i="37"/>
  <c r="W45" i="37"/>
  <c r="W46" i="37"/>
  <c r="W47" i="37"/>
  <c r="W48" i="37"/>
  <c r="W49" i="37"/>
  <c r="W50" i="37"/>
  <c r="W51" i="37"/>
  <c r="W52" i="37"/>
  <c r="W53" i="37"/>
  <c r="W54" i="37"/>
  <c r="W55" i="37"/>
  <c r="W56" i="37"/>
  <c r="W57" i="37"/>
  <c r="W58" i="37"/>
  <c r="W59" i="37"/>
  <c r="W60" i="37"/>
  <c r="W61" i="37"/>
  <c r="W62" i="37"/>
  <c r="W63" i="37"/>
  <c r="W64" i="37"/>
  <c r="W65" i="37"/>
  <c r="W66" i="37"/>
  <c r="W67" i="37"/>
  <c r="W68" i="37"/>
  <c r="W69" i="37"/>
  <c r="W70" i="37"/>
  <c r="W71" i="37"/>
  <c r="W72" i="37"/>
  <c r="L94" i="114"/>
  <c r="L95" i="114"/>
  <c r="L96" i="114"/>
  <c r="L97" i="114"/>
  <c r="A91" i="114"/>
  <c r="L91" i="114"/>
  <c r="A92" i="114"/>
  <c r="L92" i="114"/>
  <c r="A93" i="114"/>
  <c r="L93" i="114"/>
  <c r="A94" i="114"/>
  <c r="A95" i="114"/>
  <c r="A96" i="114"/>
  <c r="A97" i="114"/>
  <c r="A98" i="114"/>
  <c r="L98" i="114"/>
  <c r="A99" i="114"/>
  <c r="L99" i="114"/>
  <c r="A100" i="114"/>
  <c r="L100" i="114"/>
  <c r="A101" i="114"/>
  <c r="L101" i="114"/>
  <c r="A102" i="114"/>
  <c r="L102" i="114"/>
  <c r="A103" i="114"/>
  <c r="L103" i="114"/>
  <c r="A104" i="114"/>
  <c r="L104" i="114"/>
  <c r="A105" i="114"/>
  <c r="L105" i="114"/>
  <c r="A106" i="114"/>
  <c r="L106" i="114"/>
  <c r="A107" i="114"/>
  <c r="L107" i="114"/>
  <c r="A108" i="114"/>
  <c r="L108" i="114"/>
  <c r="A109" i="114"/>
  <c r="L109" i="114"/>
  <c r="A110" i="114"/>
  <c r="L110" i="114"/>
  <c r="A111" i="114"/>
  <c r="L111" i="114"/>
  <c r="A112" i="114"/>
  <c r="L112" i="114"/>
  <c r="A113" i="114"/>
  <c r="L113" i="114"/>
  <c r="A114" i="114"/>
  <c r="L114" i="114"/>
  <c r="A115" i="114"/>
  <c r="L115" i="114"/>
  <c r="A116" i="114"/>
  <c r="L116" i="114"/>
  <c r="A117" i="114"/>
  <c r="L117" i="114"/>
  <c r="A118" i="114"/>
  <c r="L118" i="114"/>
  <c r="A119" i="114"/>
  <c r="L119" i="114"/>
  <c r="A120" i="114"/>
  <c r="L120" i="114"/>
  <c r="A121" i="114"/>
  <c r="L121" i="114"/>
  <c r="A122" i="114"/>
  <c r="L122" i="114"/>
  <c r="L33" i="114"/>
  <c r="L34" i="114"/>
  <c r="L36" i="114"/>
  <c r="L37" i="114"/>
  <c r="L38" i="114"/>
  <c r="L39" i="114"/>
  <c r="L40" i="114"/>
  <c r="L41" i="114"/>
  <c r="L42" i="114"/>
  <c r="L43" i="114"/>
  <c r="L44" i="114"/>
  <c r="L15" i="114"/>
  <c r="L17" i="114"/>
  <c r="L18" i="114"/>
  <c r="L20" i="114"/>
  <c r="L21" i="114"/>
  <c r="L22" i="114"/>
  <c r="L23" i="114"/>
  <c r="L24" i="114"/>
  <c r="L25" i="114"/>
  <c r="L26" i="114"/>
  <c r="L28" i="114"/>
  <c r="L29" i="114"/>
  <c r="L30" i="114"/>
  <c r="L31" i="114"/>
  <c r="L32" i="114"/>
  <c r="L6" i="114"/>
  <c r="L7" i="114"/>
  <c r="L8" i="114"/>
  <c r="L10" i="114"/>
  <c r="L11" i="114"/>
  <c r="L12" i="114"/>
  <c r="L13" i="114"/>
  <c r="L14" i="114"/>
  <c r="L10" i="113" l="1"/>
  <c r="L11" i="113"/>
  <c r="L12" i="113"/>
  <c r="L13" i="113"/>
  <c r="L14" i="113"/>
  <c r="L15" i="113"/>
  <c r="L16" i="113"/>
  <c r="L17" i="113"/>
  <c r="L18" i="113"/>
  <c r="L19" i="113"/>
  <c r="L20" i="113"/>
  <c r="L21" i="113"/>
  <c r="L22" i="113"/>
  <c r="L23" i="113"/>
  <c r="L24" i="113"/>
  <c r="L25" i="113"/>
  <c r="L26" i="113"/>
  <c r="L45" i="132"/>
  <c r="L33" i="132"/>
  <c r="L26" i="132"/>
  <c r="L35" i="112" l="1"/>
  <c r="L27" i="112"/>
  <c r="L38" i="112"/>
  <c r="L64" i="112"/>
  <c r="L67" i="112"/>
  <c r="L112" i="112"/>
  <c r="L113" i="112"/>
  <c r="A132" i="112"/>
  <c r="L132" i="112"/>
  <c r="R76" i="124" l="1"/>
  <c r="R77" i="124"/>
  <c r="R78" i="124"/>
  <c r="R79" i="124"/>
  <c r="W73" i="37" l="1"/>
  <c r="R93" i="123" l="1"/>
  <c r="L6" i="120" l="1"/>
  <c r="L7" i="120"/>
  <c r="L8" i="120"/>
  <c r="L9" i="120"/>
  <c r="L10" i="120"/>
  <c r="L11" i="120"/>
  <c r="L12" i="120"/>
  <c r="L13" i="120"/>
  <c r="L14" i="120"/>
  <c r="L15" i="120"/>
  <c r="L16" i="120"/>
  <c r="L17" i="120"/>
  <c r="L18" i="120"/>
  <c r="L19" i="120"/>
  <c r="L20" i="120"/>
  <c r="L21" i="120"/>
  <c r="L22" i="120"/>
  <c r="L23" i="120"/>
  <c r="L24" i="120"/>
  <c r="L25" i="120"/>
  <c r="L26" i="120"/>
  <c r="L27" i="120"/>
  <c r="L28" i="120"/>
  <c r="L29" i="120"/>
  <c r="L30" i="120"/>
  <c r="L31" i="120"/>
  <c r="L32" i="120"/>
  <c r="L33" i="120"/>
  <c r="L34" i="120"/>
  <c r="L35" i="120"/>
  <c r="L36" i="120"/>
  <c r="L37" i="120"/>
  <c r="L38" i="120"/>
  <c r="L39" i="120"/>
  <c r="L40" i="120"/>
  <c r="L41" i="120"/>
  <c r="L42" i="120"/>
  <c r="L43" i="120"/>
  <c r="L44" i="120"/>
  <c r="L45" i="120"/>
  <c r="L46" i="120"/>
  <c r="M84" i="115" l="1"/>
  <c r="M85" i="115"/>
  <c r="M86" i="115"/>
  <c r="M87" i="115"/>
  <c r="M88" i="115"/>
  <c r="M89" i="115"/>
  <c r="M92" i="115"/>
  <c r="M93" i="115"/>
  <c r="M94" i="115"/>
  <c r="M95" i="115"/>
  <c r="M96" i="115"/>
  <c r="M97" i="115"/>
  <c r="M100" i="115"/>
  <c r="M101" i="115"/>
  <c r="M102" i="115"/>
  <c r="M103" i="115"/>
  <c r="M104" i="115"/>
  <c r="M105" i="115"/>
  <c r="M108" i="115"/>
  <c r="M109" i="115"/>
  <c r="M110" i="115"/>
  <c r="M111" i="115"/>
  <c r="M112" i="115"/>
  <c r="M113" i="115"/>
  <c r="M116" i="115"/>
  <c r="M117" i="115"/>
  <c r="M118" i="115"/>
  <c r="M119" i="115"/>
  <c r="M120" i="115"/>
  <c r="M121" i="115"/>
  <c r="M124" i="115"/>
  <c r="M125" i="115"/>
  <c r="M126" i="115"/>
  <c r="M127" i="115"/>
  <c r="M128" i="115"/>
  <c r="M129" i="115"/>
  <c r="M132" i="115"/>
  <c r="L7" i="115"/>
  <c r="L8" i="115"/>
  <c r="L9" i="115"/>
  <c r="L10" i="115"/>
  <c r="L11" i="115"/>
  <c r="L12" i="115"/>
  <c r="L13" i="115"/>
  <c r="L14" i="115"/>
  <c r="L15" i="115"/>
  <c r="L16" i="115"/>
  <c r="L17" i="115"/>
  <c r="L18" i="115"/>
  <c r="L19" i="115"/>
  <c r="L20" i="115"/>
  <c r="L21" i="115"/>
  <c r="L22" i="115"/>
  <c r="L23" i="115"/>
  <c r="L24" i="115"/>
  <c r="L25" i="115"/>
  <c r="L26" i="115"/>
  <c r="L27" i="115"/>
  <c r="L28" i="115"/>
  <c r="L29" i="115"/>
  <c r="L30" i="115"/>
  <c r="L31" i="115"/>
  <c r="L32" i="115"/>
  <c r="L33" i="115"/>
  <c r="L34" i="115"/>
  <c r="L35" i="115"/>
  <c r="L36" i="115"/>
  <c r="L37" i="115"/>
  <c r="L38" i="115"/>
  <c r="L39" i="115"/>
  <c r="L40" i="115"/>
  <c r="L41" i="115"/>
  <c r="L42" i="115"/>
  <c r="L43" i="115"/>
  <c r="L44" i="115"/>
  <c r="L45" i="115"/>
  <c r="L46" i="115"/>
  <c r="L47" i="115"/>
  <c r="L48" i="115"/>
  <c r="L49" i="115"/>
  <c r="L50" i="115"/>
  <c r="L51" i="115"/>
  <c r="L52" i="115"/>
  <c r="L53" i="115"/>
  <c r="L54" i="115"/>
  <c r="L55" i="115"/>
  <c r="L56" i="115"/>
  <c r="L57" i="115"/>
  <c r="L58" i="115"/>
  <c r="L59" i="115"/>
  <c r="L60" i="115"/>
  <c r="L61" i="115"/>
  <c r="L62" i="115"/>
  <c r="L63" i="115"/>
  <c r="L64" i="115"/>
  <c r="L65" i="115"/>
  <c r="L66" i="115"/>
  <c r="L67" i="115"/>
  <c r="L68" i="115"/>
  <c r="L69" i="115"/>
  <c r="L70" i="115"/>
  <c r="L71" i="115"/>
  <c r="L72" i="115"/>
  <c r="L73" i="115"/>
  <c r="L74" i="115"/>
  <c r="L75" i="115"/>
  <c r="L76" i="115"/>
  <c r="L77" i="115"/>
  <c r="L78" i="115"/>
  <c r="L79" i="115"/>
  <c r="L80" i="115"/>
  <c r="L81" i="115"/>
  <c r="L82" i="115"/>
  <c r="L83" i="115"/>
  <c r="M83" i="115" s="1"/>
  <c r="L84" i="115"/>
  <c r="L85" i="115"/>
  <c r="L86" i="115"/>
  <c r="L87" i="115"/>
  <c r="L88" i="115"/>
  <c r="L89" i="115"/>
  <c r="L90" i="115"/>
  <c r="M90" i="115" s="1"/>
  <c r="L91" i="115"/>
  <c r="M91" i="115" s="1"/>
  <c r="L92" i="115"/>
  <c r="L93" i="115"/>
  <c r="L94" i="115"/>
  <c r="L95" i="115"/>
  <c r="L96" i="115"/>
  <c r="L97" i="115"/>
  <c r="L98" i="115"/>
  <c r="M98" i="115" s="1"/>
  <c r="L99" i="115"/>
  <c r="M99" i="115" s="1"/>
  <c r="L100" i="115"/>
  <c r="L101" i="115"/>
  <c r="L102" i="115"/>
  <c r="L103" i="115"/>
  <c r="L104" i="115"/>
  <c r="L105" i="115"/>
  <c r="L106" i="115"/>
  <c r="M106" i="115" s="1"/>
  <c r="L107" i="115"/>
  <c r="M107" i="115" s="1"/>
  <c r="L108" i="115"/>
  <c r="L109" i="115"/>
  <c r="L110" i="115"/>
  <c r="L111" i="115"/>
  <c r="L112" i="115"/>
  <c r="L113" i="115"/>
  <c r="L114" i="115"/>
  <c r="M114" i="115" s="1"/>
  <c r="L115" i="115"/>
  <c r="M115" i="115" s="1"/>
  <c r="L116" i="115"/>
  <c r="L117" i="115"/>
  <c r="L118" i="115"/>
  <c r="L119" i="115"/>
  <c r="L120" i="115"/>
  <c r="L121" i="115"/>
  <c r="L122" i="115"/>
  <c r="M122" i="115" s="1"/>
  <c r="L123" i="115"/>
  <c r="M123" i="115" s="1"/>
  <c r="L124" i="115"/>
  <c r="L125" i="115"/>
  <c r="L126" i="115"/>
  <c r="L127" i="115"/>
  <c r="L128" i="115"/>
  <c r="L129" i="115"/>
  <c r="L130" i="115"/>
  <c r="M130" i="115" s="1"/>
  <c r="L131" i="115"/>
  <c r="M131" i="115" s="1"/>
  <c r="L132" i="115"/>
  <c r="L6" i="115"/>
  <c r="A116" i="115"/>
  <c r="A117" i="115"/>
  <c r="A118" i="115"/>
  <c r="A119" i="115"/>
  <c r="A120" i="115"/>
  <c r="A121" i="115"/>
  <c r="A122" i="115"/>
  <c r="A123" i="115"/>
  <c r="A124" i="115"/>
  <c r="A125" i="115"/>
  <c r="A126" i="115"/>
  <c r="A127" i="115"/>
  <c r="A128" i="115"/>
  <c r="A129" i="115"/>
  <c r="A130" i="115"/>
  <c r="A131" i="115"/>
  <c r="A132" i="115"/>
  <c r="A133" i="115"/>
  <c r="R60" i="124" l="1"/>
  <c r="R61" i="124"/>
  <c r="R62" i="124"/>
  <c r="R63" i="124"/>
  <c r="R64" i="124"/>
  <c r="R65" i="124"/>
  <c r="R66" i="124"/>
  <c r="R67" i="124"/>
  <c r="R68" i="124"/>
  <c r="R69" i="124"/>
  <c r="R70" i="124"/>
  <c r="R71" i="124"/>
  <c r="R72" i="124"/>
  <c r="R37" i="125"/>
  <c r="R38" i="125"/>
  <c r="R39" i="125"/>
  <c r="R40" i="125"/>
  <c r="A50" i="117"/>
  <c r="L45" i="117"/>
  <c r="L46" i="117"/>
  <c r="L47" i="117"/>
  <c r="L48" i="117"/>
  <c r="L49" i="117"/>
  <c r="L50" i="117"/>
  <c r="L51" i="117"/>
  <c r="L52" i="117"/>
  <c r="L53" i="117"/>
  <c r="L6" i="117"/>
  <c r="L7" i="117"/>
  <c r="L8" i="117"/>
  <c r="L9" i="117"/>
  <c r="L10" i="117"/>
  <c r="L11" i="117"/>
  <c r="L12" i="117"/>
  <c r="L13" i="117"/>
  <c r="L14" i="117"/>
  <c r="L15" i="117"/>
  <c r="L16" i="117"/>
  <c r="L17" i="117"/>
  <c r="L18" i="117"/>
  <c r="L19" i="117"/>
  <c r="L20" i="117"/>
  <c r="L21" i="117"/>
  <c r="L22" i="117"/>
  <c r="L24" i="117"/>
  <c r="L25" i="117"/>
  <c r="L26" i="117"/>
  <c r="L27" i="117"/>
  <c r="L6" i="128" l="1"/>
  <c r="L7" i="128"/>
  <c r="L8" i="128"/>
  <c r="L9" i="128"/>
  <c r="L10" i="128"/>
  <c r="L11" i="128"/>
  <c r="L12" i="128"/>
  <c r="L13" i="128"/>
  <c r="L14" i="128"/>
  <c r="L15" i="128"/>
  <c r="L16" i="128"/>
  <c r="L17" i="128"/>
  <c r="L18" i="128"/>
  <c r="L19" i="128"/>
  <c r="L20" i="128"/>
  <c r="L21" i="128"/>
  <c r="L22" i="128"/>
  <c r="L23" i="128"/>
  <c r="L24" i="128"/>
  <c r="L25" i="128"/>
  <c r="L26" i="128"/>
  <c r="L27" i="128"/>
  <c r="L28" i="128"/>
  <c r="L29" i="128"/>
  <c r="L30" i="128"/>
  <c r="L31" i="128"/>
  <c r="L32" i="128"/>
  <c r="L33" i="128"/>
  <c r="L34" i="128"/>
  <c r="L35" i="128"/>
  <c r="L36" i="128"/>
  <c r="L37" i="128"/>
  <c r="L38" i="128"/>
  <c r="L39" i="128"/>
  <c r="L40" i="128"/>
  <c r="L41" i="128"/>
  <c r="L42" i="128"/>
  <c r="L43" i="128"/>
  <c r="L44" i="128"/>
  <c r="L45" i="128"/>
  <c r="L46" i="128"/>
  <c r="L47" i="128"/>
  <c r="L48" i="128"/>
  <c r="L49" i="128"/>
  <c r="L50" i="128"/>
  <c r="L51" i="128"/>
  <c r="L52" i="128"/>
  <c r="L53" i="128"/>
  <c r="L54" i="128"/>
  <c r="L55" i="128"/>
  <c r="L56" i="128"/>
  <c r="L57" i="128"/>
  <c r="L58" i="128"/>
  <c r="L59" i="128"/>
  <c r="L60" i="128"/>
  <c r="L61" i="128"/>
  <c r="L62" i="128"/>
  <c r="L63" i="128"/>
  <c r="L64" i="128"/>
  <c r="L65" i="128"/>
  <c r="A62" i="133"/>
  <c r="A61" i="133"/>
  <c r="A60" i="133"/>
  <c r="A59" i="133"/>
  <c r="A58" i="133"/>
  <c r="A57" i="133"/>
  <c r="A56" i="133"/>
  <c r="A55" i="133"/>
  <c r="A54" i="133"/>
  <c r="A53" i="133"/>
  <c r="A52" i="133"/>
  <c r="A51" i="133"/>
  <c r="A50" i="133"/>
  <c r="A49" i="133"/>
  <c r="A48" i="133"/>
  <c r="A47" i="133"/>
  <c r="A46" i="133"/>
  <c r="A45" i="133"/>
  <c r="A44" i="133"/>
  <c r="A43" i="133"/>
  <c r="A42" i="133"/>
  <c r="A41" i="133"/>
  <c r="A40" i="133"/>
  <c r="A39" i="133"/>
  <c r="A38" i="133"/>
  <c r="A37" i="133"/>
  <c r="A36" i="133"/>
  <c r="A35" i="133"/>
  <c r="A34" i="133"/>
  <c r="A33" i="133"/>
  <c r="A32" i="133"/>
  <c r="A31" i="133"/>
  <c r="A30" i="133"/>
  <c r="A29" i="133"/>
  <c r="A28" i="133"/>
  <c r="A27" i="133"/>
  <c r="A26" i="133"/>
  <c r="A25" i="133"/>
  <c r="A24" i="133"/>
  <c r="A23" i="133"/>
  <c r="A22" i="133"/>
  <c r="A21" i="133"/>
  <c r="A20" i="133"/>
  <c r="A19" i="133"/>
  <c r="A18" i="133"/>
  <c r="A17" i="133"/>
  <c r="A16" i="133"/>
  <c r="A15" i="133"/>
  <c r="A14" i="133"/>
  <c r="A13" i="133"/>
  <c r="A12" i="133"/>
  <c r="A11" i="133"/>
  <c r="A10" i="133"/>
  <c r="A9" i="133"/>
  <c r="A8" i="133"/>
  <c r="A7" i="133"/>
  <c r="A6" i="133"/>
  <c r="A2" i="133"/>
  <c r="A1" i="133" s="1"/>
  <c r="A98" i="132"/>
  <c r="A97" i="132"/>
  <c r="A96" i="132"/>
  <c r="A95" i="132"/>
  <c r="A94" i="132"/>
  <c r="A93" i="132"/>
  <c r="A92" i="132"/>
  <c r="A91" i="132"/>
  <c r="A90" i="132"/>
  <c r="A89" i="132"/>
  <c r="A88" i="132"/>
  <c r="A87" i="132"/>
  <c r="A86" i="132"/>
  <c r="A85" i="132"/>
  <c r="A84" i="132"/>
  <c r="A83" i="132"/>
  <c r="A82" i="132"/>
  <c r="A81" i="132"/>
  <c r="A80" i="132"/>
  <c r="A79" i="132"/>
  <c r="A78" i="132"/>
  <c r="A77" i="132"/>
  <c r="A76" i="132"/>
  <c r="A75" i="132"/>
  <c r="A74" i="132"/>
  <c r="A73" i="132"/>
  <c r="A72" i="132"/>
  <c r="A71" i="132"/>
  <c r="A70" i="132"/>
  <c r="A69" i="132"/>
  <c r="A68" i="132"/>
  <c r="A67" i="132"/>
  <c r="A66" i="132"/>
  <c r="A65" i="132"/>
  <c r="A64" i="132"/>
  <c r="A63" i="132"/>
  <c r="A62" i="132"/>
  <c r="A61" i="132"/>
  <c r="A60" i="132"/>
  <c r="A59" i="132"/>
  <c r="A58" i="132"/>
  <c r="A57" i="132"/>
  <c r="A56" i="132"/>
  <c r="A55" i="132"/>
  <c r="A54" i="132"/>
  <c r="A53" i="132"/>
  <c r="A52" i="132"/>
  <c r="A51" i="132"/>
  <c r="A50" i="132"/>
  <c r="A49" i="132"/>
  <c r="A48" i="132"/>
  <c r="L47" i="132"/>
  <c r="A47" i="132"/>
  <c r="L46" i="132"/>
  <c r="A46" i="132"/>
  <c r="A45" i="132"/>
  <c r="L44" i="132"/>
  <c r="A44" i="132"/>
  <c r="L43" i="132"/>
  <c r="A43" i="132"/>
  <c r="A42" i="132"/>
  <c r="L41" i="132"/>
  <c r="A41" i="132"/>
  <c r="L40" i="132"/>
  <c r="A40" i="132"/>
  <c r="A39" i="132"/>
  <c r="L38" i="132"/>
  <c r="A38" i="132"/>
  <c r="L37" i="132"/>
  <c r="A37" i="132"/>
  <c r="L36" i="132"/>
  <c r="A36" i="132"/>
  <c r="L35" i="132"/>
  <c r="A35" i="132"/>
  <c r="L34" i="132"/>
  <c r="A34" i="132"/>
  <c r="A33" i="132"/>
  <c r="L32" i="132"/>
  <c r="A32" i="132"/>
  <c r="L31" i="132"/>
  <c r="A31" i="132"/>
  <c r="L30" i="132"/>
  <c r="A30" i="132"/>
  <c r="L29" i="132"/>
  <c r="A29" i="132"/>
  <c r="L28" i="132"/>
  <c r="A28" i="132"/>
  <c r="L27" i="132"/>
  <c r="A27" i="132"/>
  <c r="A26" i="132"/>
  <c r="L25" i="132"/>
  <c r="A25" i="132"/>
  <c r="L24" i="132"/>
  <c r="A24" i="132"/>
  <c r="L23" i="132"/>
  <c r="A23" i="132"/>
  <c r="L22" i="132"/>
  <c r="A22" i="132"/>
  <c r="L21" i="132"/>
  <c r="A21" i="132"/>
  <c r="L20" i="132"/>
  <c r="A20" i="132"/>
  <c r="L19" i="132"/>
  <c r="A19" i="132"/>
  <c r="L18" i="132"/>
  <c r="A18" i="132"/>
  <c r="L17" i="132"/>
  <c r="A17" i="132"/>
  <c r="L16" i="132"/>
  <c r="A16" i="132"/>
  <c r="L15" i="132"/>
  <c r="A15" i="132"/>
  <c r="A14" i="132"/>
  <c r="L13" i="132"/>
  <c r="A13" i="132"/>
  <c r="L12" i="132"/>
  <c r="A12" i="132"/>
  <c r="L11" i="132"/>
  <c r="A11" i="132"/>
  <c r="L10" i="132"/>
  <c r="A10" i="132"/>
  <c r="L9" i="132"/>
  <c r="A9" i="132"/>
  <c r="L8" i="132"/>
  <c r="A8" i="132"/>
  <c r="L7" i="132"/>
  <c r="A7" i="132"/>
  <c r="L6" i="132"/>
  <c r="A6" i="132"/>
  <c r="A2" i="132"/>
  <c r="A1" i="132" s="1"/>
  <c r="L98" i="131"/>
  <c r="A98" i="131"/>
  <c r="L97" i="131"/>
  <c r="A97" i="131"/>
  <c r="L96" i="131"/>
  <c r="A96" i="131"/>
  <c r="L95" i="131"/>
  <c r="A95" i="131"/>
  <c r="L94" i="131"/>
  <c r="A94" i="131"/>
  <c r="L93" i="131"/>
  <c r="A93" i="131"/>
  <c r="L92" i="131"/>
  <c r="A92" i="131"/>
  <c r="L91" i="131"/>
  <c r="A91" i="131"/>
  <c r="L90" i="131"/>
  <c r="A90" i="131"/>
  <c r="L89" i="131"/>
  <c r="A89" i="131"/>
  <c r="L88" i="131"/>
  <c r="A88" i="131"/>
  <c r="L87" i="131"/>
  <c r="A87" i="131"/>
  <c r="L86" i="131"/>
  <c r="A86" i="131"/>
  <c r="L85" i="131"/>
  <c r="A85" i="131"/>
  <c r="L84" i="131"/>
  <c r="A84" i="131"/>
  <c r="L83" i="131"/>
  <c r="A83" i="131"/>
  <c r="L82" i="131"/>
  <c r="A82" i="131"/>
  <c r="L81" i="131"/>
  <c r="A81" i="131"/>
  <c r="L80" i="131"/>
  <c r="A80" i="131"/>
  <c r="L79" i="131"/>
  <c r="A79" i="131"/>
  <c r="L78" i="131"/>
  <c r="A78" i="131"/>
  <c r="L77" i="131"/>
  <c r="A77" i="131"/>
  <c r="L76" i="131"/>
  <c r="A76" i="131"/>
  <c r="L75" i="131"/>
  <c r="A75" i="131"/>
  <c r="L74" i="131"/>
  <c r="A74" i="131"/>
  <c r="L73" i="131"/>
  <c r="A73" i="131"/>
  <c r="L72" i="131"/>
  <c r="A72" i="131"/>
  <c r="L71" i="131"/>
  <c r="A71" i="131"/>
  <c r="L70" i="131"/>
  <c r="A70" i="131"/>
  <c r="L69" i="131"/>
  <c r="A69" i="131"/>
  <c r="L68" i="131"/>
  <c r="A68" i="131"/>
  <c r="L67" i="131"/>
  <c r="A67" i="131"/>
  <c r="L66" i="131"/>
  <c r="A66" i="131"/>
  <c r="L65" i="131"/>
  <c r="A65" i="131"/>
  <c r="L64" i="131"/>
  <c r="A64" i="131"/>
  <c r="L63" i="131"/>
  <c r="A63" i="131"/>
  <c r="L62" i="131"/>
  <c r="A62" i="131"/>
  <c r="L61" i="131"/>
  <c r="A61" i="131"/>
  <c r="L60" i="131"/>
  <c r="A60" i="131"/>
  <c r="L59" i="131"/>
  <c r="A59" i="131"/>
  <c r="L58" i="131"/>
  <c r="A58" i="131"/>
  <c r="L57" i="131"/>
  <c r="A57" i="131"/>
  <c r="L56" i="131"/>
  <c r="A56" i="131"/>
  <c r="L55" i="131"/>
  <c r="A55" i="131"/>
  <c r="L54" i="131"/>
  <c r="A54" i="131"/>
  <c r="L53" i="131"/>
  <c r="A53" i="131"/>
  <c r="L52" i="131"/>
  <c r="A52" i="131"/>
  <c r="L51" i="131"/>
  <c r="A51" i="131"/>
  <c r="L50" i="131"/>
  <c r="A50" i="131"/>
  <c r="L49" i="131"/>
  <c r="A49" i="131"/>
  <c r="L48" i="131"/>
  <c r="A48" i="131"/>
  <c r="L47" i="131"/>
  <c r="A47" i="131"/>
  <c r="L46" i="131"/>
  <c r="A46" i="131"/>
  <c r="L45" i="131"/>
  <c r="A45" i="131"/>
  <c r="L44" i="131"/>
  <c r="A44" i="131"/>
  <c r="L43" i="131"/>
  <c r="A43" i="131"/>
  <c r="L42" i="131"/>
  <c r="A42" i="131"/>
  <c r="L41" i="131"/>
  <c r="A41" i="131"/>
  <c r="L40" i="131"/>
  <c r="A40" i="131"/>
  <c r="L39" i="131"/>
  <c r="A39" i="131"/>
  <c r="L38" i="131"/>
  <c r="A38" i="131"/>
  <c r="L37" i="131"/>
  <c r="A37" i="131"/>
  <c r="L36" i="131"/>
  <c r="A36" i="131"/>
  <c r="L35" i="131"/>
  <c r="A35" i="131"/>
  <c r="L34" i="131"/>
  <c r="A34" i="131"/>
  <c r="L33" i="131"/>
  <c r="A33" i="131"/>
  <c r="L32" i="131"/>
  <c r="A32" i="131"/>
  <c r="L31" i="131"/>
  <c r="A31" i="131"/>
  <c r="L30" i="131"/>
  <c r="A30" i="131"/>
  <c r="L29" i="131"/>
  <c r="A29" i="131"/>
  <c r="L28" i="131"/>
  <c r="A28" i="131"/>
  <c r="L27" i="131"/>
  <c r="A27" i="131"/>
  <c r="L26" i="131"/>
  <c r="A26" i="131"/>
  <c r="L25" i="131"/>
  <c r="A25" i="131"/>
  <c r="L24" i="131"/>
  <c r="A24" i="131"/>
  <c r="L23" i="131"/>
  <c r="A23" i="131"/>
  <c r="L22" i="131"/>
  <c r="A22" i="131"/>
  <c r="L21" i="131"/>
  <c r="A21" i="131"/>
  <c r="L20" i="131"/>
  <c r="A20" i="131"/>
  <c r="L19" i="131"/>
  <c r="A19" i="131"/>
  <c r="L18" i="131"/>
  <c r="A18" i="131"/>
  <c r="L17" i="131"/>
  <c r="A17" i="131"/>
  <c r="L16" i="131"/>
  <c r="A16" i="131"/>
  <c r="L15" i="131"/>
  <c r="A15" i="131"/>
  <c r="L14" i="131"/>
  <c r="A14" i="131"/>
  <c r="L13" i="131"/>
  <c r="A13" i="131"/>
  <c r="L12" i="131"/>
  <c r="A12" i="131"/>
  <c r="L11" i="131"/>
  <c r="A11" i="131"/>
  <c r="L10" i="131"/>
  <c r="A10" i="131"/>
  <c r="L9" i="131"/>
  <c r="A9" i="131"/>
  <c r="L8" i="131"/>
  <c r="A8" i="131"/>
  <c r="L7" i="131"/>
  <c r="A7" i="131"/>
  <c r="L6" i="131"/>
  <c r="A6" i="131"/>
  <c r="M5" i="131"/>
  <c r="A2" i="131"/>
  <c r="A1" i="131" s="1"/>
  <c r="L98" i="130"/>
  <c r="M98" i="130" s="1"/>
  <c r="A98" i="130"/>
  <c r="L97" i="130"/>
  <c r="A97" i="130"/>
  <c r="L96" i="130"/>
  <c r="M96" i="130" s="1"/>
  <c r="A96" i="130"/>
  <c r="L95" i="130"/>
  <c r="M95" i="130" s="1"/>
  <c r="A95" i="130"/>
  <c r="L94" i="130"/>
  <c r="M94" i="130" s="1"/>
  <c r="A94" i="130"/>
  <c r="L93" i="130"/>
  <c r="A93" i="130"/>
  <c r="L92" i="130"/>
  <c r="M92" i="130" s="1"/>
  <c r="A92" i="130"/>
  <c r="L91" i="130"/>
  <c r="M91" i="130" s="1"/>
  <c r="A91" i="130"/>
  <c r="L90" i="130"/>
  <c r="A90" i="130"/>
  <c r="L89" i="130"/>
  <c r="A89" i="130"/>
  <c r="L88" i="130"/>
  <c r="M88" i="130" s="1"/>
  <c r="A88" i="130"/>
  <c r="L87" i="130"/>
  <c r="M87" i="130" s="1"/>
  <c r="A87" i="130"/>
  <c r="L86" i="130"/>
  <c r="M86" i="130" s="1"/>
  <c r="A86" i="130"/>
  <c r="L85" i="130"/>
  <c r="A85" i="130"/>
  <c r="L84" i="130"/>
  <c r="M84" i="130" s="1"/>
  <c r="A84" i="130"/>
  <c r="L83" i="130"/>
  <c r="M83" i="130" s="1"/>
  <c r="A83" i="130"/>
  <c r="L82" i="130"/>
  <c r="M82" i="130" s="1"/>
  <c r="A82" i="130"/>
  <c r="M81" i="130"/>
  <c r="L81" i="130"/>
  <c r="A81" i="130"/>
  <c r="L80" i="130"/>
  <c r="M80" i="130" s="1"/>
  <c r="A80" i="130"/>
  <c r="L79" i="130"/>
  <c r="M79" i="130" s="1"/>
  <c r="A79" i="130"/>
  <c r="L78" i="130"/>
  <c r="M78" i="130" s="1"/>
  <c r="A78" i="130"/>
  <c r="L77" i="130"/>
  <c r="A77" i="130"/>
  <c r="L76" i="130"/>
  <c r="M76" i="130" s="1"/>
  <c r="A76" i="130"/>
  <c r="L75" i="130"/>
  <c r="M75" i="130" s="1"/>
  <c r="A75" i="130"/>
  <c r="L74" i="130"/>
  <c r="M74" i="130" s="1"/>
  <c r="A74" i="130"/>
  <c r="M73" i="130"/>
  <c r="L73" i="130"/>
  <c r="A73" i="130"/>
  <c r="L72" i="130"/>
  <c r="M72" i="130" s="1"/>
  <c r="A72" i="130"/>
  <c r="L71" i="130"/>
  <c r="M71" i="130" s="1"/>
  <c r="A71" i="130"/>
  <c r="L70" i="130"/>
  <c r="A70" i="130"/>
  <c r="L69" i="130"/>
  <c r="A69" i="130"/>
  <c r="L68" i="130"/>
  <c r="M68" i="130" s="1"/>
  <c r="A68" i="130"/>
  <c r="L67" i="130"/>
  <c r="M67" i="130" s="1"/>
  <c r="A67" i="130"/>
  <c r="L66" i="130"/>
  <c r="M66" i="130" s="1"/>
  <c r="A66" i="130"/>
  <c r="M65" i="130"/>
  <c r="L65" i="130"/>
  <c r="A65" i="130"/>
  <c r="L64" i="130"/>
  <c r="M64" i="130" s="1"/>
  <c r="A64" i="130"/>
  <c r="L63" i="130"/>
  <c r="M63" i="130" s="1"/>
  <c r="A63" i="130"/>
  <c r="L62" i="130"/>
  <c r="M62" i="130" s="1"/>
  <c r="A62" i="130"/>
  <c r="L61" i="130"/>
  <c r="A61" i="130"/>
  <c r="L60" i="130"/>
  <c r="M60" i="130" s="1"/>
  <c r="A60" i="130"/>
  <c r="L59" i="130"/>
  <c r="M59" i="130" s="1"/>
  <c r="A59" i="130"/>
  <c r="L58" i="130"/>
  <c r="M58" i="130" s="1"/>
  <c r="A58" i="130"/>
  <c r="M57" i="130"/>
  <c r="L57" i="130"/>
  <c r="A57" i="130"/>
  <c r="L56" i="130"/>
  <c r="M56" i="130" s="1"/>
  <c r="A56" i="130"/>
  <c r="L55" i="130"/>
  <c r="M55" i="130" s="1"/>
  <c r="A55" i="130"/>
  <c r="L54" i="130"/>
  <c r="M54" i="130" s="1"/>
  <c r="A54" i="130"/>
  <c r="L53" i="130"/>
  <c r="A53" i="130"/>
  <c r="L52" i="130"/>
  <c r="M52" i="130" s="1"/>
  <c r="A52" i="130"/>
  <c r="L51" i="130"/>
  <c r="M51" i="130" s="1"/>
  <c r="A51" i="130"/>
  <c r="L50" i="130"/>
  <c r="M50" i="130" s="1"/>
  <c r="A50" i="130"/>
  <c r="M49" i="130"/>
  <c r="L49" i="130"/>
  <c r="A49" i="130"/>
  <c r="L48" i="130"/>
  <c r="M48" i="130" s="1"/>
  <c r="A48" i="130"/>
  <c r="L47" i="130"/>
  <c r="M47" i="130" s="1"/>
  <c r="A47" i="130"/>
  <c r="L46" i="130"/>
  <c r="M46" i="130" s="1"/>
  <c r="A46" i="130"/>
  <c r="L45" i="130"/>
  <c r="A45" i="130"/>
  <c r="L44" i="130"/>
  <c r="M44" i="130" s="1"/>
  <c r="A44" i="130"/>
  <c r="L43" i="130"/>
  <c r="M43" i="130" s="1"/>
  <c r="A43" i="130"/>
  <c r="L42" i="130"/>
  <c r="A42" i="130"/>
  <c r="M41" i="130"/>
  <c r="L41" i="130"/>
  <c r="A41" i="130"/>
  <c r="L40" i="130"/>
  <c r="M40" i="130" s="1"/>
  <c r="A40" i="130"/>
  <c r="L39" i="130"/>
  <c r="M39" i="130" s="1"/>
  <c r="A39" i="130"/>
  <c r="L38" i="130"/>
  <c r="M38" i="130" s="1"/>
  <c r="A38" i="130"/>
  <c r="L37" i="130"/>
  <c r="A37" i="130"/>
  <c r="L36" i="130"/>
  <c r="M36" i="130" s="1"/>
  <c r="A36" i="130"/>
  <c r="L35" i="130"/>
  <c r="M35" i="130" s="1"/>
  <c r="A35" i="130"/>
  <c r="L34" i="130"/>
  <c r="M34" i="130" s="1"/>
  <c r="A34" i="130"/>
  <c r="M33" i="130"/>
  <c r="L33" i="130"/>
  <c r="A33" i="130"/>
  <c r="L32" i="130"/>
  <c r="M32" i="130" s="1"/>
  <c r="A32" i="130"/>
  <c r="L31" i="130"/>
  <c r="M31" i="130" s="1"/>
  <c r="A31" i="130"/>
  <c r="L30" i="130"/>
  <c r="A30" i="130"/>
  <c r="L29" i="130"/>
  <c r="A29" i="130"/>
  <c r="L28" i="130"/>
  <c r="M28" i="130" s="1"/>
  <c r="A28" i="130"/>
  <c r="L27" i="130"/>
  <c r="M27" i="130" s="1"/>
  <c r="A27" i="130"/>
  <c r="L26" i="130"/>
  <c r="M26" i="130" s="1"/>
  <c r="A26" i="130"/>
  <c r="M25" i="130"/>
  <c r="L25" i="130"/>
  <c r="A25" i="130"/>
  <c r="L24" i="130"/>
  <c r="M24" i="130" s="1"/>
  <c r="A24" i="130"/>
  <c r="L23" i="130"/>
  <c r="M23" i="130" s="1"/>
  <c r="A23" i="130"/>
  <c r="L22" i="130"/>
  <c r="A22" i="130"/>
  <c r="L21" i="130"/>
  <c r="A21" i="130"/>
  <c r="L20" i="130"/>
  <c r="M20" i="130" s="1"/>
  <c r="A20" i="130"/>
  <c r="L19" i="130"/>
  <c r="M19" i="130" s="1"/>
  <c r="A19" i="130"/>
  <c r="L18" i="130"/>
  <c r="M18" i="130" s="1"/>
  <c r="A18" i="130"/>
  <c r="M17" i="130"/>
  <c r="L17" i="130"/>
  <c r="A17" i="130"/>
  <c r="L16" i="130"/>
  <c r="M16" i="130" s="1"/>
  <c r="A16" i="130"/>
  <c r="L15" i="130"/>
  <c r="M15" i="130" s="1"/>
  <c r="A15" i="130"/>
  <c r="L14" i="130"/>
  <c r="A14" i="130"/>
  <c r="L13" i="130"/>
  <c r="A13" i="130"/>
  <c r="L12" i="130"/>
  <c r="M12" i="130" s="1"/>
  <c r="A12" i="130"/>
  <c r="L11" i="130"/>
  <c r="M11" i="130" s="1"/>
  <c r="A11" i="130"/>
  <c r="L10" i="130"/>
  <c r="M10" i="130" s="1"/>
  <c r="A10" i="130"/>
  <c r="M9" i="130"/>
  <c r="L9" i="130"/>
  <c r="A9" i="130"/>
  <c r="L8" i="130"/>
  <c r="M8" i="130" s="1"/>
  <c r="A8" i="130"/>
  <c r="L7" i="130"/>
  <c r="M7" i="130" s="1"/>
  <c r="A7" i="130"/>
  <c r="L6" i="130"/>
  <c r="A6" i="130"/>
  <c r="M90" i="130"/>
  <c r="A2" i="130"/>
  <c r="A1" i="130" s="1"/>
  <c r="L47" i="129"/>
  <c r="A47" i="129"/>
  <c r="L46" i="129"/>
  <c r="A46" i="129"/>
  <c r="L45" i="129"/>
  <c r="A45" i="129"/>
  <c r="L44" i="129"/>
  <c r="A44" i="129"/>
  <c r="L43" i="129"/>
  <c r="A43" i="129"/>
  <c r="L42" i="129"/>
  <c r="A42" i="129"/>
  <c r="L41" i="129"/>
  <c r="A41" i="129"/>
  <c r="L40" i="129"/>
  <c r="A40" i="129"/>
  <c r="L39" i="129"/>
  <c r="A39" i="129"/>
  <c r="L38" i="129"/>
  <c r="A38" i="129"/>
  <c r="L37" i="129"/>
  <c r="A37" i="129"/>
  <c r="L36" i="129"/>
  <c r="A36" i="129"/>
  <c r="L35" i="129"/>
  <c r="A35" i="129"/>
  <c r="L34" i="129"/>
  <c r="A34" i="129"/>
  <c r="L33" i="129"/>
  <c r="A33" i="129"/>
  <c r="L32" i="129"/>
  <c r="A32" i="129"/>
  <c r="L31" i="129"/>
  <c r="A31" i="129"/>
  <c r="L30" i="129"/>
  <c r="A30" i="129"/>
  <c r="L29" i="129"/>
  <c r="A29" i="129"/>
  <c r="L28" i="129"/>
  <c r="A28" i="129"/>
  <c r="L27" i="129"/>
  <c r="A27" i="129"/>
  <c r="L26" i="129"/>
  <c r="A26" i="129"/>
  <c r="L25" i="129"/>
  <c r="A25" i="129"/>
  <c r="L24" i="129"/>
  <c r="A24" i="129"/>
  <c r="L23" i="129"/>
  <c r="A23" i="129"/>
  <c r="L22" i="129"/>
  <c r="A22" i="129"/>
  <c r="L21" i="129"/>
  <c r="A21" i="129"/>
  <c r="L20" i="129"/>
  <c r="A20" i="129"/>
  <c r="L19" i="129"/>
  <c r="A19" i="129"/>
  <c r="L18" i="129"/>
  <c r="A18" i="129"/>
  <c r="L17" i="129"/>
  <c r="A17" i="129"/>
  <c r="L16" i="129"/>
  <c r="A16" i="129"/>
  <c r="L15" i="129"/>
  <c r="A15" i="129"/>
  <c r="L14" i="129"/>
  <c r="A14" i="129"/>
  <c r="L13" i="129"/>
  <c r="A13" i="129"/>
  <c r="L12" i="129"/>
  <c r="A12" i="129"/>
  <c r="L11" i="129"/>
  <c r="A11" i="129"/>
  <c r="L10" i="129"/>
  <c r="A10" i="129"/>
  <c r="L9" i="129"/>
  <c r="A9" i="129"/>
  <c r="L8" i="129"/>
  <c r="A8" i="129"/>
  <c r="L7" i="129"/>
  <c r="A7" i="129"/>
  <c r="L6" i="129"/>
  <c r="A6" i="129"/>
  <c r="M5" i="129"/>
  <c r="A2" i="129"/>
  <c r="A1" i="129" s="1"/>
  <c r="M7" i="126"/>
  <c r="M11" i="126"/>
  <c r="M15" i="126"/>
  <c r="M25" i="126"/>
  <c r="M34" i="126"/>
  <c r="A6" i="113"/>
  <c r="A77" i="114"/>
  <c r="A76" i="114"/>
  <c r="A75" i="114"/>
  <c r="A74" i="114"/>
  <c r="A73" i="114"/>
  <c r="AA67" i="37" l="1"/>
  <c r="AA63" i="37"/>
  <c r="AA59" i="37"/>
  <c r="AA55" i="37"/>
  <c r="AA51" i="37"/>
  <c r="AA64" i="37"/>
  <c r="AB63" i="37"/>
  <c r="AB66" i="37"/>
  <c r="AB62" i="37"/>
  <c r="AB58" i="37"/>
  <c r="AB54" i="37"/>
  <c r="AB56" i="37"/>
  <c r="AB67" i="37"/>
  <c r="AA66" i="37"/>
  <c r="AA62" i="37"/>
  <c r="AA58" i="37"/>
  <c r="AA54" i="37"/>
  <c r="AB52" i="37"/>
  <c r="AA52" i="37"/>
  <c r="AB59" i="37"/>
  <c r="AB65" i="37"/>
  <c r="AB61" i="37"/>
  <c r="AB57" i="37"/>
  <c r="AB53" i="37"/>
  <c r="AB60" i="37"/>
  <c r="AA60" i="37"/>
  <c r="AB51" i="37"/>
  <c r="AA65" i="37"/>
  <c r="AA61" i="37"/>
  <c r="AA57" i="37"/>
  <c r="AA53" i="37"/>
  <c r="AB64" i="37"/>
  <c r="AA56" i="37"/>
  <c r="AB55" i="37"/>
  <c r="W16" i="125"/>
  <c r="W19" i="125"/>
  <c r="W27" i="125"/>
  <c r="W24" i="125"/>
  <c r="W8" i="125"/>
  <c r="W11" i="125"/>
  <c r="W22" i="125"/>
  <c r="W30" i="125"/>
  <c r="W14" i="125"/>
  <c r="W25" i="125"/>
  <c r="W13" i="125"/>
  <c r="W17" i="125"/>
  <c r="W20" i="125"/>
  <c r="W28" i="125"/>
  <c r="W15" i="125"/>
  <c r="W9" i="125"/>
  <c r="W12" i="125"/>
  <c r="W23" i="125"/>
  <c r="W31" i="125"/>
  <c r="W26" i="125"/>
  <c r="W7" i="125"/>
  <c r="W18" i="125"/>
  <c r="W21" i="125"/>
  <c r="W29" i="125"/>
  <c r="W10" i="125"/>
  <c r="Z35" i="37"/>
  <c r="Y35" i="37"/>
  <c r="W75" i="123"/>
  <c r="W73" i="123"/>
  <c r="W72" i="123"/>
  <c r="W76" i="123"/>
  <c r="W71" i="123"/>
  <c r="W74" i="123"/>
  <c r="Z13" i="37"/>
  <c r="Z21" i="37"/>
  <c r="Z29" i="37"/>
  <c r="Z37" i="37"/>
  <c r="Z67" i="37"/>
  <c r="Z59" i="37"/>
  <c r="Z51" i="37"/>
  <c r="Z14" i="37"/>
  <c r="Z22" i="37"/>
  <c r="Z30" i="37"/>
  <c r="Z38" i="37"/>
  <c r="Z66" i="37"/>
  <c r="Z58" i="37"/>
  <c r="Z50" i="37"/>
  <c r="Z7" i="37"/>
  <c r="Z15" i="37"/>
  <c r="Z23" i="37"/>
  <c r="Z31" i="37"/>
  <c r="Z39" i="37"/>
  <c r="Z65" i="37"/>
  <c r="Z57" i="37"/>
  <c r="Z49" i="37"/>
  <c r="Z61" i="37"/>
  <c r="Z45" i="37"/>
  <c r="Z20" i="37"/>
  <c r="Z36" i="37"/>
  <c r="Z60" i="37"/>
  <c r="Z44" i="37"/>
  <c r="Z8" i="37"/>
  <c r="Z16" i="37"/>
  <c r="Z24" i="37"/>
  <c r="Z32" i="37"/>
  <c r="Z40" i="37"/>
  <c r="Z64" i="37"/>
  <c r="Z56" i="37"/>
  <c r="Z48" i="37"/>
  <c r="Z9" i="37"/>
  <c r="Z17" i="37"/>
  <c r="Z25" i="37"/>
  <c r="Z33" i="37"/>
  <c r="Z41" i="37"/>
  <c r="Z63" i="37"/>
  <c r="Z55" i="37"/>
  <c r="Z47" i="37"/>
  <c r="Z10" i="37"/>
  <c r="Z18" i="37"/>
  <c r="Z26" i="37"/>
  <c r="Z34" i="37"/>
  <c r="Z42" i="37"/>
  <c r="Z62" i="37"/>
  <c r="Z54" i="37"/>
  <c r="Z46" i="37"/>
  <c r="Z11" i="37"/>
  <c r="Z19" i="37"/>
  <c r="Z27" i="37"/>
  <c r="Z43" i="37"/>
  <c r="Z53" i="37"/>
  <c r="Z12" i="37"/>
  <c r="Z28" i="37"/>
  <c r="Z6" i="37"/>
  <c r="Z52" i="37"/>
  <c r="M14" i="132"/>
  <c r="M42" i="132"/>
  <c r="M45" i="132"/>
  <c r="M26" i="132"/>
  <c r="M33" i="132"/>
  <c r="W34" i="123" s="1"/>
  <c r="W8" i="124"/>
  <c r="W16" i="124"/>
  <c r="W24" i="124"/>
  <c r="W32" i="124"/>
  <c r="W40" i="124"/>
  <c r="W48" i="124"/>
  <c r="W6" i="124"/>
  <c r="W33" i="124"/>
  <c r="W41" i="124"/>
  <c r="W49" i="124"/>
  <c r="W34" i="124"/>
  <c r="W42" i="124"/>
  <c r="W50" i="124"/>
  <c r="W19" i="124"/>
  <c r="W27" i="124"/>
  <c r="W43" i="124"/>
  <c r="W51" i="124"/>
  <c r="W20" i="124"/>
  <c r="W28" i="124"/>
  <c r="W36" i="124"/>
  <c r="W52" i="124"/>
  <c r="W45" i="124"/>
  <c r="W22" i="124"/>
  <c r="W30" i="124"/>
  <c r="W38" i="124"/>
  <c r="W46" i="124"/>
  <c r="W54" i="124"/>
  <c r="W7" i="124"/>
  <c r="W31" i="124"/>
  <c r="W55" i="124"/>
  <c r="W9" i="124"/>
  <c r="W17" i="124"/>
  <c r="W25" i="124"/>
  <c r="W10" i="124"/>
  <c r="W18" i="124"/>
  <c r="W26" i="124"/>
  <c r="W35" i="124"/>
  <c r="W44" i="124"/>
  <c r="W13" i="124"/>
  <c r="W23" i="124"/>
  <c r="W47" i="124"/>
  <c r="W12" i="124"/>
  <c r="W21" i="124"/>
  <c r="W29" i="124"/>
  <c r="W37" i="124"/>
  <c r="W53" i="124"/>
  <c r="W14" i="124"/>
  <c r="W15" i="124"/>
  <c r="W39" i="124"/>
  <c r="W13" i="123"/>
  <c r="W21" i="123"/>
  <c r="W29" i="123"/>
  <c r="W37" i="123"/>
  <c r="W45" i="123"/>
  <c r="W6" i="125"/>
  <c r="W14" i="123"/>
  <c r="W22" i="123"/>
  <c r="W30" i="123"/>
  <c r="W38" i="123"/>
  <c r="W46" i="123"/>
  <c r="W54" i="123"/>
  <c r="W7" i="123"/>
  <c r="W15" i="123"/>
  <c r="W23" i="123"/>
  <c r="W31" i="123"/>
  <c r="W39" i="123"/>
  <c r="W47" i="123"/>
  <c r="W55" i="123"/>
  <c r="W62" i="123"/>
  <c r="Y8" i="37"/>
  <c r="Y16" i="37"/>
  <c r="Y24" i="37"/>
  <c r="Y32" i="37"/>
  <c r="Y40" i="37"/>
  <c r="Y48" i="37"/>
  <c r="Y56" i="37"/>
  <c r="Y64" i="37"/>
  <c r="W56" i="123"/>
  <c r="W63" i="123"/>
  <c r="Y9" i="37"/>
  <c r="Y17" i="37"/>
  <c r="Y25" i="37"/>
  <c r="Y33" i="37"/>
  <c r="Y41" i="37"/>
  <c r="Y49" i="37"/>
  <c r="Y57" i="37"/>
  <c r="Y65" i="37"/>
  <c r="W11" i="123"/>
  <c r="W35" i="123"/>
  <c r="W51" i="123"/>
  <c r="Y12" i="37"/>
  <c r="Y28" i="37"/>
  <c r="Y52" i="37"/>
  <c r="Y6" i="37"/>
  <c r="W28" i="123"/>
  <c r="W68" i="123"/>
  <c r="Y13" i="37"/>
  <c r="Y37" i="37"/>
  <c r="Y53" i="37"/>
  <c r="W53" i="123"/>
  <c r="W6" i="123"/>
  <c r="Y30" i="37"/>
  <c r="Y54" i="37"/>
  <c r="W70" i="123"/>
  <c r="Y55" i="37"/>
  <c r="W8" i="123"/>
  <c r="W16" i="123"/>
  <c r="W24" i="123"/>
  <c r="W32" i="123"/>
  <c r="W40" i="123"/>
  <c r="W48" i="123"/>
  <c r="W9" i="123"/>
  <c r="W17" i="123"/>
  <c r="W25" i="123"/>
  <c r="W33" i="123"/>
  <c r="W41" i="123"/>
  <c r="W49" i="123"/>
  <c r="W57" i="123"/>
  <c r="W64" i="123"/>
  <c r="Y10" i="37"/>
  <c r="Y18" i="37"/>
  <c r="Y34" i="37"/>
  <c r="Y42" i="37"/>
  <c r="Y50" i="37"/>
  <c r="Y58" i="37"/>
  <c r="Y66" i="37"/>
  <c r="W19" i="123"/>
  <c r="W27" i="123"/>
  <c r="W43" i="123"/>
  <c r="W59" i="123"/>
  <c r="Y20" i="37"/>
  <c r="Y36" i="37"/>
  <c r="Y44" i="37"/>
  <c r="Y60" i="37"/>
  <c r="W12" i="123"/>
  <c r="W36" i="123"/>
  <c r="W52" i="123"/>
  <c r="Y21" i="37"/>
  <c r="Y45" i="37"/>
  <c r="W60" i="123"/>
  <c r="Y14" i="37"/>
  <c r="Y38" i="37"/>
  <c r="Y62" i="37"/>
  <c r="Y7" i="37"/>
  <c r="Y31" i="37"/>
  <c r="Y47" i="37"/>
  <c r="W10" i="123"/>
  <c r="W18" i="123"/>
  <c r="W26" i="123"/>
  <c r="W42" i="123"/>
  <c r="W50" i="123"/>
  <c r="W58" i="123"/>
  <c r="W65" i="123"/>
  <c r="Y11" i="37"/>
  <c r="Y19" i="37"/>
  <c r="Y27" i="37"/>
  <c r="Y43" i="37"/>
  <c r="Y51" i="37"/>
  <c r="Y59" i="37"/>
  <c r="Y67" i="37"/>
  <c r="W20" i="123"/>
  <c r="Y29" i="37"/>
  <c r="Y61" i="37"/>
  <c r="W69" i="123"/>
  <c r="Y22" i="37"/>
  <c r="Y46" i="37"/>
  <c r="W61" i="123"/>
  <c r="Y15" i="37"/>
  <c r="Y39" i="37"/>
  <c r="Y63" i="37"/>
  <c r="U44" i="124"/>
  <c r="U52" i="124"/>
  <c r="U60" i="124"/>
  <c r="U68" i="124"/>
  <c r="U76" i="124"/>
  <c r="U66" i="123"/>
  <c r="U80" i="123"/>
  <c r="U88" i="123"/>
  <c r="U46" i="124"/>
  <c r="U54" i="124"/>
  <c r="U70" i="124"/>
  <c r="U90" i="123"/>
  <c r="U49" i="124"/>
  <c r="U65" i="124"/>
  <c r="U77" i="123"/>
  <c r="U58" i="124"/>
  <c r="U74" i="124"/>
  <c r="U43" i="124"/>
  <c r="U67" i="124"/>
  <c r="U45" i="124"/>
  <c r="U53" i="124"/>
  <c r="U61" i="124"/>
  <c r="U69" i="124"/>
  <c r="U77" i="124"/>
  <c r="U68" i="123"/>
  <c r="U81" i="123"/>
  <c r="U89" i="123"/>
  <c r="U62" i="124"/>
  <c r="U78" i="124"/>
  <c r="U69" i="123"/>
  <c r="U82" i="123"/>
  <c r="U92" i="123"/>
  <c r="U73" i="124"/>
  <c r="U50" i="124"/>
  <c r="U66" i="124"/>
  <c r="U78" i="123"/>
  <c r="U51" i="124"/>
  <c r="U75" i="124"/>
  <c r="U79" i="123"/>
  <c r="U47" i="124"/>
  <c r="U55" i="124"/>
  <c r="U63" i="124"/>
  <c r="U71" i="124"/>
  <c r="U79" i="124"/>
  <c r="U70" i="123"/>
  <c r="U83" i="123"/>
  <c r="U91" i="123"/>
  <c r="U48" i="124"/>
  <c r="U56" i="124"/>
  <c r="U64" i="124"/>
  <c r="U72" i="124"/>
  <c r="U84" i="123"/>
  <c r="U57" i="124"/>
  <c r="U85" i="123"/>
  <c r="U42" i="124"/>
  <c r="U64" i="123"/>
  <c r="U86" i="123"/>
  <c r="U59" i="124"/>
  <c r="U65" i="123"/>
  <c r="U87" i="123"/>
  <c r="M90" i="131"/>
  <c r="M18" i="131"/>
  <c r="M30" i="131"/>
  <c r="M38" i="131"/>
  <c r="M46" i="131"/>
  <c r="M54" i="131"/>
  <c r="M62" i="131"/>
  <c r="M70" i="131"/>
  <c r="M98" i="131"/>
  <c r="M6" i="131"/>
  <c r="M22" i="131"/>
  <c r="M26" i="131"/>
  <c r="M34" i="131"/>
  <c r="M42" i="131"/>
  <c r="M50" i="131"/>
  <c r="M58" i="131"/>
  <c r="M66" i="131"/>
  <c r="M74" i="131"/>
  <c r="M78" i="131"/>
  <c r="M86" i="131"/>
  <c r="M94" i="131"/>
  <c r="M11" i="131"/>
  <c r="M19" i="131"/>
  <c r="M27" i="131"/>
  <c r="M35" i="131"/>
  <c r="M43" i="131"/>
  <c r="M51" i="131"/>
  <c r="M59" i="131"/>
  <c r="M67" i="131"/>
  <c r="M75" i="131"/>
  <c r="M79" i="131"/>
  <c r="M83" i="131"/>
  <c r="M87" i="131"/>
  <c r="M91" i="131"/>
  <c r="M95" i="131"/>
  <c r="M10" i="131"/>
  <c r="M14" i="131"/>
  <c r="M8" i="131"/>
  <c r="M12" i="131"/>
  <c r="M16" i="131"/>
  <c r="M20" i="131"/>
  <c r="M24" i="131"/>
  <c r="M28" i="131"/>
  <c r="M32" i="131"/>
  <c r="M36" i="131"/>
  <c r="M40" i="131"/>
  <c r="M44" i="131"/>
  <c r="M48" i="131"/>
  <c r="M52" i="131"/>
  <c r="M56" i="131"/>
  <c r="M60" i="131"/>
  <c r="M64" i="131"/>
  <c r="M68" i="131"/>
  <c r="M72" i="131"/>
  <c r="M76" i="131"/>
  <c r="M80" i="131"/>
  <c r="M84" i="131"/>
  <c r="M88" i="131"/>
  <c r="M92" i="131"/>
  <c r="M96" i="131"/>
  <c r="U93" i="123"/>
  <c r="M22" i="129"/>
  <c r="M30" i="129"/>
  <c r="M11" i="129"/>
  <c r="M19" i="129"/>
  <c r="M7" i="129"/>
  <c r="M15" i="129"/>
  <c r="M27" i="129"/>
  <c r="M16" i="129"/>
  <c r="M24" i="129"/>
  <c r="M29" i="129"/>
  <c r="M33" i="129"/>
  <c r="M6" i="129"/>
  <c r="M26" i="129"/>
  <c r="P78" i="124"/>
  <c r="P77" i="124"/>
  <c r="P89" i="123"/>
  <c r="P79" i="124"/>
  <c r="P76" i="124"/>
  <c r="P88" i="123"/>
  <c r="U67" i="37"/>
  <c r="U72" i="37"/>
  <c r="U64" i="37"/>
  <c r="U70" i="37"/>
  <c r="U69" i="37"/>
  <c r="U73" i="37"/>
  <c r="U66" i="37"/>
  <c r="U68" i="37"/>
  <c r="U63" i="37"/>
  <c r="U71" i="37"/>
  <c r="U65" i="37"/>
  <c r="P84" i="123"/>
  <c r="P86" i="123"/>
  <c r="P91" i="123"/>
  <c r="P93" i="123"/>
  <c r="P83" i="123"/>
  <c r="P87" i="123"/>
  <c r="P81" i="123"/>
  <c r="P92" i="123"/>
  <c r="P85" i="123"/>
  <c r="P82" i="123"/>
  <c r="P42" i="124"/>
  <c r="P44" i="124"/>
  <c r="P46" i="124"/>
  <c r="P48" i="124"/>
  <c r="P50" i="124"/>
  <c r="P52" i="124"/>
  <c r="P54" i="124"/>
  <c r="P56" i="124"/>
  <c r="P58" i="124"/>
  <c r="P60" i="124"/>
  <c r="P62" i="124"/>
  <c r="P64" i="124"/>
  <c r="P66" i="124"/>
  <c r="P68" i="124"/>
  <c r="P70" i="124"/>
  <c r="P72" i="124"/>
  <c r="U38" i="37"/>
  <c r="U45" i="37"/>
  <c r="U53" i="37"/>
  <c r="U61" i="37"/>
  <c r="U59" i="37"/>
  <c r="U39" i="37"/>
  <c r="U54" i="37"/>
  <c r="P53" i="124"/>
  <c r="P61" i="124"/>
  <c r="P69" i="124"/>
  <c r="U42" i="37"/>
  <c r="P69" i="123"/>
  <c r="U40" i="37"/>
  <c r="P38" i="125"/>
  <c r="U33" i="37"/>
  <c r="U41" i="37"/>
  <c r="U48" i="37"/>
  <c r="U56" i="37"/>
  <c r="P65" i="123"/>
  <c r="P70" i="123"/>
  <c r="P79" i="123"/>
  <c r="U36" i="37"/>
  <c r="U51" i="37"/>
  <c r="U46" i="37"/>
  <c r="P49" i="124"/>
  <c r="P59" i="124"/>
  <c r="P67" i="124"/>
  <c r="U44" i="37"/>
  <c r="P78" i="123"/>
  <c r="P68" i="123"/>
  <c r="P77" i="123"/>
  <c r="U43" i="37"/>
  <c r="U31" i="37"/>
  <c r="U62" i="37"/>
  <c r="P55" i="124"/>
  <c r="P65" i="124"/>
  <c r="U49" i="37"/>
  <c r="U52" i="37"/>
  <c r="P39" i="125"/>
  <c r="P80" i="123"/>
  <c r="U32" i="37"/>
  <c r="U58" i="37"/>
  <c r="U57" i="37"/>
  <c r="P37" i="125"/>
  <c r="P40" i="125"/>
  <c r="P43" i="124"/>
  <c r="P45" i="124"/>
  <c r="P47" i="124"/>
  <c r="P51" i="124"/>
  <c r="P57" i="124"/>
  <c r="P63" i="124"/>
  <c r="P71" i="124"/>
  <c r="U34" i="37"/>
  <c r="P66" i="123"/>
  <c r="U47" i="37"/>
  <c r="U37" i="37"/>
  <c r="U60" i="37"/>
  <c r="P64" i="123"/>
  <c r="U55" i="37"/>
  <c r="U50" i="37"/>
  <c r="V39" i="125"/>
  <c r="V38" i="125"/>
  <c r="V40" i="125"/>
  <c r="V37" i="125"/>
  <c r="V84" i="123"/>
  <c r="V87" i="123"/>
  <c r="V81" i="123"/>
  <c r="V85" i="123"/>
  <c r="V76" i="124"/>
  <c r="V88" i="123"/>
  <c r="V78" i="124"/>
  <c r="V82" i="123"/>
  <c r="V90" i="123"/>
  <c r="V79" i="124"/>
  <c r="V83" i="123"/>
  <c r="V91" i="123"/>
  <c r="V86" i="123"/>
  <c r="V77" i="124"/>
  <c r="V93" i="123"/>
  <c r="V92" i="123"/>
  <c r="M11" i="132"/>
  <c r="Y23" i="37" s="1"/>
  <c r="M19" i="132"/>
  <c r="M27" i="132"/>
  <c r="W66" i="123" s="1"/>
  <c r="M35" i="132"/>
  <c r="M43" i="132"/>
  <c r="M8" i="132"/>
  <c r="M12" i="132"/>
  <c r="M16" i="132"/>
  <c r="M20" i="132"/>
  <c r="M24" i="132"/>
  <c r="M32" i="132"/>
  <c r="M40" i="132"/>
  <c r="M9" i="132"/>
  <c r="M17" i="132"/>
  <c r="M25" i="132"/>
  <c r="M41" i="132"/>
  <c r="M10" i="132"/>
  <c r="M18" i="132"/>
  <c r="M34" i="132"/>
  <c r="V61" i="124"/>
  <c r="V69" i="124"/>
  <c r="V62" i="124"/>
  <c r="V70" i="124"/>
  <c r="V63" i="124"/>
  <c r="V71" i="124"/>
  <c r="V67" i="124"/>
  <c r="V64" i="124"/>
  <c r="V72" i="124"/>
  <c r="V60" i="124"/>
  <c r="V65" i="124"/>
  <c r="V59" i="124"/>
  <c r="V68" i="124"/>
  <c r="V66" i="124"/>
  <c r="M6" i="132"/>
  <c r="Y26" i="37" s="1"/>
  <c r="M22" i="132"/>
  <c r="M30" i="132"/>
  <c r="M38" i="132"/>
  <c r="M46" i="132"/>
  <c r="M13" i="132"/>
  <c r="M21" i="132"/>
  <c r="M29" i="132"/>
  <c r="M37" i="132"/>
  <c r="W44" i="123" s="1"/>
  <c r="M28" i="132"/>
  <c r="M36" i="132"/>
  <c r="M44" i="132"/>
  <c r="V89" i="123" s="1"/>
  <c r="M7" i="132"/>
  <c r="M15" i="132"/>
  <c r="M23" i="132"/>
  <c r="M31" i="132"/>
  <c r="M39" i="132"/>
  <c r="M47" i="132"/>
  <c r="M21" i="131"/>
  <c r="M29" i="131"/>
  <c r="M37" i="131"/>
  <c r="M45" i="131"/>
  <c r="M61" i="131"/>
  <c r="M69" i="131"/>
  <c r="M77" i="131"/>
  <c r="M85" i="131"/>
  <c r="M93" i="131"/>
  <c r="M25" i="131"/>
  <c r="M49" i="131"/>
  <c r="M97" i="131"/>
  <c r="M13" i="131"/>
  <c r="M9" i="131"/>
  <c r="M17" i="131"/>
  <c r="M33" i="131"/>
  <c r="M41" i="131"/>
  <c r="M57" i="131"/>
  <c r="M65" i="131"/>
  <c r="M73" i="131"/>
  <c r="M81" i="131"/>
  <c r="M89" i="131"/>
  <c r="M7" i="131"/>
  <c r="M15" i="131"/>
  <c r="M23" i="131"/>
  <c r="M31" i="131"/>
  <c r="M39" i="131"/>
  <c r="M47" i="131"/>
  <c r="M55" i="131"/>
  <c r="M63" i="131"/>
  <c r="M71" i="131"/>
  <c r="M53" i="131"/>
  <c r="M82" i="131"/>
  <c r="M21" i="130"/>
  <c r="M29" i="130"/>
  <c r="M37" i="130"/>
  <c r="M45" i="130"/>
  <c r="M53" i="130"/>
  <c r="M61" i="130"/>
  <c r="M69" i="130"/>
  <c r="M77" i="130"/>
  <c r="M13" i="130"/>
  <c r="M85" i="130"/>
  <c r="M93" i="130"/>
  <c r="M6" i="130"/>
  <c r="M14" i="130"/>
  <c r="M22" i="130"/>
  <c r="M30" i="130"/>
  <c r="M70" i="130"/>
  <c r="M89" i="130"/>
  <c r="M97" i="130"/>
  <c r="M42" i="130"/>
  <c r="M12" i="129"/>
  <c r="M31" i="129"/>
  <c r="M10" i="129"/>
  <c r="M13" i="129"/>
  <c r="M21" i="129"/>
  <c r="M9" i="129"/>
  <c r="M17" i="129"/>
  <c r="L9" i="113"/>
  <c r="L8" i="113"/>
  <c r="L7" i="113"/>
  <c r="L6" i="113"/>
  <c r="A32" i="120"/>
  <c r="A2" i="115"/>
  <c r="A98" i="128"/>
  <c r="A97" i="128"/>
  <c r="A96" i="128"/>
  <c r="A95" i="128"/>
  <c r="A94" i="128"/>
  <c r="A93" i="128"/>
  <c r="A92" i="128"/>
  <c r="A91" i="128"/>
  <c r="A90" i="128"/>
  <c r="A89" i="128"/>
  <c r="A88" i="128"/>
  <c r="A87" i="128"/>
  <c r="A86" i="128"/>
  <c r="A85" i="128"/>
  <c r="A84" i="128"/>
  <c r="A83" i="128"/>
  <c r="A82" i="128"/>
  <c r="A81" i="128"/>
  <c r="A80" i="128"/>
  <c r="A79" i="128"/>
  <c r="A78" i="128"/>
  <c r="A77" i="128"/>
  <c r="A76" i="128"/>
  <c r="A75" i="128"/>
  <c r="A74" i="128"/>
  <c r="A73" i="128"/>
  <c r="A72" i="128"/>
  <c r="A71" i="128"/>
  <c r="L70" i="128"/>
  <c r="M70" i="128" s="1"/>
  <c r="A70" i="128"/>
  <c r="L69" i="128"/>
  <c r="M69" i="128" s="1"/>
  <c r="A69" i="128"/>
  <c r="L68" i="128"/>
  <c r="M68" i="128" s="1"/>
  <c r="A68" i="128"/>
  <c r="L67" i="128"/>
  <c r="M67" i="128" s="1"/>
  <c r="A67" i="128"/>
  <c r="L66" i="128"/>
  <c r="M66" i="128" s="1"/>
  <c r="A66" i="128"/>
  <c r="M65" i="128"/>
  <c r="A65" i="128"/>
  <c r="M64" i="128"/>
  <c r="A64" i="128"/>
  <c r="M63" i="128"/>
  <c r="A63" i="128"/>
  <c r="M62" i="128"/>
  <c r="A62" i="128"/>
  <c r="M61" i="128"/>
  <c r="A61" i="128"/>
  <c r="M60" i="128"/>
  <c r="A60" i="128"/>
  <c r="M59" i="128"/>
  <c r="A59" i="128"/>
  <c r="M58" i="128"/>
  <c r="A58" i="128"/>
  <c r="M57" i="128"/>
  <c r="A57" i="128"/>
  <c r="M56" i="128"/>
  <c r="A56" i="128"/>
  <c r="M55" i="128"/>
  <c r="A55" i="128"/>
  <c r="M54" i="128"/>
  <c r="A54" i="128"/>
  <c r="M53" i="128"/>
  <c r="A53" i="128"/>
  <c r="M52" i="128"/>
  <c r="A52" i="128"/>
  <c r="M51" i="128"/>
  <c r="A51" i="128"/>
  <c r="M50" i="128"/>
  <c r="A50" i="128"/>
  <c r="M49" i="128"/>
  <c r="A49" i="128"/>
  <c r="M48" i="128"/>
  <c r="A48" i="128"/>
  <c r="M47" i="128"/>
  <c r="A47" i="128"/>
  <c r="M46" i="128"/>
  <c r="A46" i="128"/>
  <c r="M45" i="128"/>
  <c r="A45" i="128"/>
  <c r="M44" i="128"/>
  <c r="A44" i="128"/>
  <c r="M43" i="128"/>
  <c r="A43" i="128"/>
  <c r="M42" i="128"/>
  <c r="A42" i="128"/>
  <c r="M41" i="128"/>
  <c r="A41" i="128"/>
  <c r="M40" i="128"/>
  <c r="A40" i="128"/>
  <c r="M39" i="128"/>
  <c r="A39" i="128"/>
  <c r="M38" i="128"/>
  <c r="A38" i="128"/>
  <c r="M37" i="128"/>
  <c r="A37" i="128"/>
  <c r="M36" i="128"/>
  <c r="A36" i="128"/>
  <c r="M35" i="128"/>
  <c r="A35" i="128"/>
  <c r="M34" i="128"/>
  <c r="A34" i="128"/>
  <c r="M33" i="128"/>
  <c r="A33" i="128"/>
  <c r="M32" i="128"/>
  <c r="A32" i="128"/>
  <c r="M31" i="128"/>
  <c r="A31" i="128"/>
  <c r="M30" i="128"/>
  <c r="A30" i="128"/>
  <c r="M29" i="128"/>
  <c r="A29" i="128"/>
  <c r="M28" i="128"/>
  <c r="A28" i="128"/>
  <c r="M27" i="128"/>
  <c r="A27" i="128"/>
  <c r="M26" i="128"/>
  <c r="A26" i="128"/>
  <c r="M25" i="128"/>
  <c r="A25" i="128"/>
  <c r="M24" i="128"/>
  <c r="A24" i="128"/>
  <c r="M23" i="128"/>
  <c r="A23" i="128"/>
  <c r="M22" i="128"/>
  <c r="A22" i="128"/>
  <c r="M21" i="128"/>
  <c r="A21" i="128"/>
  <c r="M20" i="128"/>
  <c r="A20" i="128"/>
  <c r="M19" i="128"/>
  <c r="A19" i="128"/>
  <c r="M18" i="128"/>
  <c r="A18" i="128"/>
  <c r="M17" i="128"/>
  <c r="A17" i="128"/>
  <c r="A16" i="128"/>
  <c r="A15" i="128"/>
  <c r="M14" i="128"/>
  <c r="A14" i="128"/>
  <c r="M13" i="128"/>
  <c r="A13" i="128"/>
  <c r="M12" i="128"/>
  <c r="A12" i="128"/>
  <c r="M11" i="128"/>
  <c r="A11" i="128"/>
  <c r="A10" i="128"/>
  <c r="M9" i="128"/>
  <c r="A9" i="128"/>
  <c r="M8" i="128"/>
  <c r="A8" i="128"/>
  <c r="M7" i="128"/>
  <c r="A7" i="128"/>
  <c r="M6" i="128"/>
  <c r="A6" i="128"/>
  <c r="A2" i="128"/>
  <c r="A1" i="128" s="1"/>
  <c r="L33" i="117"/>
  <c r="L32" i="117"/>
  <c r="L36" i="117"/>
  <c r="L42" i="117"/>
  <c r="L39" i="117"/>
  <c r="L35" i="117"/>
  <c r="L40" i="117"/>
  <c r="L30" i="117"/>
  <c r="L38" i="117"/>
  <c r="L41" i="117"/>
  <c r="L37" i="117"/>
  <c r="L31" i="117"/>
  <c r="L29" i="117"/>
  <c r="L28" i="117"/>
  <c r="L71" i="123" l="1"/>
  <c r="L72" i="123"/>
  <c r="L75" i="123"/>
  <c r="L73" i="123"/>
  <c r="L74" i="123"/>
  <c r="L67" i="123"/>
  <c r="L76" i="123"/>
  <c r="L14" i="37"/>
  <c r="L22" i="37"/>
  <c r="L30" i="37"/>
  <c r="L14" i="124"/>
  <c r="L22" i="124"/>
  <c r="L30" i="124"/>
  <c r="L38" i="124"/>
  <c r="L6" i="125"/>
  <c r="L10" i="123"/>
  <c r="L18" i="123"/>
  <c r="L26" i="123"/>
  <c r="L34" i="123"/>
  <c r="L42" i="123"/>
  <c r="L50" i="123"/>
  <c r="L58" i="123"/>
  <c r="L29" i="123"/>
  <c r="L23" i="123"/>
  <c r="L55" i="123"/>
  <c r="L20" i="124"/>
  <c r="L40" i="123"/>
  <c r="L29" i="37"/>
  <c r="L17" i="123"/>
  <c r="L41" i="123"/>
  <c r="L7" i="37"/>
  <c r="L15" i="37"/>
  <c r="L23" i="37"/>
  <c r="L7" i="124"/>
  <c r="L15" i="124"/>
  <c r="L23" i="124"/>
  <c r="L31" i="124"/>
  <c r="L39" i="124"/>
  <c r="L34" i="125"/>
  <c r="L6" i="124"/>
  <c r="L11" i="123"/>
  <c r="L19" i="123"/>
  <c r="L27" i="123"/>
  <c r="L35" i="123"/>
  <c r="L43" i="123"/>
  <c r="L51" i="123"/>
  <c r="L59" i="123"/>
  <c r="L13" i="123"/>
  <c r="L45" i="123"/>
  <c r="L61" i="123"/>
  <c r="L31" i="123"/>
  <c r="L12" i="37"/>
  <c r="L36" i="124"/>
  <c r="L24" i="123"/>
  <c r="L13" i="124"/>
  <c r="L37" i="124"/>
  <c r="L36" i="125"/>
  <c r="L57" i="123"/>
  <c r="L8" i="37"/>
  <c r="L16" i="37"/>
  <c r="L24" i="37"/>
  <c r="L8" i="124"/>
  <c r="L16" i="124"/>
  <c r="L24" i="124"/>
  <c r="L32" i="124"/>
  <c r="L40" i="124"/>
  <c r="L6" i="37"/>
  <c r="L12" i="123"/>
  <c r="L20" i="123"/>
  <c r="L28" i="123"/>
  <c r="L36" i="123"/>
  <c r="L44" i="123"/>
  <c r="L52" i="123"/>
  <c r="L60" i="123"/>
  <c r="L37" i="123"/>
  <c r="L35" i="124"/>
  <c r="L15" i="123"/>
  <c r="L47" i="123"/>
  <c r="L63" i="123"/>
  <c r="L12" i="124"/>
  <c r="L8" i="123"/>
  <c r="L21" i="37"/>
  <c r="L29" i="124"/>
  <c r="L33" i="125"/>
  <c r="L25" i="123"/>
  <c r="L33" i="123"/>
  <c r="L9" i="37"/>
  <c r="L17" i="37"/>
  <c r="L25" i="37"/>
  <c r="L9" i="124"/>
  <c r="L17" i="124"/>
  <c r="L25" i="124"/>
  <c r="L33" i="124"/>
  <c r="L41" i="124"/>
  <c r="L21" i="123"/>
  <c r="L53" i="123"/>
  <c r="L27" i="37"/>
  <c r="L32" i="125"/>
  <c r="L28" i="37"/>
  <c r="L32" i="123"/>
  <c r="L56" i="123"/>
  <c r="L13" i="37"/>
  <c r="L21" i="124"/>
  <c r="L9" i="123"/>
  <c r="L49" i="123"/>
  <c r="L10" i="37"/>
  <c r="L18" i="37"/>
  <c r="L26" i="37"/>
  <c r="L10" i="124"/>
  <c r="L18" i="124"/>
  <c r="L26" i="124"/>
  <c r="L34" i="124"/>
  <c r="L35" i="125"/>
  <c r="L14" i="123"/>
  <c r="L22" i="123"/>
  <c r="L30" i="123"/>
  <c r="L38" i="123"/>
  <c r="L46" i="123"/>
  <c r="L54" i="123"/>
  <c r="L62" i="123"/>
  <c r="L11" i="37"/>
  <c r="L19" i="37"/>
  <c r="L11" i="124"/>
  <c r="L19" i="124"/>
  <c r="L27" i="124"/>
  <c r="L7" i="123"/>
  <c r="L39" i="123"/>
  <c r="L20" i="37"/>
  <c r="L28" i="124"/>
  <c r="L16" i="123"/>
  <c r="L48" i="123"/>
  <c r="W11" i="124"/>
  <c r="W67" i="123"/>
  <c r="L37" i="125"/>
  <c r="L38" i="125"/>
  <c r="L39" i="125"/>
  <c r="L77" i="124"/>
  <c r="L78" i="124"/>
  <c r="L76" i="124"/>
  <c r="L79" i="124"/>
  <c r="N69" i="37"/>
  <c r="N71" i="37"/>
  <c r="N68" i="37"/>
  <c r="N73" i="37"/>
  <c r="N64" i="37"/>
  <c r="N66" i="37"/>
  <c r="N63" i="37"/>
  <c r="N65" i="37"/>
  <c r="N70" i="37"/>
  <c r="N67" i="37"/>
  <c r="N72" i="37"/>
  <c r="N33" i="37"/>
  <c r="N38" i="37"/>
  <c r="N45" i="37"/>
  <c r="N52" i="37"/>
  <c r="N60" i="37"/>
  <c r="N53" i="37"/>
  <c r="L43" i="124"/>
  <c r="L47" i="124"/>
  <c r="L51" i="124"/>
  <c r="L55" i="124"/>
  <c r="L59" i="124"/>
  <c r="L63" i="124"/>
  <c r="L67" i="124"/>
  <c r="L71" i="124"/>
  <c r="N49" i="37"/>
  <c r="N57" i="37"/>
  <c r="N47" i="37"/>
  <c r="N32" i="37"/>
  <c r="N40" i="37"/>
  <c r="N46" i="37"/>
  <c r="N54" i="37"/>
  <c r="N62" i="37"/>
  <c r="N37" i="37"/>
  <c r="N44" i="37"/>
  <c r="N59" i="37"/>
  <c r="L42" i="124"/>
  <c r="L46" i="124"/>
  <c r="L50" i="124"/>
  <c r="L54" i="124"/>
  <c r="L58" i="124"/>
  <c r="L62" i="124"/>
  <c r="L66" i="124"/>
  <c r="L70" i="124"/>
  <c r="N51" i="37"/>
  <c r="N34" i="37"/>
  <c r="N42" i="37"/>
  <c r="N48" i="37"/>
  <c r="N56" i="37"/>
  <c r="L57" i="124"/>
  <c r="L61" i="124"/>
  <c r="L69" i="124"/>
  <c r="N31" i="37"/>
  <c r="N61" i="37"/>
  <c r="L45" i="124"/>
  <c r="L49" i="124"/>
  <c r="L53" i="124"/>
  <c r="L65" i="124"/>
  <c r="N39" i="37"/>
  <c r="N36" i="37"/>
  <c r="N43" i="37"/>
  <c r="N50" i="37"/>
  <c r="N58" i="37"/>
  <c r="N55" i="37"/>
  <c r="L44" i="124"/>
  <c r="L48" i="124"/>
  <c r="L52" i="124"/>
  <c r="L56" i="124"/>
  <c r="L60" i="124"/>
  <c r="L64" i="124"/>
  <c r="L68" i="124"/>
  <c r="L72" i="124"/>
  <c r="N41" i="37"/>
  <c r="L77" i="123"/>
  <c r="L64" i="123"/>
  <c r="L78" i="123"/>
  <c r="L65" i="123"/>
  <c r="L79" i="123"/>
  <c r="L66" i="123"/>
  <c r="L68" i="123"/>
  <c r="L6" i="123"/>
  <c r="L69" i="123"/>
  <c r="L70" i="123"/>
  <c r="A58" i="116" l="1"/>
  <c r="A57" i="116"/>
  <c r="A56" i="116"/>
  <c r="A55" i="116"/>
  <c r="A54" i="116"/>
  <c r="A36" i="116"/>
  <c r="A35" i="116"/>
  <c r="A34" i="116"/>
  <c r="A33" i="116"/>
  <c r="A53" i="116"/>
  <c r="A52" i="116"/>
  <c r="A51" i="116"/>
  <c r="A50" i="116"/>
  <c r="A49" i="116"/>
  <c r="A48" i="116"/>
  <c r="A47" i="116"/>
  <c r="A46" i="116"/>
  <c r="A32" i="116"/>
  <c r="A31" i="116"/>
  <c r="A30" i="116"/>
  <c r="A29" i="116"/>
  <c r="A28" i="116"/>
  <c r="A27" i="116"/>
  <c r="A26" i="116"/>
  <c r="A25" i="116"/>
  <c r="A24" i="116"/>
  <c r="A23" i="116"/>
  <c r="A22" i="116"/>
  <c r="A45" i="116"/>
  <c r="A44" i="116"/>
  <c r="A43" i="116"/>
  <c r="A42" i="116"/>
  <c r="A41" i="116"/>
  <c r="A40" i="116"/>
  <c r="A39" i="116"/>
  <c r="A38" i="116"/>
  <c r="A21" i="116"/>
  <c r="A20" i="116"/>
  <c r="A19" i="116"/>
  <c r="A18" i="116"/>
  <c r="A17" i="116"/>
  <c r="A16" i="116"/>
  <c r="A15" i="116"/>
  <c r="A14" i="116"/>
  <c r="A13" i="116"/>
  <c r="A12" i="116"/>
  <c r="A11" i="116"/>
  <c r="A10" i="116"/>
  <c r="A9" i="116"/>
  <c r="A8" i="116"/>
  <c r="V35" i="37" s="1"/>
  <c r="A7" i="116"/>
  <c r="A6" i="116"/>
  <c r="A2" i="116"/>
  <c r="A1" i="116" s="1"/>
  <c r="T61" i="123" l="1"/>
  <c r="T29" i="124"/>
  <c r="T17" i="124"/>
  <c r="T28" i="124"/>
  <c r="V20" i="37"/>
  <c r="U6" i="125"/>
  <c r="T11" i="124"/>
  <c r="T19" i="124"/>
  <c r="T27" i="124"/>
  <c r="T35" i="124"/>
  <c r="T43" i="124"/>
  <c r="T9" i="123"/>
  <c r="T17" i="123"/>
  <c r="T25" i="123"/>
  <c r="T33" i="123"/>
  <c r="T41" i="123"/>
  <c r="T49" i="123"/>
  <c r="T57" i="123"/>
  <c r="T65" i="123"/>
  <c r="T73" i="123"/>
  <c r="V8" i="37"/>
  <c r="V16" i="37"/>
  <c r="V24" i="37"/>
  <c r="V32" i="37"/>
  <c r="V17" i="37"/>
  <c r="T75" i="123"/>
  <c r="V34" i="37"/>
  <c r="V27" i="37"/>
  <c r="T39" i="124"/>
  <c r="T45" i="123"/>
  <c r="V28" i="37"/>
  <c r="T32" i="124"/>
  <c r="T14" i="123"/>
  <c r="T54" i="123"/>
  <c r="V21" i="37"/>
  <c r="U32" i="125"/>
  <c r="T12" i="124"/>
  <c r="T20" i="124"/>
  <c r="T36" i="124"/>
  <c r="T44" i="124"/>
  <c r="T10" i="123"/>
  <c r="T18" i="123"/>
  <c r="T26" i="123"/>
  <c r="T34" i="123"/>
  <c r="T42" i="123"/>
  <c r="T50" i="123"/>
  <c r="T58" i="123"/>
  <c r="T66" i="123"/>
  <c r="T74" i="123"/>
  <c r="V9" i="37"/>
  <c r="T51" i="123"/>
  <c r="V10" i="37"/>
  <c r="T76" i="123"/>
  <c r="T7" i="124"/>
  <c r="T47" i="124"/>
  <c r="T21" i="123"/>
  <c r="T77" i="123"/>
  <c r="T16" i="124"/>
  <c r="T38" i="123"/>
  <c r="V13" i="37"/>
  <c r="U33" i="125"/>
  <c r="T32" i="125"/>
  <c r="T13" i="124"/>
  <c r="T21" i="124"/>
  <c r="T37" i="124"/>
  <c r="T45" i="124"/>
  <c r="T11" i="123"/>
  <c r="T19" i="123"/>
  <c r="T27" i="123"/>
  <c r="T35" i="123"/>
  <c r="T43" i="123"/>
  <c r="V18" i="37"/>
  <c r="T31" i="124"/>
  <c r="T69" i="123"/>
  <c r="U36" i="125"/>
  <c r="T6" i="124"/>
  <c r="V29" i="37"/>
  <c r="U34" i="125"/>
  <c r="T6" i="125"/>
  <c r="T14" i="124"/>
  <c r="T22" i="124"/>
  <c r="T30" i="124"/>
  <c r="T38" i="124"/>
  <c r="T46" i="124"/>
  <c r="T12" i="123"/>
  <c r="T20" i="123"/>
  <c r="T28" i="123"/>
  <c r="T36" i="123"/>
  <c r="T44" i="123"/>
  <c r="T52" i="123"/>
  <c r="T68" i="123"/>
  <c r="T23" i="124"/>
  <c r="T29" i="123"/>
  <c r="V36" i="37"/>
  <c r="T22" i="123"/>
  <c r="T62" i="123"/>
  <c r="U37" i="125"/>
  <c r="T9" i="124"/>
  <c r="T25" i="124"/>
  <c r="T33" i="124"/>
  <c r="T41" i="124"/>
  <c r="T7" i="123"/>
  <c r="T15" i="123"/>
  <c r="T23" i="123"/>
  <c r="T31" i="123"/>
  <c r="T39" i="123"/>
  <c r="T47" i="123"/>
  <c r="T55" i="123"/>
  <c r="T63" i="123"/>
  <c r="T71" i="123"/>
  <c r="T6" i="123"/>
  <c r="V14" i="37"/>
  <c r="V22" i="37"/>
  <c r="V30" i="37"/>
  <c r="V38" i="37"/>
  <c r="V33" i="37"/>
  <c r="T67" i="123"/>
  <c r="T60" i="123"/>
  <c r="V19" i="37"/>
  <c r="U35" i="125"/>
  <c r="T37" i="123"/>
  <c r="T24" i="124"/>
  <c r="T70" i="123"/>
  <c r="U38" i="125"/>
  <c r="T10" i="124"/>
  <c r="T18" i="124"/>
  <c r="T26" i="124"/>
  <c r="T34" i="124"/>
  <c r="T42" i="124"/>
  <c r="T8" i="123"/>
  <c r="T16" i="123"/>
  <c r="T24" i="123"/>
  <c r="T32" i="123"/>
  <c r="T40" i="123"/>
  <c r="T48" i="123"/>
  <c r="T56" i="123"/>
  <c r="T64" i="123"/>
  <c r="T72" i="123"/>
  <c r="V7" i="37"/>
  <c r="V15" i="37"/>
  <c r="V23" i="37"/>
  <c r="V31" i="37"/>
  <c r="V6" i="37"/>
  <c r="V25" i="37"/>
  <c r="T59" i="123"/>
  <c r="V26" i="37"/>
  <c r="V11" i="37"/>
  <c r="T15" i="124"/>
  <c r="T13" i="123"/>
  <c r="T53" i="123"/>
  <c r="V12" i="37"/>
  <c r="T8" i="124"/>
  <c r="T40" i="124"/>
  <c r="T30" i="123"/>
  <c r="T46" i="123"/>
  <c r="T78" i="123"/>
  <c r="V37" i="37"/>
  <c r="M93" i="123"/>
  <c r="R74" i="37"/>
  <c r="L53" i="127" l="1"/>
  <c r="L34" i="127"/>
  <c r="L6" i="127"/>
  <c r="L130" i="127"/>
  <c r="L193" i="127"/>
  <c r="L165" i="127"/>
  <c r="L126" i="127"/>
  <c r="L205" i="127"/>
  <c r="L191" i="127"/>
  <c r="L124" i="127"/>
  <c r="L120" i="127"/>
  <c r="L8" i="127"/>
  <c r="L136" i="127"/>
  <c r="L155" i="127"/>
  <c r="L88" i="127"/>
  <c r="L179" i="127"/>
  <c r="L183" i="127"/>
  <c r="L127" i="127"/>
  <c r="L44" i="127"/>
  <c r="L203" i="127"/>
  <c r="L72" i="127"/>
  <c r="L163" i="127"/>
  <c r="L18" i="127"/>
  <c r="L103" i="127"/>
  <c r="L82" i="127"/>
  <c r="L122" i="127"/>
  <c r="L145" i="127"/>
  <c r="L147" i="127"/>
  <c r="L62" i="127"/>
  <c r="L187" i="127"/>
  <c r="L91" i="127"/>
  <c r="L190" i="127"/>
  <c r="L94" i="127"/>
  <c r="L61" i="127"/>
  <c r="L15" i="127"/>
  <c r="L117" i="127"/>
  <c r="L153" i="127"/>
  <c r="L79" i="127"/>
  <c r="L11" i="127"/>
  <c r="L101" i="127"/>
  <c r="L198" i="127"/>
  <c r="L138" i="127"/>
  <c r="L67" i="127"/>
  <c r="L160" i="127"/>
  <c r="L95" i="127"/>
  <c r="L104" i="127"/>
  <c r="L33" i="127"/>
  <c r="L21" i="127"/>
  <c r="L107" i="127"/>
  <c r="L81" i="127"/>
  <c r="L77" i="127"/>
  <c r="L17" i="127"/>
  <c r="L168" i="127"/>
  <c r="L39" i="127"/>
  <c r="L154" i="127"/>
  <c r="L87" i="127"/>
  <c r="L182" i="127"/>
  <c r="L133" i="127"/>
  <c r="L135" i="127"/>
  <c r="L65" i="127"/>
  <c r="L172" i="127"/>
  <c r="L75" i="127"/>
  <c r="L28" i="127"/>
  <c r="L162" i="127"/>
  <c r="L51" i="127"/>
  <c r="L37" i="127"/>
  <c r="L59" i="127"/>
  <c r="L176" i="127"/>
  <c r="L70" i="127"/>
  <c r="L196" i="127"/>
  <c r="L43" i="127"/>
  <c r="L24" i="127"/>
  <c r="L113" i="127"/>
  <c r="L54" i="127"/>
  <c r="L150" i="127"/>
  <c r="L140" i="127"/>
  <c r="L31" i="127"/>
  <c r="L144" i="127"/>
  <c r="L202" i="127"/>
  <c r="L174" i="127"/>
  <c r="L158" i="127"/>
  <c r="L121" i="127"/>
  <c r="L180" i="127"/>
  <c r="L99" i="127"/>
  <c r="L97" i="127"/>
  <c r="L29" i="127"/>
  <c r="L200" i="127"/>
  <c r="L25" i="127"/>
  <c r="L85" i="127"/>
  <c r="L57" i="127"/>
  <c r="L186" i="127"/>
  <c r="L111" i="127"/>
  <c r="L47" i="127"/>
  <c r="L49" i="127"/>
  <c r="L178" i="127"/>
  <c r="L115" i="127"/>
  <c r="L41" i="127"/>
  <c r="L119" i="127"/>
  <c r="L55" i="127"/>
  <c r="L131" i="127"/>
  <c r="L170" i="127"/>
  <c r="L109" i="127"/>
  <c r="L71" i="127"/>
  <c r="L142" i="127"/>
  <c r="L13" i="127"/>
  <c r="L35" i="127"/>
  <c r="L166" i="127"/>
  <c r="L83" i="127"/>
  <c r="L194" i="127"/>
  <c r="L128" i="127"/>
  <c r="L206" i="127"/>
  <c r="L192" i="127"/>
  <c r="L125" i="127"/>
  <c r="L9" i="127"/>
  <c r="L156" i="127"/>
  <c r="L89" i="127"/>
  <c r="L184" i="127"/>
  <c r="L129" i="127"/>
  <c r="L164" i="127"/>
  <c r="L19" i="127"/>
  <c r="L105" i="127"/>
  <c r="L146" i="127"/>
  <c r="L63" i="127"/>
  <c r="L188" i="127"/>
  <c r="L7" i="127"/>
  <c r="L45" i="127"/>
  <c r="L204" i="127"/>
  <c r="L73" i="127"/>
  <c r="L123" i="127"/>
  <c r="L148" i="127"/>
  <c r="L207" i="127"/>
  <c r="L208" i="127"/>
  <c r="L90" i="127"/>
  <c r="L116" i="127"/>
  <c r="M5" i="127"/>
  <c r="M136" i="127" s="1"/>
  <c r="L60" i="127"/>
  <c r="L14" i="127"/>
  <c r="L10" i="127"/>
  <c r="L100" i="127"/>
  <c r="L197" i="127"/>
  <c r="L134" i="127"/>
  <c r="L64" i="127"/>
  <c r="L137" i="127"/>
  <c r="L66" i="127"/>
  <c r="L159" i="127"/>
  <c r="L171" i="127"/>
  <c r="L74" i="127"/>
  <c r="L93" i="127"/>
  <c r="L26" i="127"/>
  <c r="L151" i="127"/>
  <c r="L102" i="127"/>
  <c r="L161" i="127"/>
  <c r="L50" i="127"/>
  <c r="L32" i="127"/>
  <c r="L20" i="127"/>
  <c r="L78" i="127"/>
  <c r="L106" i="127"/>
  <c r="L98" i="127"/>
  <c r="L96" i="127"/>
  <c r="L80" i="127"/>
  <c r="L175" i="127"/>
  <c r="L68" i="127"/>
  <c r="L76" i="127"/>
  <c r="L16" i="127"/>
  <c r="L195" i="127"/>
  <c r="L42" i="127"/>
  <c r="L22" i="127"/>
  <c r="L167" i="127"/>
  <c r="L36" i="127"/>
  <c r="L38" i="127"/>
  <c r="L112" i="127"/>
  <c r="L52" i="127"/>
  <c r="L27" i="127"/>
  <c r="L152" i="127"/>
  <c r="L149" i="127"/>
  <c r="L199" i="127"/>
  <c r="L139" i="127"/>
  <c r="L86" i="127"/>
  <c r="L23" i="127"/>
  <c r="L84" i="127"/>
  <c r="L58" i="127"/>
  <c r="L181" i="127"/>
  <c r="L56" i="127"/>
  <c r="L185" i="127"/>
  <c r="L132" i="127"/>
  <c r="L30" i="127"/>
  <c r="L110" i="127"/>
  <c r="L46" i="127"/>
  <c r="L48" i="127"/>
  <c r="L177" i="127"/>
  <c r="L114" i="127"/>
  <c r="L40" i="127"/>
  <c r="L143" i="127"/>
  <c r="L118" i="127"/>
  <c r="L169" i="127"/>
  <c r="L108" i="127"/>
  <c r="L201" i="127"/>
  <c r="L69" i="127"/>
  <c r="L141" i="127"/>
  <c r="L173" i="127"/>
  <c r="L12" i="127"/>
  <c r="L157" i="127"/>
  <c r="L92" i="127"/>
  <c r="L189" i="127"/>
  <c r="A191" i="127"/>
  <c r="A124" i="127"/>
  <c r="A120" i="127"/>
  <c r="A8" i="127"/>
  <c r="A136" i="127"/>
  <c r="A155" i="127"/>
  <c r="A88" i="127"/>
  <c r="A179" i="127"/>
  <c r="A183" i="127"/>
  <c r="A127" i="127"/>
  <c r="A44" i="127"/>
  <c r="A203" i="127"/>
  <c r="A72" i="127"/>
  <c r="A163" i="127"/>
  <c r="A18" i="127"/>
  <c r="A103" i="127"/>
  <c r="A82" i="127"/>
  <c r="A122" i="127"/>
  <c r="A145" i="127"/>
  <c r="A147" i="127"/>
  <c r="A62" i="127"/>
  <c r="A187" i="127"/>
  <c r="A91" i="127"/>
  <c r="A190" i="127"/>
  <c r="A94" i="127"/>
  <c r="A61" i="127"/>
  <c r="A15" i="127"/>
  <c r="A117" i="127"/>
  <c r="A153" i="127"/>
  <c r="A79" i="127"/>
  <c r="A11" i="127"/>
  <c r="A101" i="127"/>
  <c r="A198" i="127"/>
  <c r="A138" i="127"/>
  <c r="A67" i="127"/>
  <c r="A160" i="127"/>
  <c r="A95" i="127"/>
  <c r="A104" i="127"/>
  <c r="A33" i="127"/>
  <c r="A21" i="127"/>
  <c r="A107" i="127"/>
  <c r="A81" i="127"/>
  <c r="A77" i="127"/>
  <c r="A17" i="127"/>
  <c r="A168" i="127"/>
  <c r="A39" i="127"/>
  <c r="A154" i="127"/>
  <c r="A87" i="127"/>
  <c r="A182" i="127"/>
  <c r="A133" i="127"/>
  <c r="A135" i="127"/>
  <c r="A65" i="127"/>
  <c r="A172" i="127"/>
  <c r="A75" i="127"/>
  <c r="A28" i="127"/>
  <c r="A162" i="127"/>
  <c r="A51" i="127"/>
  <c r="A37" i="127"/>
  <c r="A59" i="127"/>
  <c r="A176" i="127"/>
  <c r="A70" i="127"/>
  <c r="A196" i="127"/>
  <c r="A43" i="127"/>
  <c r="A24" i="127"/>
  <c r="A113" i="127"/>
  <c r="A54" i="127"/>
  <c r="A150" i="127"/>
  <c r="A140" i="127"/>
  <c r="A31" i="127"/>
  <c r="A144" i="127"/>
  <c r="A202" i="127"/>
  <c r="A174" i="127"/>
  <c r="A158" i="127"/>
  <c r="A121" i="127"/>
  <c r="A180" i="127"/>
  <c r="A99" i="127"/>
  <c r="A97" i="127"/>
  <c r="A29" i="127"/>
  <c r="A200" i="127"/>
  <c r="A25" i="127"/>
  <c r="A85" i="127"/>
  <c r="A57" i="127"/>
  <c r="A186" i="127"/>
  <c r="A111" i="127"/>
  <c r="A47" i="127"/>
  <c r="A49" i="127"/>
  <c r="A178" i="127"/>
  <c r="A115" i="127"/>
  <c r="A41" i="127"/>
  <c r="A119" i="127"/>
  <c r="A55" i="127"/>
  <c r="A131" i="127"/>
  <c r="A170" i="127"/>
  <c r="A109" i="127"/>
  <c r="A71" i="127"/>
  <c r="A142" i="127"/>
  <c r="A13" i="127"/>
  <c r="A35" i="127"/>
  <c r="A166" i="127"/>
  <c r="A83" i="127"/>
  <c r="A194" i="127"/>
  <c r="A128" i="127"/>
  <c r="A206" i="127"/>
  <c r="A192" i="127"/>
  <c r="A125" i="127"/>
  <c r="A9" i="127"/>
  <c r="A156" i="127"/>
  <c r="A89" i="127"/>
  <c r="A184" i="127"/>
  <c r="A129" i="127"/>
  <c r="A164" i="127"/>
  <c r="A19" i="127"/>
  <c r="A105" i="127"/>
  <c r="A146" i="127"/>
  <c r="A63" i="127"/>
  <c r="A188" i="127"/>
  <c r="A7" i="127"/>
  <c r="A45" i="127"/>
  <c r="A204" i="127"/>
  <c r="A73" i="127"/>
  <c r="A123" i="127"/>
  <c r="A148" i="127"/>
  <c r="A207" i="127"/>
  <c r="A208" i="127"/>
  <c r="A189" i="127"/>
  <c r="A92" i="127"/>
  <c r="A60" i="127"/>
  <c r="A14" i="127"/>
  <c r="A116" i="127"/>
  <c r="A10" i="127"/>
  <c r="A100" i="127"/>
  <c r="A197" i="127"/>
  <c r="A134" i="127"/>
  <c r="A64" i="127"/>
  <c r="A137" i="127"/>
  <c r="A66" i="127"/>
  <c r="A159" i="127"/>
  <c r="A171" i="127"/>
  <c r="A74" i="127"/>
  <c r="A93" i="127"/>
  <c r="A26" i="127"/>
  <c r="A151" i="127"/>
  <c r="A102" i="127"/>
  <c r="A161" i="127"/>
  <c r="A50" i="127"/>
  <c r="A32" i="127"/>
  <c r="A20" i="127"/>
  <c r="A78" i="127"/>
  <c r="A106" i="127"/>
  <c r="A98" i="127"/>
  <c r="A96" i="127"/>
  <c r="A80" i="127"/>
  <c r="A175" i="127"/>
  <c r="A68" i="127"/>
  <c r="A76" i="127"/>
  <c r="A16" i="127"/>
  <c r="A195" i="127"/>
  <c r="A42" i="127"/>
  <c r="A22" i="127"/>
  <c r="A167" i="127"/>
  <c r="A36" i="127"/>
  <c r="A38" i="127"/>
  <c r="A112" i="127"/>
  <c r="A52" i="127"/>
  <c r="A27" i="127"/>
  <c r="A152" i="127"/>
  <c r="A149" i="127"/>
  <c r="A199" i="127"/>
  <c r="A139" i="127"/>
  <c r="A86" i="127"/>
  <c r="A23" i="127"/>
  <c r="A84" i="127"/>
  <c r="A58" i="127"/>
  <c r="A181" i="127"/>
  <c r="A56" i="127"/>
  <c r="A185" i="127"/>
  <c r="A132" i="127"/>
  <c r="A30" i="127"/>
  <c r="A110" i="127"/>
  <c r="A46" i="127"/>
  <c r="A48" i="127"/>
  <c r="A177" i="127"/>
  <c r="A114" i="127"/>
  <c r="A40" i="127"/>
  <c r="A143" i="127"/>
  <c r="A118" i="127"/>
  <c r="A169" i="127"/>
  <c r="A108" i="127"/>
  <c r="A201" i="127"/>
  <c r="A69" i="127"/>
  <c r="A141" i="127"/>
  <c r="A173" i="127"/>
  <c r="A12" i="127"/>
  <c r="A157" i="127"/>
  <c r="A53" i="127"/>
  <c r="A34" i="127"/>
  <c r="A6" i="127"/>
  <c r="A130" i="127"/>
  <c r="A193" i="127"/>
  <c r="A165" i="127"/>
  <c r="A126" i="127"/>
  <c r="A205" i="127"/>
  <c r="A90" i="127"/>
  <c r="A2" i="127"/>
  <c r="A1" i="127" s="1"/>
  <c r="J7" i="37" l="1"/>
  <c r="J15" i="37"/>
  <c r="J23" i="37"/>
  <c r="J8" i="37"/>
  <c r="J16" i="37"/>
  <c r="J24" i="37"/>
  <c r="J9" i="37"/>
  <c r="J17" i="37"/>
  <c r="J10" i="37"/>
  <c r="J18" i="37"/>
  <c r="J26" i="37"/>
  <c r="J11" i="37"/>
  <c r="J19" i="37"/>
  <c r="J27" i="37"/>
  <c r="J12" i="37"/>
  <c r="J20" i="37"/>
  <c r="J28" i="37"/>
  <c r="J13" i="37"/>
  <c r="J21" i="37"/>
  <c r="J29" i="37"/>
  <c r="J14" i="37"/>
  <c r="J22" i="37"/>
  <c r="J25" i="37"/>
  <c r="M18" i="127"/>
  <c r="M88" i="127"/>
  <c r="M205" i="127"/>
  <c r="M69" i="127"/>
  <c r="M177" i="127"/>
  <c r="M98" i="127"/>
  <c r="M45" i="127"/>
  <c r="M129" i="127"/>
  <c r="M128" i="127"/>
  <c r="M109" i="127"/>
  <c r="M49" i="127"/>
  <c r="M29" i="127"/>
  <c r="M144" i="127"/>
  <c r="M196" i="127"/>
  <c r="M75" i="127"/>
  <c r="M39" i="127"/>
  <c r="M104" i="127"/>
  <c r="M79" i="127"/>
  <c r="M187" i="127"/>
  <c r="M7" i="127"/>
  <c r="M189" i="127"/>
  <c r="M84" i="127"/>
  <c r="M93" i="127"/>
  <c r="M208" i="127"/>
  <c r="M188" i="127"/>
  <c r="M89" i="127"/>
  <c r="M83" i="127"/>
  <c r="M131" i="127"/>
  <c r="M111" i="127"/>
  <c r="M99" i="127"/>
  <c r="M140" i="127"/>
  <c r="M176" i="127"/>
  <c r="M65" i="127"/>
  <c r="M17" i="127"/>
  <c r="M160" i="127"/>
  <c r="M117" i="127"/>
  <c r="M147" i="127"/>
  <c r="M165" i="127"/>
  <c r="M110" i="127"/>
  <c r="M76" i="127"/>
  <c r="M90" i="127"/>
  <c r="M72" i="127"/>
  <c r="M12" i="127"/>
  <c r="M132" i="127"/>
  <c r="M185" i="127"/>
  <c r="M103" i="127"/>
  <c r="M184" i="127"/>
  <c r="M194" i="127"/>
  <c r="M170" i="127"/>
  <c r="M47" i="127"/>
  <c r="M97" i="127"/>
  <c r="M31" i="127"/>
  <c r="M70" i="127"/>
  <c r="M172" i="127"/>
  <c r="M168" i="127"/>
  <c r="M95" i="127"/>
  <c r="M153" i="127"/>
  <c r="M62" i="127"/>
  <c r="M163" i="127"/>
  <c r="M155" i="127"/>
  <c r="M126" i="127"/>
  <c r="M207" i="127"/>
  <c r="M63" i="127"/>
  <c r="M156" i="127"/>
  <c r="M166" i="127"/>
  <c r="M55" i="127"/>
  <c r="M186" i="127"/>
  <c r="M180" i="127"/>
  <c r="M150" i="127"/>
  <c r="M59" i="127"/>
  <c r="M135" i="127"/>
  <c r="M77" i="127"/>
  <c r="M67" i="127"/>
  <c r="M15" i="127"/>
  <c r="M145" i="127"/>
  <c r="M203" i="127"/>
  <c r="M193" i="127"/>
  <c r="M148" i="127"/>
  <c r="M146" i="127"/>
  <c r="M9" i="127"/>
  <c r="M35" i="127"/>
  <c r="M119" i="127"/>
  <c r="M57" i="127"/>
  <c r="M121" i="127"/>
  <c r="M54" i="127"/>
  <c r="M37" i="127"/>
  <c r="M133" i="127"/>
  <c r="M81" i="127"/>
  <c r="M138" i="127"/>
  <c r="M61" i="127"/>
  <c r="M122" i="127"/>
  <c r="M44" i="127"/>
  <c r="M8" i="127"/>
  <c r="M130" i="127"/>
  <c r="M123" i="127"/>
  <c r="M105" i="127"/>
  <c r="M125" i="127"/>
  <c r="M13" i="127"/>
  <c r="M41" i="127"/>
  <c r="M85" i="127"/>
  <c r="M158" i="127"/>
  <c r="M113" i="127"/>
  <c r="M51" i="127"/>
  <c r="M182" i="127"/>
  <c r="M107" i="127"/>
  <c r="M198" i="127"/>
  <c r="M94" i="127"/>
  <c r="M82" i="127"/>
  <c r="M127" i="127"/>
  <c r="M120" i="127"/>
  <c r="M6" i="127"/>
  <c r="M73" i="127"/>
  <c r="M19" i="127"/>
  <c r="M192" i="127"/>
  <c r="M142" i="127"/>
  <c r="M115" i="127"/>
  <c r="M25" i="127"/>
  <c r="M174" i="127"/>
  <c r="M24" i="127"/>
  <c r="M162" i="127"/>
  <c r="M87" i="127"/>
  <c r="M21" i="127"/>
  <c r="M101" i="127"/>
  <c r="M190" i="127"/>
  <c r="M183" i="127"/>
  <c r="M124" i="127"/>
  <c r="M34" i="127"/>
  <c r="M204" i="127"/>
  <c r="M164" i="127"/>
  <c r="M206" i="127"/>
  <c r="M71" i="127"/>
  <c r="M178" i="127"/>
  <c r="M200" i="127"/>
  <c r="M202" i="127"/>
  <c r="M43" i="127"/>
  <c r="M28" i="127"/>
  <c r="M154" i="127"/>
  <c r="M33" i="127"/>
  <c r="M11" i="127"/>
  <c r="M91" i="127"/>
  <c r="M179" i="127"/>
  <c r="M191" i="127"/>
  <c r="M53" i="127"/>
  <c r="J7" i="124"/>
  <c r="J15" i="124"/>
  <c r="J23" i="124"/>
  <c r="J31" i="124"/>
  <c r="J39" i="124"/>
  <c r="J35" i="125"/>
  <c r="J14" i="123"/>
  <c r="J22" i="123"/>
  <c r="J30" i="123"/>
  <c r="J38" i="123"/>
  <c r="J46" i="123"/>
  <c r="J54" i="123"/>
  <c r="J41" i="123"/>
  <c r="J57" i="123"/>
  <c r="J61" i="123"/>
  <c r="J10" i="124"/>
  <c r="J18" i="124"/>
  <c r="J26" i="124"/>
  <c r="J34" i="124"/>
  <c r="J9" i="123"/>
  <c r="J17" i="123"/>
  <c r="J25" i="123"/>
  <c r="J33" i="123"/>
  <c r="J13" i="124"/>
  <c r="J21" i="124"/>
  <c r="J29" i="124"/>
  <c r="J37" i="124"/>
  <c r="J6" i="37"/>
  <c r="J12" i="123"/>
  <c r="J20" i="123"/>
  <c r="J28" i="123"/>
  <c r="J36" i="123"/>
  <c r="J44" i="123"/>
  <c r="J8" i="124"/>
  <c r="J16" i="124"/>
  <c r="J24" i="124"/>
  <c r="J32" i="124"/>
  <c r="J40" i="124"/>
  <c r="J32" i="125"/>
  <c r="J34" i="125"/>
  <c r="J7" i="123"/>
  <c r="J15" i="123"/>
  <c r="J23" i="123"/>
  <c r="J31" i="123"/>
  <c r="J39" i="123"/>
  <c r="J47" i="123"/>
  <c r="J11" i="124"/>
  <c r="J19" i="124"/>
  <c r="J27" i="124"/>
  <c r="J35" i="124"/>
  <c r="J6" i="125"/>
  <c r="J10" i="123"/>
  <c r="J18" i="123"/>
  <c r="J26" i="123"/>
  <c r="J34" i="123"/>
  <c r="J42" i="123"/>
  <c r="J50" i="123"/>
  <c r="J58" i="123"/>
  <c r="J63" i="123"/>
  <c r="J53" i="123"/>
  <c r="J30" i="37"/>
  <c r="J14" i="124"/>
  <c r="J22" i="124"/>
  <c r="J30" i="124"/>
  <c r="J38" i="124"/>
  <c r="J36" i="125"/>
  <c r="J13" i="123"/>
  <c r="J21" i="123"/>
  <c r="J29" i="123"/>
  <c r="J37" i="123"/>
  <c r="J45" i="123"/>
  <c r="J9" i="124"/>
  <c r="J17" i="124"/>
  <c r="J25" i="124"/>
  <c r="J33" i="124"/>
  <c r="J41" i="124"/>
  <c r="J8" i="123"/>
  <c r="J16" i="123"/>
  <c r="J24" i="123"/>
  <c r="J32" i="123"/>
  <c r="J40" i="123"/>
  <c r="J48" i="123"/>
  <c r="J56" i="123"/>
  <c r="J62" i="123"/>
  <c r="J49" i="123"/>
  <c r="J52" i="123"/>
  <c r="J55" i="123"/>
  <c r="J12" i="124"/>
  <c r="J20" i="124"/>
  <c r="J28" i="124"/>
  <c r="J36" i="124"/>
  <c r="J33" i="125"/>
  <c r="J6" i="124"/>
  <c r="J11" i="123"/>
  <c r="J19" i="123"/>
  <c r="J27" i="123"/>
  <c r="J35" i="123"/>
  <c r="J43" i="123"/>
  <c r="J51" i="123"/>
  <c r="J59" i="123"/>
  <c r="J60" i="123"/>
  <c r="J6" i="123"/>
  <c r="J76" i="124"/>
  <c r="J88" i="123"/>
  <c r="J78" i="124"/>
  <c r="J79" i="124"/>
  <c r="J77" i="124"/>
  <c r="J89" i="123"/>
  <c r="J63" i="37"/>
  <c r="J67" i="37"/>
  <c r="K63" i="37"/>
  <c r="K65" i="37"/>
  <c r="K67" i="37"/>
  <c r="K69" i="37"/>
  <c r="K71" i="37"/>
  <c r="K73" i="37"/>
  <c r="J64" i="37"/>
  <c r="J66" i="37"/>
  <c r="K70" i="37"/>
  <c r="K72" i="37"/>
  <c r="J68" i="37"/>
  <c r="J70" i="37"/>
  <c r="J72" i="37"/>
  <c r="K64" i="37"/>
  <c r="K66" i="37"/>
  <c r="K68" i="37"/>
  <c r="J65" i="37"/>
  <c r="J69" i="37"/>
  <c r="J71" i="37"/>
  <c r="J73" i="37"/>
  <c r="J81" i="123"/>
  <c r="J84" i="123"/>
  <c r="J91" i="123"/>
  <c r="J86" i="123"/>
  <c r="J87" i="123"/>
  <c r="J82" i="123"/>
  <c r="J83" i="123"/>
  <c r="J93" i="123"/>
  <c r="J92" i="123"/>
  <c r="J85" i="123"/>
  <c r="J64" i="123"/>
  <c r="J65" i="123"/>
  <c r="J66" i="123"/>
  <c r="J68" i="123"/>
  <c r="J69" i="123"/>
  <c r="J70" i="123"/>
  <c r="J80" i="123"/>
  <c r="K32" i="37"/>
  <c r="K34" i="37"/>
  <c r="K36" i="37"/>
  <c r="K38" i="37"/>
  <c r="K40" i="37"/>
  <c r="K42" i="37"/>
  <c r="K44" i="37"/>
  <c r="K46" i="37"/>
  <c r="K48" i="37"/>
  <c r="K52" i="37"/>
  <c r="K56" i="37"/>
  <c r="K55" i="37"/>
  <c r="J42" i="124"/>
  <c r="J46" i="124"/>
  <c r="J50" i="124"/>
  <c r="J54" i="124"/>
  <c r="J58" i="124"/>
  <c r="J62" i="124"/>
  <c r="J66" i="124"/>
  <c r="J70" i="124"/>
  <c r="J41" i="37"/>
  <c r="J45" i="37"/>
  <c r="J39" i="125"/>
  <c r="J55" i="124"/>
  <c r="J59" i="124"/>
  <c r="J63" i="124"/>
  <c r="J67" i="124"/>
  <c r="J71" i="124"/>
  <c r="J31" i="37"/>
  <c r="J33" i="37"/>
  <c r="J37" i="37"/>
  <c r="J39" i="37"/>
  <c r="J43" i="37"/>
  <c r="J47" i="37"/>
  <c r="J49" i="37"/>
  <c r="J51" i="37"/>
  <c r="J53" i="37"/>
  <c r="J55" i="37"/>
  <c r="J57" i="37"/>
  <c r="J59" i="37"/>
  <c r="J61" i="37"/>
  <c r="K41" i="37"/>
  <c r="K47" i="37"/>
  <c r="K57" i="37"/>
  <c r="J43" i="124"/>
  <c r="J47" i="124"/>
  <c r="J51" i="124"/>
  <c r="J37" i="125"/>
  <c r="K31" i="37"/>
  <c r="K33" i="37"/>
  <c r="K37" i="37"/>
  <c r="K39" i="37"/>
  <c r="K43" i="37"/>
  <c r="K51" i="37"/>
  <c r="K59" i="37"/>
  <c r="J40" i="125"/>
  <c r="J44" i="124"/>
  <c r="J48" i="124"/>
  <c r="J52" i="124"/>
  <c r="J56" i="124"/>
  <c r="J60" i="124"/>
  <c r="J64" i="124"/>
  <c r="J68" i="124"/>
  <c r="J72" i="124"/>
  <c r="J36" i="37"/>
  <c r="J42" i="37"/>
  <c r="J46" i="37"/>
  <c r="J48" i="37"/>
  <c r="J50" i="37"/>
  <c r="J54" i="37"/>
  <c r="J56" i="37"/>
  <c r="J60" i="37"/>
  <c r="K50" i="37"/>
  <c r="K60" i="37"/>
  <c r="K45" i="37"/>
  <c r="K53" i="37"/>
  <c r="J38" i="125"/>
  <c r="J53" i="124"/>
  <c r="J57" i="124"/>
  <c r="J61" i="124"/>
  <c r="J65" i="124"/>
  <c r="J69" i="124"/>
  <c r="J32" i="37"/>
  <c r="J34" i="37"/>
  <c r="J38" i="37"/>
  <c r="J40" i="37"/>
  <c r="J44" i="37"/>
  <c r="J45" i="124"/>
  <c r="J49" i="124"/>
  <c r="J52" i="37"/>
  <c r="J58" i="37"/>
  <c r="J62" i="37"/>
  <c r="K54" i="37"/>
  <c r="K58" i="37"/>
  <c r="K62" i="37"/>
  <c r="K49" i="37"/>
  <c r="K61" i="37"/>
  <c r="K74" i="37"/>
  <c r="J74" i="37"/>
  <c r="M60" i="127"/>
  <c r="M141" i="127"/>
  <c r="M139" i="127"/>
  <c r="M78" i="127"/>
  <c r="M199" i="127"/>
  <c r="M20" i="127"/>
  <c r="M92" i="127"/>
  <c r="M108" i="127"/>
  <c r="M152" i="127"/>
  <c r="M50" i="127"/>
  <c r="M10" i="127"/>
  <c r="M169" i="127"/>
  <c r="M27" i="127"/>
  <c r="M161" i="127"/>
  <c r="M143" i="127"/>
  <c r="M52" i="127"/>
  <c r="M102" i="127"/>
  <c r="M40" i="127"/>
  <c r="M112" i="127"/>
  <c r="M151" i="127"/>
  <c r="M36" i="127"/>
  <c r="M48" i="127"/>
  <c r="M167" i="127"/>
  <c r="M74" i="127"/>
  <c r="M46" i="127"/>
  <c r="M22" i="127"/>
  <c r="M159" i="127"/>
  <c r="M42" i="127"/>
  <c r="M66" i="127"/>
  <c r="M16" i="127"/>
  <c r="M64" i="127"/>
  <c r="M134" i="127"/>
  <c r="M56" i="127"/>
  <c r="M175" i="127"/>
  <c r="M197" i="127"/>
  <c r="M181" i="127"/>
  <c r="M80" i="127"/>
  <c r="M100" i="127"/>
  <c r="M173" i="127"/>
  <c r="M23" i="127"/>
  <c r="M106" i="127"/>
  <c r="M116" i="127"/>
  <c r="M14" i="127"/>
  <c r="M201" i="127"/>
  <c r="M58" i="127"/>
  <c r="M195" i="127"/>
  <c r="M26" i="127"/>
  <c r="M118" i="127"/>
  <c r="M86" i="127"/>
  <c r="M68" i="127"/>
  <c r="M171" i="127"/>
  <c r="M114" i="127"/>
  <c r="M149" i="127"/>
  <c r="M96" i="127"/>
  <c r="M137" i="127"/>
  <c r="M157" i="127"/>
  <c r="M30" i="127"/>
  <c r="M38" i="127"/>
  <c r="M32" i="127"/>
  <c r="A30" i="112"/>
  <c r="A201" i="112"/>
  <c r="A196" i="112"/>
  <c r="A53" i="112"/>
  <c r="A102" i="112"/>
  <c r="A22" i="112"/>
  <c r="A89" i="112"/>
  <c r="A40" i="112"/>
  <c r="A90" i="112"/>
  <c r="A181" i="112"/>
  <c r="A17" i="112"/>
  <c r="A15" i="112"/>
  <c r="A130" i="112"/>
  <c r="A35" i="112"/>
  <c r="A193" i="112"/>
  <c r="A24" i="112"/>
  <c r="A16" i="112"/>
  <c r="A127" i="112"/>
  <c r="A177" i="112"/>
  <c r="A60" i="112"/>
  <c r="A51" i="112"/>
  <c r="A99" i="112"/>
  <c r="A122" i="112"/>
  <c r="A157" i="112"/>
  <c r="L105" i="112"/>
  <c r="L57" i="112"/>
  <c r="L204" i="112"/>
  <c r="L189" i="112"/>
  <c r="L11" i="112"/>
  <c r="L183" i="112"/>
  <c r="L166" i="112"/>
  <c r="L29" i="112"/>
  <c r="L140" i="112"/>
  <c r="L106" i="112"/>
  <c r="L146" i="112"/>
  <c r="L78" i="112"/>
  <c r="L191" i="112"/>
  <c r="L33" i="112"/>
  <c r="L149" i="112"/>
  <c r="L172" i="112"/>
  <c r="L160" i="112"/>
  <c r="L76" i="112"/>
  <c r="L121" i="112"/>
  <c r="L65" i="112"/>
  <c r="L107" i="112"/>
  <c r="L12" i="112"/>
  <c r="L91" i="112"/>
  <c r="L125" i="112"/>
  <c r="L28" i="112"/>
  <c r="L96" i="112"/>
  <c r="L118" i="112"/>
  <c r="L168" i="112"/>
  <c r="L174" i="112"/>
  <c r="L117" i="112"/>
  <c r="L128" i="112"/>
  <c r="L7" i="112"/>
  <c r="L88" i="112"/>
  <c r="L46" i="112"/>
  <c r="L103" i="112"/>
  <c r="L84" i="112"/>
  <c r="L154" i="112"/>
  <c r="L41" i="112"/>
  <c r="L42" i="112"/>
  <c r="L156" i="112"/>
  <c r="L62" i="112"/>
  <c r="L97" i="112"/>
  <c r="L153" i="112"/>
  <c r="L152" i="112"/>
  <c r="L100" i="112"/>
  <c r="L55" i="112"/>
  <c r="L120" i="112"/>
  <c r="L134" i="112"/>
  <c r="L162" i="112"/>
  <c r="L151" i="112"/>
  <c r="L131" i="112"/>
  <c r="L195" i="112"/>
  <c r="L199" i="112"/>
  <c r="L20" i="112"/>
  <c r="L144" i="112"/>
  <c r="L83" i="112"/>
  <c r="L39" i="112"/>
  <c r="L192" i="112"/>
  <c r="L26" i="112"/>
  <c r="L136" i="112"/>
  <c r="L23" i="112"/>
  <c r="L142" i="112"/>
  <c r="L63" i="112"/>
  <c r="L170" i="112"/>
  <c r="L129" i="112"/>
  <c r="L31" i="112"/>
  <c r="L164" i="112"/>
  <c r="L123" i="112"/>
  <c r="L108" i="112"/>
  <c r="L58" i="112"/>
  <c r="L180" i="112"/>
  <c r="L184" i="112"/>
  <c r="L175" i="112"/>
  <c r="L182" i="112"/>
  <c r="L133" i="112"/>
  <c r="L21" i="112"/>
  <c r="L43" i="112"/>
  <c r="L94" i="112"/>
  <c r="L6" i="112"/>
  <c r="L104" i="112"/>
  <c r="L25" i="112"/>
  <c r="L139" i="112"/>
  <c r="L54" i="112"/>
  <c r="L158" i="112"/>
  <c r="L32" i="112"/>
  <c r="L194" i="112"/>
  <c r="L178" i="112"/>
  <c r="L56" i="112"/>
  <c r="L200" i="112"/>
  <c r="L34" i="112"/>
  <c r="L48" i="112"/>
  <c r="L187" i="112"/>
  <c r="L95" i="112"/>
  <c r="L70" i="112"/>
  <c r="L74" i="112"/>
  <c r="L75" i="112"/>
  <c r="L93" i="112"/>
  <c r="L36" i="112"/>
  <c r="L101" i="112"/>
  <c r="L47" i="112"/>
  <c r="L111" i="112"/>
  <c r="L197" i="112"/>
  <c r="L202" i="112"/>
  <c r="L18" i="112"/>
  <c r="L13" i="112"/>
  <c r="L138" i="112"/>
  <c r="L115" i="112"/>
  <c r="L14" i="112"/>
  <c r="L73" i="112"/>
  <c r="L19" i="112"/>
  <c r="L80" i="112"/>
  <c r="L82" i="112"/>
  <c r="L159" i="112"/>
  <c r="L85" i="112"/>
  <c r="L9" i="112"/>
  <c r="L165" i="112"/>
  <c r="L98" i="112"/>
  <c r="L114" i="112"/>
  <c r="L10" i="112"/>
  <c r="L116" i="112"/>
  <c r="L203" i="112"/>
  <c r="L190" i="112"/>
  <c r="L148" i="112"/>
  <c r="L124" i="112"/>
  <c r="L59" i="112"/>
  <c r="L44" i="112"/>
  <c r="L173" i="112"/>
  <c r="L66" i="112"/>
  <c r="L171" i="112"/>
  <c r="L87" i="112"/>
  <c r="L188" i="112"/>
  <c r="L92" i="112"/>
  <c r="L145" i="112"/>
  <c r="L167" i="112"/>
  <c r="L81" i="112"/>
  <c r="L161" i="112"/>
  <c r="L137" i="112"/>
  <c r="L49" i="112"/>
  <c r="L110" i="112"/>
  <c r="L61" i="112"/>
  <c r="L150" i="112"/>
  <c r="L52" i="112"/>
  <c r="L72" i="112"/>
  <c r="L69" i="112"/>
  <c r="L143" i="112"/>
  <c r="L45" i="112"/>
  <c r="L119" i="112"/>
  <c r="L8" i="112"/>
  <c r="L155" i="112"/>
  <c r="L79" i="112"/>
  <c r="L135" i="112"/>
  <c r="L77" i="112"/>
  <c r="L71" i="112"/>
  <c r="L68" i="112"/>
  <c r="L176" i="112"/>
  <c r="L109" i="112"/>
  <c r="L147" i="112"/>
  <c r="L86" i="112"/>
  <c r="L163" i="112"/>
  <c r="L37" i="112"/>
  <c r="L141" i="112"/>
  <c r="L185" i="112"/>
  <c r="L186" i="112"/>
  <c r="L198" i="112"/>
  <c r="L169" i="112"/>
  <c r="L179" i="112"/>
  <c r="L126" i="112"/>
  <c r="L50" i="112"/>
  <c r="L157" i="112"/>
  <c r="L122" i="112"/>
  <c r="L99" i="112"/>
  <c r="L51" i="112"/>
  <c r="L60" i="112"/>
  <c r="L177" i="112"/>
  <c r="L127" i="112"/>
  <c r="L16" i="112"/>
  <c r="L24" i="112"/>
  <c r="L193" i="112"/>
  <c r="L130" i="112"/>
  <c r="L15" i="112"/>
  <c r="L17" i="112"/>
  <c r="L181" i="112"/>
  <c r="L90" i="112"/>
  <c r="L40" i="112"/>
  <c r="L89" i="112"/>
  <c r="L22" i="112"/>
  <c r="L102" i="112"/>
  <c r="L53" i="112"/>
  <c r="L196" i="112"/>
  <c r="L201" i="112"/>
  <c r="L30" i="112"/>
  <c r="A148" i="112"/>
  <c r="A190" i="112"/>
  <c r="A203" i="112"/>
  <c r="A116" i="112"/>
  <c r="A10" i="112"/>
  <c r="A114" i="112"/>
  <c r="A98" i="112"/>
  <c r="A165" i="112"/>
  <c r="A9" i="112"/>
  <c r="A85" i="112"/>
  <c r="A159" i="112"/>
  <c r="A82" i="112"/>
  <c r="A80" i="112"/>
  <c r="A19" i="112"/>
  <c r="A73" i="112"/>
  <c r="A14" i="112"/>
  <c r="A115" i="112"/>
  <c r="A138" i="112"/>
  <c r="A13" i="112"/>
  <c r="A27" i="112"/>
  <c r="A18" i="112"/>
  <c r="A202" i="112"/>
  <c r="A197" i="112"/>
  <c r="A111" i="112"/>
  <c r="A47" i="112"/>
  <c r="A101" i="112"/>
  <c r="A38" i="112"/>
  <c r="A36" i="112"/>
  <c r="A93" i="112"/>
  <c r="A75" i="112"/>
  <c r="A74" i="112"/>
  <c r="A70" i="112"/>
  <c r="A95" i="112"/>
  <c r="A187" i="112"/>
  <c r="A48" i="112"/>
  <c r="A34" i="112"/>
  <c r="A200" i="112"/>
  <c r="A56" i="112"/>
  <c r="A178" i="112"/>
  <c r="A194" i="112"/>
  <c r="A32" i="112"/>
  <c r="A158" i="112"/>
  <c r="A54" i="112"/>
  <c r="A139" i="112"/>
  <c r="A25" i="112"/>
  <c r="A104" i="112"/>
  <c r="A6" i="112"/>
  <c r="A94" i="112"/>
  <c r="A43" i="112"/>
  <c r="A21" i="112"/>
  <c r="A133" i="112"/>
  <c r="A182" i="112"/>
  <c r="A175" i="112"/>
  <c r="A184" i="112"/>
  <c r="A180" i="112"/>
  <c r="A58" i="112"/>
  <c r="A108" i="112"/>
  <c r="A123" i="112"/>
  <c r="A164" i="112"/>
  <c r="A112" i="112"/>
  <c r="A31" i="112"/>
  <c r="A129" i="112"/>
  <c r="A170" i="112"/>
  <c r="A63" i="112"/>
  <c r="A142" i="112"/>
  <c r="A23" i="112"/>
  <c r="A136" i="112"/>
  <c r="A26" i="112"/>
  <c r="A192" i="112"/>
  <c r="A39" i="112"/>
  <c r="A83" i="112"/>
  <c r="A144" i="112"/>
  <c r="A20" i="112"/>
  <c r="A113" i="112"/>
  <c r="A199" i="112"/>
  <c r="A195" i="112"/>
  <c r="A131" i="112"/>
  <c r="A151" i="112"/>
  <c r="A162" i="112"/>
  <c r="A134" i="112"/>
  <c r="A64" i="112"/>
  <c r="A120" i="112"/>
  <c r="A55" i="112"/>
  <c r="A100" i="112"/>
  <c r="A152" i="112"/>
  <c r="A153" i="112"/>
  <c r="A97" i="112"/>
  <c r="A62" i="112"/>
  <c r="A156" i="112"/>
  <c r="A42" i="112"/>
  <c r="A41" i="112"/>
  <c r="A154" i="112"/>
  <c r="A84" i="112"/>
  <c r="A103" i="112"/>
  <c r="A46" i="112"/>
  <c r="A88" i="112"/>
  <c r="A7" i="112"/>
  <c r="A128" i="112"/>
  <c r="A117" i="112"/>
  <c r="A174" i="112"/>
  <c r="A168" i="112"/>
  <c r="A118" i="112"/>
  <c r="A96" i="112"/>
  <c r="A28" i="112"/>
  <c r="A125" i="112"/>
  <c r="A91" i="112"/>
  <c r="A12" i="112"/>
  <c r="A107" i="112"/>
  <c r="A65" i="112"/>
  <c r="A121" i="112"/>
  <c r="A76" i="112"/>
  <c r="A160" i="112"/>
  <c r="A172" i="112"/>
  <c r="A149" i="112"/>
  <c r="A33" i="112"/>
  <c r="A191" i="112"/>
  <c r="A78" i="112"/>
  <c r="A146" i="112"/>
  <c r="A106" i="112"/>
  <c r="A140" i="112"/>
  <c r="A29" i="112"/>
  <c r="A166" i="112"/>
  <c r="A183" i="112"/>
  <c r="A11" i="112"/>
  <c r="A189" i="112"/>
  <c r="A204" i="112"/>
  <c r="A57" i="112"/>
  <c r="A105" i="112"/>
  <c r="A124" i="112"/>
  <c r="A87" i="112"/>
  <c r="A171" i="112"/>
  <c r="A66" i="112"/>
  <c r="A173" i="112"/>
  <c r="A44" i="112"/>
  <c r="A59" i="112"/>
  <c r="A104" i="115" l="1"/>
  <c r="A94" i="115"/>
  <c r="A105" i="115"/>
  <c r="A36" i="115"/>
  <c r="A37" i="115"/>
  <c r="A38" i="115"/>
  <c r="A8" i="115"/>
  <c r="A9" i="115"/>
  <c r="A72" i="115"/>
  <c r="A73" i="115"/>
  <c r="A39" i="115"/>
  <c r="A40" i="115"/>
  <c r="A17" i="115"/>
  <c r="A41" i="115"/>
  <c r="A74" i="115"/>
  <c r="A75" i="115"/>
  <c r="A76" i="115"/>
  <c r="A77" i="115"/>
  <c r="A42" i="115"/>
  <c r="A43" i="115"/>
  <c r="A18" i="115"/>
  <c r="A19" i="115"/>
  <c r="A106" i="115"/>
  <c r="A95" i="115"/>
  <c r="A78" i="115"/>
  <c r="A96" i="115"/>
  <c r="A20" i="115"/>
  <c r="A21" i="115"/>
  <c r="A44" i="115"/>
  <c r="A45" i="115"/>
  <c r="A107" i="115"/>
  <c r="A97" i="115"/>
  <c r="A108" i="115"/>
  <c r="A98" i="115"/>
  <c r="A79" i="115"/>
  <c r="A80" i="115"/>
  <c r="A46" i="115"/>
  <c r="A47" i="115"/>
  <c r="A81" i="115"/>
  <c r="A99" i="115"/>
  <c r="A48" i="115"/>
  <c r="A49" i="115"/>
  <c r="A50" i="115"/>
  <c r="A51" i="115"/>
  <c r="A82" i="115"/>
  <c r="A83" i="115"/>
  <c r="A52" i="115"/>
  <c r="A84" i="115"/>
  <c r="A109" i="115"/>
  <c r="A100" i="115"/>
  <c r="A110" i="115"/>
  <c r="A22" i="115"/>
  <c r="A53" i="115"/>
  <c r="A54" i="115"/>
  <c r="A111" i="115"/>
  <c r="A55" i="115"/>
  <c r="A85" i="115"/>
  <c r="A86" i="115"/>
  <c r="A56" i="115"/>
  <c r="A57" i="115"/>
  <c r="A58" i="115"/>
  <c r="A59" i="115"/>
  <c r="A112" i="115"/>
  <c r="A87" i="115"/>
  <c r="A88" i="115"/>
  <c r="A89" i="115"/>
  <c r="A60" i="115"/>
  <c r="A61" i="115"/>
  <c r="A62" i="115"/>
  <c r="A63" i="115"/>
  <c r="A64" i="115"/>
  <c r="A90" i="115"/>
  <c r="A113" i="115"/>
  <c r="A65" i="115"/>
  <c r="A23" i="115"/>
  <c r="A66" i="115"/>
  <c r="A24" i="115"/>
  <c r="A25" i="115"/>
  <c r="A26" i="115"/>
  <c r="A27" i="115"/>
  <c r="A10" i="115"/>
  <c r="A11" i="115"/>
  <c r="A114" i="115"/>
  <c r="A91" i="115"/>
  <c r="A92" i="115"/>
  <c r="A93" i="115"/>
  <c r="A12" i="115"/>
  <c r="A28" i="115"/>
  <c r="A67" i="115"/>
  <c r="A68" i="115"/>
  <c r="A13" i="115"/>
  <c r="A14" i="115"/>
  <c r="A69" i="115"/>
  <c r="A70" i="115"/>
  <c r="A115" i="115"/>
  <c r="A29" i="115"/>
  <c r="A7" i="115"/>
  <c r="A101" i="115"/>
  <c r="A71" i="115"/>
  <c r="A102" i="115"/>
  <c r="A15" i="115"/>
  <c r="A16" i="115"/>
  <c r="A32" i="115"/>
  <c r="A33" i="115"/>
  <c r="A34" i="115"/>
  <c r="A103" i="115"/>
  <c r="A35" i="115"/>
  <c r="L88" i="123" l="1"/>
  <c r="O64" i="37"/>
  <c r="O72" i="37"/>
  <c r="Q66" i="37"/>
  <c r="Q65" i="37"/>
  <c r="Q68" i="37"/>
  <c r="Q71" i="37"/>
  <c r="O65" i="37"/>
  <c r="O70" i="37"/>
  <c r="Q64" i="37"/>
  <c r="Q69" i="37"/>
  <c r="Q73" i="37"/>
  <c r="L86" i="123"/>
  <c r="L93" i="123"/>
  <c r="L81" i="123"/>
  <c r="L92" i="123"/>
  <c r="A1" i="115"/>
  <c r="A47" i="126"/>
  <c r="A46" i="126"/>
  <c r="A45" i="126"/>
  <c r="M44" i="126"/>
  <c r="A44" i="126"/>
  <c r="M43" i="126"/>
  <c r="A43" i="126"/>
  <c r="M42" i="126"/>
  <c r="A42" i="126"/>
  <c r="M41" i="126"/>
  <c r="A41" i="126"/>
  <c r="M40" i="126"/>
  <c r="A40" i="126"/>
  <c r="M39" i="126"/>
  <c r="A39" i="126"/>
  <c r="M38" i="126"/>
  <c r="A38" i="126"/>
  <c r="M37" i="126"/>
  <c r="A37" i="126"/>
  <c r="M36" i="126"/>
  <c r="A36" i="126"/>
  <c r="M35" i="126"/>
  <c r="A35" i="126"/>
  <c r="A34" i="126"/>
  <c r="M33" i="126"/>
  <c r="A33" i="126"/>
  <c r="M32" i="126"/>
  <c r="A32" i="126"/>
  <c r="M31" i="126"/>
  <c r="A31" i="126"/>
  <c r="M30" i="126"/>
  <c r="A30" i="126"/>
  <c r="M29" i="126"/>
  <c r="A29" i="126"/>
  <c r="M28" i="126"/>
  <c r="A28" i="126"/>
  <c r="M27" i="126"/>
  <c r="A27" i="126"/>
  <c r="M26" i="126"/>
  <c r="A26" i="126"/>
  <c r="A25" i="126"/>
  <c r="M24" i="126"/>
  <c r="A24" i="126"/>
  <c r="M23" i="126"/>
  <c r="A23" i="126"/>
  <c r="M22" i="126"/>
  <c r="A22" i="126"/>
  <c r="M21" i="126"/>
  <c r="A21" i="126"/>
  <c r="M20" i="126"/>
  <c r="A20" i="126"/>
  <c r="M19" i="126"/>
  <c r="A19" i="126"/>
  <c r="M18" i="126"/>
  <c r="A18" i="126"/>
  <c r="M17" i="126"/>
  <c r="A17" i="126"/>
  <c r="M16" i="126"/>
  <c r="A16" i="126"/>
  <c r="A15" i="126"/>
  <c r="M14" i="126"/>
  <c r="A14" i="126"/>
  <c r="M13" i="126"/>
  <c r="A13" i="126"/>
  <c r="M12" i="126"/>
  <c r="A12" i="126"/>
  <c r="A11" i="126"/>
  <c r="M10" i="126"/>
  <c r="A10" i="126"/>
  <c r="M9" i="126"/>
  <c r="A9" i="126"/>
  <c r="M8" i="126"/>
  <c r="A8" i="126"/>
  <c r="A7" i="126"/>
  <c r="L6" i="126"/>
  <c r="A6" i="126"/>
  <c r="A2" i="126"/>
  <c r="A1" i="126" s="1"/>
  <c r="L98" i="120"/>
  <c r="M98" i="120" s="1"/>
  <c r="A98" i="120"/>
  <c r="L97" i="120"/>
  <c r="A97" i="120"/>
  <c r="L96" i="120"/>
  <c r="A96" i="120"/>
  <c r="L95" i="120"/>
  <c r="A95" i="120"/>
  <c r="L94" i="120"/>
  <c r="M94" i="120" s="1"/>
  <c r="A94" i="120"/>
  <c r="L93" i="120"/>
  <c r="A93" i="120"/>
  <c r="L92" i="120"/>
  <c r="A92" i="120"/>
  <c r="L91" i="120"/>
  <c r="A91" i="120"/>
  <c r="L90" i="120"/>
  <c r="M90" i="120" s="1"/>
  <c r="A90" i="120"/>
  <c r="L89" i="120"/>
  <c r="A89" i="120"/>
  <c r="L88" i="120"/>
  <c r="A88" i="120"/>
  <c r="L87" i="120"/>
  <c r="A87" i="120"/>
  <c r="L86" i="120"/>
  <c r="M86" i="120" s="1"/>
  <c r="A86" i="120"/>
  <c r="L85" i="120"/>
  <c r="A85" i="120"/>
  <c r="L84" i="120"/>
  <c r="A84" i="120"/>
  <c r="L83" i="120"/>
  <c r="A83" i="120"/>
  <c r="L82" i="120"/>
  <c r="M82" i="120" s="1"/>
  <c r="A82" i="120"/>
  <c r="L81" i="120"/>
  <c r="A81" i="120"/>
  <c r="L80" i="120"/>
  <c r="A80" i="120"/>
  <c r="L79" i="120"/>
  <c r="A79" i="120"/>
  <c r="L78" i="120"/>
  <c r="M78" i="120" s="1"/>
  <c r="A78" i="120"/>
  <c r="L77" i="120"/>
  <c r="A77" i="120"/>
  <c r="L76" i="120"/>
  <c r="A76" i="120"/>
  <c r="L75" i="120"/>
  <c r="A75" i="120"/>
  <c r="L74" i="120"/>
  <c r="M74" i="120" s="1"/>
  <c r="A74" i="120"/>
  <c r="L73" i="120"/>
  <c r="A73" i="120"/>
  <c r="L72" i="120"/>
  <c r="A72" i="120"/>
  <c r="L71" i="120"/>
  <c r="A71" i="120"/>
  <c r="L70" i="120"/>
  <c r="M70" i="120" s="1"/>
  <c r="A70" i="120"/>
  <c r="L69" i="120"/>
  <c r="A69" i="120"/>
  <c r="L68" i="120"/>
  <c r="A68" i="120"/>
  <c r="L67" i="120"/>
  <c r="A67" i="120"/>
  <c r="L66" i="120"/>
  <c r="M66" i="120" s="1"/>
  <c r="A66" i="120"/>
  <c r="L65" i="120"/>
  <c r="A65" i="120"/>
  <c r="L64" i="120"/>
  <c r="A64" i="120"/>
  <c r="L63" i="120"/>
  <c r="A63" i="120"/>
  <c r="L62" i="120"/>
  <c r="M62" i="120" s="1"/>
  <c r="A62" i="120"/>
  <c r="L61" i="120"/>
  <c r="A61" i="120"/>
  <c r="L60" i="120"/>
  <c r="A60" i="120"/>
  <c r="L59" i="120"/>
  <c r="A59" i="120"/>
  <c r="L58" i="120"/>
  <c r="M58" i="120" s="1"/>
  <c r="A58" i="120"/>
  <c r="L57" i="120"/>
  <c r="A57" i="120"/>
  <c r="L56" i="120"/>
  <c r="A56" i="120"/>
  <c r="L55" i="120"/>
  <c r="A55" i="120"/>
  <c r="L54" i="120"/>
  <c r="M54" i="120" s="1"/>
  <c r="A54" i="120"/>
  <c r="L53" i="120"/>
  <c r="A53" i="120"/>
  <c r="L52" i="120"/>
  <c r="A52" i="120"/>
  <c r="L51" i="120"/>
  <c r="A51" i="120"/>
  <c r="L50" i="120"/>
  <c r="M50" i="120" s="1"/>
  <c r="A50" i="120"/>
  <c r="L49" i="120"/>
  <c r="M49" i="120" s="1"/>
  <c r="A49" i="120"/>
  <c r="L48" i="120"/>
  <c r="A48" i="120"/>
  <c r="L47" i="120"/>
  <c r="M47" i="120" s="1"/>
  <c r="A47" i="120"/>
  <c r="M46" i="120"/>
  <c r="A46" i="120"/>
  <c r="M45" i="120"/>
  <c r="A45" i="120"/>
  <c r="A44" i="120"/>
  <c r="M43" i="120"/>
  <c r="A43" i="120"/>
  <c r="A42" i="120"/>
  <c r="M41" i="120"/>
  <c r="A41" i="120"/>
  <c r="A40" i="120"/>
  <c r="M39" i="120"/>
  <c r="A39" i="120"/>
  <c r="M38" i="120"/>
  <c r="A38" i="120"/>
  <c r="A37" i="120"/>
  <c r="M36" i="120"/>
  <c r="A36" i="120"/>
  <c r="M35" i="120"/>
  <c r="A35" i="120"/>
  <c r="M34" i="120"/>
  <c r="A34" i="120"/>
  <c r="A33" i="120"/>
  <c r="M32" i="120"/>
  <c r="A31" i="120"/>
  <c r="M30" i="120"/>
  <c r="A30" i="120"/>
  <c r="A29" i="120"/>
  <c r="M28" i="120"/>
  <c r="A28" i="120"/>
  <c r="A27" i="120"/>
  <c r="M26" i="120"/>
  <c r="A26" i="120"/>
  <c r="A25" i="120"/>
  <c r="M24" i="120"/>
  <c r="A24" i="120"/>
  <c r="A23" i="120"/>
  <c r="M22" i="120"/>
  <c r="A22" i="120"/>
  <c r="A21" i="120"/>
  <c r="M20" i="120"/>
  <c r="A20" i="120"/>
  <c r="A19" i="120"/>
  <c r="M18" i="120"/>
  <c r="A18" i="120"/>
  <c r="A17" i="120"/>
  <c r="M16" i="120"/>
  <c r="A16" i="120"/>
  <c r="A15" i="120"/>
  <c r="M14" i="120"/>
  <c r="A14" i="120"/>
  <c r="A13" i="120"/>
  <c r="M12" i="120"/>
  <c r="A12" i="120"/>
  <c r="A11" i="120"/>
  <c r="M10" i="120"/>
  <c r="A10" i="120"/>
  <c r="A9" i="120"/>
  <c r="M8" i="120"/>
  <c r="A8" i="120"/>
  <c r="A7" i="120"/>
  <c r="M6" i="120"/>
  <c r="A6" i="120"/>
  <c r="M42" i="120"/>
  <c r="A2" i="120"/>
  <c r="A1" i="120" s="1"/>
  <c r="L135" i="119"/>
  <c r="M135" i="119" s="1"/>
  <c r="A135" i="119"/>
  <c r="L134" i="119"/>
  <c r="M134" i="119" s="1"/>
  <c r="A134" i="119"/>
  <c r="L133" i="119"/>
  <c r="A133" i="119"/>
  <c r="L132" i="119"/>
  <c r="M132" i="119" s="1"/>
  <c r="A132" i="119"/>
  <c r="L131" i="119"/>
  <c r="M131" i="119" s="1"/>
  <c r="A131" i="119"/>
  <c r="L130" i="119"/>
  <c r="M130" i="119" s="1"/>
  <c r="A130" i="119"/>
  <c r="L129" i="119"/>
  <c r="A129" i="119"/>
  <c r="L128" i="119"/>
  <c r="M128" i="119" s="1"/>
  <c r="A128" i="119"/>
  <c r="L127" i="119"/>
  <c r="M127" i="119" s="1"/>
  <c r="A127" i="119"/>
  <c r="L126" i="119"/>
  <c r="M126" i="119" s="1"/>
  <c r="A126" i="119"/>
  <c r="L125" i="119"/>
  <c r="A125" i="119"/>
  <c r="L124" i="119"/>
  <c r="M124" i="119" s="1"/>
  <c r="A124" i="119"/>
  <c r="L123" i="119"/>
  <c r="M123" i="119" s="1"/>
  <c r="A123" i="119"/>
  <c r="L122" i="119"/>
  <c r="M122" i="119" s="1"/>
  <c r="A122" i="119"/>
  <c r="L121" i="119"/>
  <c r="M121" i="119" s="1"/>
  <c r="A121" i="119"/>
  <c r="L120" i="119"/>
  <c r="M120" i="119" s="1"/>
  <c r="A120" i="119"/>
  <c r="L119" i="119"/>
  <c r="M119" i="119" s="1"/>
  <c r="A119" i="119"/>
  <c r="L118" i="119"/>
  <c r="M118" i="119" s="1"/>
  <c r="A118" i="119"/>
  <c r="L117" i="119"/>
  <c r="M117" i="119" s="1"/>
  <c r="A117" i="119"/>
  <c r="L116" i="119"/>
  <c r="M116" i="119" s="1"/>
  <c r="A116" i="119"/>
  <c r="L115" i="119"/>
  <c r="M115" i="119" s="1"/>
  <c r="A115" i="119"/>
  <c r="L114" i="119"/>
  <c r="M114" i="119" s="1"/>
  <c r="A114" i="119"/>
  <c r="L113" i="119"/>
  <c r="M113" i="119" s="1"/>
  <c r="A113" i="119"/>
  <c r="L112" i="119"/>
  <c r="M112" i="119" s="1"/>
  <c r="A112" i="119"/>
  <c r="L111" i="119"/>
  <c r="M111" i="119" s="1"/>
  <c r="A111" i="119"/>
  <c r="A110" i="119"/>
  <c r="A109" i="119"/>
  <c r="A108" i="119"/>
  <c r="A107" i="119"/>
  <c r="A106" i="119"/>
  <c r="A105" i="119"/>
  <c r="A104" i="119"/>
  <c r="A103" i="119"/>
  <c r="A102" i="119"/>
  <c r="A101" i="119"/>
  <c r="A100" i="119"/>
  <c r="A99" i="119"/>
  <c r="A98" i="119"/>
  <c r="A97" i="119"/>
  <c r="A96" i="119"/>
  <c r="A95" i="119"/>
  <c r="A94" i="119"/>
  <c r="A93" i="119"/>
  <c r="A92" i="119"/>
  <c r="A91" i="119"/>
  <c r="A90" i="119"/>
  <c r="A89" i="119"/>
  <c r="L51" i="119"/>
  <c r="M51" i="119" s="1"/>
  <c r="A51" i="119"/>
  <c r="L50" i="119"/>
  <c r="M50" i="119" s="1"/>
  <c r="A50" i="119"/>
  <c r="L49" i="119"/>
  <c r="M49" i="119" s="1"/>
  <c r="A49" i="119"/>
  <c r="L48" i="119"/>
  <c r="M48" i="119" s="1"/>
  <c r="A48" i="119"/>
  <c r="L47" i="119"/>
  <c r="M47" i="119" s="1"/>
  <c r="A47" i="119"/>
  <c r="L46" i="119"/>
  <c r="M46" i="119" s="1"/>
  <c r="A46" i="119"/>
  <c r="L45" i="119"/>
  <c r="M45" i="119" s="1"/>
  <c r="A45" i="119"/>
  <c r="L44" i="119"/>
  <c r="M44" i="119" s="1"/>
  <c r="A44" i="119"/>
  <c r="L43" i="119"/>
  <c r="M43" i="119" s="1"/>
  <c r="A43" i="119"/>
  <c r="L42" i="119"/>
  <c r="M42" i="119" s="1"/>
  <c r="A42" i="119"/>
  <c r="L41" i="119"/>
  <c r="M41" i="119" s="1"/>
  <c r="A41" i="119"/>
  <c r="L40" i="119"/>
  <c r="M40" i="119" s="1"/>
  <c r="A40" i="119"/>
  <c r="L39" i="119"/>
  <c r="M39" i="119" s="1"/>
  <c r="A39" i="119"/>
  <c r="L38" i="119"/>
  <c r="M38" i="119" s="1"/>
  <c r="A38" i="119"/>
  <c r="L37" i="119"/>
  <c r="M37" i="119" s="1"/>
  <c r="A37" i="119"/>
  <c r="A36" i="119"/>
  <c r="A35" i="119"/>
  <c r="A34" i="119"/>
  <c r="A33" i="119"/>
  <c r="A32" i="119"/>
  <c r="A31" i="119"/>
  <c r="A30" i="119"/>
  <c r="A29" i="119"/>
  <c r="A28" i="119"/>
  <c r="A27" i="119"/>
  <c r="A26" i="119"/>
  <c r="A25" i="119"/>
  <c r="A24" i="119"/>
  <c r="A23" i="119"/>
  <c r="A22" i="119"/>
  <c r="A21" i="119"/>
  <c r="A20" i="119"/>
  <c r="A19" i="119"/>
  <c r="A18" i="119"/>
  <c r="A17" i="119"/>
  <c r="A16" i="119"/>
  <c r="A15" i="119"/>
  <c r="A14" i="119"/>
  <c r="A13" i="119"/>
  <c r="A12" i="119"/>
  <c r="A11" i="119"/>
  <c r="A10" i="119"/>
  <c r="A9" i="119"/>
  <c r="A8" i="119"/>
  <c r="A7" i="119"/>
  <c r="A6" i="119"/>
  <c r="M133" i="119"/>
  <c r="A2" i="119"/>
  <c r="A1" i="119" s="1"/>
  <c r="L98" i="118"/>
  <c r="A98" i="118"/>
  <c r="L97" i="118"/>
  <c r="M97" i="118" s="1"/>
  <c r="A97" i="118"/>
  <c r="L96" i="118"/>
  <c r="A96" i="118"/>
  <c r="L95" i="118"/>
  <c r="M95" i="118" s="1"/>
  <c r="A95" i="118"/>
  <c r="L94" i="118"/>
  <c r="A94" i="118"/>
  <c r="L93" i="118"/>
  <c r="M93" i="118" s="1"/>
  <c r="A93" i="118"/>
  <c r="L92" i="118"/>
  <c r="A92" i="118"/>
  <c r="L91" i="118"/>
  <c r="M91" i="118" s="1"/>
  <c r="A91" i="118"/>
  <c r="L90" i="118"/>
  <c r="A90" i="118"/>
  <c r="L89" i="118"/>
  <c r="M89" i="118" s="1"/>
  <c r="A89" i="118"/>
  <c r="L88" i="118"/>
  <c r="A88" i="118"/>
  <c r="L87" i="118"/>
  <c r="M87" i="118" s="1"/>
  <c r="A87" i="118"/>
  <c r="L86" i="118"/>
  <c r="A86" i="118"/>
  <c r="L85" i="118"/>
  <c r="M85" i="118" s="1"/>
  <c r="A85" i="118"/>
  <c r="L84" i="118"/>
  <c r="A84" i="118"/>
  <c r="L83" i="118"/>
  <c r="M83" i="118" s="1"/>
  <c r="A83" i="118"/>
  <c r="L82" i="118"/>
  <c r="A82" i="118"/>
  <c r="L81" i="118"/>
  <c r="M81" i="118" s="1"/>
  <c r="A81" i="118"/>
  <c r="L80" i="118"/>
  <c r="A80" i="118"/>
  <c r="L79" i="118"/>
  <c r="M79" i="118" s="1"/>
  <c r="A79" i="118"/>
  <c r="L78" i="118"/>
  <c r="A78" i="118"/>
  <c r="L77" i="118"/>
  <c r="M77" i="118" s="1"/>
  <c r="A77" i="118"/>
  <c r="L76" i="118"/>
  <c r="A76" i="118"/>
  <c r="L75" i="118"/>
  <c r="M75" i="118" s="1"/>
  <c r="A75" i="118"/>
  <c r="L74" i="118"/>
  <c r="A74" i="118"/>
  <c r="L73" i="118"/>
  <c r="M73" i="118" s="1"/>
  <c r="A73" i="118"/>
  <c r="L72" i="118"/>
  <c r="A72" i="118"/>
  <c r="L71" i="118"/>
  <c r="M71" i="118" s="1"/>
  <c r="A71" i="118"/>
  <c r="L70" i="118"/>
  <c r="A70" i="118"/>
  <c r="L69" i="118"/>
  <c r="M69" i="118" s="1"/>
  <c r="A69" i="118"/>
  <c r="L68" i="118"/>
  <c r="A68" i="118"/>
  <c r="L67" i="118"/>
  <c r="M67" i="118" s="1"/>
  <c r="A67" i="118"/>
  <c r="L66" i="118"/>
  <c r="A66" i="118"/>
  <c r="L65" i="118"/>
  <c r="M65" i="118" s="1"/>
  <c r="A65" i="118"/>
  <c r="L64" i="118"/>
  <c r="A64" i="118"/>
  <c r="L63" i="118"/>
  <c r="M63" i="118" s="1"/>
  <c r="A63" i="118"/>
  <c r="L62" i="118"/>
  <c r="A62" i="118"/>
  <c r="L61" i="118"/>
  <c r="M61" i="118" s="1"/>
  <c r="A61" i="118"/>
  <c r="L60" i="118"/>
  <c r="A60" i="118"/>
  <c r="L59" i="118"/>
  <c r="M59" i="118" s="1"/>
  <c r="A59" i="118"/>
  <c r="L58" i="118"/>
  <c r="A58" i="118"/>
  <c r="L57" i="118"/>
  <c r="M57" i="118" s="1"/>
  <c r="A57" i="118"/>
  <c r="L56" i="118"/>
  <c r="A56" i="118"/>
  <c r="L55" i="118"/>
  <c r="M55" i="118" s="1"/>
  <c r="A55" i="118"/>
  <c r="M54" i="118"/>
  <c r="L54" i="118"/>
  <c r="A54" i="118"/>
  <c r="L53" i="118"/>
  <c r="M53" i="118" s="1"/>
  <c r="A53" i="118"/>
  <c r="L52" i="118"/>
  <c r="A52" i="118"/>
  <c r="L51" i="118"/>
  <c r="M51" i="118" s="1"/>
  <c r="A51" i="118"/>
  <c r="M50" i="118"/>
  <c r="L50" i="118"/>
  <c r="A50" i="118"/>
  <c r="L49" i="118"/>
  <c r="M49" i="118" s="1"/>
  <c r="A49" i="118"/>
  <c r="L48" i="118"/>
  <c r="A48" i="118"/>
  <c r="L47" i="118"/>
  <c r="M47" i="118" s="1"/>
  <c r="A47" i="118"/>
  <c r="M46" i="118"/>
  <c r="L46" i="118"/>
  <c r="A46" i="118"/>
  <c r="L45" i="118"/>
  <c r="M45" i="118" s="1"/>
  <c r="A45" i="118"/>
  <c r="L44" i="118"/>
  <c r="A44" i="118"/>
  <c r="L43" i="118"/>
  <c r="M43" i="118" s="1"/>
  <c r="A43" i="118"/>
  <c r="L42" i="118"/>
  <c r="M42" i="118" s="1"/>
  <c r="A42" i="118"/>
  <c r="L41" i="118"/>
  <c r="M41" i="118" s="1"/>
  <c r="A41" i="118"/>
  <c r="L40" i="118"/>
  <c r="A40" i="118"/>
  <c r="L39" i="118"/>
  <c r="M39" i="118" s="1"/>
  <c r="A39" i="118"/>
  <c r="L38" i="118"/>
  <c r="M38" i="118" s="1"/>
  <c r="A38" i="118"/>
  <c r="L37" i="118"/>
  <c r="M37" i="118" s="1"/>
  <c r="A37" i="118"/>
  <c r="L36" i="118"/>
  <c r="M36" i="118" s="1"/>
  <c r="A36" i="118"/>
  <c r="L35" i="118"/>
  <c r="M35" i="118" s="1"/>
  <c r="A35" i="118"/>
  <c r="L34" i="118"/>
  <c r="M34" i="118" s="1"/>
  <c r="A34" i="118"/>
  <c r="L33" i="118"/>
  <c r="M33" i="118" s="1"/>
  <c r="A33" i="118"/>
  <c r="L32" i="118"/>
  <c r="M32" i="118" s="1"/>
  <c r="A32" i="118"/>
  <c r="L31" i="118"/>
  <c r="M31" i="118" s="1"/>
  <c r="A31" i="118"/>
  <c r="L30" i="118"/>
  <c r="M30" i="118" s="1"/>
  <c r="A30" i="118"/>
  <c r="L29" i="118"/>
  <c r="M29" i="118" s="1"/>
  <c r="A29" i="118"/>
  <c r="L28" i="118"/>
  <c r="M28" i="118" s="1"/>
  <c r="A28" i="118"/>
  <c r="L27" i="118"/>
  <c r="M27" i="118" s="1"/>
  <c r="A27" i="118"/>
  <c r="L26" i="118"/>
  <c r="M26" i="118" s="1"/>
  <c r="A26" i="118"/>
  <c r="L25" i="118"/>
  <c r="M25" i="118" s="1"/>
  <c r="A25" i="118"/>
  <c r="L24" i="118"/>
  <c r="M24" i="118" s="1"/>
  <c r="A24" i="118"/>
  <c r="L23" i="118"/>
  <c r="M23" i="118" s="1"/>
  <c r="A23" i="118"/>
  <c r="L22" i="118"/>
  <c r="M22" i="118" s="1"/>
  <c r="A22" i="118"/>
  <c r="L21" i="118"/>
  <c r="M21" i="118" s="1"/>
  <c r="A21" i="118"/>
  <c r="L20" i="118"/>
  <c r="M20" i="118" s="1"/>
  <c r="A20" i="118"/>
  <c r="L19" i="118"/>
  <c r="M19" i="118" s="1"/>
  <c r="A19" i="118"/>
  <c r="L18" i="118"/>
  <c r="M18" i="118" s="1"/>
  <c r="A18" i="118"/>
  <c r="L17" i="118"/>
  <c r="M17" i="118" s="1"/>
  <c r="A17" i="118"/>
  <c r="L16" i="118"/>
  <c r="M16" i="118" s="1"/>
  <c r="A16" i="118"/>
  <c r="L15" i="118"/>
  <c r="M15" i="118" s="1"/>
  <c r="A15" i="118"/>
  <c r="L14" i="118"/>
  <c r="M14" i="118" s="1"/>
  <c r="A14" i="118"/>
  <c r="L13" i="118"/>
  <c r="M13" i="118" s="1"/>
  <c r="A13" i="118"/>
  <c r="L12" i="118"/>
  <c r="M12" i="118" s="1"/>
  <c r="A12" i="118"/>
  <c r="L11" i="118"/>
  <c r="M11" i="118" s="1"/>
  <c r="A11" i="118"/>
  <c r="L10" i="118"/>
  <c r="M10" i="118" s="1"/>
  <c r="A10" i="118"/>
  <c r="L9" i="118"/>
  <c r="M9" i="118" s="1"/>
  <c r="A9" i="118"/>
  <c r="L8" i="118"/>
  <c r="M8" i="118" s="1"/>
  <c r="A8" i="118"/>
  <c r="L7" i="118"/>
  <c r="M7" i="118" s="1"/>
  <c r="A7" i="118"/>
  <c r="L6" i="118"/>
  <c r="M6" i="118" s="1"/>
  <c r="A6" i="118"/>
  <c r="M98" i="118"/>
  <c r="A2" i="118"/>
  <c r="A1" i="118" s="1"/>
  <c r="A10" i="117"/>
  <c r="A19" i="117"/>
  <c r="A13" i="117"/>
  <c r="A51" i="117"/>
  <c r="A43" i="117"/>
  <c r="A37" i="117"/>
  <c r="A7" i="117"/>
  <c r="A20" i="117"/>
  <c r="A23" i="117"/>
  <c r="A18" i="117"/>
  <c r="A16" i="117"/>
  <c r="A41" i="117"/>
  <c r="A38" i="117"/>
  <c r="A30" i="117"/>
  <c r="A40" i="117"/>
  <c r="A35" i="117"/>
  <c r="A39" i="117"/>
  <c r="A42" i="117"/>
  <c r="A53" i="117"/>
  <c r="A17" i="117"/>
  <c r="A34" i="117"/>
  <c r="A9" i="117"/>
  <c r="A26" i="117"/>
  <c r="A27" i="117"/>
  <c r="A52" i="117"/>
  <c r="A14" i="117"/>
  <c r="A21" i="117"/>
  <c r="A36" i="117"/>
  <c r="A8" i="117"/>
  <c r="A32" i="117"/>
  <c r="A25" i="117"/>
  <c r="A33" i="117"/>
  <c r="A24" i="117"/>
  <c r="A31" i="117"/>
  <c r="A12" i="117"/>
  <c r="A11" i="117"/>
  <c r="A29" i="117"/>
  <c r="A22" i="117"/>
  <c r="A15" i="117"/>
  <c r="A6" i="117"/>
  <c r="A28" i="117"/>
  <c r="M5" i="117"/>
  <c r="A2" i="117"/>
  <c r="A1" i="117" s="1"/>
  <c r="A31" i="115"/>
  <c r="A30" i="115"/>
  <c r="A6" i="115"/>
  <c r="L130" i="114"/>
  <c r="A130" i="114"/>
  <c r="L129" i="114"/>
  <c r="A129" i="114"/>
  <c r="L128" i="114"/>
  <c r="A128" i="114"/>
  <c r="L127" i="114"/>
  <c r="A127" i="114"/>
  <c r="L126" i="114"/>
  <c r="A126" i="114"/>
  <c r="L125" i="114"/>
  <c r="A125" i="114"/>
  <c r="L124" i="114"/>
  <c r="A124" i="114"/>
  <c r="L123" i="114"/>
  <c r="A123" i="114"/>
  <c r="L90" i="114"/>
  <c r="A90" i="114"/>
  <c r="A89" i="114"/>
  <c r="L88" i="114"/>
  <c r="A88" i="114"/>
  <c r="L87" i="114"/>
  <c r="A87" i="114"/>
  <c r="L86" i="114"/>
  <c r="A86" i="114"/>
  <c r="L85" i="114"/>
  <c r="A85" i="114"/>
  <c r="L84" i="114"/>
  <c r="A84" i="114"/>
  <c r="A83" i="114"/>
  <c r="L82" i="114"/>
  <c r="A82" i="114"/>
  <c r="A81" i="114"/>
  <c r="A80" i="114"/>
  <c r="L79" i="114"/>
  <c r="A79" i="114"/>
  <c r="L78" i="114"/>
  <c r="A78" i="114"/>
  <c r="L76" i="114"/>
  <c r="L74" i="114"/>
  <c r="L72" i="114"/>
  <c r="A72" i="114"/>
  <c r="A71" i="114"/>
  <c r="L70" i="114"/>
  <c r="A70" i="114"/>
  <c r="L69" i="114"/>
  <c r="A69" i="114"/>
  <c r="L68" i="114"/>
  <c r="A68" i="114"/>
  <c r="A67" i="114"/>
  <c r="L66" i="114"/>
  <c r="A66" i="114"/>
  <c r="A65" i="114"/>
  <c r="A64" i="114"/>
  <c r="L63" i="114"/>
  <c r="A63" i="114"/>
  <c r="A62" i="114"/>
  <c r="A61" i="114"/>
  <c r="L60" i="114"/>
  <c r="A60" i="114"/>
  <c r="L59" i="114"/>
  <c r="A59" i="114"/>
  <c r="L58" i="114"/>
  <c r="A58" i="114"/>
  <c r="L57" i="114"/>
  <c r="A57" i="114"/>
  <c r="L56" i="114"/>
  <c r="A56" i="114"/>
  <c r="L55" i="114"/>
  <c r="A55" i="114"/>
  <c r="L54" i="114"/>
  <c r="A54" i="114"/>
  <c r="A53" i="114"/>
  <c r="L52" i="114"/>
  <c r="A52" i="114"/>
  <c r="L51" i="114"/>
  <c r="A51" i="114"/>
  <c r="L50" i="114"/>
  <c r="A50" i="114"/>
  <c r="L49" i="114"/>
  <c r="A49" i="114"/>
  <c r="L48" i="114"/>
  <c r="A48" i="114"/>
  <c r="L47" i="114"/>
  <c r="A47" i="114"/>
  <c r="L46" i="114"/>
  <c r="A46" i="114"/>
  <c r="L45" i="114"/>
  <c r="A45" i="114"/>
  <c r="A44" i="114"/>
  <c r="A43" i="114"/>
  <c r="A42" i="114"/>
  <c r="A41" i="114"/>
  <c r="A40" i="114"/>
  <c r="A39" i="114"/>
  <c r="A38" i="114"/>
  <c r="A37" i="114"/>
  <c r="A36" i="114"/>
  <c r="A35" i="114"/>
  <c r="A34" i="114"/>
  <c r="A33" i="114"/>
  <c r="A32" i="114"/>
  <c r="A31" i="114"/>
  <c r="A30" i="114"/>
  <c r="A29" i="114"/>
  <c r="A28" i="114"/>
  <c r="A27" i="114"/>
  <c r="A26" i="114"/>
  <c r="A25" i="114"/>
  <c r="A24" i="114"/>
  <c r="A23" i="114"/>
  <c r="A22" i="114"/>
  <c r="A21" i="114"/>
  <c r="A20" i="114"/>
  <c r="A19" i="114"/>
  <c r="A18" i="114"/>
  <c r="A17" i="114"/>
  <c r="A16" i="114"/>
  <c r="A15" i="114"/>
  <c r="A14" i="114"/>
  <c r="A13" i="114"/>
  <c r="A12" i="114"/>
  <c r="A11" i="114"/>
  <c r="A10" i="114"/>
  <c r="A9" i="114"/>
  <c r="A8" i="114"/>
  <c r="A7" i="114"/>
  <c r="A6" i="114"/>
  <c r="M5" i="114"/>
  <c r="A2" i="114"/>
  <c r="A1" i="114" s="1"/>
  <c r="A98" i="113"/>
  <c r="A97" i="113"/>
  <c r="A96" i="113"/>
  <c r="A95" i="113"/>
  <c r="A94" i="113"/>
  <c r="A93" i="113"/>
  <c r="A92" i="113"/>
  <c r="A91" i="113"/>
  <c r="A90" i="113"/>
  <c r="A89" i="113"/>
  <c r="A88" i="113"/>
  <c r="A87" i="113"/>
  <c r="A86" i="113"/>
  <c r="A85" i="113"/>
  <c r="A84" i="113"/>
  <c r="A83" i="113"/>
  <c r="A82" i="113"/>
  <c r="A81" i="113"/>
  <c r="A80" i="113"/>
  <c r="A79" i="113"/>
  <c r="A78" i="113"/>
  <c r="A77" i="113"/>
  <c r="A76" i="113"/>
  <c r="A75" i="113"/>
  <c r="A74" i="113"/>
  <c r="A73" i="113"/>
  <c r="A72" i="113"/>
  <c r="A71" i="113"/>
  <c r="A70" i="113"/>
  <c r="A69" i="113"/>
  <c r="A68" i="113"/>
  <c r="A67" i="113"/>
  <c r="A66" i="113"/>
  <c r="A65" i="113"/>
  <c r="A64" i="113"/>
  <c r="A63" i="113"/>
  <c r="A62" i="113"/>
  <c r="A61" i="113"/>
  <c r="A60" i="113"/>
  <c r="A59" i="113"/>
  <c r="A58" i="113"/>
  <c r="A57" i="113"/>
  <c r="A56" i="113"/>
  <c r="A55" i="113"/>
  <c r="A54" i="113"/>
  <c r="A53" i="113"/>
  <c r="A52" i="113"/>
  <c r="A51" i="113"/>
  <c r="A50" i="113"/>
  <c r="A49" i="113"/>
  <c r="A48" i="113"/>
  <c r="A47" i="113"/>
  <c r="A46" i="113"/>
  <c r="A45" i="113"/>
  <c r="A44" i="113"/>
  <c r="A43" i="113"/>
  <c r="A42" i="113"/>
  <c r="A41" i="113"/>
  <c r="A40" i="113"/>
  <c r="A39" i="113"/>
  <c r="A38" i="113"/>
  <c r="A37" i="113"/>
  <c r="A36" i="113"/>
  <c r="A35" i="113"/>
  <c r="A34" i="113"/>
  <c r="A33" i="113"/>
  <c r="A32" i="113"/>
  <c r="A31" i="113"/>
  <c r="A30" i="113"/>
  <c r="A29" i="113"/>
  <c r="A28" i="113"/>
  <c r="A27" i="113"/>
  <c r="A26" i="113"/>
  <c r="A25" i="113"/>
  <c r="A24" i="113"/>
  <c r="A23" i="113"/>
  <c r="A22" i="113"/>
  <c r="A21" i="113"/>
  <c r="A20" i="113"/>
  <c r="A19" i="113"/>
  <c r="A18" i="113"/>
  <c r="A17" i="113"/>
  <c r="A16" i="113"/>
  <c r="A15" i="113"/>
  <c r="A14" i="113"/>
  <c r="A13" i="113"/>
  <c r="A12" i="113"/>
  <c r="A11" i="113"/>
  <c r="A10" i="113"/>
  <c r="A9" i="113"/>
  <c r="A8" i="113"/>
  <c r="A7" i="113"/>
  <c r="M5" i="113"/>
  <c r="A2" i="113"/>
  <c r="A1" i="113" s="1"/>
  <c r="A188" i="112"/>
  <c r="A92" i="112"/>
  <c r="A145" i="112"/>
  <c r="A167" i="112"/>
  <c r="A81" i="112"/>
  <c r="A161" i="112"/>
  <c r="A137" i="112"/>
  <c r="A49" i="112"/>
  <c r="A110" i="112"/>
  <c r="A61" i="112"/>
  <c r="A150" i="112"/>
  <c r="A52" i="112"/>
  <c r="A72" i="112"/>
  <c r="A69" i="112"/>
  <c r="A143" i="112"/>
  <c r="A45" i="112"/>
  <c r="A119" i="112"/>
  <c r="A8" i="112"/>
  <c r="A155" i="112"/>
  <c r="A79" i="112"/>
  <c r="A135" i="112"/>
  <c r="A77" i="112"/>
  <c r="A71" i="112"/>
  <c r="A68" i="112"/>
  <c r="A176" i="112"/>
  <c r="A109" i="112"/>
  <c r="A147" i="112"/>
  <c r="A86" i="112"/>
  <c r="A67" i="112"/>
  <c r="A163" i="112"/>
  <c r="A37" i="112"/>
  <c r="A141" i="112"/>
  <c r="A185" i="112"/>
  <c r="A186" i="112"/>
  <c r="A198" i="112"/>
  <c r="A169" i="112"/>
  <c r="A179" i="112"/>
  <c r="A126" i="112"/>
  <c r="A50" i="112"/>
  <c r="M5" i="112"/>
  <c r="M132" i="112" s="1"/>
  <c r="A2" i="112"/>
  <c r="A1" i="112" s="1"/>
  <c r="AA73" i="37" l="1"/>
  <c r="AA69" i="37"/>
  <c r="AB72" i="37"/>
  <c r="AB68" i="37"/>
  <c r="AA72" i="37"/>
  <c r="AA68" i="37"/>
  <c r="AA70" i="37"/>
  <c r="AB71" i="37"/>
  <c r="AB69" i="37"/>
  <c r="AA71" i="37"/>
  <c r="AB70" i="37"/>
  <c r="AB73" i="37"/>
  <c r="X65" i="123"/>
  <c r="X28" i="123"/>
  <c r="X9" i="123"/>
  <c r="X81" i="125"/>
  <c r="X73" i="125"/>
  <c r="X65" i="125"/>
  <c r="X57" i="125"/>
  <c r="X49" i="125"/>
  <c r="X41" i="125"/>
  <c r="X33" i="125"/>
  <c r="X25" i="125"/>
  <c r="X17" i="125"/>
  <c r="X9" i="125"/>
  <c r="X77" i="124"/>
  <c r="X69" i="124"/>
  <c r="X61" i="124"/>
  <c r="X53" i="124"/>
  <c r="X45" i="124"/>
  <c r="X37" i="124"/>
  <c r="X29" i="124"/>
  <c r="X21" i="124"/>
  <c r="X13" i="124"/>
  <c r="X7" i="123"/>
  <c r="X15" i="123"/>
  <c r="X23" i="123"/>
  <c r="X31" i="123"/>
  <c r="X39" i="123"/>
  <c r="X47" i="123"/>
  <c r="X55" i="123"/>
  <c r="X63" i="123"/>
  <c r="X71" i="123"/>
  <c r="X79" i="123"/>
  <c r="X70" i="125"/>
  <c r="X38" i="125"/>
  <c r="X14" i="125"/>
  <c r="X74" i="124"/>
  <c r="X42" i="124"/>
  <c r="X18" i="124"/>
  <c r="X10" i="123"/>
  <c r="X34" i="123"/>
  <c r="X58" i="123"/>
  <c r="X6" i="123"/>
  <c r="X61" i="125"/>
  <c r="X45" i="125"/>
  <c r="X29" i="125"/>
  <c r="X81" i="124"/>
  <c r="X57" i="124"/>
  <c r="X33" i="124"/>
  <c r="X9" i="124"/>
  <c r="X27" i="123"/>
  <c r="X51" i="123"/>
  <c r="X75" i="123"/>
  <c r="X60" i="125"/>
  <c r="X52" i="125"/>
  <c r="X28" i="125"/>
  <c r="X80" i="124"/>
  <c r="X56" i="124"/>
  <c r="X48" i="124"/>
  <c r="X24" i="124"/>
  <c r="X12" i="123"/>
  <c r="X36" i="123"/>
  <c r="X52" i="123"/>
  <c r="X76" i="123"/>
  <c r="X59" i="125"/>
  <c r="X35" i="125"/>
  <c r="X19" i="125"/>
  <c r="X71" i="124"/>
  <c r="X55" i="124"/>
  <c r="X31" i="124"/>
  <c r="X7" i="124"/>
  <c r="X29" i="123"/>
  <c r="X53" i="123"/>
  <c r="X69" i="123"/>
  <c r="X58" i="125"/>
  <c r="X42" i="125"/>
  <c r="X18" i="125"/>
  <c r="X70" i="124"/>
  <c r="X54" i="124"/>
  <c r="X30" i="124"/>
  <c r="X14" i="124"/>
  <c r="X22" i="123"/>
  <c r="X46" i="123"/>
  <c r="X70" i="123"/>
  <c r="X80" i="125"/>
  <c r="X72" i="125"/>
  <c r="X64" i="125"/>
  <c r="X56" i="125"/>
  <c r="X48" i="125"/>
  <c r="X40" i="125"/>
  <c r="X32" i="125"/>
  <c r="X24" i="125"/>
  <c r="X16" i="125"/>
  <c r="X8" i="125"/>
  <c r="X76" i="124"/>
  <c r="X68" i="124"/>
  <c r="X60" i="124"/>
  <c r="X52" i="124"/>
  <c r="X44" i="124"/>
  <c r="X36" i="124"/>
  <c r="X28" i="124"/>
  <c r="X20" i="124"/>
  <c r="X12" i="124"/>
  <c r="X8" i="123"/>
  <c r="X16" i="123"/>
  <c r="X24" i="123"/>
  <c r="X32" i="123"/>
  <c r="X40" i="123"/>
  <c r="X48" i="123"/>
  <c r="X56" i="123"/>
  <c r="X64" i="123"/>
  <c r="X72" i="123"/>
  <c r="X80" i="123"/>
  <c r="X78" i="125"/>
  <c r="X46" i="125"/>
  <c r="X22" i="125"/>
  <c r="X66" i="124"/>
  <c r="X50" i="124"/>
  <c r="X26" i="124"/>
  <c r="X18" i="123"/>
  <c r="X42" i="123"/>
  <c r="X66" i="123"/>
  <c r="X69" i="125"/>
  <c r="X53" i="125"/>
  <c r="X21" i="125"/>
  <c r="X73" i="124"/>
  <c r="X49" i="124"/>
  <c r="X25" i="124"/>
  <c r="X19" i="123"/>
  <c r="X43" i="123"/>
  <c r="X59" i="123"/>
  <c r="X68" i="125"/>
  <c r="X44" i="125"/>
  <c r="X20" i="125"/>
  <c r="X72" i="124"/>
  <c r="X40" i="124"/>
  <c r="X16" i="124"/>
  <c r="X60" i="123"/>
  <c r="X67" i="125"/>
  <c r="X43" i="125"/>
  <c r="X11" i="125"/>
  <c r="X63" i="124"/>
  <c r="X39" i="124"/>
  <c r="X15" i="124"/>
  <c r="X21" i="123"/>
  <c r="X45" i="123"/>
  <c r="X77" i="123"/>
  <c r="X66" i="125"/>
  <c r="X50" i="125"/>
  <c r="X26" i="125"/>
  <c r="X78" i="124"/>
  <c r="X46" i="124"/>
  <c r="X22" i="124"/>
  <c r="X14" i="123"/>
  <c r="X38" i="123"/>
  <c r="X62" i="123"/>
  <c r="X79" i="125"/>
  <c r="X71" i="125"/>
  <c r="X63" i="125"/>
  <c r="X55" i="125"/>
  <c r="X47" i="125"/>
  <c r="X39" i="125"/>
  <c r="X31" i="125"/>
  <c r="X23" i="125"/>
  <c r="X15" i="125"/>
  <c r="X7" i="125"/>
  <c r="X75" i="124"/>
  <c r="X67" i="124"/>
  <c r="X59" i="124"/>
  <c r="X51" i="124"/>
  <c r="X43" i="124"/>
  <c r="X35" i="124"/>
  <c r="X27" i="124"/>
  <c r="X19" i="124"/>
  <c r="X11" i="124"/>
  <c r="X17" i="123"/>
  <c r="X25" i="123"/>
  <c r="X33" i="123"/>
  <c r="X41" i="123"/>
  <c r="X49" i="123"/>
  <c r="X57" i="123"/>
  <c r="X73" i="123"/>
  <c r="X81" i="123"/>
  <c r="X62" i="125"/>
  <c r="X54" i="125"/>
  <c r="X30" i="125"/>
  <c r="X6" i="125"/>
  <c r="X58" i="124"/>
  <c r="X34" i="124"/>
  <c r="X10" i="124"/>
  <c r="X26" i="123"/>
  <c r="X50" i="123"/>
  <c r="X74" i="123"/>
  <c r="X77" i="125"/>
  <c r="X37" i="125"/>
  <c r="X13" i="125"/>
  <c r="X65" i="124"/>
  <c r="X41" i="124"/>
  <c r="X17" i="124"/>
  <c r="X11" i="123"/>
  <c r="X35" i="123"/>
  <c r="X67" i="123"/>
  <c r="X76" i="125"/>
  <c r="X36" i="125"/>
  <c r="X12" i="125"/>
  <c r="X64" i="124"/>
  <c r="X32" i="124"/>
  <c r="X8" i="124"/>
  <c r="X20" i="123"/>
  <c r="X44" i="123"/>
  <c r="X68" i="123"/>
  <c r="X75" i="125"/>
  <c r="X51" i="125"/>
  <c r="X27" i="125"/>
  <c r="X79" i="124"/>
  <c r="X47" i="124"/>
  <c r="X23" i="124"/>
  <c r="X13" i="123"/>
  <c r="X37" i="123"/>
  <c r="X61" i="123"/>
  <c r="X74" i="125"/>
  <c r="X34" i="125"/>
  <c r="X10" i="125"/>
  <c r="X62" i="124"/>
  <c r="X38" i="124"/>
  <c r="X6" i="124"/>
  <c r="X30" i="123"/>
  <c r="X54" i="123"/>
  <c r="X78" i="123"/>
  <c r="Q72" i="123"/>
  <c r="Q67" i="123"/>
  <c r="Q74" i="123"/>
  <c r="Q71" i="123"/>
  <c r="Q76" i="123"/>
  <c r="Q75" i="123"/>
  <c r="Q73" i="123"/>
  <c r="R19" i="125"/>
  <c r="R21" i="125"/>
  <c r="R23" i="125"/>
  <c r="R25" i="125"/>
  <c r="R27" i="125"/>
  <c r="R29" i="125"/>
  <c r="R11" i="125"/>
  <c r="R13" i="125"/>
  <c r="R15" i="125"/>
  <c r="R17" i="125"/>
  <c r="R14" i="125"/>
  <c r="R7" i="125"/>
  <c r="R9" i="125"/>
  <c r="R16" i="125"/>
  <c r="R22" i="125"/>
  <c r="R24" i="125"/>
  <c r="R28" i="125"/>
  <c r="R12" i="125"/>
  <c r="R20" i="125"/>
  <c r="R26" i="125"/>
  <c r="R30" i="125"/>
  <c r="R18" i="125"/>
  <c r="R8" i="125"/>
  <c r="R10" i="125"/>
  <c r="R31" i="125"/>
  <c r="U39" i="125"/>
  <c r="U40" i="125"/>
  <c r="R75" i="123"/>
  <c r="R74" i="123"/>
  <c r="R67" i="123"/>
  <c r="R73" i="123"/>
  <c r="R71" i="123"/>
  <c r="R76" i="123"/>
  <c r="R72" i="123"/>
  <c r="P10" i="125"/>
  <c r="P15" i="125"/>
  <c r="P20" i="125"/>
  <c r="P28" i="125"/>
  <c r="P16" i="125"/>
  <c r="P18" i="125"/>
  <c r="P7" i="125"/>
  <c r="P12" i="125"/>
  <c r="P25" i="125"/>
  <c r="P26" i="125"/>
  <c r="P17" i="125"/>
  <c r="P22" i="125"/>
  <c r="P30" i="125"/>
  <c r="P24" i="125"/>
  <c r="P29" i="125"/>
  <c r="P13" i="125"/>
  <c r="P23" i="125"/>
  <c r="P9" i="125"/>
  <c r="P14" i="125"/>
  <c r="P19" i="125"/>
  <c r="P27" i="125"/>
  <c r="P11" i="125"/>
  <c r="P21" i="125"/>
  <c r="P8" i="125"/>
  <c r="P31" i="125"/>
  <c r="N13" i="125"/>
  <c r="N17" i="125"/>
  <c r="N29" i="125"/>
  <c r="N31" i="125"/>
  <c r="N26" i="125"/>
  <c r="N9" i="125"/>
  <c r="N21" i="125"/>
  <c r="N25" i="125"/>
  <c r="N14" i="125"/>
  <c r="N12" i="125"/>
  <c r="N20" i="125"/>
  <c r="N24" i="125"/>
  <c r="N27" i="125"/>
  <c r="N18" i="125"/>
  <c r="N30" i="125"/>
  <c r="N8" i="125"/>
  <c r="N16" i="125"/>
  <c r="N28" i="125"/>
  <c r="N10" i="125"/>
  <c r="N7" i="125"/>
  <c r="N11" i="125"/>
  <c r="N15" i="125"/>
  <c r="N19" i="125"/>
  <c r="N23" i="125"/>
  <c r="N22" i="125"/>
  <c r="S35" i="37"/>
  <c r="T35" i="37"/>
  <c r="N71" i="123"/>
  <c r="N72" i="123"/>
  <c r="N76" i="123"/>
  <c r="N67" i="123"/>
  <c r="N73" i="123"/>
  <c r="N74" i="123"/>
  <c r="N75" i="123"/>
  <c r="K74" i="123"/>
  <c r="K67" i="123"/>
  <c r="K71" i="123"/>
  <c r="K73" i="123"/>
  <c r="K75" i="123"/>
  <c r="K72" i="123"/>
  <c r="Q8" i="37"/>
  <c r="Q12" i="37"/>
  <c r="Q16" i="37"/>
  <c r="Q20" i="37"/>
  <c r="Q24" i="37"/>
  <c r="Q28" i="37"/>
  <c r="O8" i="124"/>
  <c r="O12" i="124"/>
  <c r="O16" i="124"/>
  <c r="O20" i="124"/>
  <c r="O24" i="124"/>
  <c r="O28" i="124"/>
  <c r="O32" i="124"/>
  <c r="O36" i="124"/>
  <c r="O40" i="124"/>
  <c r="O32" i="125"/>
  <c r="O38" i="124"/>
  <c r="O6" i="124"/>
  <c r="Q17" i="37"/>
  <c r="O9" i="124"/>
  <c r="O25" i="124"/>
  <c r="O29" i="124"/>
  <c r="O41" i="124"/>
  <c r="O33" i="125"/>
  <c r="O36" i="125"/>
  <c r="Q13" i="37"/>
  <c r="Q29" i="37"/>
  <c r="O21" i="124"/>
  <c r="O6" i="123"/>
  <c r="O34" i="125"/>
  <c r="Q7" i="37"/>
  <c r="Q11" i="37"/>
  <c r="Q15" i="37"/>
  <c r="Q19" i="37"/>
  <c r="Q23" i="37"/>
  <c r="Q27" i="37"/>
  <c r="O7" i="124"/>
  <c r="O11" i="124"/>
  <c r="O15" i="124"/>
  <c r="O19" i="124"/>
  <c r="O23" i="124"/>
  <c r="O27" i="124"/>
  <c r="O31" i="124"/>
  <c r="O35" i="124"/>
  <c r="O39" i="124"/>
  <c r="Q6" i="37"/>
  <c r="Q10" i="37"/>
  <c r="Q18" i="37"/>
  <c r="Q26" i="37"/>
  <c r="Q30" i="37"/>
  <c r="O14" i="124"/>
  <c r="O26" i="124"/>
  <c r="O30" i="124"/>
  <c r="Q21" i="37"/>
  <c r="O13" i="124"/>
  <c r="O37" i="124"/>
  <c r="O35" i="125"/>
  <c r="Q14" i="37"/>
  <c r="Q22" i="37"/>
  <c r="O10" i="124"/>
  <c r="O18" i="124"/>
  <c r="O22" i="124"/>
  <c r="O34" i="124"/>
  <c r="Q9" i="37"/>
  <c r="Q25" i="37"/>
  <c r="O17" i="124"/>
  <c r="O33" i="124"/>
  <c r="O6" i="125"/>
  <c r="N76" i="124"/>
  <c r="N89" i="123"/>
  <c r="K88" i="123"/>
  <c r="N88" i="123"/>
  <c r="N78" i="124"/>
  <c r="N79" i="124"/>
  <c r="K89" i="123"/>
  <c r="N77" i="124"/>
  <c r="R63" i="37"/>
  <c r="R71" i="37"/>
  <c r="R64" i="37"/>
  <c r="R72" i="37"/>
  <c r="R65" i="37"/>
  <c r="R73" i="37"/>
  <c r="R66" i="37"/>
  <c r="R67" i="37"/>
  <c r="R68" i="37"/>
  <c r="R69" i="37"/>
  <c r="R70" i="37"/>
  <c r="K81" i="123"/>
  <c r="N86" i="123"/>
  <c r="K92" i="123"/>
  <c r="N87" i="123"/>
  <c r="N82" i="123"/>
  <c r="N93" i="123"/>
  <c r="K83" i="123"/>
  <c r="N81" i="123"/>
  <c r="K84" i="123"/>
  <c r="N92" i="123"/>
  <c r="K87" i="123"/>
  <c r="K93" i="123"/>
  <c r="K85" i="123"/>
  <c r="N91" i="123"/>
  <c r="N84" i="123"/>
  <c r="N85" i="123"/>
  <c r="N83" i="123"/>
  <c r="K82" i="123"/>
  <c r="K91" i="123"/>
  <c r="K86" i="123"/>
  <c r="N42" i="124"/>
  <c r="N50" i="124"/>
  <c r="N58" i="124"/>
  <c r="N66" i="124"/>
  <c r="R36" i="37"/>
  <c r="R44" i="37"/>
  <c r="R52" i="37"/>
  <c r="R60" i="37"/>
  <c r="N53" i="124"/>
  <c r="R31" i="37"/>
  <c r="R55" i="37"/>
  <c r="R49" i="37"/>
  <c r="N40" i="125"/>
  <c r="N65" i="124"/>
  <c r="N38" i="125"/>
  <c r="N43" i="124"/>
  <c r="N51" i="124"/>
  <c r="N59" i="124"/>
  <c r="N67" i="124"/>
  <c r="R37" i="37"/>
  <c r="R45" i="37"/>
  <c r="R53" i="37"/>
  <c r="R61" i="37"/>
  <c r="N39" i="125"/>
  <c r="N61" i="124"/>
  <c r="R47" i="37"/>
  <c r="R41" i="37"/>
  <c r="N56" i="124"/>
  <c r="R42" i="37"/>
  <c r="N57" i="124"/>
  <c r="R43" i="37"/>
  <c r="N44" i="124"/>
  <c r="N52" i="124"/>
  <c r="N60" i="124"/>
  <c r="N68" i="124"/>
  <c r="R38" i="37"/>
  <c r="R46" i="37"/>
  <c r="R54" i="37"/>
  <c r="R62" i="37"/>
  <c r="N45" i="124"/>
  <c r="N69" i="124"/>
  <c r="R39" i="37"/>
  <c r="N71" i="124"/>
  <c r="R57" i="37"/>
  <c r="N64" i="124"/>
  <c r="R34" i="37"/>
  <c r="R58" i="37"/>
  <c r="N49" i="124"/>
  <c r="R51" i="37"/>
  <c r="N46" i="124"/>
  <c r="N54" i="124"/>
  <c r="N62" i="124"/>
  <c r="N70" i="124"/>
  <c r="R32" i="37"/>
  <c r="R40" i="37"/>
  <c r="R48" i="37"/>
  <c r="R56" i="37"/>
  <c r="L40" i="125"/>
  <c r="N47" i="124"/>
  <c r="N55" i="124"/>
  <c r="N63" i="124"/>
  <c r="R33" i="37"/>
  <c r="N48" i="124"/>
  <c r="N72" i="124"/>
  <c r="R50" i="37"/>
  <c r="N37" i="125"/>
  <c r="R59" i="37"/>
  <c r="S71" i="123"/>
  <c r="S75" i="123"/>
  <c r="S72" i="123"/>
  <c r="S76" i="123"/>
  <c r="S74" i="123"/>
  <c r="S73" i="123"/>
  <c r="S67" i="123"/>
  <c r="V33" i="125"/>
  <c r="V6" i="125"/>
  <c r="V6" i="124"/>
  <c r="X6" i="37"/>
  <c r="V6" i="123"/>
  <c r="X8" i="37"/>
  <c r="X12" i="37"/>
  <c r="X14" i="37"/>
  <c r="X17" i="37"/>
  <c r="X20" i="37"/>
  <c r="X23" i="37"/>
  <c r="X26" i="37"/>
  <c r="X30" i="37"/>
  <c r="V9" i="124"/>
  <c r="V12" i="124"/>
  <c r="V15" i="124"/>
  <c r="V19" i="124"/>
  <c r="V7" i="123"/>
  <c r="V11" i="123"/>
  <c r="V13" i="123"/>
  <c r="V18" i="123"/>
  <c r="V23" i="123"/>
  <c r="V27" i="123"/>
  <c r="V31" i="123"/>
  <c r="V35" i="123"/>
  <c r="V39" i="123"/>
  <c r="V44" i="123"/>
  <c r="V49" i="123"/>
  <c r="V53" i="123"/>
  <c r="V57" i="123"/>
  <c r="X9" i="37"/>
  <c r="X27" i="37"/>
  <c r="V10" i="124"/>
  <c r="V13" i="124"/>
  <c r="V17" i="124"/>
  <c r="V21" i="124"/>
  <c r="V9" i="123"/>
  <c r="V16" i="123"/>
  <c r="V20" i="123"/>
  <c r="V25" i="123"/>
  <c r="V29" i="123"/>
  <c r="V33" i="123"/>
  <c r="V38" i="123"/>
  <c r="V42" i="123"/>
  <c r="V46" i="123"/>
  <c r="V51" i="123"/>
  <c r="V55" i="123"/>
  <c r="V34" i="125"/>
  <c r="X7" i="37"/>
  <c r="X15" i="37"/>
  <c r="X18" i="37"/>
  <c r="X21" i="37"/>
  <c r="X24" i="37"/>
  <c r="X28" i="37"/>
  <c r="V7" i="124"/>
  <c r="V16" i="124"/>
  <c r="V20" i="124"/>
  <c r="V8" i="123"/>
  <c r="V12" i="123"/>
  <c r="V15" i="123"/>
  <c r="V19" i="123"/>
  <c r="V22" i="123"/>
  <c r="V24" i="123"/>
  <c r="V28" i="123"/>
  <c r="V32" i="123"/>
  <c r="V34" i="123"/>
  <c r="V37" i="123"/>
  <c r="V41" i="123"/>
  <c r="V45" i="123"/>
  <c r="V47" i="123"/>
  <c r="V50" i="123"/>
  <c r="V54" i="123"/>
  <c r="V35" i="125"/>
  <c r="V36" i="125"/>
  <c r="X10" i="37"/>
  <c r="X11" i="37"/>
  <c r="X13" i="37"/>
  <c r="X16" i="37"/>
  <c r="X19" i="37"/>
  <c r="X22" i="37"/>
  <c r="X25" i="37"/>
  <c r="X29" i="37"/>
  <c r="V8" i="124"/>
  <c r="V11" i="124"/>
  <c r="V14" i="124"/>
  <c r="V18" i="124"/>
  <c r="V32" i="125"/>
  <c r="V10" i="123"/>
  <c r="V14" i="123"/>
  <c r="V17" i="123"/>
  <c r="V21" i="123"/>
  <c r="V26" i="123"/>
  <c r="V30" i="123"/>
  <c r="V36" i="123"/>
  <c r="V40" i="123"/>
  <c r="V43" i="123"/>
  <c r="V48" i="123"/>
  <c r="V52" i="123"/>
  <c r="V56" i="123"/>
  <c r="X43" i="37"/>
  <c r="X51" i="37"/>
  <c r="X59" i="37"/>
  <c r="X67" i="37"/>
  <c r="X54" i="37"/>
  <c r="X62" i="37"/>
  <c r="X56" i="37"/>
  <c r="X33" i="37"/>
  <c r="X50" i="37"/>
  <c r="X66" i="37"/>
  <c r="X36" i="37"/>
  <c r="X44" i="37"/>
  <c r="X52" i="37"/>
  <c r="X60" i="37"/>
  <c r="X68" i="37"/>
  <c r="X38" i="37"/>
  <c r="X70" i="37"/>
  <c r="X64" i="37"/>
  <c r="X49" i="37"/>
  <c r="X34" i="37"/>
  <c r="X37" i="37"/>
  <c r="X45" i="37"/>
  <c r="X53" i="37"/>
  <c r="X61" i="37"/>
  <c r="X69" i="37"/>
  <c r="X46" i="37"/>
  <c r="X40" i="37"/>
  <c r="X72" i="37"/>
  <c r="X57" i="37"/>
  <c r="X42" i="37"/>
  <c r="X31" i="37"/>
  <c r="X39" i="37"/>
  <c r="X47" i="37"/>
  <c r="X55" i="37"/>
  <c r="X63" i="37"/>
  <c r="X71" i="37"/>
  <c r="X32" i="37"/>
  <c r="X48" i="37"/>
  <c r="X41" i="37"/>
  <c r="X65" i="37"/>
  <c r="X58" i="37"/>
  <c r="S37" i="125"/>
  <c r="S38" i="125"/>
  <c r="S40" i="125"/>
  <c r="S39" i="125"/>
  <c r="S79" i="124"/>
  <c r="S89" i="123"/>
  <c r="S77" i="124"/>
  <c r="S76" i="124"/>
  <c r="S88" i="123"/>
  <c r="S78" i="124"/>
  <c r="X73" i="37"/>
  <c r="S87" i="123"/>
  <c r="S93" i="123"/>
  <c r="S86" i="123"/>
  <c r="S91" i="123"/>
  <c r="S82" i="123"/>
  <c r="S84" i="123"/>
  <c r="S92" i="123"/>
  <c r="S83" i="123"/>
  <c r="S85" i="123"/>
  <c r="S81" i="123"/>
  <c r="S69" i="123"/>
  <c r="S77" i="123"/>
  <c r="S78" i="123"/>
  <c r="S70" i="123"/>
  <c r="S80" i="123"/>
  <c r="S66" i="123"/>
  <c r="S79" i="123"/>
  <c r="S64" i="123"/>
  <c r="S68" i="123"/>
  <c r="S65" i="123"/>
  <c r="S46" i="124"/>
  <c r="S54" i="124"/>
  <c r="S55" i="124"/>
  <c r="S64" i="124"/>
  <c r="S70" i="124"/>
  <c r="S48" i="124"/>
  <c r="S61" i="124"/>
  <c r="S69" i="124"/>
  <c r="S49" i="124"/>
  <c r="S57" i="124"/>
  <c r="S60" i="124"/>
  <c r="S66" i="124"/>
  <c r="S72" i="124"/>
  <c r="S43" i="124"/>
  <c r="S67" i="124"/>
  <c r="S44" i="124"/>
  <c r="S52" i="124"/>
  <c r="S47" i="124"/>
  <c r="S62" i="124"/>
  <c r="S68" i="124"/>
  <c r="S53" i="124"/>
  <c r="S51" i="124"/>
  <c r="S63" i="124"/>
  <c r="S71" i="124"/>
  <c r="S42" i="124"/>
  <c r="S50" i="124"/>
  <c r="S58" i="124"/>
  <c r="S45" i="124"/>
  <c r="S56" i="124"/>
  <c r="S59" i="124"/>
  <c r="S65" i="124"/>
  <c r="U74" i="37"/>
  <c r="N47" i="125"/>
  <c r="N55" i="125"/>
  <c r="N63" i="125"/>
  <c r="N71" i="125"/>
  <c r="N50" i="125"/>
  <c r="N44" i="125"/>
  <c r="N76" i="125"/>
  <c r="N61" i="125"/>
  <c r="N54" i="125"/>
  <c r="N80" i="124"/>
  <c r="N48" i="125"/>
  <c r="N56" i="125"/>
  <c r="N64" i="125"/>
  <c r="N72" i="125"/>
  <c r="N42" i="125"/>
  <c r="N66" i="125"/>
  <c r="N60" i="125"/>
  <c r="N68" i="125"/>
  <c r="N45" i="125"/>
  <c r="N46" i="125"/>
  <c r="N70" i="125"/>
  <c r="N41" i="125"/>
  <c r="N49" i="125"/>
  <c r="N57" i="125"/>
  <c r="N65" i="125"/>
  <c r="N73" i="125"/>
  <c r="N58" i="125"/>
  <c r="N74" i="125"/>
  <c r="N52" i="125"/>
  <c r="N53" i="125"/>
  <c r="N69" i="125"/>
  <c r="N62" i="125"/>
  <c r="N43" i="125"/>
  <c r="N51" i="125"/>
  <c r="N59" i="125"/>
  <c r="N67" i="125"/>
  <c r="N75" i="125"/>
  <c r="N7" i="124"/>
  <c r="N15" i="124"/>
  <c r="N23" i="124"/>
  <c r="N31" i="124"/>
  <c r="N39" i="124"/>
  <c r="N35" i="124"/>
  <c r="N12" i="124"/>
  <c r="N29" i="124"/>
  <c r="N38" i="124"/>
  <c r="N8" i="124"/>
  <c r="N16" i="124"/>
  <c r="N24" i="124"/>
  <c r="N32" i="124"/>
  <c r="N40" i="124"/>
  <c r="N19" i="124"/>
  <c r="N20" i="124"/>
  <c r="N13" i="124"/>
  <c r="N14" i="124"/>
  <c r="N9" i="124"/>
  <c r="N17" i="124"/>
  <c r="N25" i="124"/>
  <c r="N33" i="124"/>
  <c r="N41" i="124"/>
  <c r="N27" i="124"/>
  <c r="N36" i="124"/>
  <c r="N37" i="124"/>
  <c r="N30" i="124"/>
  <c r="N10" i="124"/>
  <c r="N18" i="124"/>
  <c r="N26" i="124"/>
  <c r="N34" i="124"/>
  <c r="N6" i="124"/>
  <c r="N11" i="124"/>
  <c r="N28" i="124"/>
  <c r="N21" i="124"/>
  <c r="N22" i="124"/>
  <c r="Z71" i="37"/>
  <c r="Z70" i="37"/>
  <c r="Z69" i="37"/>
  <c r="Z68" i="37"/>
  <c r="Z73" i="37"/>
  <c r="Z72" i="37"/>
  <c r="R14" i="124"/>
  <c r="R22" i="124"/>
  <c r="R30" i="124"/>
  <c r="R38" i="124"/>
  <c r="R46" i="124"/>
  <c r="R54" i="124"/>
  <c r="R43" i="124"/>
  <c r="R51" i="124"/>
  <c r="R36" i="124"/>
  <c r="R21" i="124"/>
  <c r="R7" i="124"/>
  <c r="R15" i="124"/>
  <c r="R23" i="124"/>
  <c r="R31" i="124"/>
  <c r="R39" i="124"/>
  <c r="R47" i="124"/>
  <c r="R55" i="124"/>
  <c r="R35" i="124"/>
  <c r="R12" i="124"/>
  <c r="R52" i="124"/>
  <c r="R53" i="124"/>
  <c r="R8" i="124"/>
  <c r="R16" i="124"/>
  <c r="R24" i="124"/>
  <c r="R32" i="124"/>
  <c r="R40" i="124"/>
  <c r="R48" i="124"/>
  <c r="R56" i="124"/>
  <c r="R19" i="124"/>
  <c r="R59" i="124"/>
  <c r="R13" i="124"/>
  <c r="R45" i="124"/>
  <c r="R9" i="124"/>
  <c r="R17" i="124"/>
  <c r="R25" i="124"/>
  <c r="R33" i="124"/>
  <c r="R41" i="124"/>
  <c r="R49" i="124"/>
  <c r="R57" i="124"/>
  <c r="R27" i="124"/>
  <c r="R28" i="124"/>
  <c r="R6" i="124"/>
  <c r="R37" i="124"/>
  <c r="R10" i="124"/>
  <c r="R18" i="124"/>
  <c r="R26" i="124"/>
  <c r="R34" i="124"/>
  <c r="R42" i="124"/>
  <c r="R50" i="124"/>
  <c r="R58" i="124"/>
  <c r="R11" i="124"/>
  <c r="R20" i="124"/>
  <c r="R44" i="124"/>
  <c r="R29" i="124"/>
  <c r="M17" i="113"/>
  <c r="M25" i="113"/>
  <c r="M10" i="113"/>
  <c r="M19" i="113"/>
  <c r="M20" i="113"/>
  <c r="M12" i="113"/>
  <c r="M23" i="113"/>
  <c r="M13" i="113"/>
  <c r="M18" i="113"/>
  <c r="M22" i="113"/>
  <c r="M24" i="113"/>
  <c r="M14" i="113"/>
  <c r="M26" i="113"/>
  <c r="M15" i="113"/>
  <c r="M11" i="113"/>
  <c r="M16" i="113"/>
  <c r="M21" i="113"/>
  <c r="M6" i="113"/>
  <c r="R9" i="37"/>
  <c r="P30" i="123"/>
  <c r="R23" i="37"/>
  <c r="P62" i="123"/>
  <c r="P29" i="124"/>
  <c r="R14" i="37"/>
  <c r="P22" i="124"/>
  <c r="P28" i="123"/>
  <c r="P41" i="124"/>
  <c r="P53" i="123"/>
  <c r="P23" i="123"/>
  <c r="P17" i="123"/>
  <c r="P26" i="123"/>
  <c r="P37" i="124"/>
  <c r="P36" i="124"/>
  <c r="P63" i="123"/>
  <c r="P6" i="124"/>
  <c r="P38" i="123"/>
  <c r="P6" i="123"/>
  <c r="P46" i="123"/>
  <c r="P15" i="124"/>
  <c r="P15" i="123"/>
  <c r="P48" i="123"/>
  <c r="R22" i="37"/>
  <c r="P30" i="124"/>
  <c r="P18" i="123"/>
  <c r="R19" i="37"/>
  <c r="P58" i="123"/>
  <c r="P31" i="124"/>
  <c r="P31" i="123"/>
  <c r="P33" i="125"/>
  <c r="P37" i="123"/>
  <c r="R30" i="37"/>
  <c r="P38" i="124"/>
  <c r="P34" i="123"/>
  <c r="P11" i="124"/>
  <c r="P11" i="123"/>
  <c r="P44" i="123"/>
  <c r="P13" i="123"/>
  <c r="P8" i="124"/>
  <c r="P40" i="124"/>
  <c r="P12" i="123"/>
  <c r="P6" i="125"/>
  <c r="P21" i="123"/>
  <c r="P10" i="123"/>
  <c r="P34" i="125"/>
  <c r="P35" i="124"/>
  <c r="P35" i="123"/>
  <c r="R21" i="37"/>
  <c r="P45" i="123"/>
  <c r="P10" i="124"/>
  <c r="P42" i="123"/>
  <c r="P19" i="124"/>
  <c r="P19" i="123"/>
  <c r="P56" i="123"/>
  <c r="R7" i="37"/>
  <c r="P12" i="124"/>
  <c r="P16" i="123"/>
  <c r="R13" i="37"/>
  <c r="P33" i="123"/>
  <c r="P43" i="123"/>
  <c r="R25" i="37"/>
  <c r="R16" i="37"/>
  <c r="P32" i="125"/>
  <c r="R18" i="37"/>
  <c r="P9" i="124"/>
  <c r="R20" i="37"/>
  <c r="P25" i="124"/>
  <c r="P32" i="124"/>
  <c r="R26" i="37"/>
  <c r="P7" i="123"/>
  <c r="R28" i="37"/>
  <c r="P59" i="123"/>
  <c r="P52" i="123"/>
  <c r="P23" i="124"/>
  <c r="P34" i="124"/>
  <c r="P32" i="123"/>
  <c r="P14" i="123"/>
  <c r="R6" i="37"/>
  <c r="P47" i="123"/>
  <c r="P13" i="124"/>
  <c r="P57" i="123"/>
  <c r="P14" i="124"/>
  <c r="P50" i="123"/>
  <c r="P27" i="124"/>
  <c r="P27" i="123"/>
  <c r="P35" i="125"/>
  <c r="P9" i="123"/>
  <c r="R8" i="37"/>
  <c r="P16" i="124"/>
  <c r="P20" i="123"/>
  <c r="R29" i="37"/>
  <c r="P49" i="123"/>
  <c r="P22" i="123"/>
  <c r="R15" i="37"/>
  <c r="P55" i="123"/>
  <c r="P21" i="124"/>
  <c r="R10" i="37"/>
  <c r="P18" i="124"/>
  <c r="P61" i="123"/>
  <c r="P39" i="124"/>
  <c r="P39" i="123"/>
  <c r="R17" i="37"/>
  <c r="P25" i="123"/>
  <c r="R12" i="37"/>
  <c r="P20" i="124"/>
  <c r="P24" i="123"/>
  <c r="P17" i="124"/>
  <c r="P36" i="125"/>
  <c r="P29" i="123"/>
  <c r="P24" i="124"/>
  <c r="P33" i="124"/>
  <c r="P7" i="124"/>
  <c r="P40" i="123"/>
  <c r="P26" i="124"/>
  <c r="R11" i="37"/>
  <c r="P51" i="123"/>
  <c r="P41" i="123"/>
  <c r="P28" i="124"/>
  <c r="P36" i="123"/>
  <c r="R24" i="37"/>
  <c r="P54" i="123"/>
  <c r="R27" i="37"/>
  <c r="P60" i="123"/>
  <c r="P8" i="123"/>
  <c r="R11" i="123"/>
  <c r="R19" i="123"/>
  <c r="R27" i="123"/>
  <c r="R35" i="123"/>
  <c r="R43" i="123"/>
  <c r="R51" i="123"/>
  <c r="R59" i="123"/>
  <c r="R64" i="123"/>
  <c r="R78" i="123"/>
  <c r="T13" i="37"/>
  <c r="T21" i="37"/>
  <c r="T29" i="37"/>
  <c r="R32" i="123"/>
  <c r="R70" i="123"/>
  <c r="T26" i="37"/>
  <c r="R50" i="123"/>
  <c r="T12" i="37"/>
  <c r="R12" i="123"/>
  <c r="R20" i="123"/>
  <c r="R28" i="123"/>
  <c r="R36" i="123"/>
  <c r="R44" i="123"/>
  <c r="R52" i="123"/>
  <c r="R65" i="123"/>
  <c r="R79" i="123"/>
  <c r="T14" i="37"/>
  <c r="T22" i="37"/>
  <c r="T30" i="37"/>
  <c r="R16" i="123"/>
  <c r="R56" i="123"/>
  <c r="T18" i="37"/>
  <c r="R34" i="123"/>
  <c r="R63" i="123"/>
  <c r="R32" i="125"/>
  <c r="R13" i="123"/>
  <c r="R21" i="123"/>
  <c r="R29" i="123"/>
  <c r="R37" i="123"/>
  <c r="R45" i="123"/>
  <c r="R53" i="123"/>
  <c r="R66" i="123"/>
  <c r="R80" i="123"/>
  <c r="T7" i="37"/>
  <c r="T15" i="37"/>
  <c r="T23" i="37"/>
  <c r="T31" i="37"/>
  <c r="R8" i="123"/>
  <c r="R48" i="123"/>
  <c r="T10" i="37"/>
  <c r="R26" i="123"/>
  <c r="R77" i="123"/>
  <c r="R33" i="125"/>
  <c r="R14" i="123"/>
  <c r="R22" i="123"/>
  <c r="R30" i="123"/>
  <c r="R38" i="123"/>
  <c r="R46" i="123"/>
  <c r="R54" i="123"/>
  <c r="R60" i="123"/>
  <c r="R68" i="123"/>
  <c r="R6" i="123"/>
  <c r="T8" i="37"/>
  <c r="T16" i="37"/>
  <c r="T24" i="37"/>
  <c r="T32" i="37"/>
  <c r="R35" i="125"/>
  <c r="R40" i="123"/>
  <c r="R18" i="123"/>
  <c r="R58" i="123"/>
  <c r="T28" i="37"/>
  <c r="R34" i="125"/>
  <c r="R7" i="123"/>
  <c r="R15" i="123"/>
  <c r="R23" i="123"/>
  <c r="R31" i="123"/>
  <c r="R39" i="123"/>
  <c r="R47" i="123"/>
  <c r="R55" i="123"/>
  <c r="R61" i="123"/>
  <c r="R69" i="123"/>
  <c r="T9" i="37"/>
  <c r="T17" i="37"/>
  <c r="T25" i="37"/>
  <c r="T33" i="37"/>
  <c r="R24" i="123"/>
  <c r="R62" i="123"/>
  <c r="T34" i="37"/>
  <c r="R42" i="123"/>
  <c r="T20" i="37"/>
  <c r="R36" i="125"/>
  <c r="R9" i="123"/>
  <c r="R17" i="123"/>
  <c r="R25" i="123"/>
  <c r="R33" i="123"/>
  <c r="R41" i="123"/>
  <c r="R49" i="123"/>
  <c r="R57" i="123"/>
  <c r="T11" i="37"/>
  <c r="T19" i="37"/>
  <c r="T27" i="37"/>
  <c r="T6" i="37"/>
  <c r="R6" i="125"/>
  <c r="R10" i="123"/>
  <c r="N8" i="123"/>
  <c r="N16" i="123"/>
  <c r="N24" i="123"/>
  <c r="N32" i="123"/>
  <c r="N40" i="123"/>
  <c r="N48" i="123"/>
  <c r="N56" i="123"/>
  <c r="N9" i="123"/>
  <c r="N17" i="123"/>
  <c r="N25" i="123"/>
  <c r="N33" i="123"/>
  <c r="N41" i="123"/>
  <c r="N49" i="123"/>
  <c r="N57" i="123"/>
  <c r="N10" i="123"/>
  <c r="N18" i="123"/>
  <c r="N26" i="123"/>
  <c r="N34" i="123"/>
  <c r="N42" i="123"/>
  <c r="N50" i="123"/>
  <c r="N58" i="123"/>
  <c r="N11" i="123"/>
  <c r="N19" i="123"/>
  <c r="N27" i="123"/>
  <c r="N35" i="123"/>
  <c r="N43" i="123"/>
  <c r="N51" i="123"/>
  <c r="N59" i="123"/>
  <c r="N54" i="123"/>
  <c r="N12" i="123"/>
  <c r="N20" i="123"/>
  <c r="N28" i="123"/>
  <c r="N36" i="123"/>
  <c r="N44" i="123"/>
  <c r="N52" i="123"/>
  <c r="N13" i="123"/>
  <c r="N21" i="123"/>
  <c r="N29" i="123"/>
  <c r="N37" i="123"/>
  <c r="N45" i="123"/>
  <c r="N53" i="123"/>
  <c r="N14" i="123"/>
  <c r="N22" i="123"/>
  <c r="N30" i="123"/>
  <c r="N38" i="123"/>
  <c r="N46" i="123"/>
  <c r="N15" i="123"/>
  <c r="N23" i="123"/>
  <c r="N31" i="123"/>
  <c r="N39" i="123"/>
  <c r="N47" i="123"/>
  <c r="N55" i="123"/>
  <c r="N32" i="125"/>
  <c r="N33" i="125"/>
  <c r="N6" i="125"/>
  <c r="N60" i="123"/>
  <c r="N68" i="123"/>
  <c r="N6" i="123"/>
  <c r="N7" i="123"/>
  <c r="N61" i="123"/>
  <c r="N69" i="123"/>
  <c r="N62" i="123"/>
  <c r="N70" i="123"/>
  <c r="N80" i="123"/>
  <c r="N66" i="123"/>
  <c r="N63" i="123"/>
  <c r="N77" i="123"/>
  <c r="N79" i="123"/>
  <c r="N64" i="123"/>
  <c r="N78" i="123"/>
  <c r="N65" i="123"/>
  <c r="P7" i="37"/>
  <c r="P11" i="37"/>
  <c r="P15" i="37"/>
  <c r="P19" i="37"/>
  <c r="P23" i="37"/>
  <c r="P27" i="37"/>
  <c r="P31" i="37"/>
  <c r="O17" i="37"/>
  <c r="O29" i="37"/>
  <c r="O30" i="37"/>
  <c r="O31" i="37"/>
  <c r="O8" i="37"/>
  <c r="O12" i="37"/>
  <c r="O16" i="37"/>
  <c r="O20" i="37"/>
  <c r="O24" i="37"/>
  <c r="O28" i="37"/>
  <c r="O32" i="37"/>
  <c r="O13" i="37"/>
  <c r="O25" i="37"/>
  <c r="O6" i="37"/>
  <c r="O23" i="37"/>
  <c r="P12" i="37"/>
  <c r="P16" i="37"/>
  <c r="P20" i="37"/>
  <c r="P24" i="37"/>
  <c r="P28" i="37"/>
  <c r="P32" i="37"/>
  <c r="O9" i="37"/>
  <c r="O21" i="37"/>
  <c r="O26" i="37"/>
  <c r="P9" i="37"/>
  <c r="P13" i="37"/>
  <c r="P17" i="37"/>
  <c r="P21" i="37"/>
  <c r="P25" i="37"/>
  <c r="P29" i="37"/>
  <c r="P6" i="37"/>
  <c r="O14" i="37"/>
  <c r="O18" i="37"/>
  <c r="O22" i="37"/>
  <c r="O27" i="37"/>
  <c r="O10" i="37"/>
  <c r="P10" i="37"/>
  <c r="P14" i="37"/>
  <c r="P18" i="37"/>
  <c r="P22" i="37"/>
  <c r="P26" i="37"/>
  <c r="P30" i="37"/>
  <c r="O7" i="37"/>
  <c r="O11" i="37"/>
  <c r="O15" i="37"/>
  <c r="O19" i="37"/>
  <c r="M37" i="125"/>
  <c r="M39" i="125"/>
  <c r="M40" i="125"/>
  <c r="M41" i="125"/>
  <c r="M42" i="125"/>
  <c r="M43" i="125"/>
  <c r="M44" i="125"/>
  <c r="M38" i="125"/>
  <c r="M64" i="123"/>
  <c r="M78" i="123"/>
  <c r="M87" i="123"/>
  <c r="M65" i="123"/>
  <c r="M79" i="123"/>
  <c r="M88" i="123"/>
  <c r="M66" i="123"/>
  <c r="M80" i="123"/>
  <c r="M90" i="123"/>
  <c r="M68" i="123"/>
  <c r="M81" i="123"/>
  <c r="M69" i="123"/>
  <c r="M82" i="123"/>
  <c r="M92" i="123"/>
  <c r="M70" i="123"/>
  <c r="M83" i="123"/>
  <c r="M85" i="123"/>
  <c r="M77" i="123"/>
  <c r="M86" i="123"/>
  <c r="M91" i="123"/>
  <c r="M84" i="123"/>
  <c r="L84" i="123"/>
  <c r="L87" i="123"/>
  <c r="L82" i="123"/>
  <c r="O71" i="37"/>
  <c r="M79" i="124"/>
  <c r="L83" i="123"/>
  <c r="O69" i="37"/>
  <c r="Q72" i="37"/>
  <c r="O67" i="37"/>
  <c r="M76" i="124"/>
  <c r="L91" i="123"/>
  <c r="O68" i="37"/>
  <c r="Q67" i="37"/>
  <c r="O66" i="37"/>
  <c r="M77" i="124"/>
  <c r="O63" i="37"/>
  <c r="L85" i="123"/>
  <c r="Q63" i="37"/>
  <c r="O73" i="37"/>
  <c r="Q70" i="37"/>
  <c r="M78" i="124"/>
  <c r="O57" i="124"/>
  <c r="O65" i="124"/>
  <c r="O73" i="124"/>
  <c r="O58" i="124"/>
  <c r="O66" i="124"/>
  <c r="O74" i="124"/>
  <c r="O59" i="124"/>
  <c r="O67" i="124"/>
  <c r="O75" i="124"/>
  <c r="O71" i="124"/>
  <c r="O64" i="124"/>
  <c r="O72" i="124"/>
  <c r="O60" i="124"/>
  <c r="O68" i="124"/>
  <c r="O76" i="124"/>
  <c r="O61" i="124"/>
  <c r="O69" i="124"/>
  <c r="O77" i="124"/>
  <c r="O62" i="124"/>
  <c r="O70" i="124"/>
  <c r="O55" i="124"/>
  <c r="O63" i="124"/>
  <c r="O56" i="124"/>
  <c r="Q69" i="123"/>
  <c r="Q82" i="123"/>
  <c r="Q90" i="123"/>
  <c r="V46" i="37"/>
  <c r="V54" i="37"/>
  <c r="V62" i="37"/>
  <c r="V70" i="37"/>
  <c r="Q64" i="123"/>
  <c r="V42" i="37"/>
  <c r="Q65" i="123"/>
  <c r="Q87" i="123"/>
  <c r="V59" i="37"/>
  <c r="V53" i="37"/>
  <c r="Q70" i="123"/>
  <c r="Q83" i="123"/>
  <c r="Q91" i="123"/>
  <c r="V47" i="37"/>
  <c r="V55" i="37"/>
  <c r="V63" i="37"/>
  <c r="V71" i="37"/>
  <c r="Q78" i="123"/>
  <c r="V67" i="37"/>
  <c r="V45" i="37"/>
  <c r="Q84" i="123"/>
  <c r="Q92" i="123"/>
  <c r="V48" i="37"/>
  <c r="V56" i="37"/>
  <c r="V64" i="37"/>
  <c r="V50" i="37"/>
  <c r="V66" i="37"/>
  <c r="V43" i="37"/>
  <c r="V69" i="37"/>
  <c r="Q77" i="123"/>
  <c r="Q85" i="123"/>
  <c r="V41" i="37"/>
  <c r="V49" i="37"/>
  <c r="V57" i="37"/>
  <c r="V65" i="37"/>
  <c r="Q86" i="123"/>
  <c r="V58" i="37"/>
  <c r="Q79" i="123"/>
  <c r="V51" i="37"/>
  <c r="Q66" i="123"/>
  <c r="Q80" i="123"/>
  <c r="Q88" i="123"/>
  <c r="V44" i="37"/>
  <c r="V52" i="37"/>
  <c r="V60" i="37"/>
  <c r="V68" i="37"/>
  <c r="Q68" i="123"/>
  <c r="Q81" i="123"/>
  <c r="Q89" i="123"/>
  <c r="V61" i="37"/>
  <c r="Q76" i="124"/>
  <c r="Q79" i="124"/>
  <c r="Q77" i="124"/>
  <c r="Q78" i="124"/>
  <c r="V73" i="37"/>
  <c r="V72" i="37"/>
  <c r="Q93" i="123"/>
  <c r="Q47" i="124"/>
  <c r="Q55" i="124"/>
  <c r="Q63" i="124"/>
  <c r="Q71" i="124"/>
  <c r="Q37" i="125"/>
  <c r="Q51" i="124"/>
  <c r="Q56" i="124"/>
  <c r="Q38" i="125"/>
  <c r="Q44" i="124"/>
  <c r="Q52" i="124"/>
  <c r="Q60" i="124"/>
  <c r="Q68" i="124"/>
  <c r="Q39" i="125"/>
  <c r="Q70" i="124"/>
  <c r="Q64" i="124"/>
  <c r="Q49" i="124"/>
  <c r="Q57" i="124"/>
  <c r="Q65" i="124"/>
  <c r="Q46" i="124"/>
  <c r="Q54" i="124"/>
  <c r="Q62" i="124"/>
  <c r="Q43" i="124"/>
  <c r="Q67" i="124"/>
  <c r="Q72" i="124"/>
  <c r="Q45" i="124"/>
  <c r="Q53" i="124"/>
  <c r="Q61" i="124"/>
  <c r="Q69" i="124"/>
  <c r="Q40" i="125"/>
  <c r="Q42" i="124"/>
  <c r="Q50" i="124"/>
  <c r="Q58" i="124"/>
  <c r="Q66" i="124"/>
  <c r="Q59" i="124"/>
  <c r="Q48" i="124"/>
  <c r="W74" i="37"/>
  <c r="O41" i="125"/>
  <c r="O45" i="125"/>
  <c r="O49" i="125"/>
  <c r="O53" i="125"/>
  <c r="O57" i="125"/>
  <c r="O61" i="125"/>
  <c r="O65" i="125"/>
  <c r="O69" i="125"/>
  <c r="O73" i="125"/>
  <c r="O48" i="125"/>
  <c r="O68" i="125"/>
  <c r="O46" i="125"/>
  <c r="O50" i="125"/>
  <c r="O58" i="125"/>
  <c r="O66" i="125"/>
  <c r="O74" i="125"/>
  <c r="O52" i="125"/>
  <c r="O64" i="125"/>
  <c r="O76" i="125"/>
  <c r="O42" i="125"/>
  <c r="O54" i="125"/>
  <c r="O62" i="125"/>
  <c r="O70" i="125"/>
  <c r="O44" i="125"/>
  <c r="O60" i="125"/>
  <c r="O43" i="125"/>
  <c r="O47" i="125"/>
  <c r="O51" i="125"/>
  <c r="O55" i="125"/>
  <c r="O59" i="125"/>
  <c r="O63" i="125"/>
  <c r="O67" i="125"/>
  <c r="O71" i="125"/>
  <c r="O75" i="125"/>
  <c r="O56" i="125"/>
  <c r="O72" i="125"/>
  <c r="O80" i="124"/>
  <c r="M9" i="114"/>
  <c r="M98" i="114"/>
  <c r="M101" i="114"/>
  <c r="M119" i="114"/>
  <c r="M122" i="114"/>
  <c r="M95" i="114"/>
  <c r="M102" i="114"/>
  <c r="M114" i="114"/>
  <c r="M94" i="114"/>
  <c r="M104" i="114"/>
  <c r="M110" i="114"/>
  <c r="M116" i="114"/>
  <c r="M108" i="114"/>
  <c r="M93" i="114"/>
  <c r="M111" i="114"/>
  <c r="M117" i="114"/>
  <c r="M120" i="114"/>
  <c r="M113" i="114"/>
  <c r="M107" i="114"/>
  <c r="M112" i="114"/>
  <c r="M96" i="114"/>
  <c r="M92" i="114"/>
  <c r="M99" i="114"/>
  <c r="M97" i="114"/>
  <c r="M118" i="114"/>
  <c r="M91" i="114"/>
  <c r="M105" i="114"/>
  <c r="M121" i="114"/>
  <c r="M100" i="114"/>
  <c r="M106" i="114"/>
  <c r="M109" i="114"/>
  <c r="M103" i="114"/>
  <c r="M115" i="114"/>
  <c r="M11" i="114"/>
  <c r="M19" i="114"/>
  <c r="M23" i="114"/>
  <c r="M39" i="114"/>
  <c r="M43" i="114"/>
  <c r="M47" i="114"/>
  <c r="M51" i="114"/>
  <c r="M55" i="114"/>
  <c r="M59" i="114"/>
  <c r="M63" i="114"/>
  <c r="M67" i="114"/>
  <c r="M71" i="114"/>
  <c r="M32" i="114"/>
  <c r="M68" i="114"/>
  <c r="M15" i="114"/>
  <c r="M31" i="114"/>
  <c r="M12" i="114"/>
  <c r="M16" i="114"/>
  <c r="M20" i="114"/>
  <c r="M24" i="114"/>
  <c r="M28" i="114"/>
  <c r="M36" i="114"/>
  <c r="M40" i="114"/>
  <c r="M44" i="114"/>
  <c r="M48" i="114"/>
  <c r="M52" i="114"/>
  <c r="M56" i="114"/>
  <c r="M60" i="114"/>
  <c r="M64" i="114"/>
  <c r="M72" i="114"/>
  <c r="M73" i="114"/>
  <c r="M13" i="114"/>
  <c r="M74" i="114"/>
  <c r="M35" i="114"/>
  <c r="M25" i="114"/>
  <c r="M29" i="114"/>
  <c r="M37" i="114"/>
  <c r="M45" i="114"/>
  <c r="M49" i="114"/>
  <c r="M57" i="114"/>
  <c r="M61" i="114"/>
  <c r="M69" i="114"/>
  <c r="M75" i="114"/>
  <c r="M80" i="114"/>
  <c r="M88" i="114"/>
  <c r="M128" i="114"/>
  <c r="M82" i="114"/>
  <c r="Y53" i="124" s="1"/>
  <c r="M124" i="114"/>
  <c r="M81" i="114"/>
  <c r="M89" i="114"/>
  <c r="M129" i="114"/>
  <c r="M90" i="114"/>
  <c r="M130" i="114"/>
  <c r="M83" i="114"/>
  <c r="Y24" i="124" s="1"/>
  <c r="M123" i="114"/>
  <c r="M85" i="114"/>
  <c r="M125" i="114"/>
  <c r="M78" i="114"/>
  <c r="M86" i="114"/>
  <c r="M126" i="114"/>
  <c r="M79" i="114"/>
  <c r="M87" i="114"/>
  <c r="M127" i="114"/>
  <c r="M84" i="114"/>
  <c r="Y31" i="124" s="1"/>
  <c r="M17" i="114"/>
  <c r="M33" i="114"/>
  <c r="M53" i="114"/>
  <c r="M6" i="114"/>
  <c r="M10" i="114"/>
  <c r="M18" i="114"/>
  <c r="M22" i="114"/>
  <c r="M26" i="114"/>
  <c r="M34" i="114"/>
  <c r="M38" i="114"/>
  <c r="M42" i="114"/>
  <c r="M46" i="114"/>
  <c r="M50" i="114"/>
  <c r="M54" i="114"/>
  <c r="M58" i="114"/>
  <c r="M62" i="114"/>
  <c r="M66" i="114"/>
  <c r="M70" i="114"/>
  <c r="M76" i="114"/>
  <c r="M7" i="114"/>
  <c r="M27" i="114"/>
  <c r="M8" i="114"/>
  <c r="M21" i="114"/>
  <c r="M41" i="114"/>
  <c r="M65" i="114"/>
  <c r="M14" i="114"/>
  <c r="M30" i="114"/>
  <c r="M77" i="114"/>
  <c r="Y32" i="124"/>
  <c r="Y78" i="124"/>
  <c r="Y77" i="124"/>
  <c r="Y76" i="124"/>
  <c r="Y79" i="124"/>
  <c r="Y7" i="124"/>
  <c r="Y14" i="124"/>
  <c r="Y21" i="124"/>
  <c r="Y28" i="124"/>
  <c r="Y36" i="124"/>
  <c r="Y49" i="124"/>
  <c r="Y57" i="124"/>
  <c r="Y65" i="124"/>
  <c r="Y68" i="124"/>
  <c r="Y13" i="124"/>
  <c r="Y20" i="124"/>
  <c r="Y27" i="124"/>
  <c r="Y35" i="124"/>
  <c r="Y48" i="124"/>
  <c r="Y56" i="124"/>
  <c r="Y64" i="124"/>
  <c r="Y72" i="124"/>
  <c r="Y17" i="124"/>
  <c r="Y60" i="124"/>
  <c r="Y12" i="124"/>
  <c r="Y19" i="124"/>
  <c r="Y26" i="124"/>
  <c r="Y34" i="124"/>
  <c r="Y41" i="124"/>
  <c r="Y47" i="124"/>
  <c r="Y55" i="124"/>
  <c r="Y63" i="124"/>
  <c r="Y71" i="124"/>
  <c r="Y6" i="124"/>
  <c r="Y9" i="124"/>
  <c r="Y11" i="124"/>
  <c r="Y18" i="124"/>
  <c r="Y33" i="124"/>
  <c r="Y40" i="124"/>
  <c r="Y46" i="124"/>
  <c r="Y54" i="124"/>
  <c r="Y62" i="124"/>
  <c r="Y70" i="124"/>
  <c r="Y44" i="124"/>
  <c r="Y10" i="124"/>
  <c r="Y25" i="124"/>
  <c r="Y39" i="124"/>
  <c r="Y45" i="124"/>
  <c r="Y61" i="124"/>
  <c r="Y69" i="124"/>
  <c r="Y52" i="124"/>
  <c r="Y8" i="124"/>
  <c r="Y16" i="124"/>
  <c r="Y23" i="124"/>
  <c r="Y30" i="124"/>
  <c r="Y38" i="124"/>
  <c r="Y43" i="124"/>
  <c r="Y51" i="124"/>
  <c r="Y59" i="124"/>
  <c r="Y67" i="124"/>
  <c r="Y15" i="124"/>
  <c r="Y22" i="124"/>
  <c r="Y29" i="124"/>
  <c r="Y37" i="124"/>
  <c r="Y42" i="124"/>
  <c r="Y50" i="124"/>
  <c r="Y58" i="124"/>
  <c r="Y66" i="124"/>
  <c r="W76" i="124"/>
  <c r="W92" i="123"/>
  <c r="W77" i="123"/>
  <c r="W65" i="124"/>
  <c r="W71" i="124"/>
  <c r="W78" i="124"/>
  <c r="W84" i="123"/>
  <c r="W86" i="123"/>
  <c r="W78" i="123"/>
  <c r="W72" i="124"/>
  <c r="W64" i="124"/>
  <c r="W39" i="125"/>
  <c r="W79" i="124"/>
  <c r="W83" i="123"/>
  <c r="W81" i="123"/>
  <c r="W80" i="123"/>
  <c r="W79" i="123"/>
  <c r="W56" i="124"/>
  <c r="W61" i="124"/>
  <c r="W87" i="123"/>
  <c r="W63" i="124"/>
  <c r="W68" i="124"/>
  <c r="W77" i="124"/>
  <c r="W91" i="123"/>
  <c r="W69" i="124"/>
  <c r="W58" i="124"/>
  <c r="W67" i="124"/>
  <c r="W40" i="125"/>
  <c r="W38" i="125"/>
  <c r="W88" i="123"/>
  <c r="W82" i="123"/>
  <c r="W62" i="124"/>
  <c r="W59" i="124"/>
  <c r="W85" i="123"/>
  <c r="W37" i="125"/>
  <c r="W93" i="123"/>
  <c r="W70" i="124"/>
  <c r="W57" i="124"/>
  <c r="W66" i="124"/>
  <c r="W60" i="124"/>
  <c r="T40" i="125"/>
  <c r="T37" i="125"/>
  <c r="T39" i="125"/>
  <c r="T38" i="125"/>
  <c r="T50" i="37"/>
  <c r="T58" i="37"/>
  <c r="T66" i="37"/>
  <c r="T36" i="37"/>
  <c r="T43" i="37"/>
  <c r="T51" i="37"/>
  <c r="T59" i="37"/>
  <c r="T67" i="37"/>
  <c r="T37" i="37"/>
  <c r="T44" i="37"/>
  <c r="T52" i="37"/>
  <c r="T60" i="37"/>
  <c r="T68" i="37"/>
  <c r="T38" i="37"/>
  <c r="T45" i="37"/>
  <c r="T53" i="37"/>
  <c r="T61" i="37"/>
  <c r="T69" i="37"/>
  <c r="T39" i="37"/>
  <c r="T46" i="37"/>
  <c r="T54" i="37"/>
  <c r="T62" i="37"/>
  <c r="T70" i="37"/>
  <c r="T40" i="37"/>
  <c r="T47" i="37"/>
  <c r="T55" i="37"/>
  <c r="T63" i="37"/>
  <c r="T41" i="37"/>
  <c r="T48" i="37"/>
  <c r="T56" i="37"/>
  <c r="T64" i="37"/>
  <c r="T42" i="37"/>
  <c r="T49" i="37"/>
  <c r="T57" i="37"/>
  <c r="T65" i="37"/>
  <c r="K76" i="124"/>
  <c r="K77" i="124"/>
  <c r="K79" i="124"/>
  <c r="K78" i="124"/>
  <c r="L64" i="37"/>
  <c r="L68" i="37"/>
  <c r="L72" i="37"/>
  <c r="L67" i="37"/>
  <c r="L63" i="37"/>
  <c r="L71" i="37"/>
  <c r="L69" i="37"/>
  <c r="L70" i="37"/>
  <c r="L73" i="37"/>
  <c r="L66" i="37"/>
  <c r="L65" i="37"/>
  <c r="K38" i="125"/>
  <c r="K49" i="124"/>
  <c r="K57" i="124"/>
  <c r="K65" i="124"/>
  <c r="L32" i="37"/>
  <c r="L34" i="37"/>
  <c r="L36" i="37"/>
  <c r="L38" i="37"/>
  <c r="L40" i="37"/>
  <c r="L42" i="37"/>
  <c r="L43" i="37"/>
  <c r="L45" i="37"/>
  <c r="L47" i="37"/>
  <c r="L49" i="37"/>
  <c r="L51" i="37"/>
  <c r="L53" i="37"/>
  <c r="L55" i="37"/>
  <c r="L57" i="37"/>
  <c r="L59" i="37"/>
  <c r="L61" i="37"/>
  <c r="K68" i="124"/>
  <c r="K46" i="124"/>
  <c r="K54" i="124"/>
  <c r="K62" i="124"/>
  <c r="K70" i="124"/>
  <c r="K40" i="125"/>
  <c r="K43" i="124"/>
  <c r="K51" i="124"/>
  <c r="K59" i="124"/>
  <c r="K44" i="124"/>
  <c r="K37" i="125"/>
  <c r="K48" i="124"/>
  <c r="K56" i="124"/>
  <c r="K64" i="124"/>
  <c r="K72" i="124"/>
  <c r="K53" i="124"/>
  <c r="K61" i="124"/>
  <c r="K69" i="124"/>
  <c r="L31" i="37"/>
  <c r="L33" i="37"/>
  <c r="L37" i="37"/>
  <c r="L39" i="37"/>
  <c r="L41" i="37"/>
  <c r="L44" i="37"/>
  <c r="L46" i="37"/>
  <c r="L48" i="37"/>
  <c r="L50" i="37"/>
  <c r="L52" i="37"/>
  <c r="L54" i="37"/>
  <c r="L56" i="37"/>
  <c r="L58" i="37"/>
  <c r="L60" i="37"/>
  <c r="L62" i="37"/>
  <c r="K60" i="124"/>
  <c r="K39" i="125"/>
  <c r="K42" i="124"/>
  <c r="K50" i="124"/>
  <c r="K58" i="124"/>
  <c r="K66" i="124"/>
  <c r="K47" i="124"/>
  <c r="K55" i="124"/>
  <c r="K63" i="124"/>
  <c r="K71" i="124"/>
  <c r="K52" i="124"/>
  <c r="O78" i="124"/>
  <c r="O79" i="124"/>
  <c r="S66" i="37"/>
  <c r="S70" i="37"/>
  <c r="T71" i="37"/>
  <c r="T72" i="37"/>
  <c r="S71" i="37"/>
  <c r="S69" i="37"/>
  <c r="S63" i="37"/>
  <c r="S67" i="37"/>
  <c r="S68" i="37"/>
  <c r="S72" i="37"/>
  <c r="S73" i="37"/>
  <c r="S64" i="37"/>
  <c r="S65" i="37"/>
  <c r="T73" i="37"/>
  <c r="O40" i="125"/>
  <c r="O39" i="125"/>
  <c r="O38" i="125"/>
  <c r="O37" i="125"/>
  <c r="T84" i="123"/>
  <c r="T92" i="123"/>
  <c r="T85" i="123"/>
  <c r="T86" i="123"/>
  <c r="T79" i="123"/>
  <c r="T87" i="123"/>
  <c r="T80" i="123"/>
  <c r="T89" i="123"/>
  <c r="T90" i="123"/>
  <c r="T88" i="123"/>
  <c r="T81" i="123"/>
  <c r="T91" i="123"/>
  <c r="T82" i="123"/>
  <c r="T83" i="123"/>
  <c r="T78" i="124"/>
  <c r="T77" i="124"/>
  <c r="T79" i="124"/>
  <c r="T76" i="124"/>
  <c r="Y71" i="37"/>
  <c r="Y73" i="37"/>
  <c r="Y69" i="37"/>
  <c r="Y70" i="37"/>
  <c r="Y72" i="37"/>
  <c r="Y68" i="37"/>
  <c r="T93" i="123"/>
  <c r="T48" i="124"/>
  <c r="T52" i="124"/>
  <c r="T56" i="124"/>
  <c r="T60" i="124"/>
  <c r="T64" i="124"/>
  <c r="T68" i="124"/>
  <c r="T72" i="124"/>
  <c r="T51" i="124"/>
  <c r="T49" i="124"/>
  <c r="T53" i="124"/>
  <c r="T57" i="124"/>
  <c r="T61" i="124"/>
  <c r="T65" i="124"/>
  <c r="T69" i="124"/>
  <c r="T55" i="124"/>
  <c r="T63" i="124"/>
  <c r="T50" i="124"/>
  <c r="T54" i="124"/>
  <c r="T58" i="124"/>
  <c r="T62" i="124"/>
  <c r="T66" i="124"/>
  <c r="T70" i="124"/>
  <c r="T59" i="124"/>
  <c r="T71" i="124"/>
  <c r="T67" i="124"/>
  <c r="M44" i="124"/>
  <c r="M52" i="124"/>
  <c r="M60" i="124"/>
  <c r="M68" i="124"/>
  <c r="O33" i="37"/>
  <c r="Q38" i="37"/>
  <c r="O41" i="37"/>
  <c r="Q45" i="37"/>
  <c r="Q52" i="37"/>
  <c r="O55" i="37"/>
  <c r="Q60" i="37"/>
  <c r="O40" i="37"/>
  <c r="O54" i="37"/>
  <c r="O60" i="37"/>
  <c r="M43" i="124"/>
  <c r="M51" i="124"/>
  <c r="M59" i="124"/>
  <c r="M67" i="124"/>
  <c r="Q33" i="37"/>
  <c r="O36" i="37"/>
  <c r="Q41" i="37"/>
  <c r="O43" i="37"/>
  <c r="Q47" i="37"/>
  <c r="O50" i="37"/>
  <c r="Q55" i="37"/>
  <c r="O58" i="37"/>
  <c r="M55" i="124"/>
  <c r="M71" i="124"/>
  <c r="Q51" i="37"/>
  <c r="O38" i="37"/>
  <c r="Q49" i="37"/>
  <c r="M42" i="124"/>
  <c r="M50" i="124"/>
  <c r="M58" i="124"/>
  <c r="M66" i="124"/>
  <c r="Q36" i="37"/>
  <c r="O39" i="37"/>
  <c r="Q43" i="37"/>
  <c r="Q50" i="37"/>
  <c r="O53" i="37"/>
  <c r="Q58" i="37"/>
  <c r="O61" i="37"/>
  <c r="Q44" i="37"/>
  <c r="O62" i="37"/>
  <c r="O52" i="37"/>
  <c r="M49" i="124"/>
  <c r="M57" i="124"/>
  <c r="M65" i="124"/>
  <c r="Q31" i="37"/>
  <c r="O34" i="37"/>
  <c r="Q39" i="37"/>
  <c r="O42" i="37"/>
  <c r="O48" i="37"/>
  <c r="Q53" i="37"/>
  <c r="O56" i="37"/>
  <c r="Q61" i="37"/>
  <c r="M47" i="124"/>
  <c r="Q37" i="37"/>
  <c r="M48" i="124"/>
  <c r="M56" i="124"/>
  <c r="M64" i="124"/>
  <c r="M72" i="124"/>
  <c r="Q34" i="37"/>
  <c r="O37" i="37"/>
  <c r="Q42" i="37"/>
  <c r="O44" i="37"/>
  <c r="Q48" i="37"/>
  <c r="O51" i="37"/>
  <c r="Q56" i="37"/>
  <c r="O59" i="37"/>
  <c r="M63" i="124"/>
  <c r="O46" i="37"/>
  <c r="Q59" i="37"/>
  <c r="O45" i="37"/>
  <c r="M46" i="124"/>
  <c r="M54" i="124"/>
  <c r="M62" i="124"/>
  <c r="M70" i="124"/>
  <c r="Q32" i="37"/>
  <c r="Q40" i="37"/>
  <c r="Q46" i="37"/>
  <c r="O49" i="37"/>
  <c r="Q54" i="37"/>
  <c r="O57" i="37"/>
  <c r="Q62" i="37"/>
  <c r="M45" i="124"/>
  <c r="M53" i="124"/>
  <c r="M61" i="124"/>
  <c r="M69" i="124"/>
  <c r="Q57" i="37"/>
  <c r="O49" i="124"/>
  <c r="O46" i="124"/>
  <c r="O54" i="124"/>
  <c r="O43" i="124"/>
  <c r="O51" i="124"/>
  <c r="O48" i="124"/>
  <c r="O42" i="124"/>
  <c r="O50" i="124"/>
  <c r="O45" i="124"/>
  <c r="O53" i="124"/>
  <c r="O47" i="124"/>
  <c r="O44" i="124"/>
  <c r="O52" i="124"/>
  <c r="M47" i="117"/>
  <c r="M52" i="117"/>
  <c r="M51" i="117"/>
  <c r="M50" i="117"/>
  <c r="M46" i="117"/>
  <c r="M53" i="117"/>
  <c r="M45" i="117"/>
  <c r="M48" i="117"/>
  <c r="M49" i="117"/>
  <c r="M24" i="117"/>
  <c r="M25" i="117"/>
  <c r="M27" i="117"/>
  <c r="M6" i="117"/>
  <c r="M17" i="117"/>
  <c r="M28" i="117"/>
  <c r="P8" i="37" s="1"/>
  <c r="S31" i="37"/>
  <c r="S39" i="37"/>
  <c r="S36" i="37"/>
  <c r="S43" i="37"/>
  <c r="S50" i="37"/>
  <c r="S45" i="37"/>
  <c r="S60" i="37"/>
  <c r="S57" i="37"/>
  <c r="S33" i="37"/>
  <c r="S41" i="37"/>
  <c r="S47" i="37"/>
  <c r="S55" i="37"/>
  <c r="S38" i="37"/>
  <c r="S52" i="37"/>
  <c r="S49" i="37"/>
  <c r="S34" i="37"/>
  <c r="S42" i="37"/>
  <c r="S44" i="37"/>
  <c r="S51" i="37"/>
  <c r="S53" i="37"/>
  <c r="S59" i="37"/>
  <c r="S46" i="37"/>
  <c r="S56" i="37"/>
  <c r="S32" i="37"/>
  <c r="S54" i="37"/>
  <c r="S40" i="37"/>
  <c r="S37" i="37"/>
  <c r="S48" i="37"/>
  <c r="N74" i="37"/>
  <c r="K43" i="125"/>
  <c r="K47" i="125"/>
  <c r="K51" i="125"/>
  <c r="K55" i="125"/>
  <c r="K59" i="125"/>
  <c r="K63" i="125"/>
  <c r="K67" i="125"/>
  <c r="K71" i="125"/>
  <c r="K75" i="125"/>
  <c r="K65" i="123"/>
  <c r="K41" i="125"/>
  <c r="K49" i="125"/>
  <c r="K57" i="125"/>
  <c r="K69" i="125"/>
  <c r="K80" i="124"/>
  <c r="K42" i="125"/>
  <c r="K46" i="125"/>
  <c r="K50" i="125"/>
  <c r="K54" i="125"/>
  <c r="K58" i="125"/>
  <c r="K62" i="125"/>
  <c r="K66" i="125"/>
  <c r="K70" i="125"/>
  <c r="K74" i="125"/>
  <c r="K64" i="123"/>
  <c r="K45" i="125"/>
  <c r="K53" i="125"/>
  <c r="K61" i="125"/>
  <c r="K65" i="125"/>
  <c r="K73" i="125"/>
  <c r="K44" i="125"/>
  <c r="K60" i="125"/>
  <c r="K76" i="125"/>
  <c r="K68" i="123"/>
  <c r="K52" i="125"/>
  <c r="K70" i="123"/>
  <c r="K56" i="125"/>
  <c r="K48" i="125"/>
  <c r="K64" i="125"/>
  <c r="K66" i="123"/>
  <c r="K68" i="125"/>
  <c r="K80" i="123"/>
  <c r="K72" i="125"/>
  <c r="K69" i="123"/>
  <c r="M51" i="120"/>
  <c r="M53" i="120"/>
  <c r="M55" i="120"/>
  <c r="M59" i="120"/>
  <c r="M63" i="120"/>
  <c r="M65" i="120"/>
  <c r="M67" i="120"/>
  <c r="M69" i="120"/>
  <c r="M71" i="120"/>
  <c r="M73" i="120"/>
  <c r="M75" i="120"/>
  <c r="M77" i="120"/>
  <c r="M79" i="120"/>
  <c r="M81" i="120"/>
  <c r="M83" i="120"/>
  <c r="M87" i="120"/>
  <c r="M91" i="120"/>
  <c r="M93" i="120"/>
  <c r="M95" i="120"/>
  <c r="M97" i="120"/>
  <c r="M7" i="120"/>
  <c r="M9" i="120"/>
  <c r="M11" i="120"/>
  <c r="M13" i="120"/>
  <c r="M15" i="120"/>
  <c r="M17" i="120"/>
  <c r="M19" i="120"/>
  <c r="M21" i="120"/>
  <c r="M23" i="120"/>
  <c r="M25" i="120"/>
  <c r="M27" i="120"/>
  <c r="M31" i="120"/>
  <c r="W89" i="123"/>
  <c r="M8" i="113"/>
  <c r="M9" i="113"/>
  <c r="M7" i="113"/>
  <c r="Q80" i="124"/>
  <c r="X74" i="37"/>
  <c r="P42" i="125"/>
  <c r="P44" i="125"/>
  <c r="P48" i="125"/>
  <c r="P52" i="125"/>
  <c r="P56" i="125"/>
  <c r="P60" i="125"/>
  <c r="P64" i="125"/>
  <c r="P68" i="125"/>
  <c r="P72" i="125"/>
  <c r="P76" i="125"/>
  <c r="P63" i="125"/>
  <c r="P69" i="125"/>
  <c r="P75" i="125"/>
  <c r="P80" i="124"/>
  <c r="P46" i="125"/>
  <c r="P50" i="125"/>
  <c r="P54" i="125"/>
  <c r="P58" i="125"/>
  <c r="P62" i="125"/>
  <c r="P66" i="125"/>
  <c r="P70" i="125"/>
  <c r="P74" i="125"/>
  <c r="P59" i="125"/>
  <c r="P67" i="125"/>
  <c r="P73" i="125"/>
  <c r="P41" i="125"/>
  <c r="P43" i="125"/>
  <c r="P45" i="125"/>
  <c r="P47" i="125"/>
  <c r="P49" i="125"/>
  <c r="P51" i="125"/>
  <c r="P53" i="125"/>
  <c r="P55" i="125"/>
  <c r="P57" i="125"/>
  <c r="P61" i="125"/>
  <c r="P65" i="125"/>
  <c r="P71" i="125"/>
  <c r="T74" i="37"/>
  <c r="M52" i="125"/>
  <c r="M57" i="125"/>
  <c r="M64" i="125"/>
  <c r="M45" i="125"/>
  <c r="M47" i="125"/>
  <c r="M50" i="125"/>
  <c r="M54" i="125"/>
  <c r="M58" i="125"/>
  <c r="M63" i="125"/>
  <c r="M80" i="124"/>
  <c r="M46" i="125"/>
  <c r="M49" i="125"/>
  <c r="M51" i="125"/>
  <c r="M55" i="125"/>
  <c r="M60" i="125"/>
  <c r="M62" i="125"/>
  <c r="M48" i="125"/>
  <c r="M53" i="125"/>
  <c r="M56" i="125"/>
  <c r="M59" i="125"/>
  <c r="M61" i="125"/>
  <c r="M66" i="125"/>
  <c r="M70" i="125"/>
  <c r="M72" i="125"/>
  <c r="M74" i="125"/>
  <c r="M76" i="125"/>
  <c r="M65" i="125"/>
  <c r="M67" i="125"/>
  <c r="M68" i="125"/>
  <c r="M69" i="125"/>
  <c r="M71" i="125"/>
  <c r="M73" i="125"/>
  <c r="M75" i="125"/>
  <c r="J44" i="125"/>
  <c r="J60" i="125"/>
  <c r="J76" i="125"/>
  <c r="J75" i="125"/>
  <c r="J45" i="125"/>
  <c r="J61" i="125"/>
  <c r="J51" i="125"/>
  <c r="J80" i="124"/>
  <c r="J54" i="125"/>
  <c r="J70" i="125"/>
  <c r="J47" i="125"/>
  <c r="J48" i="125"/>
  <c r="J64" i="125"/>
  <c r="J49" i="125"/>
  <c r="J65" i="125"/>
  <c r="J71" i="125"/>
  <c r="J42" i="125"/>
  <c r="J58" i="125"/>
  <c r="J74" i="125"/>
  <c r="J59" i="125"/>
  <c r="J52" i="125"/>
  <c r="J68" i="125"/>
  <c r="J55" i="125"/>
  <c r="J53" i="125"/>
  <c r="J69" i="125"/>
  <c r="J46" i="125"/>
  <c r="J62" i="125"/>
  <c r="J67" i="125"/>
  <c r="L74" i="37"/>
  <c r="J73" i="125"/>
  <c r="J66" i="125"/>
  <c r="J63" i="125"/>
  <c r="J43" i="125"/>
  <c r="J72" i="125"/>
  <c r="J50" i="125"/>
  <c r="J56" i="125"/>
  <c r="J41" i="125"/>
  <c r="J57" i="125"/>
  <c r="M10" i="115"/>
  <c r="M7" i="115"/>
  <c r="M26" i="115"/>
  <c r="M27" i="115"/>
  <c r="M68" i="115"/>
  <c r="M12" i="115"/>
  <c r="M16" i="115"/>
  <c r="L75" i="125"/>
  <c r="L61" i="125"/>
  <c r="L45" i="125"/>
  <c r="L71" i="125"/>
  <c r="L57" i="125"/>
  <c r="L41" i="125"/>
  <c r="L67" i="125"/>
  <c r="L53" i="125"/>
  <c r="L54" i="125"/>
  <c r="L70" i="125"/>
  <c r="L48" i="125"/>
  <c r="L64" i="125"/>
  <c r="L51" i="125"/>
  <c r="L69" i="125"/>
  <c r="Q74" i="37"/>
  <c r="L42" i="125"/>
  <c r="L58" i="125"/>
  <c r="L72" i="125"/>
  <c r="L52" i="125"/>
  <c r="L68" i="125"/>
  <c r="L55" i="125"/>
  <c r="L73" i="125"/>
  <c r="L46" i="125"/>
  <c r="L62" i="125"/>
  <c r="L76" i="125"/>
  <c r="L56" i="125"/>
  <c r="L74" i="125"/>
  <c r="L43" i="125"/>
  <c r="L59" i="125"/>
  <c r="O74" i="37"/>
  <c r="L50" i="125"/>
  <c r="L66" i="125"/>
  <c r="L80" i="124"/>
  <c r="L44" i="125"/>
  <c r="L60" i="125"/>
  <c r="L47" i="125"/>
  <c r="L63" i="125"/>
  <c r="L80" i="123"/>
  <c r="L65" i="125"/>
  <c r="L49" i="125"/>
  <c r="M32" i="117"/>
  <c r="M36" i="117"/>
  <c r="M14" i="117"/>
  <c r="M9" i="117"/>
  <c r="M44" i="117"/>
  <c r="M39" i="117"/>
  <c r="M40" i="117"/>
  <c r="M38" i="117"/>
  <c r="M16" i="117"/>
  <c r="M23" i="117"/>
  <c r="M7" i="117"/>
  <c r="M43" i="117"/>
  <c r="M22" i="117"/>
  <c r="M11" i="117"/>
  <c r="M31" i="117"/>
  <c r="M33" i="117"/>
  <c r="M19" i="117"/>
  <c r="M8" i="117"/>
  <c r="M21" i="117"/>
  <c r="M26" i="117"/>
  <c r="M34" i="117"/>
  <c r="M42" i="117"/>
  <c r="M35" i="117"/>
  <c r="M30" i="117"/>
  <c r="S58" i="37" s="1"/>
  <c r="M41" i="117"/>
  <c r="M18" i="117"/>
  <c r="M20" i="117"/>
  <c r="M37" i="117"/>
  <c r="M15" i="117"/>
  <c r="M29" i="117"/>
  <c r="M12" i="117"/>
  <c r="M107" i="112"/>
  <c r="M103" i="112"/>
  <c r="M177" i="112"/>
  <c r="M34" i="112"/>
  <c r="M165" i="112"/>
  <c r="M52" i="112"/>
  <c r="K67" i="124" s="1"/>
  <c r="M27" i="112"/>
  <c r="M109" i="112"/>
  <c r="M196" i="112"/>
  <c r="M30" i="112"/>
  <c r="M112" i="112"/>
  <c r="M69" i="112"/>
  <c r="M58" i="112"/>
  <c r="M161" i="112"/>
  <c r="M8" i="112"/>
  <c r="M26" i="112"/>
  <c r="M51" i="112"/>
  <c r="M66" i="112"/>
  <c r="M167" i="112"/>
  <c r="M11" i="112"/>
  <c r="M137" i="112"/>
  <c r="M39" i="112"/>
  <c r="M203" i="112"/>
  <c r="M13" i="112"/>
  <c r="M113" i="112"/>
  <c r="M48" i="112"/>
  <c r="M154" i="112"/>
  <c r="M133" i="112"/>
  <c r="M23" i="112"/>
  <c r="M204" i="112"/>
  <c r="M117" i="112"/>
  <c r="M96" i="112"/>
  <c r="M106" i="112"/>
  <c r="M46" i="112"/>
  <c r="M146" i="112"/>
  <c r="M172" i="112"/>
  <c r="M78" i="112"/>
  <c r="M22" i="112"/>
  <c r="M47" i="112"/>
  <c r="M50" i="112"/>
  <c r="M86" i="112"/>
  <c r="M56" i="112"/>
  <c r="M181" i="112"/>
  <c r="M36" i="112"/>
  <c r="K45" i="124" s="1"/>
  <c r="M152" i="112"/>
  <c r="M138" i="112"/>
  <c r="M70" i="112"/>
  <c r="M156" i="112"/>
  <c r="M31" i="112"/>
  <c r="M91" i="112"/>
  <c r="M63" i="112"/>
  <c r="M134" i="112"/>
  <c r="M184" i="112"/>
  <c r="M32" i="112"/>
  <c r="M123" i="112"/>
  <c r="M195" i="112"/>
  <c r="M29" i="112"/>
  <c r="M75" i="112"/>
  <c r="M55" i="112"/>
  <c r="M144" i="112"/>
  <c r="M164" i="112"/>
  <c r="M41" i="112"/>
  <c r="M65" i="112"/>
  <c r="M95" i="112"/>
  <c r="M79" i="112"/>
  <c r="M200" i="112"/>
  <c r="M99" i="112"/>
  <c r="M104" i="112"/>
  <c r="M37" i="112"/>
  <c r="M60" i="112"/>
  <c r="M163" i="112"/>
  <c r="M88" i="112"/>
  <c r="M193" i="112"/>
  <c r="M49" i="112"/>
  <c r="M124" i="112"/>
  <c r="M57" i="112"/>
  <c r="M97" i="112"/>
  <c r="M20" i="112"/>
  <c r="M24" i="112"/>
  <c r="M125" i="112"/>
  <c r="M198" i="112"/>
  <c r="M85" i="112"/>
  <c r="M183" i="112"/>
  <c r="M142" i="112"/>
  <c r="M28" i="112"/>
  <c r="M17" i="112"/>
  <c r="M148" i="112"/>
  <c r="M188" i="112"/>
  <c r="M64" i="112"/>
  <c r="M98" i="112"/>
  <c r="M18" i="112"/>
  <c r="M151" i="112"/>
  <c r="M186" i="112"/>
  <c r="M80" i="112"/>
  <c r="M73" i="112"/>
  <c r="M130" i="112"/>
  <c r="M168" i="112"/>
  <c r="M62" i="112"/>
  <c r="M92" i="112"/>
  <c r="M179" i="112"/>
  <c r="M71" i="112"/>
  <c r="M182" i="112"/>
  <c r="M171" i="112"/>
  <c r="M102" i="112"/>
  <c r="M82" i="112"/>
  <c r="M35" i="112"/>
  <c r="M10" i="112"/>
  <c r="M61" i="112"/>
  <c r="M6" i="112"/>
  <c r="M111" i="112"/>
  <c r="M38" i="112"/>
  <c r="M93" i="112"/>
  <c r="M81" i="112"/>
  <c r="M33" i="112"/>
  <c r="M118" i="112"/>
  <c r="M187" i="112"/>
  <c r="M114" i="112"/>
  <c r="M166" i="112"/>
  <c r="M40" i="112"/>
  <c r="M174" i="112"/>
  <c r="M84" i="112"/>
  <c r="M59" i="112"/>
  <c r="M25" i="112"/>
  <c r="M135" i="112"/>
  <c r="M44" i="112"/>
  <c r="M139" i="112"/>
  <c r="M121" i="112"/>
  <c r="M94" i="112"/>
  <c r="M90" i="112"/>
  <c r="M194" i="112"/>
  <c r="M158" i="112"/>
  <c r="M115" i="112"/>
  <c r="M191" i="112"/>
  <c r="M199" i="112"/>
  <c r="M42" i="112"/>
  <c r="M197" i="112"/>
  <c r="M162" i="112"/>
  <c r="M21" i="112"/>
  <c r="M189" i="112"/>
  <c r="M68" i="112"/>
  <c r="M15" i="112"/>
  <c r="M176" i="112"/>
  <c r="M147" i="112"/>
  <c r="M159" i="112"/>
  <c r="M7" i="112"/>
  <c r="M129" i="112"/>
  <c r="M116" i="112"/>
  <c r="M89" i="112"/>
  <c r="M141" i="112"/>
  <c r="M120" i="112"/>
  <c r="M192" i="112"/>
  <c r="M83" i="112"/>
  <c r="M119" i="112"/>
  <c r="M157" i="112"/>
  <c r="M128" i="112"/>
  <c r="K6" i="123" s="1"/>
  <c r="M185" i="112"/>
  <c r="M101" i="112"/>
  <c r="M149" i="112"/>
  <c r="M87" i="112"/>
  <c r="M136" i="112"/>
  <c r="M43" i="112"/>
  <c r="M143" i="112"/>
  <c r="M9" i="112"/>
  <c r="M155" i="112"/>
  <c r="M160" i="112"/>
  <c r="M110" i="112"/>
  <c r="M76" i="112"/>
  <c r="M100" i="112"/>
  <c r="M153" i="112"/>
  <c r="M108" i="112"/>
  <c r="M190" i="112"/>
  <c r="M53" i="112"/>
  <c r="M127" i="112"/>
  <c r="M170" i="112"/>
  <c r="M45" i="112"/>
  <c r="M16" i="112"/>
  <c r="M126" i="112"/>
  <c r="M74" i="112"/>
  <c r="M12" i="112"/>
  <c r="M180" i="112"/>
  <c r="M150" i="112"/>
  <c r="M14" i="112"/>
  <c r="M54" i="112"/>
  <c r="M175" i="112"/>
  <c r="M77" i="112"/>
  <c r="M178" i="112"/>
  <c r="M19" i="112"/>
  <c r="M67" i="112"/>
  <c r="M105" i="112"/>
  <c r="M201" i="112"/>
  <c r="M145" i="112"/>
  <c r="M72" i="112"/>
  <c r="M202" i="112"/>
  <c r="M140" i="112"/>
  <c r="M173" i="112"/>
  <c r="M122" i="112"/>
  <c r="M169" i="112"/>
  <c r="M131" i="112"/>
  <c r="M46" i="126"/>
  <c r="M45" i="126"/>
  <c r="M6" i="126"/>
  <c r="M47" i="126"/>
  <c r="M14" i="115"/>
  <c r="M25" i="115"/>
  <c r="M28" i="115"/>
  <c r="M69" i="115"/>
  <c r="M13" i="115"/>
  <c r="M11" i="115"/>
  <c r="M29" i="115"/>
  <c r="M67" i="115"/>
  <c r="M70" i="115"/>
  <c r="M17" i="115"/>
  <c r="M18" i="115"/>
  <c r="M42" i="115"/>
  <c r="M59" i="115"/>
  <c r="M34" i="115"/>
  <c r="M8" i="115"/>
  <c r="M44" i="115"/>
  <c r="M40" i="115"/>
  <c r="M6" i="115"/>
  <c r="M62" i="115"/>
  <c r="M48" i="115"/>
  <c r="M31" i="115"/>
  <c r="M81" i="115"/>
  <c r="M79" i="115"/>
  <c r="M74" i="115"/>
  <c r="M75" i="115"/>
  <c r="M24" i="115"/>
  <c r="M22" i="115"/>
  <c r="M64" i="115"/>
  <c r="M36" i="115"/>
  <c r="M65" i="115"/>
  <c r="M55" i="115"/>
  <c r="M19" i="115"/>
  <c r="M58" i="115"/>
  <c r="M37" i="115"/>
  <c r="M56" i="115"/>
  <c r="M32" i="115"/>
  <c r="M38" i="115"/>
  <c r="M82" i="115"/>
  <c r="M77" i="115"/>
  <c r="M23" i="115"/>
  <c r="M53" i="115"/>
  <c r="M54" i="115"/>
  <c r="M57" i="115"/>
  <c r="M63" i="115"/>
  <c r="M72" i="115"/>
  <c r="M9" i="115"/>
  <c r="M20" i="115"/>
  <c r="M15" i="115"/>
  <c r="M21" i="115"/>
  <c r="M33" i="115"/>
  <c r="M46" i="115"/>
  <c r="M30" i="115"/>
  <c r="M41" i="115"/>
  <c r="O47" i="37" s="1"/>
  <c r="M71" i="115"/>
  <c r="M61" i="115"/>
  <c r="M66" i="115"/>
  <c r="M76" i="115"/>
  <c r="M13" i="117"/>
  <c r="M10" i="117"/>
  <c r="M50" i="115"/>
  <c r="M39" i="115"/>
  <c r="M60" i="115"/>
  <c r="M52" i="115"/>
  <c r="M51" i="115"/>
  <c r="M49" i="115"/>
  <c r="M45" i="115"/>
  <c r="M43" i="115"/>
  <c r="M47" i="115"/>
  <c r="M35" i="115"/>
  <c r="M78" i="115"/>
  <c r="M80" i="115"/>
  <c r="M29" i="120"/>
  <c r="M33" i="120"/>
  <c r="M37" i="120"/>
  <c r="M57" i="120"/>
  <c r="M61" i="120"/>
  <c r="M85" i="120"/>
  <c r="M89" i="120"/>
  <c r="M40" i="118"/>
  <c r="M44" i="118"/>
  <c r="M48" i="118"/>
  <c r="M52" i="118"/>
  <c r="M56" i="118"/>
  <c r="M60" i="118"/>
  <c r="M64" i="118"/>
  <c r="M68" i="118"/>
  <c r="M72" i="118"/>
  <c r="M76" i="118"/>
  <c r="M80" i="118"/>
  <c r="M84" i="118"/>
  <c r="M88" i="118"/>
  <c r="M92" i="118"/>
  <c r="M96" i="118"/>
  <c r="M40" i="120"/>
  <c r="M44" i="120"/>
  <c r="M48" i="120"/>
  <c r="M52" i="120"/>
  <c r="M56" i="120"/>
  <c r="M60" i="120"/>
  <c r="M64" i="120"/>
  <c r="M68" i="120"/>
  <c r="M72" i="120"/>
  <c r="M76" i="120"/>
  <c r="M80" i="120"/>
  <c r="M84" i="120"/>
  <c r="M88" i="120"/>
  <c r="M92" i="120"/>
  <c r="M96" i="120"/>
  <c r="M58" i="118"/>
  <c r="M62" i="118"/>
  <c r="M66" i="118"/>
  <c r="M70" i="118"/>
  <c r="M74" i="118"/>
  <c r="M78" i="118"/>
  <c r="M82" i="118"/>
  <c r="M86" i="118"/>
  <c r="M90" i="118"/>
  <c r="M94" i="118"/>
  <c r="M125" i="119"/>
  <c r="M129" i="119"/>
  <c r="G40" i="37" l="1"/>
  <c r="H40" i="37"/>
  <c r="G39" i="37"/>
  <c r="H39" i="37"/>
  <c r="H18" i="37"/>
  <c r="G18" i="37"/>
  <c r="G24" i="37"/>
  <c r="H24" i="37"/>
  <c r="G17" i="37"/>
  <c r="H17" i="37"/>
  <c r="G27" i="37"/>
  <c r="H27" i="37"/>
  <c r="G37" i="37"/>
  <c r="H37" i="37"/>
  <c r="H33" i="37"/>
  <c r="G33" i="37"/>
  <c r="G26" i="37"/>
  <c r="H26" i="37"/>
  <c r="G20" i="37"/>
  <c r="H20" i="37"/>
  <c r="G38" i="37"/>
  <c r="H38" i="37"/>
  <c r="G31" i="37"/>
  <c r="H31" i="37"/>
  <c r="H30" i="37"/>
  <c r="G30" i="37"/>
  <c r="H36" i="37"/>
  <c r="G36" i="37"/>
  <c r="H22" i="37"/>
  <c r="G22" i="37"/>
  <c r="H28" i="37"/>
  <c r="G28" i="37"/>
  <c r="H34" i="37"/>
  <c r="G34" i="37"/>
  <c r="G21" i="37"/>
  <c r="H21" i="37"/>
  <c r="H23" i="37"/>
  <c r="G23" i="37"/>
  <c r="G16" i="37"/>
  <c r="H16" i="37"/>
  <c r="H25" i="37"/>
  <c r="G25" i="37"/>
  <c r="G35" i="37"/>
  <c r="H35" i="37"/>
  <c r="H32" i="37"/>
  <c r="G32" i="37"/>
  <c r="G29" i="37"/>
  <c r="H29" i="37"/>
  <c r="G19" i="37"/>
  <c r="H19" i="37"/>
  <c r="G11" i="37"/>
  <c r="H11" i="37"/>
  <c r="H13" i="37"/>
  <c r="G13" i="37"/>
  <c r="H7" i="37"/>
  <c r="G7" i="37"/>
  <c r="H15" i="37"/>
  <c r="G15" i="37"/>
  <c r="G10" i="37"/>
  <c r="H10" i="37"/>
  <c r="G14" i="37"/>
  <c r="H14" i="37"/>
  <c r="H9" i="37"/>
  <c r="G9" i="37"/>
  <c r="G12" i="37"/>
  <c r="H12" i="37"/>
  <c r="H18" i="123"/>
  <c r="G18" i="123"/>
  <c r="G29" i="123"/>
  <c r="H29" i="123"/>
  <c r="H67" i="123"/>
  <c r="G67" i="123"/>
  <c r="H26" i="123"/>
  <c r="G26" i="123"/>
  <c r="H52" i="123"/>
  <c r="G52" i="123"/>
  <c r="G63" i="123"/>
  <c r="H63" i="123"/>
  <c r="G35" i="123"/>
  <c r="H35" i="123"/>
  <c r="H16" i="123"/>
  <c r="G16" i="123"/>
  <c r="H34" i="123"/>
  <c r="G34" i="123"/>
  <c r="G11" i="123"/>
  <c r="H11" i="123"/>
  <c r="H66" i="123"/>
  <c r="G66" i="123"/>
  <c r="H72" i="123"/>
  <c r="G72" i="123"/>
  <c r="H56" i="123"/>
  <c r="G56" i="123"/>
  <c r="H36" i="123"/>
  <c r="G36" i="123"/>
  <c r="G55" i="123"/>
  <c r="H55" i="123"/>
  <c r="G25" i="123"/>
  <c r="H25" i="123"/>
  <c r="G19" i="123"/>
  <c r="H19" i="123"/>
  <c r="G53" i="123"/>
  <c r="H53" i="123"/>
  <c r="G15" i="123"/>
  <c r="H15" i="123"/>
  <c r="H68" i="123"/>
  <c r="G68" i="123"/>
  <c r="G65" i="123"/>
  <c r="H65" i="123"/>
  <c r="G57" i="123"/>
  <c r="H57" i="123"/>
  <c r="H48" i="123"/>
  <c r="G48" i="123"/>
  <c r="H12" i="123"/>
  <c r="G12" i="123"/>
  <c r="G47" i="123"/>
  <c r="H47" i="123"/>
  <c r="G71" i="123"/>
  <c r="H71" i="123"/>
  <c r="H42" i="123"/>
  <c r="G42" i="123"/>
  <c r="H50" i="123"/>
  <c r="G50" i="123"/>
  <c r="G10" i="123"/>
  <c r="H10" i="123"/>
  <c r="G77" i="123"/>
  <c r="H77" i="123"/>
  <c r="G69" i="123"/>
  <c r="H69" i="123"/>
  <c r="G73" i="123"/>
  <c r="H73" i="123"/>
  <c r="H54" i="123"/>
  <c r="G54" i="123"/>
  <c r="G61" i="123"/>
  <c r="H61" i="123"/>
  <c r="G49" i="123"/>
  <c r="H49" i="123"/>
  <c r="H62" i="123"/>
  <c r="G62" i="123"/>
  <c r="H40" i="123"/>
  <c r="G40" i="123"/>
  <c r="G51" i="123"/>
  <c r="H51" i="123"/>
  <c r="G39" i="123"/>
  <c r="H39" i="123"/>
  <c r="H74" i="123"/>
  <c r="G74" i="123"/>
  <c r="G17" i="123"/>
  <c r="H17" i="123"/>
  <c r="H64" i="123"/>
  <c r="G64" i="123"/>
  <c r="G75" i="123"/>
  <c r="H75" i="123"/>
  <c r="H30" i="123"/>
  <c r="G30" i="123"/>
  <c r="G37" i="123"/>
  <c r="H37" i="123"/>
  <c r="G41" i="123"/>
  <c r="H41" i="123"/>
  <c r="H38" i="123"/>
  <c r="G38" i="123"/>
  <c r="G59" i="123"/>
  <c r="H59" i="123"/>
  <c r="H32" i="123"/>
  <c r="G32" i="123"/>
  <c r="H46" i="123"/>
  <c r="G46" i="123"/>
  <c r="G27" i="123"/>
  <c r="H27" i="123"/>
  <c r="G31" i="123"/>
  <c r="H31" i="123"/>
  <c r="H28" i="123"/>
  <c r="G28" i="123"/>
  <c r="H70" i="123"/>
  <c r="G70" i="123"/>
  <c r="H20" i="123"/>
  <c r="G20" i="123"/>
  <c r="G21" i="123"/>
  <c r="H21" i="123"/>
  <c r="H76" i="123"/>
  <c r="G76" i="123"/>
  <c r="G13" i="123"/>
  <c r="H13" i="123"/>
  <c r="H44" i="123"/>
  <c r="G44" i="123"/>
  <c r="G33" i="123"/>
  <c r="H33" i="123"/>
  <c r="H14" i="123"/>
  <c r="G14" i="123"/>
  <c r="G45" i="123"/>
  <c r="H45" i="123"/>
  <c r="H60" i="123"/>
  <c r="G60" i="123"/>
  <c r="G43" i="123"/>
  <c r="H43" i="123"/>
  <c r="H24" i="123"/>
  <c r="G24" i="123"/>
  <c r="H22" i="123"/>
  <c r="G22" i="123"/>
  <c r="H58" i="123"/>
  <c r="G58" i="123"/>
  <c r="G23" i="123"/>
  <c r="H23" i="123"/>
  <c r="G8" i="37"/>
  <c r="H8" i="37"/>
  <c r="G7" i="123"/>
  <c r="H7" i="123"/>
  <c r="G8" i="123"/>
  <c r="H8" i="123"/>
  <c r="H9" i="123"/>
  <c r="G9" i="123"/>
  <c r="H6" i="123"/>
  <c r="H12" i="124"/>
  <c r="G12" i="124"/>
  <c r="H32" i="124"/>
  <c r="G32" i="124"/>
  <c r="H30" i="124"/>
  <c r="G30" i="124"/>
  <c r="G39" i="124"/>
  <c r="H39" i="124"/>
  <c r="G16" i="124"/>
  <c r="H16" i="124"/>
  <c r="G10" i="124"/>
  <c r="H10" i="124"/>
  <c r="G17" i="124"/>
  <c r="H17" i="124"/>
  <c r="H20" i="124"/>
  <c r="G20" i="124"/>
  <c r="H19" i="124"/>
  <c r="G19" i="124"/>
  <c r="H11" i="124"/>
  <c r="G11" i="124"/>
  <c r="H13" i="124"/>
  <c r="G13" i="124"/>
  <c r="G38" i="124"/>
  <c r="H38" i="124"/>
  <c r="G15" i="124"/>
  <c r="H15" i="124"/>
  <c r="G40" i="124"/>
  <c r="H40" i="124"/>
  <c r="H9" i="124"/>
  <c r="G9" i="124"/>
  <c r="H41" i="124"/>
  <c r="G41" i="124"/>
  <c r="G33" i="124"/>
  <c r="H33" i="124"/>
  <c r="G23" i="124"/>
  <c r="H23" i="124"/>
  <c r="G6" i="124"/>
  <c r="G29" i="124"/>
  <c r="H29" i="124"/>
  <c r="G22" i="124"/>
  <c r="H22" i="124"/>
  <c r="G31" i="124"/>
  <c r="H31" i="124"/>
  <c r="H27" i="124"/>
  <c r="G27" i="124"/>
  <c r="G24" i="124"/>
  <c r="H24" i="124"/>
  <c r="H25" i="124"/>
  <c r="G25" i="124"/>
  <c r="H36" i="124"/>
  <c r="G36" i="124"/>
  <c r="H43" i="124"/>
  <c r="G43" i="124"/>
  <c r="G21" i="124"/>
  <c r="H21" i="124"/>
  <c r="H14" i="124"/>
  <c r="G14" i="124"/>
  <c r="H34" i="124"/>
  <c r="G34" i="124"/>
  <c r="H26" i="124"/>
  <c r="G26" i="124"/>
  <c r="H18" i="124"/>
  <c r="G18" i="124"/>
  <c r="G28" i="124"/>
  <c r="H28" i="124"/>
  <c r="G35" i="124"/>
  <c r="H35" i="124"/>
  <c r="G42" i="124"/>
  <c r="H42" i="124"/>
  <c r="H37" i="124"/>
  <c r="G37" i="124"/>
  <c r="H6" i="37"/>
  <c r="G6" i="37"/>
  <c r="G44" i="124"/>
  <c r="H44" i="124"/>
  <c r="G47" i="124"/>
  <c r="H47" i="124"/>
  <c r="H7" i="124"/>
  <c r="G7" i="124"/>
  <c r="G46" i="124"/>
  <c r="H46" i="124"/>
  <c r="H45" i="124"/>
  <c r="G45" i="124"/>
  <c r="H48" i="124"/>
  <c r="G48" i="124"/>
  <c r="G49" i="124"/>
  <c r="H49" i="124"/>
  <c r="H50" i="124"/>
  <c r="G50" i="124"/>
  <c r="G8" i="124"/>
  <c r="H8" i="124"/>
  <c r="H6" i="124"/>
  <c r="G28" i="125"/>
  <c r="H28" i="125"/>
  <c r="G52" i="124"/>
  <c r="H52" i="124"/>
  <c r="H51" i="124"/>
  <c r="G51" i="124"/>
  <c r="G6" i="123"/>
  <c r="G73" i="124"/>
  <c r="H73" i="124"/>
  <c r="H75" i="124"/>
  <c r="G75" i="124"/>
  <c r="G74" i="124"/>
  <c r="H74" i="124"/>
  <c r="R80" i="124"/>
  <c r="G10" i="125"/>
  <c r="H10" i="125"/>
  <c r="G9" i="125"/>
  <c r="H9" i="125"/>
  <c r="H6" i="125"/>
  <c r="G6" i="125"/>
  <c r="H12" i="125"/>
  <c r="G12" i="125"/>
  <c r="G18" i="125"/>
  <c r="H18" i="125"/>
  <c r="G21" i="125"/>
  <c r="H21" i="125"/>
  <c r="G16" i="125"/>
  <c r="H16" i="125"/>
  <c r="G27" i="125"/>
  <c r="H27" i="125"/>
  <c r="G8" i="125"/>
  <c r="H8" i="125"/>
  <c r="H15" i="125"/>
  <c r="G15" i="125"/>
  <c r="H25" i="125"/>
  <c r="G25" i="125"/>
  <c r="H20" i="125"/>
  <c r="G20" i="125"/>
  <c r="G24" i="125"/>
  <c r="H24" i="125"/>
  <c r="G22" i="125"/>
  <c r="H22" i="125"/>
  <c r="G26" i="125"/>
  <c r="H26" i="125"/>
  <c r="G19" i="125"/>
  <c r="H19" i="125"/>
  <c r="G13" i="125"/>
  <c r="H13" i="125"/>
  <c r="G17" i="125"/>
  <c r="H17" i="125"/>
  <c r="G23" i="125"/>
  <c r="H23" i="125"/>
  <c r="G7" i="125"/>
  <c r="H7" i="125"/>
  <c r="G14" i="125"/>
  <c r="H14" i="125"/>
  <c r="G11" i="125"/>
  <c r="H11" i="125"/>
  <c r="M89" i="123"/>
  <c r="L89" i="123"/>
  <c r="H78" i="124"/>
  <c r="G78" i="124"/>
  <c r="H70" i="124"/>
  <c r="G70" i="124"/>
  <c r="G71" i="124"/>
  <c r="H71" i="124"/>
  <c r="H66" i="124"/>
  <c r="G66" i="124"/>
  <c r="H62" i="124"/>
  <c r="G62" i="124"/>
  <c r="H77" i="124"/>
  <c r="G77" i="124"/>
  <c r="H63" i="124"/>
  <c r="G63" i="124"/>
  <c r="H58" i="124"/>
  <c r="G58" i="124"/>
  <c r="H59" i="124"/>
  <c r="G59" i="124"/>
  <c r="G54" i="124"/>
  <c r="H54" i="124"/>
  <c r="G76" i="124"/>
  <c r="H76" i="124"/>
  <c r="G57" i="124"/>
  <c r="H57" i="124"/>
  <c r="G55" i="124"/>
  <c r="H55" i="124"/>
  <c r="G72" i="124"/>
  <c r="H72" i="124"/>
  <c r="G53" i="124"/>
  <c r="H53" i="124"/>
  <c r="G64" i="124"/>
  <c r="H64" i="124"/>
  <c r="G60" i="124"/>
  <c r="H60" i="124"/>
  <c r="G70" i="37"/>
  <c r="H70" i="37"/>
  <c r="G69" i="124"/>
  <c r="H69" i="124"/>
  <c r="G56" i="124"/>
  <c r="H56" i="124"/>
  <c r="G67" i="124"/>
  <c r="H67" i="124"/>
  <c r="G61" i="124"/>
  <c r="H61" i="124"/>
  <c r="G68" i="124"/>
  <c r="H68" i="124"/>
  <c r="G65" i="124"/>
  <c r="H65" i="124"/>
  <c r="G90" i="123"/>
  <c r="H90" i="123"/>
  <c r="H83" i="123"/>
  <c r="G83" i="123"/>
  <c r="H87" i="123"/>
  <c r="G87" i="123"/>
  <c r="G85" i="123"/>
  <c r="H85" i="123"/>
  <c r="H79" i="123"/>
  <c r="G79" i="123"/>
  <c r="H84" i="123"/>
  <c r="G84" i="123"/>
  <c r="G78" i="123"/>
  <c r="H78" i="123"/>
  <c r="G91" i="123"/>
  <c r="H91" i="123"/>
  <c r="G86" i="123"/>
  <c r="H86" i="123"/>
  <c r="G82" i="123"/>
  <c r="H82" i="123"/>
  <c r="H80" i="123"/>
  <c r="G80" i="123"/>
  <c r="G81" i="123"/>
  <c r="H81" i="123"/>
  <c r="G88" i="123"/>
  <c r="H88" i="123"/>
  <c r="H79" i="124"/>
  <c r="G79" i="124"/>
  <c r="H69" i="37"/>
  <c r="G69" i="37"/>
  <c r="G66" i="37"/>
  <c r="G65" i="37"/>
  <c r="H65" i="37"/>
  <c r="G64" i="37"/>
  <c r="H66" i="37"/>
  <c r="G67" i="37"/>
  <c r="S61" i="37"/>
  <c r="H61" i="37" s="1"/>
  <c r="H68" i="37"/>
  <c r="S74" i="37"/>
  <c r="S62" i="37"/>
  <c r="G62" i="37" s="1"/>
  <c r="G45" i="37"/>
  <c r="H45" i="37"/>
  <c r="G56" i="37"/>
  <c r="H56" i="37"/>
  <c r="G52" i="37"/>
  <c r="H52" i="37"/>
  <c r="G60" i="37"/>
  <c r="H60" i="37"/>
  <c r="G48" i="37"/>
  <c r="H48" i="37"/>
  <c r="G41" i="37"/>
  <c r="H41" i="37"/>
  <c r="G59" i="37"/>
  <c r="H59" i="37"/>
  <c r="G51" i="37"/>
  <c r="H51" i="37"/>
  <c r="G47" i="37"/>
  <c r="H47" i="37"/>
  <c r="G55" i="37"/>
  <c r="H55" i="37"/>
  <c r="G42" i="37"/>
  <c r="H42" i="37"/>
  <c r="H46" i="37"/>
  <c r="G46" i="37"/>
  <c r="H54" i="37"/>
  <c r="G54" i="37"/>
  <c r="H58" i="37"/>
  <c r="G58" i="37"/>
  <c r="G49" i="37"/>
  <c r="H49" i="37"/>
  <c r="H50" i="37"/>
  <c r="G50" i="37"/>
  <c r="G63" i="37"/>
  <c r="H63" i="37"/>
  <c r="G53" i="37"/>
  <c r="H53" i="37"/>
  <c r="H43" i="37"/>
  <c r="G43" i="37"/>
  <c r="G57" i="37"/>
  <c r="H57" i="37"/>
  <c r="G44" i="37"/>
  <c r="H44" i="37"/>
  <c r="I7" i="124" l="1"/>
  <c r="I49" i="124"/>
  <c r="I34" i="124"/>
  <c r="I15" i="124"/>
  <c r="I24" i="124"/>
  <c r="I9" i="124"/>
  <c r="I12" i="124"/>
  <c r="I14" i="124"/>
  <c r="I28" i="124"/>
  <c r="I19" i="124"/>
  <c r="I26" i="124"/>
  <c r="I37" i="124"/>
  <c r="I16" i="124"/>
  <c r="I38" i="124"/>
  <c r="I27" i="124"/>
  <c r="I13" i="124"/>
  <c r="I41" i="124"/>
  <c r="I20" i="124"/>
  <c r="I50" i="124"/>
  <c r="I18" i="124"/>
  <c r="I29" i="124"/>
  <c r="I21" i="124"/>
  <c r="I30" i="124"/>
  <c r="I10" i="124"/>
  <c r="I48" i="124"/>
  <c r="I45" i="124"/>
  <c r="I36" i="124"/>
  <c r="I47" i="124"/>
  <c r="I46" i="124"/>
  <c r="I25" i="124"/>
  <c r="I8" i="124"/>
  <c r="I43" i="124"/>
  <c r="I40" i="124"/>
  <c r="I39" i="124"/>
  <c r="I35" i="124"/>
  <c r="I44" i="124"/>
  <c r="I31" i="124"/>
  <c r="I22" i="124"/>
  <c r="I33" i="124"/>
  <c r="I11" i="124"/>
  <c r="I42" i="124"/>
  <c r="I23" i="124"/>
  <c r="I32" i="124"/>
  <c r="I17" i="124"/>
  <c r="I51" i="124"/>
  <c r="I52" i="124"/>
  <c r="I28" i="125"/>
  <c r="G89" i="123"/>
  <c r="H89" i="123"/>
  <c r="I37" i="123" s="1"/>
  <c r="I11" i="125"/>
  <c r="I23" i="125"/>
  <c r="I16" i="125"/>
  <c r="I20" i="125"/>
  <c r="I6" i="125"/>
  <c r="I14" i="125"/>
  <c r="I17" i="125"/>
  <c r="I26" i="125"/>
  <c r="I13" i="125"/>
  <c r="I8" i="125"/>
  <c r="I18" i="125"/>
  <c r="I24" i="125"/>
  <c r="I25" i="125"/>
  <c r="I21" i="125"/>
  <c r="I7" i="125"/>
  <c r="I19" i="125"/>
  <c r="I22" i="125"/>
  <c r="I27" i="125"/>
  <c r="I10" i="125"/>
  <c r="I9" i="125"/>
  <c r="I15" i="125"/>
  <c r="I12" i="125"/>
  <c r="G68" i="37"/>
  <c r="H67" i="37"/>
  <c r="H64" i="37"/>
  <c r="H62" i="37"/>
  <c r="G61" i="37"/>
  <c r="I6" i="124"/>
  <c r="I14" i="123" l="1"/>
  <c r="I49" i="123"/>
  <c r="I75" i="123"/>
  <c r="I26" i="123"/>
  <c r="I10" i="123"/>
  <c r="I62" i="123"/>
  <c r="I28" i="37"/>
  <c r="I32" i="37"/>
  <c r="I17" i="37"/>
  <c r="I21" i="37"/>
  <c r="I70" i="123"/>
  <c r="I27" i="123"/>
  <c r="I13" i="37"/>
  <c r="I52" i="123"/>
  <c r="I24" i="123"/>
  <c r="I36" i="37"/>
  <c r="I8" i="123"/>
  <c r="I29" i="37"/>
  <c r="I63" i="123"/>
  <c r="I13" i="123"/>
  <c r="I59" i="123"/>
  <c r="I33" i="37"/>
  <c r="I43" i="123"/>
  <c r="I50" i="123"/>
  <c r="I51" i="123"/>
  <c r="I55" i="123"/>
  <c r="I31" i="37"/>
  <c r="I11" i="123"/>
  <c r="I65" i="123"/>
  <c r="I32" i="123"/>
  <c r="I58" i="123"/>
  <c r="I47" i="123"/>
  <c r="I34" i="123"/>
  <c r="I45" i="123"/>
  <c r="I56" i="123"/>
  <c r="I17" i="123"/>
  <c r="I25" i="37"/>
  <c r="I12" i="37"/>
  <c r="I8" i="37"/>
  <c r="I35" i="37"/>
  <c r="I22" i="123"/>
  <c r="I66" i="123"/>
  <c r="I44" i="123"/>
  <c r="I15" i="123"/>
  <c r="I61" i="123"/>
  <c r="I20" i="123"/>
  <c r="I40" i="123"/>
  <c r="I57" i="123"/>
  <c r="I25" i="123"/>
  <c r="I11" i="37"/>
  <c r="I20" i="37"/>
  <c r="I16" i="37"/>
  <c r="I26" i="37"/>
  <c r="I39" i="123"/>
  <c r="I18" i="123"/>
  <c r="I76" i="123"/>
  <c r="I64" i="123"/>
  <c r="I7" i="123"/>
  <c r="I54" i="123"/>
  <c r="I9" i="123"/>
  <c r="I68" i="123"/>
  <c r="I69" i="123"/>
  <c r="I39" i="37"/>
  <c r="I38" i="37"/>
  <c r="I34" i="37"/>
  <c r="I24" i="37"/>
  <c r="I67" i="123"/>
  <c r="I29" i="123"/>
  <c r="I42" i="123"/>
  <c r="I60" i="123"/>
  <c r="I73" i="123"/>
  <c r="I19" i="123"/>
  <c r="I35" i="123"/>
  <c r="I30" i="123"/>
  <c r="I77" i="123"/>
  <c r="I37" i="37"/>
  <c r="I19" i="37"/>
  <c r="I40" i="37"/>
  <c r="I22" i="37"/>
  <c r="I33" i="123"/>
  <c r="I12" i="123"/>
  <c r="I36" i="123"/>
  <c r="I72" i="123"/>
  <c r="I71" i="123"/>
  <c r="I21" i="123"/>
  <c r="I16" i="123"/>
  <c r="I31" i="123"/>
  <c r="I15" i="37"/>
  <c r="I27" i="37"/>
  <c r="I7" i="37"/>
  <c r="I23" i="37"/>
  <c r="I30" i="37"/>
  <c r="I38" i="123"/>
  <c r="I46" i="123"/>
  <c r="I74" i="123"/>
  <c r="I48" i="123"/>
  <c r="I23" i="123"/>
  <c r="I53" i="123"/>
  <c r="I28" i="123"/>
  <c r="I41" i="123"/>
  <c r="I10" i="37"/>
  <c r="I14" i="37"/>
  <c r="I18" i="37"/>
  <c r="I6" i="123"/>
  <c r="I70" i="37" l="1"/>
  <c r="I69" i="37"/>
  <c r="I66" i="37"/>
  <c r="I67" i="37"/>
  <c r="I68" i="37"/>
  <c r="I65" i="37"/>
  <c r="I64" i="37"/>
  <c r="I41" i="37"/>
  <c r="I46" i="37"/>
  <c r="I63" i="37"/>
  <c r="I59" i="37"/>
  <c r="I42" i="37"/>
  <c r="I47" i="37"/>
  <c r="I43" i="37"/>
  <c r="I53" i="37"/>
  <c r="I54" i="37"/>
  <c r="I56" i="37"/>
  <c r="I55" i="37"/>
  <c r="I50" i="37"/>
  <c r="I44" i="37"/>
  <c r="I48" i="37"/>
  <c r="I60" i="37"/>
  <c r="I58" i="37"/>
  <c r="I61" i="37"/>
  <c r="I45" i="37"/>
  <c r="I49" i="37"/>
  <c r="I51" i="37"/>
  <c r="I62" i="37"/>
  <c r="I57" i="37"/>
  <c r="I52" i="37"/>
  <c r="I6" i="37"/>
</calcChain>
</file>

<file path=xl/sharedStrings.xml><?xml version="1.0" encoding="utf-8"?>
<sst xmlns="http://schemas.openxmlformats.org/spreadsheetml/2006/main" count="2026" uniqueCount="845">
  <si>
    <t xml:space="preserve">Current </t>
  </si>
  <si>
    <t>Nomination</t>
  </si>
  <si>
    <t>Age</t>
  </si>
  <si>
    <t xml:space="preserve">Total </t>
  </si>
  <si>
    <t xml:space="preserve"> Rider</t>
  </si>
  <si>
    <t xml:space="preserve">Horse </t>
  </si>
  <si>
    <t>Date</t>
  </si>
  <si>
    <t>Points</t>
  </si>
  <si>
    <t>Placing</t>
  </si>
  <si>
    <t>Pony Club</t>
  </si>
  <si>
    <t>Place</t>
  </si>
  <si>
    <t>Event Name:</t>
  </si>
  <si>
    <t>Event Date:</t>
  </si>
  <si>
    <t>Level</t>
  </si>
  <si>
    <t>Riders Name</t>
  </si>
  <si>
    <t>Horses Name</t>
  </si>
  <si>
    <t>Auto Points</t>
  </si>
  <si>
    <t xml:space="preserve"> If collected</t>
  </si>
  <si>
    <t>Riders Club</t>
  </si>
  <si>
    <t/>
  </si>
  <si>
    <t>Placings</t>
  </si>
  <si>
    <t>Final</t>
  </si>
  <si>
    <t>Regional Bonus Points</t>
  </si>
  <si>
    <t>PLEASE INCLUDE ALL RESULTS (not just top 6 places)</t>
  </si>
  <si>
    <t>Region 1, 2 or 3 Refer to the RBPS Tab</t>
  </si>
  <si>
    <t>Auto CONCAT</t>
  </si>
  <si>
    <t>PC ID</t>
  </si>
  <si>
    <t>Which Region is your Club?</t>
  </si>
  <si>
    <t>#E</t>
  </si>
  <si>
    <t>Busselton Horse &amp; Pony Club</t>
  </si>
  <si>
    <t>Capel Horse &amp; Pony Club</t>
  </si>
  <si>
    <t>Warren Pony Club</t>
  </si>
  <si>
    <t>Walkaway Pony Club</t>
  </si>
  <si>
    <t>Wagin Riding &amp; Pony Club</t>
  </si>
  <si>
    <t>Wooroloo Horse &amp; Pony Club</t>
  </si>
  <si>
    <t>Spalding Horse &amp; Pony Club</t>
  </si>
  <si>
    <t>Woodridge Horse &amp; Pony Club</t>
  </si>
  <si>
    <t>Moonyoonooka Horse &amp; Pony Club</t>
  </si>
  <si>
    <t>York Pony Club</t>
  </si>
  <si>
    <t>Wanneroo Horse &amp; Pony Club</t>
  </si>
  <si>
    <t>Mingenew Horse and Pony Club</t>
  </si>
  <si>
    <t>Mayanup Horse &amp; Pony Club</t>
  </si>
  <si>
    <t>Wallangarra Riding &amp; Pony Club</t>
  </si>
  <si>
    <t>Margaret River Horse &amp; Pony Club</t>
  </si>
  <si>
    <t>Mt Bakewell Horse &amp; Pony Club</t>
  </si>
  <si>
    <t>Swan Valley Horse &amp; Pony Club Inc.</t>
  </si>
  <si>
    <t>Kojonup Pony Club</t>
  </si>
  <si>
    <t>King River Pony Club</t>
  </si>
  <si>
    <t>Serpentine Horse &amp; Pony Club</t>
  </si>
  <si>
    <t>Katanning &amp; Districts Pony Club</t>
  </si>
  <si>
    <t>Kellerberrin Riding &amp; Pony Club</t>
  </si>
  <si>
    <t>Riverside Park Pony Club</t>
  </si>
  <si>
    <t>Karratha &amp; King Bay Horse &amp; Pony Club</t>
  </si>
  <si>
    <t>Dryandra Pony Club</t>
  </si>
  <si>
    <t>Peel Metropolitan Horse &amp; Pony Club</t>
  </si>
  <si>
    <t>Collie Horse &amp; Pony Club</t>
  </si>
  <si>
    <t>Horsemen’s Pony Club</t>
  </si>
  <si>
    <t>Denmark Pony Club</t>
  </si>
  <si>
    <t>Central Midlands Riding &amp; Pony Club</t>
  </si>
  <si>
    <t>Gosnells Riding &amp; Pony Club</t>
  </si>
  <si>
    <t>Carnarvon Horse &amp; Pony Club</t>
  </si>
  <si>
    <t>Gidgegannup Horse &amp; Pony Club</t>
  </si>
  <si>
    <t>Bruce Rock Pony Club</t>
  </si>
  <si>
    <t>Eastern Hills Horse &amp; Pony Club</t>
  </si>
  <si>
    <t>Bonnie Rock Horse &amp; Pony Club</t>
  </si>
  <si>
    <t>Blackwood Horse &amp; Pony Club</t>
  </si>
  <si>
    <t>Beverley Horse &amp; Pony Club</t>
  </si>
  <si>
    <t>Darling Range Horse &amp; Pony Club</t>
  </si>
  <si>
    <t>Albany Pony Club</t>
  </si>
  <si>
    <t>Avon Valley Showjumping &amp; Pony Club</t>
  </si>
  <si>
    <t>Eligible for 2 Bonus Points</t>
  </si>
  <si>
    <t>Eligible for 1 Bonus Point</t>
  </si>
  <si>
    <t>Not Eligible for Bonus Points</t>
  </si>
  <si>
    <t>Clubs 245+km from Perth</t>
  </si>
  <si>
    <t>Clubs 95km to 244km from Perth</t>
  </si>
  <si>
    <t>Clubs within 94km of Perth</t>
  </si>
  <si>
    <t>REGION 3</t>
  </si>
  <si>
    <t>REGION 2</t>
  </si>
  <si>
    <t>REGION 1</t>
  </si>
  <si>
    <t>REGIONAL BONUS POINTS SCHEME</t>
  </si>
  <si>
    <t xml:space="preserve">36.	The NEW Regional Bonus Points Scheme is being introduced in 2021.
1.	The bonus points have been introduced to promote attendance at regional competitions to assist with numbers.
2.	The bonus points will be applied across all 5 Leaderboards.
3.	All riders who attend these competitions are eligible for the bonus points.
4.	Regional Bonus Points will be added to each rider’s score as per the break down below: </t>
  </si>
  <si>
    <t>OGrove Horse &amp; Pony Club</t>
  </si>
  <si>
    <t>Dard Horse &amp; Pony Club</t>
  </si>
  <si>
    <t>Bun Horse &amp; Pony Club</t>
  </si>
  <si>
    <t>LF Pony Club</t>
  </si>
  <si>
    <t>Darl Pony Club</t>
  </si>
  <si>
    <t>Walton Riding &amp; Pony Club</t>
  </si>
  <si>
    <t>KalDistrict Pony Club Inc.</t>
  </si>
  <si>
    <t>#</t>
  </si>
  <si>
    <t>Events</t>
  </si>
  <si>
    <t>Rid.</t>
  </si>
  <si>
    <t>Rider</t>
  </si>
  <si>
    <t>Horses</t>
  </si>
  <si>
    <t>Final Score</t>
  </si>
  <si>
    <t>South Midlands</t>
  </si>
  <si>
    <t>Wellington Pony Club</t>
  </si>
  <si>
    <t>Mortlock</t>
  </si>
  <si>
    <t>West Plantagenet</t>
  </si>
  <si>
    <t>Esperance</t>
  </si>
  <si>
    <t>HHT Pony Club</t>
  </si>
  <si>
    <t>30 / 45</t>
  </si>
  <si>
    <t>95 / 105</t>
  </si>
  <si>
    <t>HHT LB</t>
  </si>
  <si>
    <t>65</t>
  </si>
  <si>
    <t>80</t>
  </si>
  <si>
    <t>95-105 cm 12-24 yrs</t>
  </si>
  <si>
    <t>80 cm 11-24 yrs</t>
  </si>
  <si>
    <t>65 cm 8-24yrs</t>
  </si>
  <si>
    <t>30-45 cm 6-24 yrrs</t>
  </si>
  <si>
    <t>R1</t>
  </si>
  <si>
    <t>R2</t>
  </si>
  <si>
    <t>30</t>
  </si>
  <si>
    <t>Peel Metro 1</t>
  </si>
  <si>
    <t>Murray Horse &amp; Pony Club</t>
  </si>
  <si>
    <t>Peel Metro Hickstead Series 2</t>
  </si>
  <si>
    <t>Peel Metro Hickstead Series 3</t>
  </si>
  <si>
    <t>State Hickstead Championships</t>
  </si>
  <si>
    <t>HOR2</t>
  </si>
  <si>
    <t>CAP1</t>
  </si>
  <si>
    <t>BUS1</t>
  </si>
  <si>
    <t>HOR1</t>
  </si>
  <si>
    <t>Current Club</t>
  </si>
  <si>
    <t>Registered after Sept 1</t>
  </si>
  <si>
    <t>Baldivis Equestrian &amp; Pony Club Inc.</t>
  </si>
  <si>
    <t>double</t>
  </si>
  <si>
    <t>13-14 May 23</t>
  </si>
  <si>
    <t>KR2</t>
  </si>
  <si>
    <t>SWA1</t>
  </si>
  <si>
    <t>EH1</t>
  </si>
  <si>
    <t>MOR1</t>
  </si>
  <si>
    <t>serpentine Hickstead</t>
  </si>
  <si>
    <t>Emmi Kneale</t>
  </si>
  <si>
    <t xml:space="preserve">Serpentine HPC </t>
  </si>
  <si>
    <t>Comanche</t>
  </si>
  <si>
    <t xml:space="preserve">Wallangara </t>
  </si>
  <si>
    <t>Elise Stampalia</t>
  </si>
  <si>
    <t>Gidgegannup Horse and Pony Club</t>
  </si>
  <si>
    <t>Seren Esposito</t>
  </si>
  <si>
    <t>Lady Penelope</t>
  </si>
  <si>
    <t>Wanneroo Horse and Pony Club</t>
  </si>
  <si>
    <t>Ava Bowles</t>
  </si>
  <si>
    <t>Kazwood Park Love Always</t>
  </si>
  <si>
    <t>Serpentine Horse and Pony Club</t>
  </si>
  <si>
    <t xml:space="preserve">Josephine Anning </t>
  </si>
  <si>
    <t xml:space="preserve">Brayside Sensation </t>
  </si>
  <si>
    <t>Wallangarra Riding and Pony Club</t>
  </si>
  <si>
    <t>Hailey Snyman</t>
  </si>
  <si>
    <t>Gordon Park Smarty Pants</t>
  </si>
  <si>
    <t>OGHPC</t>
  </si>
  <si>
    <t>Thore Park Hightime</t>
  </si>
  <si>
    <t>Log Fence Pony Club</t>
  </si>
  <si>
    <t>Beelo Bi Golden Girl</t>
  </si>
  <si>
    <t>Belview Windsong</t>
  </si>
  <si>
    <t xml:space="preserve">Serpentine Horse and Pony Club </t>
  </si>
  <si>
    <t>Holly Greening</t>
  </si>
  <si>
    <t>Lockharts Enterprise</t>
  </si>
  <si>
    <t xml:space="preserve">Busselton Horse and Pony Club </t>
  </si>
  <si>
    <t>Holly kerr</t>
  </si>
  <si>
    <t xml:space="preserve">Owendale Firefox </t>
  </si>
  <si>
    <t>Margaret river pony club</t>
  </si>
  <si>
    <t>Olivia Read</t>
  </si>
  <si>
    <t xml:space="preserve">Serpentine horse and pony club </t>
  </si>
  <si>
    <t>Prince Noble</t>
  </si>
  <si>
    <t>Ruby McDonald</t>
  </si>
  <si>
    <t>Zoe Day</t>
  </si>
  <si>
    <t>Rainbow</t>
  </si>
  <si>
    <t xml:space="preserve">Brianna Sheriff </t>
  </si>
  <si>
    <t xml:space="preserve">Ace of Hearts </t>
  </si>
  <si>
    <t xml:space="preserve">Baldivis Horse and Pony Club </t>
  </si>
  <si>
    <t>Charlotte Miller</t>
  </si>
  <si>
    <t>Kings Town Maggie Mai</t>
  </si>
  <si>
    <t>South Midlands Pony Club</t>
  </si>
  <si>
    <t>Makenzie Hrubos</t>
  </si>
  <si>
    <t>Jenni</t>
  </si>
  <si>
    <t>Gidgegannup horse and pony club</t>
  </si>
  <si>
    <t>Lilly Harney</t>
  </si>
  <si>
    <t>Beckworth Rising Casanova</t>
  </si>
  <si>
    <t>Mia Stephens</t>
  </si>
  <si>
    <t>Panda</t>
  </si>
  <si>
    <t>Orange Grove Pony Club</t>
  </si>
  <si>
    <t>Tahnee Jones</t>
  </si>
  <si>
    <t>Rory</t>
  </si>
  <si>
    <t>Club</t>
  </si>
  <si>
    <t>Current</t>
  </si>
  <si>
    <t>Ruth Elsegood</t>
  </si>
  <si>
    <t>Beverley</t>
  </si>
  <si>
    <t>Katie Hallyburton</t>
  </si>
  <si>
    <t xml:space="preserve">Busselton </t>
  </si>
  <si>
    <t>Wendamar Fizz</t>
  </si>
  <si>
    <t>Brayside Sensation</t>
  </si>
  <si>
    <t>Owendale Firefox</t>
  </si>
  <si>
    <t>Turpin'S Tigeress</t>
  </si>
  <si>
    <t>Ace Of Hearts</t>
  </si>
  <si>
    <t>Simba (Asharley Born Ultimatum)</t>
  </si>
  <si>
    <t>Kaylee Thompson</t>
  </si>
  <si>
    <t>Josephine Anning</t>
  </si>
  <si>
    <t>Mia Mcdonald</t>
  </si>
  <si>
    <t>Holly Kerr</t>
  </si>
  <si>
    <t>Ruby Mcdonald</t>
  </si>
  <si>
    <t>Brianna Sheriff</t>
  </si>
  <si>
    <t>Bellhaven Cascade</t>
  </si>
  <si>
    <t xml:space="preserve">Dardanup </t>
  </si>
  <si>
    <t>Level Up</t>
  </si>
  <si>
    <t>Dardanup Horse &amp;amp;amp; Pony Club</t>
  </si>
  <si>
    <t>Log fence pony club</t>
  </si>
  <si>
    <t>Kaeleigh Brown</t>
  </si>
  <si>
    <t>Mystic Shadows Celtic Wizard</t>
  </si>
  <si>
    <t>Capel Horse and Pony Club</t>
  </si>
  <si>
    <t>Madison Kain</t>
  </si>
  <si>
    <t>Sune Snyman</t>
  </si>
  <si>
    <t>Secret Assault</t>
  </si>
  <si>
    <t>Madelyn Harney</t>
  </si>
  <si>
    <t>Bullzeye</t>
  </si>
  <si>
    <t>Jasmine Elliott</t>
  </si>
  <si>
    <t>Windy Hill Ginger Rocks</t>
  </si>
  <si>
    <t>Busselton Horse &amp;amp;amp; pony club</t>
  </si>
  <si>
    <t xml:space="preserve">South Midlands Pony club </t>
  </si>
  <si>
    <t>Emma Tomlinson</t>
  </si>
  <si>
    <t>My Toy Heart</t>
  </si>
  <si>
    <t>Murray Horse and Pony Club</t>
  </si>
  <si>
    <t>Lani Herold</t>
  </si>
  <si>
    <t>Grand Grigio</t>
  </si>
  <si>
    <t>Maddi</t>
  </si>
  <si>
    <t>Alexis Wilkinson</t>
  </si>
  <si>
    <t>Bonnie</t>
  </si>
  <si>
    <t>Serpentine Horse &amp;amp;amp; Pony Club</t>
  </si>
  <si>
    <t>Judaroo Love Me Do</t>
  </si>
  <si>
    <t xml:space="preserve">Dardanup Horse and Pony Club </t>
  </si>
  <si>
    <t>Tatum Hand</t>
  </si>
  <si>
    <t xml:space="preserve">Orange Grove Horse and Pony Club </t>
  </si>
  <si>
    <t>Carly Ballantyne</t>
  </si>
  <si>
    <t>Norseman</t>
  </si>
  <si>
    <t xml:space="preserve">Orange Grove Horse and Pony club </t>
  </si>
  <si>
    <t>Caitlin Whiteman</t>
  </si>
  <si>
    <t>Pennyroyal Tea</t>
  </si>
  <si>
    <t>Charisma George Washington</t>
  </si>
  <si>
    <t>Alexis Wyllie</t>
  </si>
  <si>
    <t>Winston</t>
  </si>
  <si>
    <t>Murray HPC</t>
  </si>
  <si>
    <t>Ava Skeldon</t>
  </si>
  <si>
    <t>Devareaux Coolmint</t>
  </si>
  <si>
    <t>GHPC</t>
  </si>
  <si>
    <t>Lina Sirr</t>
  </si>
  <si>
    <t>Pembrook Park Elegance</t>
  </si>
  <si>
    <t xml:space="preserve">Swan Valley Horse and Pony Club </t>
  </si>
  <si>
    <t>Olive Beckley</t>
  </si>
  <si>
    <t>Serpentine Horse and Pony club</t>
  </si>
  <si>
    <t>Tegan Hughes</t>
  </si>
  <si>
    <t>Emily Carpenter</t>
  </si>
  <si>
    <t>Fab</t>
  </si>
  <si>
    <t xml:space="preserve">Mortlock </t>
  </si>
  <si>
    <t>Katannah Chardonnay</t>
  </si>
  <si>
    <t>Horsemens HPC</t>
  </si>
  <si>
    <t>Shannon Meakins</t>
  </si>
  <si>
    <t>Karma Park Esprit</t>
  </si>
  <si>
    <t>Orange Grove HPC</t>
  </si>
  <si>
    <t>Sophie Morrison</t>
  </si>
  <si>
    <t>Powderbark Orlaith</t>
  </si>
  <si>
    <t>Busselton Horse and Pony Club</t>
  </si>
  <si>
    <t>Kate Banner</t>
  </si>
  <si>
    <t>Over The Rainbow</t>
  </si>
  <si>
    <t>Peel Metropolitan Horse &amp;amp;amp; Pony Club</t>
  </si>
  <si>
    <t xml:space="preserve">Albany Pony Club </t>
  </si>
  <si>
    <t>Dardanup</t>
  </si>
  <si>
    <t>Taylah Smith</t>
  </si>
  <si>
    <t>Taju Nerada</t>
  </si>
  <si>
    <t>Aimee Kidd</t>
  </si>
  <si>
    <t>Scoreline</t>
  </si>
  <si>
    <t>Dardanup horse &amp;amp;amp; pony club</t>
  </si>
  <si>
    <t>swan valley</t>
  </si>
  <si>
    <t>Bailey</t>
  </si>
  <si>
    <t>Sophie Ikenushi</t>
  </si>
  <si>
    <t>Yartarla Park Paparazzi</t>
  </si>
  <si>
    <t>Peel</t>
  </si>
  <si>
    <t>Macey Green</t>
  </si>
  <si>
    <t>Belfast Whistling Dixie</t>
  </si>
  <si>
    <t>Esperance Equestrian Club</t>
  </si>
  <si>
    <t>Blue Suede Denim</t>
  </si>
  <si>
    <t xml:space="preserve">West Plantagenet </t>
  </si>
  <si>
    <t>Mya Dorricott</t>
  </si>
  <si>
    <t>Kasac Park Global Warrior</t>
  </si>
  <si>
    <t>Pc Sonic</t>
  </si>
  <si>
    <t>Alsarosh</t>
  </si>
  <si>
    <t>Crystal Clear</t>
  </si>
  <si>
    <t>Four Needed Nz</t>
  </si>
  <si>
    <t>Endwood Four Seasons</t>
  </si>
  <si>
    <t>Beelo-Bi Thorpedo</t>
  </si>
  <si>
    <t>Cavaller Of Camelot</t>
  </si>
  <si>
    <t>Little Miss Sunshine</t>
  </si>
  <si>
    <t>Ruby Bruce-Mcginn</t>
  </si>
  <si>
    <t>Rebecca Simpson</t>
  </si>
  <si>
    <t>Chiara Thomas</t>
  </si>
  <si>
    <t>Ella Macgregor</t>
  </si>
  <si>
    <t>Hannah Kerr</t>
  </si>
  <si>
    <t>Willow Bennett</t>
  </si>
  <si>
    <t>Nicole Fisher</t>
  </si>
  <si>
    <t>Lateesha Coppin</t>
  </si>
  <si>
    <t>Tahlia Burke</t>
  </si>
  <si>
    <t>Rory O'Neill</t>
  </si>
  <si>
    <t>Olivia Smith</t>
  </si>
  <si>
    <t>Light Up The Day</t>
  </si>
  <si>
    <t>Looks Can Be Deceiving</t>
  </si>
  <si>
    <t>Descarado Savannah</t>
  </si>
  <si>
    <t>Amy Lethlean</t>
  </si>
  <si>
    <t>Missletoe Jack</t>
  </si>
  <si>
    <t>Swan Valley Horse &amp;amp;amp; Pony Club</t>
  </si>
  <si>
    <t>Lahnee Pozzebon</t>
  </si>
  <si>
    <t xml:space="preserve">Serpentine </t>
  </si>
  <si>
    <t>The Brass Bear</t>
  </si>
  <si>
    <t>Wallangarra Horse and Pony Club</t>
  </si>
  <si>
    <t>Buffalo Soldier</t>
  </si>
  <si>
    <t>Grace Johnson</t>
  </si>
  <si>
    <t>Katie</t>
  </si>
  <si>
    <t>Peel Metropolitan Horse and Pony Club</t>
  </si>
  <si>
    <t xml:space="preserve">Orange Grove </t>
  </si>
  <si>
    <t xml:space="preserve">Darlington Pony Club </t>
  </si>
  <si>
    <t>Just A Fluke</t>
  </si>
  <si>
    <t>Serpentine H&amp;amp;amp;PC</t>
  </si>
  <si>
    <t>Tiffani Tong</t>
  </si>
  <si>
    <t>Tamara Flaming Halo</t>
  </si>
  <si>
    <t>Peel Metropolitan HPC</t>
  </si>
  <si>
    <t>Madison Tong</t>
  </si>
  <si>
    <t>Mister Sugar San</t>
  </si>
  <si>
    <t>Asha Massee</t>
  </si>
  <si>
    <t>Smarty</t>
  </si>
  <si>
    <t xml:space="preserve">Gidgegannup </t>
  </si>
  <si>
    <t>Hayley Dagnall</t>
  </si>
  <si>
    <t>Judaroo Hugo Boss</t>
  </si>
  <si>
    <t>Wallangarra</t>
  </si>
  <si>
    <t>Isabella Sprigg</t>
  </si>
  <si>
    <t>Rock Bar</t>
  </si>
  <si>
    <t>Bonnie Rock Horse and Pony Club</t>
  </si>
  <si>
    <t>Sienna Owen</t>
  </si>
  <si>
    <t>Majestic Hunter</t>
  </si>
  <si>
    <t xml:space="preserve">Swan valley </t>
  </si>
  <si>
    <t>Ekolee Crystal Fire</t>
  </si>
  <si>
    <t>Lila Seberry</t>
  </si>
  <si>
    <t>Shippyshippybangbang</t>
  </si>
  <si>
    <t>Eva Anning</t>
  </si>
  <si>
    <t>Teagan Christie</t>
  </si>
  <si>
    <t>Tiana Woollams</t>
  </si>
  <si>
    <t>Anneke Williamson</t>
  </si>
  <si>
    <t>Charli Brajkovich</t>
  </si>
  <si>
    <t>Glen Hardey Omega Cloud</t>
  </si>
  <si>
    <t>Bms Ostinato</t>
  </si>
  <si>
    <t>Saxon</t>
  </si>
  <si>
    <t>He'S No Angel</t>
  </si>
  <si>
    <t>Serpentine HPC</t>
  </si>
  <si>
    <t>Dardanup Horse &amp; Pony Club</t>
  </si>
  <si>
    <t>Charli Holmes</t>
  </si>
  <si>
    <t>Hoosier</t>
  </si>
  <si>
    <t>Clare Downs Lil Bita Jazz</t>
  </si>
  <si>
    <t xml:space="preserve">Beverley </t>
  </si>
  <si>
    <t>Evie James</t>
  </si>
  <si>
    <t>Joshua Brook Stuart Little</t>
  </si>
  <si>
    <t xml:space="preserve">Wallangarra </t>
  </si>
  <si>
    <t>Imogen Hill</t>
  </si>
  <si>
    <t>Rockhampton Rocket</t>
  </si>
  <si>
    <t>Wallangara riding and pony club</t>
  </si>
  <si>
    <t>Just Wadda The Chances</t>
  </si>
  <si>
    <t>Georgina Clarke</t>
  </si>
  <si>
    <t>Parkiarrup Puzzle</t>
  </si>
  <si>
    <t>Bonnie Rock horse and pony club</t>
  </si>
  <si>
    <t>Steph</t>
  </si>
  <si>
    <t xml:space="preserve">Bonnie Rock horse and pony club </t>
  </si>
  <si>
    <t>Ava Tinsley</t>
  </si>
  <si>
    <t>Justine Lavis</t>
  </si>
  <si>
    <t>Truly A Flirt</t>
  </si>
  <si>
    <t>Image Of Pilatus</t>
  </si>
  <si>
    <t>Glamorvod N/F</t>
  </si>
  <si>
    <t>Aria Walton</t>
  </si>
  <si>
    <t>Judaroo Puddles</t>
  </si>
  <si>
    <t>Mia Bradshaw</t>
  </si>
  <si>
    <t>Joe</t>
  </si>
  <si>
    <t>Kiwi Legend</t>
  </si>
  <si>
    <t>Quiz</t>
  </si>
  <si>
    <t>Layla Keogh</t>
  </si>
  <si>
    <t>Honey</t>
  </si>
  <si>
    <t>Crumpet</t>
  </si>
  <si>
    <t>Sophie Mosey</t>
  </si>
  <si>
    <t>Owendale Jessica</t>
  </si>
  <si>
    <t>Breanna Bosma</t>
  </si>
  <si>
    <t>Bella</t>
  </si>
  <si>
    <t>Max</t>
  </si>
  <si>
    <t>Brianna Sherff</t>
  </si>
  <si>
    <t>Oliva Stephens</t>
  </si>
  <si>
    <t>Ava Stephens</t>
  </si>
  <si>
    <t>Holly Ferguson</t>
  </si>
  <si>
    <t>Pixie</t>
  </si>
  <si>
    <t>Bella Champman</t>
  </si>
  <si>
    <t>Loki</t>
  </si>
  <si>
    <t>Mya Dove</t>
  </si>
  <si>
    <t>Lake Muir Bella</t>
  </si>
  <si>
    <t>Taleah Beard</t>
  </si>
  <si>
    <t>Miss Scarlet</t>
  </si>
  <si>
    <t>Regal Donatello</t>
  </si>
  <si>
    <t>Sofia Marino</t>
  </si>
  <si>
    <t>Chloe Chapman</t>
  </si>
  <si>
    <t>Tahni Williams</t>
  </si>
  <si>
    <t>Holland Park Riviera</t>
  </si>
  <si>
    <t>Tanaya Pustkuchen</t>
  </si>
  <si>
    <t>Secret Mojito</t>
  </si>
  <si>
    <t>Bailey Tyler</t>
  </si>
  <si>
    <t>Finn Mansillas</t>
  </si>
  <si>
    <t>Jye Gossage</t>
  </si>
  <si>
    <t>Aine Dooley</t>
  </si>
  <si>
    <t>Miley Gossage</t>
  </si>
  <si>
    <t>Everlee Tyler</t>
  </si>
  <si>
    <t>Charlize Tyler</t>
  </si>
  <si>
    <t>Emily Hicks</t>
  </si>
  <si>
    <t>Ada Ftymogiannis</t>
  </si>
  <si>
    <t>Sophie Mcdougall</t>
  </si>
  <si>
    <t>Abbey Rowe</t>
  </si>
  <si>
    <t>Ava Minshull</t>
  </si>
  <si>
    <t>Hayley Wassink</t>
  </si>
  <si>
    <t>Puck</t>
  </si>
  <si>
    <t>Magnum</t>
  </si>
  <si>
    <t>Yartarla Park Wish</t>
  </si>
  <si>
    <t>Barney</t>
  </si>
  <si>
    <t>Shilo</t>
  </si>
  <si>
    <t>Astra</t>
  </si>
  <si>
    <t>Cam</t>
  </si>
  <si>
    <t>Good Intentions</t>
  </si>
  <si>
    <t>Nyambus King Sh</t>
  </si>
  <si>
    <t>Clayton Souvenir</t>
  </si>
  <si>
    <t>Pangari Rain Dance</t>
  </si>
  <si>
    <t>Charlie</t>
  </si>
  <si>
    <t>Bliss</t>
  </si>
  <si>
    <t>45</t>
  </si>
  <si>
    <t>PM1</t>
  </si>
  <si>
    <t>PM3</t>
  </si>
  <si>
    <t>PM2</t>
  </si>
  <si>
    <t>Bridget Barwick</t>
  </si>
  <si>
    <t>PC Sonic</t>
  </si>
  <si>
    <t>Willow</t>
  </si>
  <si>
    <t>Maddison Mackenzie</t>
  </si>
  <si>
    <t>Cosmo</t>
  </si>
  <si>
    <t>Charlee Harper</t>
  </si>
  <si>
    <t>Pippa Black</t>
  </si>
  <si>
    <t>Yo Espro Asto</t>
  </si>
  <si>
    <t>Silver Wings Moon</t>
  </si>
  <si>
    <t>Fawley Armani</t>
  </si>
  <si>
    <t>Madi</t>
  </si>
  <si>
    <t>Kody</t>
  </si>
  <si>
    <t>Kings Town Maggie</t>
  </si>
  <si>
    <t>Sp Syella</t>
  </si>
  <si>
    <t>Springwater Dustyn</t>
  </si>
  <si>
    <t>Quantas</t>
  </si>
  <si>
    <t>Ava Robinson</t>
  </si>
  <si>
    <t>Ivy Smith</t>
  </si>
  <si>
    <t>Nell Howorth</t>
  </si>
  <si>
    <t>Lily Vanderwiel</t>
  </si>
  <si>
    <t>Penelope Freeman</t>
  </si>
  <si>
    <t>Portia Lee Freeman</t>
  </si>
  <si>
    <t>Jackson Black</t>
  </si>
  <si>
    <t>Madison Fawcett</t>
  </si>
  <si>
    <t>Rampant Red</t>
  </si>
  <si>
    <t>Nuclear Weapon</t>
  </si>
  <si>
    <t>Horsemens</t>
  </si>
  <si>
    <t>Amelia Speed</t>
  </si>
  <si>
    <t>Secret</t>
  </si>
  <si>
    <t>Cate Neal</t>
  </si>
  <si>
    <t>Outback Wanderer</t>
  </si>
  <si>
    <t>Emily Sweetman</t>
  </si>
  <si>
    <t>Star</t>
  </si>
  <si>
    <t>Lineave Kelly</t>
  </si>
  <si>
    <t>Delight</t>
  </si>
  <si>
    <t>Natalia Velkoski</t>
  </si>
  <si>
    <t>Jonny</t>
  </si>
  <si>
    <t>Elaria Atheis</t>
  </si>
  <si>
    <t>Bamborough Lady Caroline</t>
  </si>
  <si>
    <t>Skye Boschetti</t>
  </si>
  <si>
    <t>Wendamar Braxton</t>
  </si>
  <si>
    <t>Swan Valley</t>
  </si>
  <si>
    <t>Eliza Hickman</t>
  </si>
  <si>
    <t>Myfanwy Goldilocks</t>
  </si>
  <si>
    <t>Amelie Barrett</t>
  </si>
  <si>
    <t>Indi</t>
  </si>
  <si>
    <t>Zara Coussens-Leeson</t>
  </si>
  <si>
    <t>Teifi Valley Mr Llewellyn</t>
  </si>
  <si>
    <t>Sundale Sirius</t>
  </si>
  <si>
    <t>Taya Winsor</t>
  </si>
  <si>
    <t>Buzz Lightyear</t>
  </si>
  <si>
    <t>Left At Dawn</t>
  </si>
  <si>
    <t>HOR22</t>
  </si>
  <si>
    <t>Rachel Staniforth-Smith</t>
  </si>
  <si>
    <t>Here's To The Heros</t>
  </si>
  <si>
    <t>2023 HICKSTEAD &amp; HUNTER TRAILS LEADERBOARD</t>
  </si>
  <si>
    <r>
      <t xml:space="preserve">Capel Hickstead </t>
    </r>
    <r>
      <rPr>
        <b/>
        <sz val="11"/>
        <color rgb="FFFF0000"/>
        <rFont val="Arial"/>
        <family val="2"/>
      </rPr>
      <t>CANCELLED</t>
    </r>
  </si>
  <si>
    <t>Horsemen's Top of the Hunt</t>
  </si>
  <si>
    <r>
      <t xml:space="preserve">Busselton Hickstead Series 1 </t>
    </r>
    <r>
      <rPr>
        <b/>
        <sz val="11"/>
        <color rgb="FFFF0000"/>
        <rFont val="Arial"/>
        <family val="2"/>
      </rPr>
      <t>CANCELLED</t>
    </r>
  </si>
  <si>
    <t>Linaeve Kelly</t>
  </si>
  <si>
    <t>Berrymore Delight</t>
  </si>
  <si>
    <t>South midlands pony club</t>
  </si>
  <si>
    <t xml:space="preserve">Emmi Kneale </t>
  </si>
  <si>
    <t>Ember Jensz</t>
  </si>
  <si>
    <t>Wendamar Elysia</t>
  </si>
  <si>
    <t>Busselton Pony Club</t>
  </si>
  <si>
    <t>Llamedos</t>
  </si>
  <si>
    <t>Esperance Pony Club</t>
  </si>
  <si>
    <t>Llamados</t>
  </si>
  <si>
    <t>Murray</t>
  </si>
  <si>
    <t>Emily Pedofsky</t>
  </si>
  <si>
    <t>Zara Officer</t>
  </si>
  <si>
    <t>lieve ludgate</t>
  </si>
  <si>
    <t xml:space="preserve">eastern hills horse and pony club </t>
  </si>
  <si>
    <t>Mae Lavender</t>
  </si>
  <si>
    <t>Merrydell Elegant Diva</t>
  </si>
  <si>
    <t>Sylvee Lavender</t>
  </si>
  <si>
    <t>Limehill Buzz Lightyear</t>
  </si>
  <si>
    <t>James Webster</t>
  </si>
  <si>
    <t xml:space="preserve">Penrhys Archdeacon </t>
  </si>
  <si>
    <t xml:space="preserve">Woodridge horse and pony club </t>
  </si>
  <si>
    <t>Aleska Wearne</t>
  </si>
  <si>
    <t>Bertie De Luxe</t>
  </si>
  <si>
    <t>Orange Grove horse and Pony Club</t>
  </si>
  <si>
    <t>Millie Hardman</t>
  </si>
  <si>
    <t>Charisma Beethoven</t>
  </si>
  <si>
    <t>Adelle Hoddy</t>
  </si>
  <si>
    <t>Penrhys Special Edition</t>
  </si>
  <si>
    <t>Mortlock Pony Club</t>
  </si>
  <si>
    <t>Penrhys Archdeacon</t>
  </si>
  <si>
    <t>Kirralea Showman</t>
  </si>
  <si>
    <t>Limehill Royal Jester</t>
  </si>
  <si>
    <t>Maya</t>
  </si>
  <si>
    <t>Eve Lavender</t>
  </si>
  <si>
    <t>Quality Street</t>
  </si>
  <si>
    <t>Alex Byrne</t>
  </si>
  <si>
    <t>Mink</t>
  </si>
  <si>
    <t>busselton horse and pony club</t>
  </si>
  <si>
    <t xml:space="preserve">Tahni Williams </t>
  </si>
  <si>
    <t xml:space="preserve">Peel </t>
  </si>
  <si>
    <t>Emily Stampalia</t>
  </si>
  <si>
    <t>Melody Park Mystical Lady</t>
  </si>
  <si>
    <t xml:space="preserve">Gidgeganup Horse and Pony Club </t>
  </si>
  <si>
    <t>Lieve Ludgate</t>
  </si>
  <si>
    <t>Harriett Forrest</t>
  </si>
  <si>
    <t>Blue Sandgroper</t>
  </si>
  <si>
    <t>Amberlee Brown</t>
  </si>
  <si>
    <t>Maccacino</t>
  </si>
  <si>
    <t>Philippa Cliff</t>
  </si>
  <si>
    <t>Arvada Calista</t>
  </si>
  <si>
    <t>Eastern Hills</t>
  </si>
  <si>
    <t>Chloe Carberry-Smith</t>
  </si>
  <si>
    <t>Imogene Auld</t>
  </si>
  <si>
    <t>E</t>
  </si>
  <si>
    <t>Sienna Stasiw</t>
  </si>
  <si>
    <t>Rosie Palmer</t>
  </si>
  <si>
    <t>Siena Stasiw</t>
  </si>
  <si>
    <t>Cosy Creek Chances</t>
  </si>
  <si>
    <t>Bevanlee Jetstream</t>
  </si>
  <si>
    <t>Khione</t>
  </si>
  <si>
    <t>High Tide</t>
  </si>
  <si>
    <t>Kung Fu Master Gp</t>
  </si>
  <si>
    <t>Dundee</t>
  </si>
  <si>
    <t>Glenbaile Half Pint</t>
  </si>
  <si>
    <t>Yartarla Park Wishlist</t>
  </si>
  <si>
    <t>Silver Wings Moonlight</t>
  </si>
  <si>
    <t>Owendale Jessiee</t>
  </si>
  <si>
    <t>Olivia Stephens</t>
  </si>
  <si>
    <t>Tandom Miss Scarlett</t>
  </si>
  <si>
    <t>Faith</t>
  </si>
  <si>
    <t>Skylah Hart</t>
  </si>
  <si>
    <t>Aslan</t>
  </si>
  <si>
    <t>Kady Middlecoat</t>
  </si>
  <si>
    <t>Mallaine Motown</t>
  </si>
  <si>
    <t>Lexi</t>
  </si>
  <si>
    <t>Coldplay</t>
  </si>
  <si>
    <t>Mario</t>
  </si>
  <si>
    <t>Ada Ftynogiannis</t>
  </si>
  <si>
    <t>Jace Budd-Doyle</t>
  </si>
  <si>
    <t>Stephanie Daniels</t>
  </si>
  <si>
    <t>Sarah Maclean</t>
  </si>
  <si>
    <t>Molly Hill</t>
  </si>
  <si>
    <t>Eden Vanderburg</t>
  </si>
  <si>
    <t>Avarna Mcdonald</t>
  </si>
  <si>
    <t>Halo</t>
  </si>
  <si>
    <t>Lenny</t>
  </si>
  <si>
    <t>Trapalanda Downs Quantas</t>
  </si>
  <si>
    <t>Miss Miracle</t>
  </si>
  <si>
    <t>Trapalanda Downs P</t>
  </si>
  <si>
    <t>Sundale Jubylat</t>
  </si>
  <si>
    <t>Esther Sinclair</t>
  </si>
  <si>
    <r>
      <t xml:space="preserve">Horsemen's </t>
    </r>
    <r>
      <rPr>
        <b/>
        <sz val="11"/>
        <color rgb="FFFF0000"/>
        <rFont val="Arial"/>
        <family val="2"/>
      </rPr>
      <t>CANCELLED</t>
    </r>
  </si>
  <si>
    <t>BALDIVIS</t>
  </si>
  <si>
    <r>
      <t xml:space="preserve">Mortlock Hickstead </t>
    </r>
    <r>
      <rPr>
        <b/>
        <sz val="11"/>
        <color rgb="FFFF0000"/>
        <rFont val="Arial"/>
        <family val="2"/>
      </rPr>
      <t>CANCELLED</t>
    </r>
  </si>
  <si>
    <r>
      <t xml:space="preserve">Horsemen's Top of the Hunt Series 2 </t>
    </r>
    <r>
      <rPr>
        <b/>
        <sz val="11"/>
        <color rgb="FFFF0000"/>
        <rFont val="Arial"/>
        <family val="2"/>
      </rPr>
      <t>CANCELLED</t>
    </r>
  </si>
  <si>
    <t>Joshua Duncan</t>
  </si>
  <si>
    <t>Tyalla Oriole</t>
  </si>
  <si>
    <r>
      <t xml:space="preserve">Busselton 2 </t>
    </r>
    <r>
      <rPr>
        <b/>
        <sz val="11"/>
        <color rgb="FFFF0000"/>
        <rFont val="Arial"/>
        <family val="2"/>
      </rPr>
      <t>CANCELLED</t>
    </r>
  </si>
  <si>
    <t>Ben Galvin</t>
  </si>
  <si>
    <t>Mikayla Owen</t>
  </si>
  <si>
    <t>Dawn Nation</t>
  </si>
  <si>
    <t>Royal Prestige</t>
  </si>
  <si>
    <t>Rebel Flight</t>
  </si>
  <si>
    <t>Costa</t>
  </si>
  <si>
    <t>Caitlin Pritchard</t>
  </si>
  <si>
    <t>Baylaurel Whiskey</t>
  </si>
  <si>
    <t>HC</t>
  </si>
  <si>
    <t>Baerlochan Braveheart</t>
  </si>
  <si>
    <t>Olivia North</t>
  </si>
  <si>
    <t>Lady Marmalade</t>
  </si>
  <si>
    <t>Amelia McDonald</t>
  </si>
  <si>
    <t>Springwater Chanel</t>
  </si>
  <si>
    <t>Willoughby Sharp</t>
  </si>
  <si>
    <t>Senator Budweiser</t>
  </si>
  <si>
    <t>Westwood Royal Romeo</t>
  </si>
  <si>
    <t>Ella North</t>
  </si>
  <si>
    <t>Charmed I'm Sure Of Conneely</t>
  </si>
  <si>
    <t>Sammy Scoble</t>
  </si>
  <si>
    <t>Shantara Gold Fortune</t>
  </si>
  <si>
    <t>Isla Hendry</t>
  </si>
  <si>
    <t>Nemo</t>
  </si>
  <si>
    <t>Aliyah Ruffo</t>
  </si>
  <si>
    <t>Flirt</t>
  </si>
  <si>
    <t>Charlotte Berryman</t>
  </si>
  <si>
    <t>Lesty</t>
  </si>
  <si>
    <t xml:space="preserve">King River &amp; Great Southern Zone Hickstead </t>
  </si>
  <si>
    <t xml:space="preserve">Swan Valley Hickstead &amp; Hunter Trials </t>
  </si>
  <si>
    <t>Ava Gleeson</t>
  </si>
  <si>
    <t>Dymunaid Aur</t>
  </si>
  <si>
    <t>Gordan Park Smarty Pants</t>
  </si>
  <si>
    <t>Sensational Sinny</t>
  </si>
  <si>
    <t>Caitlyn Duncan</t>
  </si>
  <si>
    <t>Powderbank Eireann</t>
  </si>
  <si>
    <t>India Curtain</t>
  </si>
  <si>
    <t>Brayside Blackjack</t>
  </si>
  <si>
    <t>Sophie Dagnall</t>
  </si>
  <si>
    <t>Nicola Lachenicht</t>
  </si>
  <si>
    <t>Yatarla Park Paparazzi</t>
  </si>
  <si>
    <t>Jax Reilly</t>
  </si>
  <si>
    <t>Applewood Tia Maria</t>
  </si>
  <si>
    <t>Rebecca Suvalijko</t>
  </si>
  <si>
    <t>Brynderlee Neptune</t>
  </si>
  <si>
    <t>Ebony Richardson</t>
  </si>
  <si>
    <t>Lyndam Park Valentino</t>
  </si>
  <si>
    <t>Vesper Atkins</t>
  </si>
  <si>
    <t>Kentaur Portia</t>
  </si>
  <si>
    <t>Vanessa Vincent</t>
  </si>
  <si>
    <t>Priority One</t>
  </si>
  <si>
    <t>Hannah Duncan</t>
  </si>
  <si>
    <t>Wesswood I Believe</t>
  </si>
  <si>
    <t>Ace</t>
  </si>
  <si>
    <t xml:space="preserve">E </t>
  </si>
  <si>
    <t>Bevanlee Banter</t>
  </si>
  <si>
    <t>Caitlyn Godfrey</t>
  </si>
  <si>
    <t>Madero</t>
  </si>
  <si>
    <t>Allira Bond</t>
  </si>
  <si>
    <t>Scenic Blitz</t>
  </si>
  <si>
    <t>Willow Pavlovic</t>
  </si>
  <si>
    <t>Lilliana Jones</t>
  </si>
  <si>
    <t>Stella Brown</t>
  </si>
  <si>
    <t>Ellington Evening</t>
  </si>
  <si>
    <t>Glamorvid Never Forget</t>
  </si>
  <si>
    <t>Dynamic Force</t>
  </si>
  <si>
    <t>Lv Maverick</t>
  </si>
  <si>
    <t>Ser</t>
  </si>
  <si>
    <t>SER</t>
  </si>
  <si>
    <t>Isabelle Cox</t>
  </si>
  <si>
    <t>Lauren Bassola</t>
  </si>
  <si>
    <t>Lewis Hudson</t>
  </si>
  <si>
    <t>Coxy</t>
  </si>
  <si>
    <t>Jorja Brown</t>
  </si>
  <si>
    <t>Emily Maxwell</t>
  </si>
  <si>
    <t>Duty Calls</t>
  </si>
  <si>
    <t>Amelia Chester</t>
  </si>
  <si>
    <t>Caitlin Godfrey</t>
  </si>
  <si>
    <t>Jessica Maxwell</t>
  </si>
  <si>
    <t>Sarah Micallef</t>
  </si>
  <si>
    <t>Claire George</t>
  </si>
  <si>
    <t>Matilda</t>
  </si>
  <si>
    <t>Kaitlin Goss</t>
  </si>
  <si>
    <t>Alana Stagg</t>
  </si>
  <si>
    <t>Emma Mercuri</t>
  </si>
  <si>
    <t>David Marshall</t>
  </si>
  <si>
    <t>Abigail Laurence</t>
  </si>
  <si>
    <t>Allye Haydon</t>
  </si>
  <si>
    <t>Pikelet</t>
  </si>
  <si>
    <t>Faith Hutchins</t>
  </si>
  <si>
    <t>Upward Others</t>
  </si>
  <si>
    <t>Amber Lewis</t>
  </si>
  <si>
    <t>Rio Delta</t>
  </si>
  <si>
    <t>Cassady Cheeseman</t>
  </si>
  <si>
    <t>Isobel Egan</t>
  </si>
  <si>
    <t>Orange Hill Ondini</t>
  </si>
  <si>
    <t>Fabulistic</t>
  </si>
  <si>
    <t>Ashleigh Hill</t>
  </si>
  <si>
    <t>Mia Mercuri</t>
  </si>
  <si>
    <t>Atomic Chilli</t>
  </si>
  <si>
    <t>Ellie Steele</t>
  </si>
  <si>
    <t>Meg Fowler</t>
  </si>
  <si>
    <t>Savannah</t>
  </si>
  <si>
    <t>Trapalanda Downs Pegasus</t>
  </si>
  <si>
    <t>Indy Moffitt</t>
  </si>
  <si>
    <t>Keira Dowding</t>
  </si>
  <si>
    <t>Charlotte Crichton</t>
  </si>
  <si>
    <t>Penley Domino</t>
  </si>
  <si>
    <t>Hannah Bassola</t>
  </si>
  <si>
    <t>Lilly Bennett</t>
  </si>
  <si>
    <t>Ruby Brajkovich</t>
  </si>
  <si>
    <t>Zac Attack</t>
  </si>
  <si>
    <t>Indy Brajkovich</t>
  </si>
  <si>
    <t>Indy</t>
  </si>
  <si>
    <t>Emma Bennett</t>
  </si>
  <si>
    <t>Caitlin Corden</t>
  </si>
  <si>
    <t>Violet</t>
  </si>
  <si>
    <t>Demi Steele</t>
  </si>
  <si>
    <t>Holly</t>
  </si>
  <si>
    <t>Pippa Triggs</t>
  </si>
  <si>
    <t>Lily Quirk</t>
  </si>
  <si>
    <t>Keiley Vandergraaf</t>
  </si>
  <si>
    <t>Michelle Harris</t>
  </si>
  <si>
    <t>Molly Lewis</t>
  </si>
  <si>
    <t>Taylah Huren</t>
  </si>
  <si>
    <t>Abigail Hornby</t>
  </si>
  <si>
    <t>Jasmin Holland</t>
  </si>
  <si>
    <t>Leedale Irish Sundae</t>
  </si>
  <si>
    <t>Mervyn</t>
  </si>
  <si>
    <t>Sophie Gaunt</t>
  </si>
  <si>
    <t>Anzac</t>
  </si>
  <si>
    <t>Kailani Muir</t>
  </si>
  <si>
    <t>Chloe Godfrey</t>
  </si>
  <si>
    <t>Kate Goodwin</t>
  </si>
  <si>
    <t>Samantha Lord</t>
  </si>
  <si>
    <t>Aspen</t>
  </si>
  <si>
    <t>Jennifer Kobulniczky-Duncan</t>
  </si>
  <si>
    <t>Dogs Of War</t>
  </si>
  <si>
    <t>Kaitlyn O'Driscoll</t>
  </si>
  <si>
    <t>Awesome Sister</t>
  </si>
  <si>
    <t>Taylah Hurren</t>
  </si>
  <si>
    <t>Firedance Firstclass</t>
  </si>
  <si>
    <t>Chicken</t>
  </si>
  <si>
    <t>Bridget Dixon</t>
  </si>
  <si>
    <t>Counter Offer</t>
  </si>
  <si>
    <t>Salt River Twilight</t>
  </si>
  <si>
    <t>Paint Me A Picture</t>
  </si>
  <si>
    <t>Mayfield Lollie</t>
  </si>
  <si>
    <t>Eddie</t>
  </si>
  <si>
    <t>Double The Sass</t>
  </si>
  <si>
    <t>Kp Playback</t>
  </si>
  <si>
    <t>Esb Irish Nymph</t>
  </si>
  <si>
    <t>Leileo</t>
  </si>
  <si>
    <t>Starwaltz Judgement</t>
  </si>
  <si>
    <t>Millendon Theo</t>
  </si>
  <si>
    <t>Bryceana Wildest Dream</t>
  </si>
  <si>
    <t>Pangari Silver Dawn</t>
  </si>
  <si>
    <t>Wizard</t>
  </si>
  <si>
    <t>Missy</t>
  </si>
  <si>
    <t>Broadwater Park Garland</t>
  </si>
  <si>
    <t>Kawanna Park Polo</t>
  </si>
  <si>
    <t>Kynwynn Foxy Lady</t>
  </si>
  <si>
    <t>Capri</t>
  </si>
  <si>
    <t>Merrivale Dexter</t>
  </si>
  <si>
    <t>Gordon Park Crescendo</t>
  </si>
  <si>
    <t>Willing Wattle</t>
  </si>
  <si>
    <t>Luna</t>
  </si>
  <si>
    <t>Gem Park Tinkerbelle</t>
  </si>
  <si>
    <t>Final Chill</t>
  </si>
  <si>
    <t>Havana</t>
  </si>
  <si>
    <t>Bp Jack Frost</t>
  </si>
  <si>
    <t>Tullynally Ruby Tuesday</t>
  </si>
  <si>
    <t>Cruiser</t>
  </si>
  <si>
    <t>League Of Nations</t>
  </si>
  <si>
    <t>Powderbark Charlie Brown</t>
  </si>
  <si>
    <t>Decoy</t>
  </si>
  <si>
    <t>Ella Mccrum</t>
  </si>
  <si>
    <t>Sienna Chester</t>
  </si>
  <si>
    <t>Annabelle Mccormack</t>
  </si>
  <si>
    <t>Keira Armstrong</t>
  </si>
  <si>
    <t>Lilly Mclennan</t>
  </si>
  <si>
    <t>Kaitlin O'Driscoll</t>
  </si>
  <si>
    <t>Jade Mcnaught</t>
  </si>
  <si>
    <t>Annabel Mccormack</t>
  </si>
  <si>
    <t>Gem Park Tinkerbelle SR</t>
  </si>
  <si>
    <t>Wendamar Braxton SR</t>
  </si>
  <si>
    <t>Bamborough Lady Caroline SR</t>
  </si>
  <si>
    <t>Gordon Park Crescendo SR</t>
  </si>
  <si>
    <t>Luna SR</t>
  </si>
  <si>
    <t>Holly SR</t>
  </si>
  <si>
    <t>Willing Wattle SR</t>
  </si>
  <si>
    <t>Beelo Bi Golden Girl SR</t>
  </si>
  <si>
    <t>Merrivale Dexter SR</t>
  </si>
  <si>
    <t>Violet SR</t>
  </si>
  <si>
    <t>Kynwynn Foxy Lady SR</t>
  </si>
  <si>
    <t>Broadwater Park Garland SR</t>
  </si>
  <si>
    <t>Rory SR</t>
  </si>
  <si>
    <t>Indy SR</t>
  </si>
  <si>
    <t>Kp Playback SR</t>
  </si>
  <si>
    <t>Esb Irish Nymph SR</t>
  </si>
  <si>
    <t>Savannah SR</t>
  </si>
  <si>
    <t>Orange Hill Ondini SR</t>
  </si>
  <si>
    <t>Wizard SR</t>
  </si>
  <si>
    <t>Pikelet SR</t>
  </si>
  <si>
    <t>Sundale SiriusSR</t>
  </si>
  <si>
    <t>Atomic Chilli SR</t>
  </si>
  <si>
    <t>Upward Others SR</t>
  </si>
  <si>
    <t>Rio Delta SR</t>
  </si>
  <si>
    <t>Charlie SR</t>
  </si>
  <si>
    <t>Millendon Theo SR</t>
  </si>
  <si>
    <t>Trapalanda Downs Pegasus SR</t>
  </si>
  <si>
    <t>Penley Domino SR</t>
  </si>
  <si>
    <t>Pangari Silver DawnSR</t>
  </si>
  <si>
    <t>Tyalla Oriole SR</t>
  </si>
  <si>
    <t>Mayfield LollieSR</t>
  </si>
  <si>
    <t>MaderoSR</t>
  </si>
  <si>
    <t>Double The Sass SR</t>
  </si>
  <si>
    <t>Lenny SR</t>
  </si>
  <si>
    <t>Just Wadda The Chances SR</t>
  </si>
  <si>
    <t>Coxy SR'</t>
  </si>
  <si>
    <t>Thornepark Songbird</t>
  </si>
  <si>
    <t>Asharley Born Ultimatum</t>
  </si>
  <si>
    <t>Karlinda Gus</t>
  </si>
  <si>
    <t>Orange Grove</t>
  </si>
  <si>
    <t>1/09/2-23</t>
  </si>
  <si>
    <t>Pippa</t>
  </si>
  <si>
    <t>Jarrah</t>
  </si>
  <si>
    <t>Ruby Pitter</t>
  </si>
  <si>
    <t>Summer Sherlock</t>
  </si>
  <si>
    <t>Fanta</t>
  </si>
  <si>
    <t>Eva Chapman</t>
  </si>
  <si>
    <t>Mad Merlin</t>
  </si>
  <si>
    <t>Myla Chapman</t>
  </si>
  <si>
    <t>Rolly</t>
  </si>
  <si>
    <t>Maila Musca</t>
  </si>
  <si>
    <t>Mission Control</t>
  </si>
  <si>
    <t>R</t>
  </si>
  <si>
    <t>Reagan Hill</t>
  </si>
  <si>
    <t>Hunter Brook River Dance</t>
  </si>
  <si>
    <t>Nutty</t>
  </si>
  <si>
    <t>Tammy Cameron</t>
  </si>
  <si>
    <t>Without Compromise</t>
  </si>
  <si>
    <t>Toro Express</t>
  </si>
  <si>
    <t>Zeb Finnigan</t>
  </si>
  <si>
    <t>Holli Godden</t>
  </si>
  <si>
    <t>Maddison Lucas</t>
  </si>
  <si>
    <t>Brooklyn Darlington</t>
  </si>
  <si>
    <t>Makayla Ryan</t>
  </si>
  <si>
    <t>Tinkerbell</t>
  </si>
  <si>
    <t>Judaroo Tropicana</t>
  </si>
  <si>
    <t>Storm Trooper</t>
  </si>
  <si>
    <t>Sp Stella</t>
  </si>
  <si>
    <t>Rowan Catkin</t>
  </si>
  <si>
    <t>Nyambaskingshazzbar</t>
  </si>
  <si>
    <t>BAL</t>
  </si>
  <si>
    <t>NO AWARDS, criteria not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</si>
</sst>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quot;$&quot;* #,##0.00_-;_-&quot;$&quot;* &quot;-&quot;??_-;_-@_-"/>
    <numFmt numFmtId="164" formatCode="[$-C09]dd\-mmm\-yy;@"/>
    <numFmt numFmtId="165" formatCode="[$-409]d\-mmm;@"/>
    <numFmt numFmtId="166" formatCode="[$-409]d\-mmm\-yy;@"/>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8"/>
      <name val="Arial"/>
      <family val="2"/>
    </font>
    <font>
      <b/>
      <sz val="10"/>
      <name val="Calibri"/>
      <family val="2"/>
      <scheme val="minor"/>
    </font>
    <font>
      <sz val="10"/>
      <name val="Calibri"/>
      <family val="2"/>
      <scheme val="minor"/>
    </font>
    <font>
      <sz val="10"/>
      <name val="Tahoma"/>
      <family val="2"/>
    </font>
    <font>
      <sz val="11"/>
      <name val="Arial"/>
      <family val="2"/>
    </font>
    <font>
      <b/>
      <sz val="11"/>
      <name val="Arial"/>
      <family val="2"/>
    </font>
    <font>
      <sz val="8"/>
      <name val="Arial"/>
      <family val="2"/>
    </font>
    <font>
      <u/>
      <sz val="11"/>
      <color theme="10"/>
      <name val="Arial"/>
      <family val="2"/>
    </font>
    <font>
      <i/>
      <sz val="11"/>
      <name val="Arial"/>
      <family val="2"/>
    </font>
    <font>
      <b/>
      <sz val="8"/>
      <name val="Calibri"/>
      <family val="2"/>
      <scheme val="minor"/>
    </font>
    <font>
      <sz val="10"/>
      <name val="Arial"/>
      <family val="2"/>
    </font>
    <font>
      <sz val="12"/>
      <name val="Calibri"/>
      <family val="2"/>
      <scheme val="minor"/>
    </font>
    <font>
      <b/>
      <sz val="9"/>
      <color rgb="FFC00000"/>
      <name val="Arial"/>
      <family val="2"/>
    </font>
    <font>
      <sz val="2"/>
      <name val="Calibri"/>
      <family val="2"/>
    </font>
    <font>
      <sz val="10"/>
      <name val="Calibri"/>
      <family val="2"/>
    </font>
    <font>
      <b/>
      <sz val="10"/>
      <color rgb="FFED7D31"/>
      <name val="Calibri"/>
      <family val="2"/>
    </font>
    <font>
      <b/>
      <sz val="10"/>
      <name val="Calibri"/>
      <family val="2"/>
    </font>
    <font>
      <b/>
      <sz val="11"/>
      <color rgb="FFFF0000"/>
      <name val="Arial"/>
      <family val="2"/>
    </font>
    <font>
      <b/>
      <sz val="10"/>
      <color rgb="FF00B0F0"/>
      <name val="Calibri"/>
      <family val="2"/>
      <scheme val="minor"/>
    </font>
    <font>
      <b/>
      <sz val="10"/>
      <color theme="9" tint="-0.249977111117893"/>
      <name val="Calibri"/>
      <family val="2"/>
      <scheme val="minor"/>
    </font>
    <font>
      <b/>
      <sz val="10"/>
      <color theme="0" tint="-0.14999847407452621"/>
      <name val="Calibri"/>
      <family val="2"/>
      <scheme val="minor"/>
    </font>
    <font>
      <b/>
      <sz val="10"/>
      <color theme="5"/>
      <name val="Calibri"/>
      <family val="2"/>
      <scheme val="minor"/>
    </font>
    <font>
      <sz val="11"/>
      <color theme="0" tint="-0.499984740745262"/>
      <name val="Calibri"/>
      <family val="2"/>
      <scheme val="minor"/>
    </font>
    <font>
      <sz val="10"/>
      <color theme="0" tint="-0.499984740745262"/>
      <name val="Arial"/>
      <family val="2"/>
    </font>
    <font>
      <sz val="11"/>
      <name val="Calibri"/>
      <family val="2"/>
      <scheme val="minor"/>
    </font>
    <font>
      <sz val="9"/>
      <name val="Calibri"/>
      <family val="2"/>
      <scheme val="minor"/>
    </font>
    <font>
      <sz val="8"/>
      <color rgb="FF050505"/>
      <name val="Calibri"/>
      <family val="2"/>
      <scheme val="minor"/>
    </font>
    <font>
      <sz val="8"/>
      <name val="Arial"/>
      <family val="2"/>
    </font>
    <font>
      <sz val="10"/>
      <color rgb="FFFF0000"/>
      <name val="Calibri"/>
      <family val="2"/>
      <scheme val="minor"/>
    </font>
  </fonts>
  <fills count="20">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00B0F0"/>
        <bgColor indexed="64"/>
      </patternFill>
    </fill>
    <fill>
      <patternFill patternType="solid">
        <fgColor rgb="FFA3E7FF"/>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bgColor indexed="64"/>
      </patternFill>
    </fill>
    <fill>
      <patternFill patternType="solid">
        <fgColor theme="0" tint="-4.9989318521683403E-2"/>
        <bgColor indexed="64"/>
      </patternFill>
    </fill>
    <fill>
      <patternFill patternType="solid">
        <fgColor theme="0"/>
        <bgColor indexed="64"/>
      </patternFill>
    </fill>
    <fill>
      <patternFill patternType="solid">
        <fgColor rgb="FFFF99FF"/>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FFC1EA"/>
        <bgColor indexed="64"/>
      </patternFill>
    </fill>
    <fill>
      <patternFill patternType="solid">
        <fgColor theme="4" tint="0.79998168889431442"/>
        <bgColor indexed="64"/>
      </patternFill>
    </fill>
    <fill>
      <patternFill patternType="solid">
        <fgColor theme="7"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auto="1"/>
      </left>
      <right style="thin">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auto="1"/>
      </right>
      <top/>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auto="1"/>
      </right>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s>
  <cellStyleXfs count="13">
    <xf numFmtId="0" fontId="0" fillId="0" borderId="0"/>
    <xf numFmtId="0" fontId="8" fillId="0" borderId="0"/>
    <xf numFmtId="0" fontId="10" fillId="0" borderId="0"/>
    <xf numFmtId="0" fontId="9" fillId="0" borderId="0"/>
    <xf numFmtId="0" fontId="13" fillId="0" borderId="0"/>
    <xf numFmtId="0" fontId="7" fillId="0" borderId="0"/>
    <xf numFmtId="0" fontId="14" fillId="0" borderId="0"/>
    <xf numFmtId="0" fontId="6" fillId="0" borderId="0"/>
    <xf numFmtId="0" fontId="17" fillId="0" borderId="0" applyNumberFormat="0" applyFill="0" applyBorder="0" applyAlignment="0" applyProtection="0"/>
    <xf numFmtId="0" fontId="5" fillId="0" borderId="0"/>
    <xf numFmtId="9" fontId="14" fillId="0" borderId="0" applyFont="0" applyFill="0" applyBorder="0" applyAlignment="0" applyProtection="0"/>
    <xf numFmtId="0" fontId="5" fillId="0" borderId="0"/>
    <xf numFmtId="44" fontId="20" fillId="0" borderId="0" applyFont="0" applyFill="0" applyBorder="0" applyAlignment="0" applyProtection="0"/>
  </cellStyleXfs>
  <cellXfs count="584">
    <xf numFmtId="0" fontId="0" fillId="0" borderId="0" xfId="0"/>
    <xf numFmtId="0" fontId="0" fillId="0" borderId="0" xfId="0" applyAlignment="1">
      <alignment horizontal="center" vertical="center"/>
    </xf>
    <xf numFmtId="1" fontId="11" fillId="0" borderId="0" xfId="0" applyNumberFormat="1"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1" fontId="12" fillId="0" borderId="0" xfId="0" applyNumberFormat="1" applyFont="1" applyAlignment="1">
      <alignment horizontal="center" vertical="center"/>
    </xf>
    <xf numFmtId="0" fontId="15" fillId="0" borderId="2" xfId="0" applyFont="1" applyBorder="1" applyAlignment="1">
      <alignment vertical="center"/>
    </xf>
    <xf numFmtId="0" fontId="15" fillId="0" borderId="2" xfId="0" applyFont="1" applyBorder="1" applyAlignment="1">
      <alignment horizontal="center" vertical="center"/>
    </xf>
    <xf numFmtId="0" fontId="0" fillId="0" borderId="0" xfId="0" applyAlignment="1">
      <alignment vertical="center"/>
    </xf>
    <xf numFmtId="0" fontId="16" fillId="0" borderId="29" xfId="0" applyFont="1" applyBorder="1" applyAlignment="1">
      <alignment horizontal="center" vertical="center"/>
    </xf>
    <xf numFmtId="0" fontId="15" fillId="2" borderId="2" xfId="0" applyFont="1" applyFill="1" applyBorder="1" applyAlignment="1">
      <alignment horizontal="center" vertical="center"/>
    </xf>
    <xf numFmtId="0" fontId="18" fillId="3" borderId="17" xfId="0" applyFont="1" applyFill="1" applyBorder="1" applyAlignment="1">
      <alignment vertical="center"/>
    </xf>
    <xf numFmtId="0" fontId="0" fillId="0" borderId="14" xfId="0" applyBorder="1" applyAlignment="1">
      <alignment horizontal="center" vertical="center"/>
    </xf>
    <xf numFmtId="0" fontId="0" fillId="0" borderId="1" xfId="0" applyBorder="1" applyAlignment="1">
      <alignment vertical="center"/>
    </xf>
    <xf numFmtId="49" fontId="0" fillId="0" borderId="11" xfId="0" applyNumberFormat="1" applyBorder="1" applyAlignment="1">
      <alignment vertical="center"/>
    </xf>
    <xf numFmtId="0" fontId="0" fillId="0" borderId="13" xfId="0" applyBorder="1" applyAlignment="1">
      <alignment vertical="center"/>
    </xf>
    <xf numFmtId="0" fontId="0" fillId="0" borderId="45"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0" fontId="0" fillId="0" borderId="22" xfId="0" applyBorder="1" applyAlignment="1">
      <alignment vertical="center"/>
    </xf>
    <xf numFmtId="49" fontId="0" fillId="0" borderId="27" xfId="0" applyNumberFormat="1" applyBorder="1" applyAlignment="1">
      <alignment vertical="center"/>
    </xf>
    <xf numFmtId="0" fontId="0" fillId="0" borderId="21" xfId="0" applyBorder="1" applyAlignment="1">
      <alignment horizontal="center" vertical="center"/>
    </xf>
    <xf numFmtId="0" fontId="0" fillId="0" borderId="23" xfId="0" applyBorder="1" applyAlignment="1">
      <alignment vertical="center"/>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0" xfId="0" applyAlignment="1">
      <alignment horizontal="left" vertical="center"/>
    </xf>
    <xf numFmtId="9" fontId="0" fillId="0" borderId="0" xfId="10" applyFont="1" applyBorder="1" applyAlignment="1">
      <alignment horizontal="center"/>
    </xf>
    <xf numFmtId="0" fontId="0" fillId="0" borderId="1"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14" fillId="0" borderId="0" xfId="6"/>
    <xf numFmtId="0" fontId="23" fillId="4" borderId="0" xfId="6" applyFont="1" applyFill="1" applyAlignment="1">
      <alignment vertical="center" wrapText="1"/>
    </xf>
    <xf numFmtId="0" fontId="23" fillId="4" borderId="0" xfId="6" applyFont="1" applyFill="1" applyAlignment="1">
      <alignment vertical="center"/>
    </xf>
    <xf numFmtId="0" fontId="24" fillId="0" borderId="0" xfId="6" applyFont="1" applyAlignment="1">
      <alignment horizontal="center" vertical="center" wrapText="1"/>
    </xf>
    <xf numFmtId="0" fontId="24" fillId="0" borderId="0" xfId="6" applyFont="1" applyAlignment="1">
      <alignment horizontal="center" vertical="center"/>
    </xf>
    <xf numFmtId="0" fontId="25" fillId="0" borderId="0" xfId="6" applyFont="1" applyAlignment="1">
      <alignment horizontal="center" vertical="center" wrapText="1"/>
    </xf>
    <xf numFmtId="0" fontId="25" fillId="0" borderId="0" xfId="6" applyFont="1" applyAlignment="1">
      <alignment horizontal="center" vertical="center"/>
    </xf>
    <xf numFmtId="0" fontId="26" fillId="0" borderId="0" xfId="6" applyFont="1" applyAlignment="1">
      <alignment horizontal="center" vertical="center" wrapText="1"/>
    </xf>
    <xf numFmtId="0" fontId="26" fillId="0" borderId="0" xfId="6" applyFont="1" applyAlignment="1">
      <alignment horizontal="center" vertical="center"/>
    </xf>
    <xf numFmtId="0" fontId="27" fillId="0" borderId="0" xfId="6" applyFont="1" applyAlignment="1">
      <alignment horizontal="center"/>
    </xf>
    <xf numFmtId="0" fontId="14" fillId="0" borderId="0" xfId="6" applyAlignment="1">
      <alignment vertical="center" wrapText="1"/>
    </xf>
    <xf numFmtId="0" fontId="12" fillId="5" borderId="0" xfId="0" applyFont="1" applyFill="1" applyAlignment="1">
      <alignment horizontal="left" vertical="center"/>
    </xf>
    <xf numFmtId="0" fontId="12" fillId="5" borderId="0" xfId="0" applyFont="1" applyFill="1" applyAlignment="1">
      <alignment horizontal="center" vertical="center"/>
    </xf>
    <xf numFmtId="1" fontId="12" fillId="5" borderId="0" xfId="0" applyNumberFormat="1" applyFont="1" applyFill="1" applyAlignment="1">
      <alignment horizontal="center" vertical="center"/>
    </xf>
    <xf numFmtId="14" fontId="21" fillId="5" borderId="0" xfId="12" applyNumberFormat="1" applyFont="1" applyFill="1" applyBorder="1" applyAlignment="1">
      <alignment horizontal="center" vertical="center"/>
    </xf>
    <xf numFmtId="0" fontId="12" fillId="6" borderId="12" xfId="0" applyFont="1" applyFill="1" applyBorder="1" applyAlignment="1">
      <alignment horizontal="left" vertical="center"/>
    </xf>
    <xf numFmtId="0" fontId="12" fillId="6" borderId="15" xfId="0" applyFont="1" applyFill="1" applyBorder="1" applyAlignment="1">
      <alignment horizontal="left" vertical="center"/>
    </xf>
    <xf numFmtId="164" fontId="12" fillId="6" borderId="15" xfId="0" applyNumberFormat="1" applyFont="1" applyFill="1" applyBorder="1" applyAlignment="1">
      <alignment horizontal="center" vertical="center"/>
    </xf>
    <xf numFmtId="1" fontId="12" fillId="6" borderId="12" xfId="0" applyNumberFormat="1" applyFont="1" applyFill="1" applyBorder="1" applyAlignment="1">
      <alignment horizontal="center" vertical="center"/>
    </xf>
    <xf numFmtId="1" fontId="12" fillId="6" borderId="1" xfId="0" applyNumberFormat="1" applyFont="1" applyFill="1" applyBorder="1" applyAlignment="1">
      <alignment horizontal="center" vertical="center"/>
    </xf>
    <xf numFmtId="1" fontId="8" fillId="6" borderId="1" xfId="0" applyNumberFormat="1" applyFont="1" applyFill="1" applyBorder="1" applyAlignment="1">
      <alignment horizontal="center" vertical="center"/>
    </xf>
    <xf numFmtId="0" fontId="12" fillId="6" borderId="1" xfId="0" applyFont="1" applyFill="1" applyBorder="1" applyAlignment="1">
      <alignment horizontal="left" vertical="center"/>
    </xf>
    <xf numFmtId="164" fontId="12" fillId="6" borderId="1" xfId="0" applyNumberFormat="1" applyFont="1" applyFill="1" applyBorder="1" applyAlignment="1">
      <alignment horizontal="center" vertical="center"/>
    </xf>
    <xf numFmtId="164" fontId="12" fillId="6" borderId="22" xfId="0" applyNumberFormat="1" applyFont="1" applyFill="1" applyBorder="1" applyAlignment="1">
      <alignment horizontal="center" vertical="center"/>
    </xf>
    <xf numFmtId="1" fontId="12" fillId="6" borderId="21" xfId="0" applyNumberFormat="1" applyFont="1" applyFill="1" applyBorder="1" applyAlignment="1">
      <alignment horizontal="center" vertical="center"/>
    </xf>
    <xf numFmtId="1" fontId="12" fillId="6" borderId="22" xfId="0" applyNumberFormat="1" applyFont="1" applyFill="1" applyBorder="1" applyAlignment="1">
      <alignment horizontal="center" vertical="center"/>
    </xf>
    <xf numFmtId="1" fontId="8" fillId="6" borderId="22" xfId="0" applyNumberFormat="1" applyFont="1" applyFill="1" applyBorder="1" applyAlignment="1">
      <alignment horizontal="center" vertical="center"/>
    </xf>
    <xf numFmtId="1" fontId="28" fillId="5" borderId="0" xfId="0" applyNumberFormat="1" applyFont="1" applyFill="1" applyAlignment="1">
      <alignment horizontal="center" vertical="center"/>
    </xf>
    <xf numFmtId="1" fontId="12" fillId="6" borderId="13" xfId="0" applyNumberFormat="1" applyFont="1" applyFill="1" applyBorder="1" applyAlignment="1">
      <alignment horizontal="center" vertical="center"/>
    </xf>
    <xf numFmtId="1" fontId="12" fillId="6" borderId="23" xfId="0" applyNumberFormat="1" applyFont="1" applyFill="1" applyBorder="1" applyAlignment="1">
      <alignment horizontal="center" vertical="center"/>
    </xf>
    <xf numFmtId="0" fontId="28" fillId="5" borderId="0" xfId="0" applyFont="1" applyFill="1" applyAlignment="1">
      <alignment horizontal="center" vertical="center"/>
    </xf>
    <xf numFmtId="0" fontId="0" fillId="0" borderId="49" xfId="0" applyBorder="1" applyAlignment="1">
      <alignment horizontal="center" vertical="center"/>
    </xf>
    <xf numFmtId="0" fontId="0" fillId="0" borderId="23" xfId="0" applyBorder="1" applyAlignment="1">
      <alignment horizontal="center" vertical="center"/>
    </xf>
    <xf numFmtId="0" fontId="15" fillId="0" borderId="37" xfId="0" applyFont="1" applyBorder="1" applyAlignment="1">
      <alignment horizontal="center" vertical="center"/>
    </xf>
    <xf numFmtId="0" fontId="15" fillId="0" borderId="29" xfId="0" applyFont="1" applyBorder="1" applyAlignment="1">
      <alignment horizontal="center" vertical="center"/>
    </xf>
    <xf numFmtId="0" fontId="18" fillId="0" borderId="50" xfId="0" applyFont="1" applyBorder="1" applyAlignment="1">
      <alignment horizontal="center" vertical="center"/>
    </xf>
    <xf numFmtId="0" fontId="11" fillId="7" borderId="0" xfId="0" applyFont="1" applyFill="1" applyAlignment="1">
      <alignment horizontal="center" vertical="center"/>
    </xf>
    <xf numFmtId="1" fontId="11" fillId="7" borderId="0" xfId="0" applyNumberFormat="1" applyFont="1" applyFill="1" applyAlignment="1">
      <alignment horizontal="center" vertical="center"/>
    </xf>
    <xf numFmtId="0" fontId="12" fillId="7" borderId="0" xfId="0" applyFont="1" applyFill="1" applyAlignment="1">
      <alignment horizontal="left" vertical="center"/>
    </xf>
    <xf numFmtId="0" fontId="12" fillId="7" borderId="0" xfId="0" applyFont="1" applyFill="1" applyAlignment="1">
      <alignment horizontal="center" vertical="center"/>
    </xf>
    <xf numFmtId="1" fontId="12" fillId="7" borderId="0" xfId="0" applyNumberFormat="1" applyFont="1" applyFill="1" applyAlignment="1">
      <alignment horizontal="center" vertical="center"/>
    </xf>
    <xf numFmtId="14" fontId="21" fillId="7" borderId="0" xfId="12" applyNumberFormat="1" applyFont="1" applyFill="1" applyBorder="1" applyAlignment="1">
      <alignment horizontal="center" vertical="center"/>
    </xf>
    <xf numFmtId="0" fontId="12" fillId="8" borderId="12" xfId="0" applyFont="1" applyFill="1" applyBorder="1" applyAlignment="1">
      <alignment horizontal="left" vertical="center"/>
    </xf>
    <xf numFmtId="0" fontId="12" fillId="8" borderId="15" xfId="0" applyFont="1" applyFill="1" applyBorder="1" applyAlignment="1">
      <alignment horizontal="left" vertical="center"/>
    </xf>
    <xf numFmtId="1" fontId="12" fillId="8" borderId="12" xfId="0" applyNumberFormat="1" applyFont="1" applyFill="1" applyBorder="1" applyAlignment="1">
      <alignment horizontal="center" vertical="center"/>
    </xf>
    <xf numFmtId="1" fontId="12" fillId="8" borderId="1" xfId="0" applyNumberFormat="1" applyFont="1" applyFill="1" applyBorder="1" applyAlignment="1">
      <alignment horizontal="center" vertical="center"/>
    </xf>
    <xf numFmtId="1" fontId="8" fillId="8" borderId="1" xfId="0" applyNumberFormat="1" applyFont="1" applyFill="1" applyBorder="1" applyAlignment="1">
      <alignment horizontal="center" vertical="center"/>
    </xf>
    <xf numFmtId="0" fontId="12" fillId="8" borderId="1" xfId="0" applyFont="1" applyFill="1" applyBorder="1" applyAlignment="1">
      <alignment horizontal="left" vertical="center"/>
    </xf>
    <xf numFmtId="164" fontId="12" fillId="8" borderId="1" xfId="0" applyNumberFormat="1" applyFont="1" applyFill="1" applyBorder="1" applyAlignment="1">
      <alignment horizontal="center" vertical="center"/>
    </xf>
    <xf numFmtId="1" fontId="12" fillId="8" borderId="13" xfId="0" applyNumberFormat="1" applyFont="1" applyFill="1" applyBorder="1" applyAlignment="1">
      <alignment horizontal="center" vertical="center"/>
    </xf>
    <xf numFmtId="0" fontId="12" fillId="8" borderId="22" xfId="0" applyFont="1" applyFill="1" applyBorder="1" applyAlignment="1">
      <alignment horizontal="left" vertical="center"/>
    </xf>
    <xf numFmtId="164" fontId="12" fillId="8" borderId="22" xfId="0" applyNumberFormat="1" applyFont="1" applyFill="1" applyBorder="1" applyAlignment="1">
      <alignment horizontal="center" vertical="center"/>
    </xf>
    <xf numFmtId="1" fontId="12" fillId="8" borderId="23" xfId="0" applyNumberFormat="1" applyFont="1" applyFill="1" applyBorder="1" applyAlignment="1">
      <alignment horizontal="center" vertical="center"/>
    </xf>
    <xf numFmtId="1" fontId="12" fillId="8" borderId="21" xfId="0" applyNumberFormat="1" applyFont="1" applyFill="1" applyBorder="1" applyAlignment="1">
      <alignment horizontal="center" vertical="center"/>
    </xf>
    <xf numFmtId="1" fontId="12" fillId="8" borderId="22" xfId="0" applyNumberFormat="1" applyFont="1" applyFill="1" applyBorder="1" applyAlignment="1">
      <alignment horizontal="center" vertical="center"/>
    </xf>
    <xf numFmtId="0" fontId="12" fillId="9" borderId="39" xfId="0" applyFont="1" applyFill="1" applyBorder="1" applyAlignment="1">
      <alignment horizontal="left" vertical="center"/>
    </xf>
    <xf numFmtId="164" fontId="12" fillId="9" borderId="39" xfId="0" applyNumberFormat="1" applyFont="1" applyFill="1" applyBorder="1" applyAlignment="1">
      <alignment horizontal="center" vertical="center"/>
    </xf>
    <xf numFmtId="1" fontId="12" fillId="9" borderId="48" xfId="0" applyNumberFormat="1" applyFont="1" applyFill="1" applyBorder="1" applyAlignment="1">
      <alignment horizontal="center" vertical="center"/>
    </xf>
    <xf numFmtId="0" fontId="12" fillId="9" borderId="12" xfId="0" applyFont="1" applyFill="1" applyBorder="1" applyAlignment="1">
      <alignment horizontal="left" vertical="center"/>
    </xf>
    <xf numFmtId="0" fontId="12" fillId="9" borderId="15" xfId="0" applyFont="1" applyFill="1" applyBorder="1" applyAlignment="1">
      <alignment horizontal="left" vertical="center"/>
    </xf>
    <xf numFmtId="164" fontId="12" fillId="9" borderId="15" xfId="0" applyNumberFormat="1" applyFont="1" applyFill="1" applyBorder="1" applyAlignment="1">
      <alignment horizontal="center" vertical="center"/>
    </xf>
    <xf numFmtId="1" fontId="12" fillId="9" borderId="16" xfId="0" applyNumberFormat="1" applyFont="1" applyFill="1" applyBorder="1" applyAlignment="1">
      <alignment horizontal="center" vertical="center"/>
    </xf>
    <xf numFmtId="1" fontId="12" fillId="9" borderId="12" xfId="0" applyNumberFormat="1" applyFont="1" applyFill="1" applyBorder="1" applyAlignment="1">
      <alignment horizontal="center" vertical="center"/>
    </xf>
    <xf numFmtId="1" fontId="12" fillId="9" borderId="1" xfId="0" applyNumberFormat="1" applyFont="1" applyFill="1" applyBorder="1" applyAlignment="1">
      <alignment horizontal="center" vertical="center"/>
    </xf>
    <xf numFmtId="1" fontId="12" fillId="9" borderId="11" xfId="0" applyNumberFormat="1" applyFont="1" applyFill="1" applyBorder="1" applyAlignment="1">
      <alignment horizontal="center" vertical="center"/>
    </xf>
    <xf numFmtId="1" fontId="8" fillId="9" borderId="1" xfId="0" applyNumberFormat="1" applyFont="1" applyFill="1" applyBorder="1" applyAlignment="1">
      <alignment horizontal="center" vertical="center"/>
    </xf>
    <xf numFmtId="0" fontId="12" fillId="9" borderId="1" xfId="0" applyFont="1" applyFill="1" applyBorder="1" applyAlignment="1">
      <alignment horizontal="left" vertical="center"/>
    </xf>
    <xf numFmtId="164" fontId="12" fillId="9" borderId="1" xfId="0" applyNumberFormat="1" applyFont="1" applyFill="1" applyBorder="1" applyAlignment="1">
      <alignment horizontal="center" vertical="center"/>
    </xf>
    <xf numFmtId="1" fontId="12" fillId="9" borderId="13" xfId="0" applyNumberFormat="1" applyFont="1" applyFill="1" applyBorder="1" applyAlignment="1">
      <alignment horizontal="center" vertical="center"/>
    </xf>
    <xf numFmtId="0" fontId="12" fillId="9" borderId="21" xfId="0" applyFont="1" applyFill="1" applyBorder="1" applyAlignment="1">
      <alignment horizontal="left" vertical="center"/>
    </xf>
    <xf numFmtId="0" fontId="12" fillId="9" borderId="22" xfId="0" applyFont="1" applyFill="1" applyBorder="1" applyAlignment="1">
      <alignment horizontal="left" vertical="center"/>
    </xf>
    <xf numFmtId="164" fontId="12" fillId="9" borderId="22" xfId="0" applyNumberFormat="1" applyFont="1" applyFill="1" applyBorder="1" applyAlignment="1">
      <alignment horizontal="center" vertical="center"/>
    </xf>
    <xf numFmtId="1" fontId="12" fillId="9" borderId="23" xfId="0" applyNumberFormat="1" applyFont="1" applyFill="1" applyBorder="1" applyAlignment="1">
      <alignment horizontal="center" vertical="center"/>
    </xf>
    <xf numFmtId="1" fontId="12" fillId="9" borderId="21" xfId="0" applyNumberFormat="1" applyFont="1" applyFill="1" applyBorder="1" applyAlignment="1">
      <alignment horizontal="center" vertical="center"/>
    </xf>
    <xf numFmtId="1" fontId="12" fillId="9" borderId="22" xfId="0" applyNumberFormat="1" applyFont="1" applyFill="1" applyBorder="1" applyAlignment="1">
      <alignment horizontal="center" vertical="center"/>
    </xf>
    <xf numFmtId="1" fontId="12" fillId="9" borderId="27" xfId="0" applyNumberFormat="1" applyFont="1" applyFill="1" applyBorder="1" applyAlignment="1">
      <alignment horizontal="center" vertical="center"/>
    </xf>
    <xf numFmtId="1" fontId="8" fillId="9" borderId="22" xfId="0" applyNumberFormat="1" applyFont="1" applyFill="1" applyBorder="1" applyAlignment="1">
      <alignment horizontal="center" vertical="center"/>
    </xf>
    <xf numFmtId="0" fontId="11" fillId="10" borderId="0" xfId="0" applyFont="1" applyFill="1" applyAlignment="1">
      <alignment horizontal="center" vertical="center"/>
    </xf>
    <xf numFmtId="1" fontId="11" fillId="10" borderId="0" xfId="0" applyNumberFormat="1" applyFont="1" applyFill="1" applyAlignment="1">
      <alignment horizontal="center" vertical="center"/>
    </xf>
    <xf numFmtId="0" fontId="12" fillId="10" borderId="0" xfId="0" applyFont="1" applyFill="1" applyAlignment="1">
      <alignment horizontal="left" vertical="center"/>
    </xf>
    <xf numFmtId="0" fontId="12" fillId="10" borderId="0" xfId="0" applyFont="1" applyFill="1" applyAlignment="1">
      <alignment horizontal="center" vertical="center"/>
    </xf>
    <xf numFmtId="1" fontId="12" fillId="10" borderId="0" xfId="0" applyNumberFormat="1" applyFont="1" applyFill="1" applyAlignment="1">
      <alignment horizontal="center" vertical="center"/>
    </xf>
    <xf numFmtId="14" fontId="21" fillId="10" borderId="0" xfId="12" applyNumberFormat="1" applyFont="1" applyFill="1" applyBorder="1" applyAlignment="1">
      <alignment horizontal="center" vertical="center"/>
    </xf>
    <xf numFmtId="0" fontId="29" fillId="7" borderId="8" xfId="0" applyFont="1" applyFill="1" applyBorder="1" applyAlignment="1">
      <alignment horizontal="center" vertical="center"/>
    </xf>
    <xf numFmtId="1" fontId="29" fillId="7" borderId="9" xfId="0" applyNumberFormat="1" applyFont="1" applyFill="1" applyBorder="1" applyAlignment="1">
      <alignment horizontal="center" vertical="center"/>
    </xf>
    <xf numFmtId="0" fontId="29" fillId="7" borderId="10" xfId="0" applyFont="1" applyFill="1" applyBorder="1" applyAlignment="1">
      <alignment horizontal="center" vertical="center"/>
    </xf>
    <xf numFmtId="0" fontId="29" fillId="7" borderId="6" xfId="0" applyFont="1" applyFill="1" applyBorder="1" applyAlignment="1">
      <alignment horizontal="center" vertical="center"/>
    </xf>
    <xf numFmtId="0" fontId="29" fillId="7" borderId="0" xfId="0" applyFont="1" applyFill="1" applyAlignment="1">
      <alignment horizontal="center" vertical="center"/>
    </xf>
    <xf numFmtId="1" fontId="29" fillId="7" borderId="0" xfId="0" applyNumberFormat="1" applyFont="1" applyFill="1" applyAlignment="1">
      <alignment horizontal="center" vertical="center"/>
    </xf>
    <xf numFmtId="0" fontId="11" fillId="3" borderId="0" xfId="0" applyFont="1" applyFill="1" applyAlignment="1">
      <alignment horizontal="center" vertical="center"/>
    </xf>
    <xf numFmtId="1" fontId="11" fillId="3" borderId="0" xfId="0" applyNumberFormat="1" applyFont="1" applyFill="1" applyAlignment="1">
      <alignment horizontal="center" vertical="center"/>
    </xf>
    <xf numFmtId="0" fontId="12" fillId="3" borderId="0" xfId="0" applyFont="1" applyFill="1" applyAlignment="1">
      <alignment horizontal="left" vertical="center"/>
    </xf>
    <xf numFmtId="0" fontId="12" fillId="3" borderId="0" xfId="0" applyFont="1" applyFill="1" applyAlignment="1">
      <alignment horizontal="center" vertical="center"/>
    </xf>
    <xf numFmtId="1" fontId="12" fillId="3" borderId="0" xfId="0" applyNumberFormat="1" applyFont="1" applyFill="1" applyAlignment="1">
      <alignment horizontal="center" vertical="center"/>
    </xf>
    <xf numFmtId="14" fontId="21" fillId="3" borderId="0" xfId="12" applyNumberFormat="1" applyFont="1" applyFill="1" applyBorder="1" applyAlignment="1">
      <alignment horizontal="center" vertical="center"/>
    </xf>
    <xf numFmtId="0" fontId="12" fillId="11" borderId="12" xfId="0" applyFont="1" applyFill="1" applyBorder="1" applyAlignment="1">
      <alignment horizontal="left" vertical="center"/>
    </xf>
    <xf numFmtId="0" fontId="12" fillId="11" borderId="15" xfId="0" applyFont="1" applyFill="1" applyBorder="1" applyAlignment="1">
      <alignment horizontal="left" vertical="center"/>
    </xf>
    <xf numFmtId="1" fontId="12" fillId="11" borderId="12" xfId="0" applyNumberFormat="1" applyFont="1" applyFill="1" applyBorder="1" applyAlignment="1">
      <alignment horizontal="center" vertical="center"/>
    </xf>
    <xf numFmtId="1" fontId="12" fillId="11" borderId="1" xfId="0" applyNumberFormat="1" applyFont="1" applyFill="1" applyBorder="1" applyAlignment="1">
      <alignment horizontal="center" vertical="center"/>
    </xf>
    <xf numFmtId="1" fontId="12" fillId="11" borderId="11" xfId="0" applyNumberFormat="1" applyFont="1" applyFill="1" applyBorder="1" applyAlignment="1">
      <alignment horizontal="center" vertical="center"/>
    </xf>
    <xf numFmtId="0" fontId="12" fillId="11" borderId="1" xfId="0" applyFont="1" applyFill="1" applyBorder="1" applyAlignment="1">
      <alignment horizontal="left" vertical="center"/>
    </xf>
    <xf numFmtId="164" fontId="12" fillId="11" borderId="1" xfId="0" applyNumberFormat="1" applyFont="1" applyFill="1" applyBorder="1" applyAlignment="1">
      <alignment horizontal="center" vertical="center"/>
    </xf>
    <xf numFmtId="1" fontId="12" fillId="11" borderId="13" xfId="0" applyNumberFormat="1" applyFont="1" applyFill="1" applyBorder="1" applyAlignment="1">
      <alignment horizontal="center" vertical="center"/>
    </xf>
    <xf numFmtId="0" fontId="12" fillId="11" borderId="21" xfId="0" applyFont="1" applyFill="1" applyBorder="1" applyAlignment="1">
      <alignment horizontal="left" vertical="center"/>
    </xf>
    <xf numFmtId="0" fontId="12" fillId="11" borderId="22" xfId="0" applyFont="1" applyFill="1" applyBorder="1" applyAlignment="1">
      <alignment horizontal="left" vertical="center"/>
    </xf>
    <xf numFmtId="164" fontId="12" fillId="11" borderId="22" xfId="0" applyNumberFormat="1" applyFont="1" applyFill="1" applyBorder="1" applyAlignment="1">
      <alignment horizontal="center" vertical="center"/>
    </xf>
    <xf numFmtId="1" fontId="12" fillId="11" borderId="23" xfId="0" applyNumberFormat="1" applyFont="1" applyFill="1" applyBorder="1" applyAlignment="1">
      <alignment horizontal="center" vertical="center"/>
    </xf>
    <xf numFmtId="1" fontId="12" fillId="11" borderId="21" xfId="0" applyNumberFormat="1" applyFont="1" applyFill="1" applyBorder="1" applyAlignment="1">
      <alignment horizontal="center" vertical="center"/>
    </xf>
    <xf numFmtId="1" fontId="12" fillId="11" borderId="22" xfId="0" applyNumberFormat="1" applyFont="1" applyFill="1" applyBorder="1" applyAlignment="1">
      <alignment horizontal="center" vertical="center"/>
    </xf>
    <xf numFmtId="0" fontId="30" fillId="3" borderId="0" xfId="0" applyFont="1" applyFill="1" applyAlignment="1">
      <alignment horizontal="center" vertical="center"/>
    </xf>
    <xf numFmtId="1" fontId="30" fillId="3" borderId="0" xfId="0" applyNumberFormat="1" applyFont="1" applyFill="1" applyAlignment="1">
      <alignment horizontal="center" vertical="center"/>
    </xf>
    <xf numFmtId="1" fontId="8" fillId="12" borderId="1" xfId="0" applyNumberFormat="1" applyFont="1" applyFill="1" applyBorder="1" applyAlignment="1">
      <alignment horizontal="center" vertical="center"/>
    </xf>
    <xf numFmtId="1" fontId="8" fillId="12" borderId="22" xfId="0" applyNumberFormat="1" applyFont="1" applyFill="1" applyBorder="1" applyAlignment="1">
      <alignment horizontal="center" vertical="center"/>
    </xf>
    <xf numFmtId="0" fontId="31" fillId="10" borderId="0" xfId="0" applyFont="1" applyFill="1" applyAlignment="1">
      <alignment horizontal="center" vertical="center"/>
    </xf>
    <xf numFmtId="1" fontId="31" fillId="10" borderId="0" xfId="0" applyNumberFormat="1" applyFont="1" applyFill="1" applyAlignment="1">
      <alignment horizontal="center" vertical="center"/>
    </xf>
    <xf numFmtId="0" fontId="31" fillId="10" borderId="8" xfId="0" applyFont="1" applyFill="1" applyBorder="1" applyAlignment="1">
      <alignment horizontal="center" vertical="center"/>
    </xf>
    <xf numFmtId="1" fontId="31" fillId="10" borderId="9" xfId="0" applyNumberFormat="1" applyFont="1" applyFill="1" applyBorder="1" applyAlignment="1">
      <alignment horizontal="center" vertical="center"/>
    </xf>
    <xf numFmtId="0" fontId="31" fillId="10" borderId="10" xfId="0" applyFont="1" applyFill="1" applyBorder="1" applyAlignment="1">
      <alignment horizontal="center" vertical="center"/>
    </xf>
    <xf numFmtId="0" fontId="0" fillId="0" borderId="11" xfId="0" applyBorder="1"/>
    <xf numFmtId="0" fontId="0" fillId="0" borderId="1" xfId="0" applyBorder="1"/>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 xfId="0" applyBorder="1" applyAlignment="1">
      <alignment horizontal="center"/>
    </xf>
    <xf numFmtId="0" fontId="0" fillId="0" borderId="45" xfId="0" applyBorder="1" applyAlignment="1">
      <alignment horizontal="center"/>
    </xf>
    <xf numFmtId="0" fontId="0" fillId="0" borderId="50" xfId="0" applyBorder="1" applyAlignment="1">
      <alignment horizontal="center"/>
    </xf>
    <xf numFmtId="0" fontId="0" fillId="0" borderId="0" xfId="0" applyAlignment="1">
      <alignment horizontal="center"/>
    </xf>
    <xf numFmtId="1" fontId="12" fillId="8" borderId="27" xfId="0" applyNumberFormat="1" applyFont="1" applyFill="1" applyBorder="1" applyAlignment="1">
      <alignment horizontal="center" vertical="center"/>
    </xf>
    <xf numFmtId="1" fontId="8" fillId="8" borderId="12" xfId="0" applyNumberFormat="1" applyFont="1" applyFill="1" applyBorder="1" applyAlignment="1">
      <alignment horizontal="center" vertical="center"/>
    </xf>
    <xf numFmtId="0" fontId="8" fillId="0" borderId="45" xfId="0" applyFont="1" applyBorder="1" applyAlignment="1">
      <alignment horizontal="center" vertical="center"/>
    </xf>
    <xf numFmtId="0" fontId="8" fillId="0" borderId="0" xfId="0" applyFont="1"/>
    <xf numFmtId="0" fontId="8" fillId="0" borderId="14"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vertical="center"/>
    </xf>
    <xf numFmtId="0" fontId="0" fillId="0" borderId="40" xfId="0" applyBorder="1" applyAlignment="1">
      <alignment horizontal="center" vertical="center"/>
    </xf>
    <xf numFmtId="0" fontId="0" fillId="0" borderId="48" xfId="0" applyBorder="1" applyAlignment="1">
      <alignment vertical="center"/>
    </xf>
    <xf numFmtId="0" fontId="0" fillId="0" borderId="39" xfId="0" applyBorder="1" applyAlignment="1">
      <alignment horizontal="center" vertical="center"/>
    </xf>
    <xf numFmtId="0" fontId="0" fillId="0" borderId="48" xfId="0" applyBorder="1" applyAlignment="1">
      <alignment horizontal="center" vertical="center"/>
    </xf>
    <xf numFmtId="0" fontId="0" fillId="0" borderId="53" xfId="0" applyBorder="1" applyAlignment="1">
      <alignment horizontal="center" vertical="center"/>
    </xf>
    <xf numFmtId="0" fontId="18" fillId="0" borderId="52" xfId="0" applyFont="1" applyBorder="1" applyAlignment="1">
      <alignment horizontal="center" vertical="center"/>
    </xf>
    <xf numFmtId="0" fontId="0" fillId="0" borderId="19" xfId="0" applyBorder="1"/>
    <xf numFmtId="0" fontId="18" fillId="0" borderId="17" xfId="0" applyFont="1" applyBorder="1" applyAlignment="1">
      <alignment horizontal="center" vertical="center"/>
    </xf>
    <xf numFmtId="0" fontId="0" fillId="0" borderId="52" xfId="0" applyBorder="1" applyAlignment="1">
      <alignment horizontal="center" vertical="center"/>
    </xf>
    <xf numFmtId="0" fontId="0" fillId="0" borderId="6" xfId="0" applyBorder="1" applyAlignment="1">
      <alignment horizontal="center" vertical="center"/>
    </xf>
    <xf numFmtId="0" fontId="18" fillId="3" borderId="54" xfId="0" applyFont="1" applyFill="1" applyBorder="1" applyAlignment="1">
      <alignment vertical="center"/>
    </xf>
    <xf numFmtId="0" fontId="0" fillId="0" borderId="46" xfId="0" applyBorder="1"/>
    <xf numFmtId="0" fontId="18" fillId="0" borderId="54" xfId="0" applyFont="1" applyBorder="1" applyAlignment="1">
      <alignment horizontal="center" vertical="center"/>
    </xf>
    <xf numFmtId="0" fontId="8" fillId="0" borderId="19" xfId="0" applyFont="1" applyBorder="1"/>
    <xf numFmtId="0" fontId="0" fillId="0" borderId="12" xfId="0" applyBorder="1"/>
    <xf numFmtId="1" fontId="8" fillId="9" borderId="14" xfId="0" applyNumberFormat="1" applyFont="1" applyFill="1" applyBorder="1" applyAlignment="1">
      <alignment horizontal="center" vertical="center"/>
    </xf>
    <xf numFmtId="1" fontId="8" fillId="9" borderId="28" xfId="0" applyNumberFormat="1" applyFont="1" applyFill="1" applyBorder="1" applyAlignment="1">
      <alignment horizontal="center" vertical="center"/>
    </xf>
    <xf numFmtId="1" fontId="8" fillId="6" borderId="14" xfId="0" applyNumberFormat="1" applyFont="1" applyFill="1" applyBorder="1" applyAlignment="1">
      <alignment horizontal="center" vertical="center"/>
    </xf>
    <xf numFmtId="1" fontId="8" fillId="6" borderId="28" xfId="0" applyNumberFormat="1" applyFont="1" applyFill="1" applyBorder="1" applyAlignment="1">
      <alignment horizontal="center" vertical="center"/>
    </xf>
    <xf numFmtId="1" fontId="8" fillId="12" borderId="28" xfId="0" applyNumberFormat="1" applyFont="1" applyFill="1" applyBorder="1" applyAlignment="1">
      <alignment horizontal="center" vertical="center"/>
    </xf>
    <xf numFmtId="0" fontId="8" fillId="0" borderId="19" xfId="0" applyFont="1" applyBorder="1" applyAlignment="1">
      <alignment horizontal="center" vertical="center"/>
    </xf>
    <xf numFmtId="0" fontId="14" fillId="3" borderId="17" xfId="0" applyFont="1" applyFill="1" applyBorder="1" applyAlignment="1">
      <alignment vertical="center"/>
    </xf>
    <xf numFmtId="0" fontId="8" fillId="0" borderId="49"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xf>
    <xf numFmtId="0" fontId="8" fillId="0" borderId="12" xfId="0" applyFont="1" applyBorder="1" applyAlignment="1">
      <alignment horizontal="center" vertical="center"/>
    </xf>
    <xf numFmtId="0" fontId="8" fillId="0" borderId="13" xfId="0" applyFont="1" applyBorder="1" applyAlignment="1">
      <alignment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53" xfId="0" applyFont="1" applyBorder="1" applyAlignment="1">
      <alignment horizontal="center" vertical="center"/>
    </xf>
    <xf numFmtId="0" fontId="14" fillId="0" borderId="52" xfId="0" applyFont="1" applyBorder="1" applyAlignment="1">
      <alignment horizontal="center" vertical="center"/>
    </xf>
    <xf numFmtId="0" fontId="14" fillId="0" borderId="17" xfId="0" applyFont="1" applyBorder="1" applyAlignment="1">
      <alignment horizontal="center" vertical="center"/>
    </xf>
    <xf numFmtId="0" fontId="12" fillId="6" borderId="22" xfId="0" applyFont="1" applyFill="1" applyBorder="1" applyAlignment="1">
      <alignment horizontal="left" vertical="center"/>
    </xf>
    <xf numFmtId="0" fontId="14" fillId="0" borderId="50" xfId="0" applyFont="1" applyBorder="1" applyAlignment="1">
      <alignment horizontal="center" vertical="center"/>
    </xf>
    <xf numFmtId="0" fontId="14" fillId="0" borderId="29" xfId="0" applyFont="1" applyBorder="1" applyAlignment="1">
      <alignment horizontal="center" vertical="center"/>
    </xf>
    <xf numFmtId="49" fontId="8" fillId="0" borderId="11" xfId="0" applyNumberFormat="1" applyFont="1" applyBorder="1" applyAlignment="1">
      <alignment vertical="center"/>
    </xf>
    <xf numFmtId="0" fontId="0" fillId="0" borderId="13" xfId="0" applyBorder="1"/>
    <xf numFmtId="0" fontId="0" fillId="0" borderId="48" xfId="0" applyBorder="1"/>
    <xf numFmtId="0" fontId="0" fillId="0" borderId="23" xfId="0" applyBorder="1"/>
    <xf numFmtId="1" fontId="8" fillId="8" borderId="24" xfId="0" applyNumberFormat="1" applyFont="1" applyFill="1" applyBorder="1" applyAlignment="1">
      <alignment horizontal="center" vertical="center"/>
    </xf>
    <xf numFmtId="0" fontId="12" fillId="0" borderId="12" xfId="0" applyFont="1" applyBorder="1" applyAlignment="1">
      <alignment horizontal="left" vertical="center"/>
    </xf>
    <xf numFmtId="0" fontId="12" fillId="0" borderId="1" xfId="0" applyFont="1" applyBorder="1" applyAlignment="1">
      <alignment horizontal="left" vertical="center"/>
    </xf>
    <xf numFmtId="1" fontId="11" fillId="8" borderId="11" xfId="0" applyNumberFormat="1" applyFont="1" applyFill="1" applyBorder="1" applyAlignment="1">
      <alignment horizontal="center" vertical="center"/>
    </xf>
    <xf numFmtId="0" fontId="12" fillId="6" borderId="57" xfId="0" applyFont="1" applyFill="1" applyBorder="1" applyAlignment="1">
      <alignment horizontal="left" vertical="center"/>
    </xf>
    <xf numFmtId="0" fontId="11" fillId="8" borderId="1" xfId="0" applyFont="1" applyFill="1" applyBorder="1" applyAlignment="1">
      <alignment horizontal="center" vertical="center"/>
    </xf>
    <xf numFmtId="0" fontId="12" fillId="0" borderId="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1" fillId="9" borderId="1" xfId="0" applyFont="1" applyFill="1" applyBorder="1" applyAlignment="1">
      <alignment horizontal="center" vertical="center"/>
    </xf>
    <xf numFmtId="0" fontId="11" fillId="9" borderId="13" xfId="0" applyFont="1" applyFill="1" applyBorder="1" applyAlignment="1">
      <alignment horizontal="center" vertical="center"/>
    </xf>
    <xf numFmtId="0" fontId="12" fillId="9" borderId="1" xfId="0" applyFont="1" applyFill="1" applyBorder="1" applyAlignment="1">
      <alignment horizontal="center" vertical="center"/>
    </xf>
    <xf numFmtId="0" fontId="12" fillId="9" borderId="13" xfId="0" applyFont="1" applyFill="1" applyBorder="1" applyAlignment="1">
      <alignment horizontal="center" vertical="center"/>
    </xf>
    <xf numFmtId="0" fontId="12" fillId="9" borderId="22" xfId="0" applyFont="1" applyFill="1" applyBorder="1" applyAlignment="1">
      <alignment horizontal="center" vertical="center"/>
    </xf>
    <xf numFmtId="0" fontId="12" fillId="9" borderId="23" xfId="0" applyFont="1" applyFill="1" applyBorder="1" applyAlignment="1">
      <alignment horizontal="center" vertical="center"/>
    </xf>
    <xf numFmtId="0" fontId="12" fillId="9" borderId="40" xfId="0" applyFont="1" applyFill="1" applyBorder="1" applyAlignment="1">
      <alignment horizontal="left" vertical="center"/>
    </xf>
    <xf numFmtId="164" fontId="12" fillId="8" borderId="15" xfId="0" applyNumberFormat="1" applyFont="1" applyFill="1" applyBorder="1" applyAlignment="1">
      <alignment horizontal="center" vertical="center"/>
    </xf>
    <xf numFmtId="1" fontId="12" fillId="8" borderId="16" xfId="0" applyNumberFormat="1" applyFont="1" applyFill="1" applyBorder="1" applyAlignment="1">
      <alignment horizontal="center" vertical="center"/>
    </xf>
    <xf numFmtId="1" fontId="12" fillId="3" borderId="20" xfId="0" applyNumberFormat="1" applyFont="1" applyFill="1" applyBorder="1" applyAlignment="1">
      <alignment horizontal="center" vertical="center"/>
    </xf>
    <xf numFmtId="1" fontId="12" fillId="10" borderId="30" xfId="0" applyNumberFormat="1" applyFont="1" applyFill="1" applyBorder="1" applyAlignment="1">
      <alignment horizontal="center" vertical="center"/>
    </xf>
    <xf numFmtId="1" fontId="12" fillId="10" borderId="31" xfId="0" applyNumberFormat="1" applyFont="1" applyFill="1" applyBorder="1" applyAlignment="1">
      <alignment horizontal="center" vertical="center"/>
    </xf>
    <xf numFmtId="0" fontId="12" fillId="9" borderId="39" xfId="0" applyFont="1" applyFill="1" applyBorder="1" applyAlignment="1">
      <alignment horizontal="center" vertical="center"/>
    </xf>
    <xf numFmtId="0" fontId="12" fillId="9" borderId="48" xfId="0" applyFont="1" applyFill="1" applyBorder="1" applyAlignment="1">
      <alignment horizontal="center" vertical="center"/>
    </xf>
    <xf numFmtId="0" fontId="18" fillId="3" borderId="62" xfId="0" applyFont="1" applyFill="1" applyBorder="1" applyAlignment="1">
      <alignment vertical="center"/>
    </xf>
    <xf numFmtId="1" fontId="8" fillId="6" borderId="63" xfId="0" applyNumberFormat="1" applyFont="1" applyFill="1" applyBorder="1" applyAlignment="1">
      <alignment horizontal="center" vertical="center"/>
    </xf>
    <xf numFmtId="1" fontId="8" fillId="6" borderId="15" xfId="0" applyNumberFormat="1" applyFont="1" applyFill="1" applyBorder="1" applyAlignment="1">
      <alignment horizontal="center" vertical="center"/>
    </xf>
    <xf numFmtId="49" fontId="21" fillId="5" borderId="18" xfId="12" applyNumberFormat="1" applyFont="1" applyFill="1" applyBorder="1" applyAlignment="1">
      <alignment horizontal="center" vertical="center"/>
    </xf>
    <xf numFmtId="49" fontId="21" fillId="5" borderId="30" xfId="12" applyNumberFormat="1" applyFont="1" applyFill="1" applyBorder="1" applyAlignment="1">
      <alignment horizontal="center" vertical="center"/>
    </xf>
    <xf numFmtId="49" fontId="21" fillId="5" borderId="59" xfId="12" applyNumberFormat="1" applyFont="1" applyFill="1" applyBorder="1" applyAlignment="1">
      <alignment horizontal="center" vertical="center"/>
    </xf>
    <xf numFmtId="1" fontId="8" fillId="6" borderId="58" xfId="0" applyNumberFormat="1" applyFont="1" applyFill="1" applyBorder="1" applyAlignment="1">
      <alignment horizontal="center" vertical="center"/>
    </xf>
    <xf numFmtId="1" fontId="8" fillId="6" borderId="27" xfId="0" applyNumberFormat="1" applyFont="1" applyFill="1" applyBorder="1" applyAlignment="1">
      <alignment horizontal="center" vertical="center"/>
    </xf>
    <xf numFmtId="0" fontId="11" fillId="0" borderId="6" xfId="0" applyFont="1" applyBorder="1" applyAlignment="1">
      <alignment horizontal="center" vertical="center"/>
    </xf>
    <xf numFmtId="1" fontId="11" fillId="0" borderId="6" xfId="0" applyNumberFormat="1" applyFont="1" applyBorder="1" applyAlignment="1">
      <alignment horizontal="center" vertical="center"/>
    </xf>
    <xf numFmtId="0" fontId="12" fillId="0" borderId="6" xfId="0" applyFont="1" applyBorder="1" applyAlignment="1">
      <alignment horizontal="center" vertical="center"/>
    </xf>
    <xf numFmtId="0" fontId="12" fillId="8" borderId="64" xfId="0" applyFont="1" applyFill="1" applyBorder="1" applyAlignment="1">
      <alignment horizontal="left" vertical="center"/>
    </xf>
    <xf numFmtId="0" fontId="12" fillId="8" borderId="60" xfId="0" applyFont="1" applyFill="1" applyBorder="1" applyAlignment="1">
      <alignment horizontal="left" vertical="center"/>
    </xf>
    <xf numFmtId="164" fontId="12" fillId="8" borderId="60" xfId="0" applyNumberFormat="1" applyFont="1" applyFill="1" applyBorder="1" applyAlignment="1">
      <alignment horizontal="center" vertical="center"/>
    </xf>
    <xf numFmtId="1" fontId="12" fillId="8" borderId="65" xfId="0" applyNumberFormat="1" applyFont="1" applyFill="1" applyBorder="1" applyAlignment="1">
      <alignment horizontal="center" vertical="center"/>
    </xf>
    <xf numFmtId="1" fontId="12" fillId="8" borderId="64" xfId="0" applyNumberFormat="1" applyFont="1" applyFill="1" applyBorder="1" applyAlignment="1">
      <alignment horizontal="center" vertical="center"/>
    </xf>
    <xf numFmtId="1" fontId="12" fillId="8" borderId="60" xfId="0" applyNumberFormat="1" applyFont="1" applyFill="1" applyBorder="1" applyAlignment="1">
      <alignment horizontal="center" vertical="center"/>
    </xf>
    <xf numFmtId="1" fontId="11" fillId="8" borderId="66" xfId="0" applyNumberFormat="1" applyFont="1" applyFill="1" applyBorder="1" applyAlignment="1">
      <alignment horizontal="center" vertical="center"/>
    </xf>
    <xf numFmtId="0" fontId="18" fillId="3" borderId="63" xfId="0" applyFont="1" applyFill="1" applyBorder="1" applyAlignment="1">
      <alignment horizontal="center" vertical="center"/>
    </xf>
    <xf numFmtId="0" fontId="34" fillId="0" borderId="0" xfId="0" applyFont="1"/>
    <xf numFmtId="0" fontId="18" fillId="3" borderId="57" xfId="0" applyFont="1" applyFill="1" applyBorder="1" applyAlignment="1">
      <alignment horizontal="center" vertical="center"/>
    </xf>
    <xf numFmtId="0" fontId="18"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14"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45" xfId="0" applyFont="1" applyFill="1" applyBorder="1" applyAlignment="1">
      <alignment horizontal="center" vertical="center"/>
    </xf>
    <xf numFmtId="0" fontId="18" fillId="3" borderId="58" xfId="0" applyFont="1" applyFill="1" applyBorder="1" applyAlignment="1">
      <alignment vertical="center"/>
    </xf>
    <xf numFmtId="0" fontId="18" fillId="3" borderId="11" xfId="0" applyFont="1" applyFill="1" applyBorder="1" applyAlignment="1">
      <alignment vertical="center"/>
    </xf>
    <xf numFmtId="0" fontId="0" fillId="0" borderId="11" xfId="0" applyBorder="1" applyAlignment="1">
      <alignment vertical="center"/>
    </xf>
    <xf numFmtId="0" fontId="34" fillId="0" borderId="1" xfId="0" applyFont="1" applyBorder="1"/>
    <xf numFmtId="0" fontId="34" fillId="0" borderId="1" xfId="0" applyFont="1" applyBorder="1" applyAlignment="1">
      <alignment horizontal="left" vertical="center"/>
    </xf>
    <xf numFmtId="0" fontId="34" fillId="0" borderId="1" xfId="0" applyFont="1" applyBorder="1" applyAlignment="1">
      <alignment horizontal="left"/>
    </xf>
    <xf numFmtId="0" fontId="34" fillId="0" borderId="48" xfId="0" applyFont="1" applyBorder="1"/>
    <xf numFmtId="0" fontId="34" fillId="0" borderId="13" xfId="0" applyFont="1" applyBorder="1"/>
    <xf numFmtId="0" fontId="34" fillId="0" borderId="13" xfId="0" applyFont="1" applyBorder="1" applyAlignment="1">
      <alignment horizontal="left" vertical="center"/>
    </xf>
    <xf numFmtId="0" fontId="35" fillId="0" borderId="13" xfId="0" applyFont="1" applyBorder="1"/>
    <xf numFmtId="49" fontId="0" fillId="0" borderId="13" xfId="0" applyNumberFormat="1" applyBorder="1" applyAlignment="1">
      <alignment vertical="center"/>
    </xf>
    <xf numFmtId="0" fontId="12" fillId="0" borderId="13" xfId="0" applyFont="1" applyBorder="1"/>
    <xf numFmtId="0" fontId="36" fillId="0" borderId="13" xfId="0" applyFont="1" applyBorder="1"/>
    <xf numFmtId="0" fontId="8" fillId="13" borderId="0" xfId="0" applyFont="1" applyFill="1" applyAlignment="1">
      <alignment horizontal="left" vertical="center"/>
    </xf>
    <xf numFmtId="0" fontId="0" fillId="0" borderId="53" xfId="0" applyBorder="1" applyAlignment="1">
      <alignment horizontal="center"/>
    </xf>
    <xf numFmtId="0" fontId="0" fillId="0" borderId="19" xfId="0" applyBorder="1" applyAlignment="1">
      <alignment horizontal="center"/>
    </xf>
    <xf numFmtId="0" fontId="8" fillId="0" borderId="19" xfId="0" applyFont="1" applyBorder="1" applyAlignment="1">
      <alignment horizontal="center"/>
    </xf>
    <xf numFmtId="0" fontId="0" fillId="0" borderId="46" xfId="0" applyBorder="1" applyAlignment="1">
      <alignment horizontal="center"/>
    </xf>
    <xf numFmtId="0" fontId="8" fillId="0" borderId="1" xfId="0" applyFont="1" applyBorder="1"/>
    <xf numFmtId="0" fontId="32" fillId="0" borderId="1" xfId="0" applyFont="1" applyBorder="1"/>
    <xf numFmtId="0" fontId="33" fillId="0" borderId="1" xfId="0" applyFont="1" applyBorder="1"/>
    <xf numFmtId="1" fontId="8" fillId="9" borderId="15" xfId="0" applyNumberFormat="1" applyFont="1" applyFill="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xf>
    <xf numFmtId="0" fontId="0" fillId="0" borderId="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165" fontId="11" fillId="5" borderId="55" xfId="0" applyNumberFormat="1" applyFont="1" applyFill="1" applyBorder="1" applyAlignment="1">
      <alignment horizontal="center" vertical="center"/>
    </xf>
    <xf numFmtId="165" fontId="11" fillId="5" borderId="51" xfId="0" applyNumberFormat="1" applyFont="1" applyFill="1" applyBorder="1" applyAlignment="1">
      <alignment horizontal="center" vertical="center"/>
    </xf>
    <xf numFmtId="16" fontId="21" fillId="5" borderId="55" xfId="12" applyNumberFormat="1" applyFont="1" applyFill="1" applyBorder="1" applyAlignment="1">
      <alignment horizontal="center" vertical="center"/>
    </xf>
    <xf numFmtId="16" fontId="21" fillId="5" borderId="51" xfId="12" applyNumberFormat="1" applyFont="1" applyFill="1" applyBorder="1" applyAlignment="1">
      <alignment horizontal="center" vertical="center"/>
    </xf>
    <xf numFmtId="16" fontId="21" fillId="5" borderId="7" xfId="12" applyNumberFormat="1" applyFont="1" applyFill="1" applyBorder="1" applyAlignment="1">
      <alignment horizontal="center" vertical="center"/>
    </xf>
    <xf numFmtId="165" fontId="11" fillId="5" borderId="56" xfId="0" applyNumberFormat="1" applyFont="1" applyFill="1" applyBorder="1" applyAlignment="1">
      <alignment horizontal="center" vertical="center"/>
    </xf>
    <xf numFmtId="165" fontId="11" fillId="5" borderId="5" xfId="0" applyNumberFormat="1" applyFont="1" applyFill="1" applyBorder="1" applyAlignment="1">
      <alignment horizontal="center" vertical="center"/>
    </xf>
    <xf numFmtId="165" fontId="11" fillId="5" borderId="7" xfId="0" applyNumberFormat="1" applyFont="1" applyFill="1" applyBorder="1" applyAlignment="1">
      <alignment horizontal="center" vertical="center"/>
    </xf>
    <xf numFmtId="0" fontId="12" fillId="6" borderId="21" xfId="0" applyFont="1" applyFill="1" applyBorder="1" applyAlignment="1">
      <alignment horizontal="left" vertical="center"/>
    </xf>
    <xf numFmtId="0" fontId="12" fillId="8" borderId="21" xfId="0" applyFont="1" applyFill="1" applyBorder="1" applyAlignment="1">
      <alignment horizontal="left" vertical="center"/>
    </xf>
    <xf numFmtId="49" fontId="21" fillId="7" borderId="18" xfId="12" applyNumberFormat="1" applyFont="1" applyFill="1" applyBorder="1" applyAlignment="1">
      <alignment horizontal="center" vertical="center"/>
    </xf>
    <xf numFmtId="49" fontId="21" fillId="7" borderId="30" xfId="12" applyNumberFormat="1" applyFont="1" applyFill="1" applyBorder="1" applyAlignment="1">
      <alignment horizontal="center" vertical="center"/>
    </xf>
    <xf numFmtId="1" fontId="8" fillId="12" borderId="15" xfId="0" applyNumberFormat="1" applyFont="1" applyFill="1" applyBorder="1" applyAlignment="1">
      <alignment horizontal="center" vertical="center"/>
    </xf>
    <xf numFmtId="0" fontId="12" fillId="0" borderId="15" xfId="0" applyFont="1" applyBorder="1" applyAlignment="1">
      <alignment horizontal="center" vertical="center"/>
    </xf>
    <xf numFmtId="49" fontId="21" fillId="3" borderId="29" xfId="12" applyNumberFormat="1" applyFont="1" applyFill="1" applyBorder="1" applyAlignment="1">
      <alignment horizontal="center" vertical="center"/>
    </xf>
    <xf numFmtId="1" fontId="12" fillId="3" borderId="29" xfId="0" applyNumberFormat="1" applyFont="1" applyFill="1" applyBorder="1" applyAlignment="1">
      <alignment horizontal="center" vertical="center"/>
    </xf>
    <xf numFmtId="1" fontId="8" fillId="8" borderId="42" xfId="0" applyNumberFormat="1" applyFont="1" applyFill="1" applyBorder="1" applyAlignment="1">
      <alignment horizontal="center" vertical="center"/>
    </xf>
    <xf numFmtId="1" fontId="8" fillId="8" borderId="57" xfId="0" applyNumberFormat="1" applyFont="1" applyFill="1" applyBorder="1" applyAlignment="1">
      <alignment horizontal="center" vertical="center"/>
    </xf>
    <xf numFmtId="1" fontId="8" fillId="8" borderId="15" xfId="0" applyNumberFormat="1" applyFont="1" applyFill="1" applyBorder="1" applyAlignment="1">
      <alignment horizontal="center" vertical="center"/>
    </xf>
    <xf numFmtId="1" fontId="8" fillId="8" borderId="20" xfId="0" applyNumberFormat="1" applyFont="1" applyFill="1" applyBorder="1" applyAlignment="1">
      <alignment horizontal="center" vertical="center"/>
    </xf>
    <xf numFmtId="0" fontId="11" fillId="8" borderId="15" xfId="0" applyFont="1" applyFill="1" applyBorder="1" applyAlignment="1">
      <alignment horizontal="center" vertical="center"/>
    </xf>
    <xf numFmtId="0" fontId="21" fillId="7" borderId="30" xfId="12" applyNumberFormat="1" applyFont="1" applyFill="1" applyBorder="1" applyAlignment="1">
      <alignment horizontal="center" vertical="center"/>
    </xf>
    <xf numFmtId="1" fontId="8" fillId="9" borderId="12" xfId="0" applyNumberFormat="1" applyFont="1" applyFill="1" applyBorder="1" applyAlignment="1">
      <alignment horizontal="center" vertical="center"/>
    </xf>
    <xf numFmtId="1" fontId="34" fillId="0" borderId="40" xfId="0" applyNumberFormat="1" applyFont="1" applyBorder="1" applyAlignment="1">
      <alignment horizontal="center"/>
    </xf>
    <xf numFmtId="1" fontId="34" fillId="0" borderId="12" xfId="0" applyNumberFormat="1" applyFont="1" applyBorder="1" applyAlignment="1">
      <alignment horizontal="center"/>
    </xf>
    <xf numFmtId="0" fontId="38" fillId="11" borderId="1" xfId="0" applyFont="1" applyFill="1" applyBorder="1" applyAlignment="1">
      <alignment horizontal="left" vertical="center"/>
    </xf>
    <xf numFmtId="49" fontId="21" fillId="14" borderId="30" xfId="12" applyNumberFormat="1" applyFont="1" applyFill="1" applyBorder="1" applyAlignment="1">
      <alignment horizontal="center" vertical="center"/>
    </xf>
    <xf numFmtId="1" fontId="8" fillId="14" borderId="15" xfId="0" applyNumberFormat="1" applyFont="1" applyFill="1" applyBorder="1" applyAlignment="1">
      <alignment horizontal="center" vertical="center"/>
    </xf>
    <xf numFmtId="1" fontId="8" fillId="14" borderId="1" xfId="0" applyNumberFormat="1" applyFont="1" applyFill="1" applyBorder="1" applyAlignment="1">
      <alignment horizontal="center" vertical="center"/>
    </xf>
    <xf numFmtId="1" fontId="8" fillId="14" borderId="28" xfId="0" applyNumberFormat="1" applyFont="1" applyFill="1" applyBorder="1" applyAlignment="1">
      <alignment horizontal="center" vertical="center"/>
    </xf>
    <xf numFmtId="0" fontId="12" fillId="14" borderId="0" xfId="0" applyFont="1" applyFill="1" applyAlignment="1">
      <alignment horizontal="center" vertical="center"/>
    </xf>
    <xf numFmtId="1" fontId="11" fillId="14" borderId="0" xfId="0" applyNumberFormat="1" applyFont="1" applyFill="1" applyAlignment="1">
      <alignment horizontal="center" vertical="center"/>
    </xf>
    <xf numFmtId="1" fontId="8" fillId="14" borderId="22" xfId="0" applyNumberFormat="1" applyFont="1" applyFill="1" applyBorder="1" applyAlignment="1">
      <alignment horizontal="center" vertical="center"/>
    </xf>
    <xf numFmtId="14" fontId="21" fillId="14" borderId="0" xfId="12" applyNumberFormat="1" applyFont="1" applyFill="1" applyBorder="1" applyAlignment="1">
      <alignment horizontal="center" vertical="center"/>
    </xf>
    <xf numFmtId="49" fontId="21" fillId="15" borderId="30" xfId="12" applyNumberFormat="1" applyFont="1" applyFill="1" applyBorder="1" applyAlignment="1">
      <alignment horizontal="center" vertical="center"/>
    </xf>
    <xf numFmtId="1" fontId="8" fillId="15" borderId="24" xfId="0" applyNumberFormat="1" applyFont="1" applyFill="1" applyBorder="1" applyAlignment="1">
      <alignment horizontal="center" vertical="center"/>
    </xf>
    <xf numFmtId="1" fontId="8" fillId="15" borderId="1" xfId="0" applyNumberFormat="1" applyFont="1" applyFill="1" applyBorder="1" applyAlignment="1">
      <alignment horizontal="center" vertical="center"/>
    </xf>
    <xf numFmtId="1" fontId="8" fillId="15" borderId="15" xfId="0" applyNumberFormat="1" applyFont="1" applyFill="1" applyBorder="1" applyAlignment="1">
      <alignment horizontal="center" vertical="center"/>
    </xf>
    <xf numFmtId="1" fontId="11" fillId="15" borderId="0" xfId="0" applyNumberFormat="1" applyFont="1" applyFill="1" applyAlignment="1">
      <alignment horizontal="center" vertical="center"/>
    </xf>
    <xf numFmtId="1" fontId="11" fillId="15" borderId="1" xfId="0" applyNumberFormat="1" applyFont="1" applyFill="1" applyBorder="1" applyAlignment="1">
      <alignment horizontal="center" vertical="center"/>
    </xf>
    <xf numFmtId="0" fontId="11" fillId="15" borderId="1" xfId="0" applyFont="1" applyFill="1" applyBorder="1" applyAlignment="1">
      <alignment horizontal="center" vertical="center"/>
    </xf>
    <xf numFmtId="0" fontId="12" fillId="15" borderId="0" xfId="0" applyFont="1" applyFill="1" applyAlignment="1">
      <alignment horizontal="center" vertical="center"/>
    </xf>
    <xf numFmtId="49" fontId="21" fillId="16" borderId="29" xfId="12" applyNumberFormat="1" applyFont="1" applyFill="1" applyBorder="1" applyAlignment="1">
      <alignment horizontal="center" vertical="center"/>
    </xf>
    <xf numFmtId="1" fontId="8" fillId="16" borderId="15" xfId="0" applyNumberFormat="1" applyFont="1" applyFill="1" applyBorder="1" applyAlignment="1">
      <alignment horizontal="center" vertical="center"/>
    </xf>
    <xf numFmtId="1" fontId="8" fillId="16" borderId="1" xfId="0" applyNumberFormat="1" applyFont="1" applyFill="1" applyBorder="1" applyAlignment="1">
      <alignment horizontal="center" vertical="center"/>
    </xf>
    <xf numFmtId="1" fontId="8" fillId="16" borderId="22" xfId="0" applyNumberFormat="1" applyFont="1" applyFill="1" applyBorder="1" applyAlignment="1">
      <alignment horizontal="center" vertical="center"/>
    </xf>
    <xf numFmtId="14" fontId="21" fillId="16" borderId="0" xfId="12" applyNumberFormat="1" applyFont="1" applyFill="1" applyBorder="1" applyAlignment="1">
      <alignment horizontal="center" vertical="center"/>
    </xf>
    <xf numFmtId="1" fontId="11" fillId="16" borderId="0" xfId="0" applyNumberFormat="1" applyFont="1" applyFill="1" applyAlignment="1">
      <alignment horizontal="center" vertical="center"/>
    </xf>
    <xf numFmtId="0" fontId="21" fillId="16" borderId="29" xfId="12" applyNumberFormat="1" applyFont="1" applyFill="1" applyBorder="1" applyAlignment="1">
      <alignment horizontal="center" vertical="center"/>
    </xf>
    <xf numFmtId="1" fontId="12" fillId="16" borderId="29" xfId="0" applyNumberFormat="1" applyFont="1" applyFill="1" applyBorder="1" applyAlignment="1">
      <alignment horizontal="center" vertical="center"/>
    </xf>
    <xf numFmtId="1" fontId="12" fillId="16" borderId="15" xfId="0" applyNumberFormat="1" applyFont="1" applyFill="1" applyBorder="1" applyAlignment="1">
      <alignment horizontal="center" vertical="center"/>
    </xf>
    <xf numFmtId="1" fontId="12" fillId="16" borderId="1" xfId="0" applyNumberFormat="1" applyFont="1" applyFill="1" applyBorder="1" applyAlignment="1">
      <alignment horizontal="center" vertical="center"/>
    </xf>
    <xf numFmtId="1" fontId="11" fillId="16" borderId="28" xfId="0" applyNumberFormat="1" applyFont="1" applyFill="1" applyBorder="1" applyAlignment="1">
      <alignment horizontal="center" vertical="center"/>
    </xf>
    <xf numFmtId="0" fontId="12" fillId="16" borderId="0" xfId="0" applyFont="1" applyFill="1" applyAlignment="1">
      <alignment horizontal="center" vertical="center"/>
    </xf>
    <xf numFmtId="1" fontId="8" fillId="17" borderId="1" xfId="0" applyNumberFormat="1" applyFont="1" applyFill="1" applyBorder="1" applyAlignment="1">
      <alignment horizontal="center" vertical="center"/>
    </xf>
    <xf numFmtId="1" fontId="8" fillId="17" borderId="22" xfId="0" applyNumberFormat="1" applyFont="1" applyFill="1" applyBorder="1" applyAlignment="1">
      <alignment horizontal="center" vertical="center"/>
    </xf>
    <xf numFmtId="14" fontId="21" fillId="17" borderId="0" xfId="12" applyNumberFormat="1" applyFont="1" applyFill="1" applyBorder="1" applyAlignment="1">
      <alignment horizontal="center" vertical="center"/>
    </xf>
    <xf numFmtId="1" fontId="11" fillId="17" borderId="0" xfId="0" applyNumberFormat="1" applyFont="1" applyFill="1" applyAlignment="1">
      <alignment horizontal="center" vertical="center"/>
    </xf>
    <xf numFmtId="1" fontId="12" fillId="17" borderId="1" xfId="0" applyNumberFormat="1" applyFont="1" applyFill="1" applyBorder="1" applyAlignment="1">
      <alignment horizontal="center" vertical="center"/>
    </xf>
    <xf numFmtId="0" fontId="12" fillId="17" borderId="1" xfId="0" applyFont="1" applyFill="1" applyBorder="1" applyAlignment="1">
      <alignment horizontal="center" vertical="center"/>
    </xf>
    <xf numFmtId="0" fontId="11" fillId="17" borderId="1" xfId="0" applyFont="1" applyFill="1" applyBorder="1" applyAlignment="1">
      <alignment horizontal="center" vertical="center"/>
    </xf>
    <xf numFmtId="1" fontId="11" fillId="17" borderId="1" xfId="0" applyNumberFormat="1" applyFont="1" applyFill="1" applyBorder="1" applyAlignment="1">
      <alignment horizontal="center" vertical="center"/>
    </xf>
    <xf numFmtId="0" fontId="11" fillId="17" borderId="22" xfId="0" applyFont="1" applyFill="1" applyBorder="1" applyAlignment="1">
      <alignment horizontal="center" vertical="center"/>
    </xf>
    <xf numFmtId="0" fontId="12" fillId="17" borderId="0" xfId="0" applyFont="1" applyFill="1" applyAlignment="1">
      <alignment horizontal="center" vertical="center"/>
    </xf>
    <xf numFmtId="1" fontId="12" fillId="15" borderId="29" xfId="0" applyNumberFormat="1" applyFont="1" applyFill="1" applyBorder="1" applyAlignment="1">
      <alignment horizontal="center" vertical="center"/>
    </xf>
    <xf numFmtId="0" fontId="12" fillId="15" borderId="15" xfId="0" applyFont="1" applyFill="1" applyBorder="1" applyAlignment="1">
      <alignment horizontal="center" vertical="center"/>
    </xf>
    <xf numFmtId="0" fontId="12" fillId="15" borderId="1" xfId="0" applyFont="1" applyFill="1" applyBorder="1" applyAlignment="1">
      <alignment horizontal="center" vertical="center"/>
    </xf>
    <xf numFmtId="0" fontId="12" fillId="15" borderId="22" xfId="0" applyFont="1" applyFill="1" applyBorder="1" applyAlignment="1">
      <alignment horizontal="center" vertical="center"/>
    </xf>
    <xf numFmtId="0" fontId="12" fillId="17" borderId="22" xfId="0" applyFont="1" applyFill="1" applyBorder="1" applyAlignment="1">
      <alignment horizontal="center" vertical="center"/>
    </xf>
    <xf numFmtId="49" fontId="21" fillId="16" borderId="30" xfId="12" applyNumberFormat="1" applyFont="1" applyFill="1" applyBorder="1" applyAlignment="1">
      <alignment horizontal="center" vertical="center"/>
    </xf>
    <xf numFmtId="0" fontId="11" fillId="16" borderId="1" xfId="0" applyFont="1" applyFill="1" applyBorder="1" applyAlignment="1">
      <alignment horizontal="center" vertical="center"/>
    </xf>
    <xf numFmtId="49" fontId="21" fillId="18" borderId="30" xfId="12" applyNumberFormat="1" applyFont="1" applyFill="1" applyBorder="1" applyAlignment="1">
      <alignment horizontal="center" vertical="center"/>
    </xf>
    <xf numFmtId="1" fontId="8" fillId="18" borderId="15" xfId="0" applyNumberFormat="1" applyFont="1" applyFill="1" applyBorder="1" applyAlignment="1">
      <alignment horizontal="center" vertical="center"/>
    </xf>
    <xf numFmtId="1" fontId="8" fillId="18" borderId="1" xfId="0" applyNumberFormat="1" applyFont="1" applyFill="1" applyBorder="1" applyAlignment="1">
      <alignment horizontal="center" vertical="center"/>
    </xf>
    <xf numFmtId="1" fontId="8" fillId="18" borderId="22" xfId="0" applyNumberFormat="1" applyFont="1" applyFill="1" applyBorder="1" applyAlignment="1">
      <alignment horizontal="center" vertical="center"/>
    </xf>
    <xf numFmtId="14" fontId="21" fillId="18" borderId="0" xfId="12" applyNumberFormat="1" applyFont="1" applyFill="1" applyBorder="1" applyAlignment="1">
      <alignment horizontal="center" vertical="center"/>
    </xf>
    <xf numFmtId="1" fontId="11" fillId="18" borderId="0" xfId="0" applyNumberFormat="1" applyFont="1" applyFill="1" applyAlignment="1">
      <alignment horizontal="center" vertical="center"/>
    </xf>
    <xf numFmtId="1" fontId="12" fillId="10" borderId="41" xfId="0" applyNumberFormat="1" applyFont="1" applyFill="1"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vertical="center"/>
    </xf>
    <xf numFmtId="49" fontId="0" fillId="0" borderId="66" xfId="0" applyNumberFormat="1" applyBorder="1" applyAlignment="1">
      <alignment vertical="center"/>
    </xf>
    <xf numFmtId="0" fontId="0" fillId="0" borderId="64" xfId="0" applyBorder="1" applyAlignment="1">
      <alignment horizontal="center" vertical="center"/>
    </xf>
    <xf numFmtId="0" fontId="0" fillId="0" borderId="65" xfId="0" applyBorder="1" applyAlignment="1">
      <alignment vertical="center"/>
    </xf>
    <xf numFmtId="0" fontId="0" fillId="0" borderId="60" xfId="0" applyBorder="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18" fillId="3" borderId="69" xfId="0" applyFont="1" applyFill="1" applyBorder="1" applyAlignment="1">
      <alignment vertical="center"/>
    </xf>
    <xf numFmtId="0" fontId="18" fillId="3" borderId="0" xfId="0" applyFont="1" applyFill="1" applyAlignment="1">
      <alignment vertical="center"/>
    </xf>
    <xf numFmtId="0" fontId="30" fillId="3" borderId="6" xfId="0" applyFont="1" applyFill="1" applyBorder="1" applyAlignment="1">
      <alignment horizontal="center" vertical="center"/>
    </xf>
    <xf numFmtId="1" fontId="12" fillId="6" borderId="58" xfId="0" applyNumberFormat="1" applyFont="1" applyFill="1" applyBorder="1" applyAlignment="1">
      <alignment horizontal="center" vertical="center"/>
    </xf>
    <xf numFmtId="0" fontId="28" fillId="5" borderId="6" xfId="0" applyFont="1" applyFill="1" applyBorder="1" applyAlignment="1">
      <alignment horizontal="center" vertical="center"/>
    </xf>
    <xf numFmtId="0" fontId="0" fillId="0" borderId="14" xfId="0" applyBorder="1"/>
    <xf numFmtId="49" fontId="0" fillId="0" borderId="1" xfId="0" applyNumberFormat="1" applyBorder="1" applyAlignment="1">
      <alignment vertical="center"/>
    </xf>
    <xf numFmtId="49" fontId="0" fillId="0" borderId="11" xfId="0" applyNumberFormat="1" applyBorder="1" applyAlignment="1">
      <alignment horizontal="left" vertical="center"/>
    </xf>
    <xf numFmtId="1" fontId="8" fillId="17" borderId="15" xfId="0" applyNumberFormat="1" applyFont="1" applyFill="1" applyBorder="1" applyAlignment="1">
      <alignment horizontal="center" vertical="center"/>
    </xf>
    <xf numFmtId="1" fontId="12" fillId="17" borderId="15" xfId="0" applyNumberFormat="1" applyFont="1" applyFill="1" applyBorder="1" applyAlignment="1">
      <alignment horizontal="center" vertical="center"/>
    </xf>
    <xf numFmtId="0" fontId="12" fillId="9" borderId="15" xfId="0" applyFont="1" applyFill="1" applyBorder="1" applyAlignment="1">
      <alignment horizontal="center" vertical="center"/>
    </xf>
    <xf numFmtId="0" fontId="12" fillId="9" borderId="20" xfId="0" applyFont="1" applyFill="1" applyBorder="1" applyAlignment="1">
      <alignment horizontal="center" vertical="center"/>
    </xf>
    <xf numFmtId="0" fontId="12" fillId="17" borderId="15" xfId="0" applyFont="1" applyFill="1" applyBorder="1" applyAlignment="1">
      <alignment horizontal="center" vertical="center"/>
    </xf>
    <xf numFmtId="1" fontId="12" fillId="17" borderId="41" xfId="0" applyNumberFormat="1" applyFont="1" applyFill="1" applyBorder="1" applyAlignment="1">
      <alignment horizontal="center" vertical="center"/>
    </xf>
    <xf numFmtId="1" fontId="12" fillId="11" borderId="15" xfId="0" applyNumberFormat="1" applyFont="1" applyFill="1" applyBorder="1" applyAlignment="1">
      <alignment horizontal="center" vertical="center"/>
    </xf>
    <xf numFmtId="0" fontId="30" fillId="3" borderId="7" xfId="0" applyFont="1" applyFill="1" applyBorder="1" applyAlignment="1">
      <alignment horizontal="center" vertical="center"/>
    </xf>
    <xf numFmtId="0" fontId="21" fillId="7" borderId="59" xfId="12" applyNumberFormat="1" applyFont="1" applyFill="1" applyBorder="1" applyAlignment="1">
      <alignment horizontal="center" vertical="center"/>
    </xf>
    <xf numFmtId="0" fontId="21" fillId="7" borderId="29" xfId="12" applyNumberFormat="1" applyFont="1" applyFill="1" applyBorder="1" applyAlignment="1">
      <alignment horizontal="center" vertical="center"/>
    </xf>
    <xf numFmtId="1" fontId="8" fillId="15" borderId="39" xfId="0" applyNumberFormat="1" applyFont="1" applyFill="1" applyBorder="1" applyAlignment="1">
      <alignment horizontal="center" vertical="center"/>
    </xf>
    <xf numFmtId="1" fontId="8" fillId="8" borderId="39" xfId="0" applyNumberFormat="1" applyFont="1" applyFill="1" applyBorder="1" applyAlignment="1">
      <alignment horizontal="center" vertical="center"/>
    </xf>
    <xf numFmtId="1" fontId="11" fillId="15" borderId="39" xfId="0" applyNumberFormat="1" applyFont="1" applyFill="1" applyBorder="1" applyAlignment="1">
      <alignment horizontal="center" vertical="center"/>
    </xf>
    <xf numFmtId="0" fontId="11" fillId="8" borderId="39" xfId="0" applyFont="1" applyFill="1" applyBorder="1" applyAlignment="1">
      <alignment horizontal="center" vertical="center"/>
    </xf>
    <xf numFmtId="0" fontId="11" fillId="16" borderId="39" xfId="0" applyFont="1" applyFill="1" applyBorder="1" applyAlignment="1">
      <alignment horizontal="center" vertical="center"/>
    </xf>
    <xf numFmtId="0" fontId="11" fillId="8" borderId="48" xfId="0" applyFont="1" applyFill="1" applyBorder="1" applyAlignment="1">
      <alignment horizontal="center" vertical="center"/>
    </xf>
    <xf numFmtId="0" fontId="11" fillId="8" borderId="13" xfId="0" applyFont="1" applyFill="1" applyBorder="1" applyAlignment="1">
      <alignment horizontal="center" vertical="center"/>
    </xf>
    <xf numFmtId="1" fontId="8" fillId="8" borderId="21" xfId="0" applyNumberFormat="1" applyFont="1" applyFill="1" applyBorder="1" applyAlignment="1">
      <alignment horizontal="center" vertical="center"/>
    </xf>
    <xf numFmtId="1" fontId="8" fillId="15" borderId="22" xfId="0" applyNumberFormat="1" applyFont="1" applyFill="1" applyBorder="1" applyAlignment="1">
      <alignment horizontal="center" vertical="center"/>
    </xf>
    <xf numFmtId="1" fontId="8" fillId="8" borderId="22" xfId="0" applyNumberFormat="1" applyFont="1" applyFill="1" applyBorder="1" applyAlignment="1">
      <alignment horizontal="center" vertical="center"/>
    </xf>
    <xf numFmtId="1" fontId="8" fillId="8" borderId="30" xfId="0" applyNumberFormat="1" applyFont="1" applyFill="1" applyBorder="1" applyAlignment="1">
      <alignment horizontal="center" vertical="center"/>
    </xf>
    <xf numFmtId="0" fontId="11" fillId="15" borderId="22" xfId="0" applyFont="1" applyFill="1" applyBorder="1" applyAlignment="1">
      <alignment horizontal="center" vertical="center"/>
    </xf>
    <xf numFmtId="0" fontId="11" fillId="8" borderId="22" xfId="0" applyFont="1" applyFill="1" applyBorder="1" applyAlignment="1">
      <alignment horizontal="center" vertical="center"/>
    </xf>
    <xf numFmtId="0" fontId="11" fillId="16" borderId="22" xfId="0" applyFont="1" applyFill="1" applyBorder="1" applyAlignment="1">
      <alignment horizontal="center" vertical="center"/>
    </xf>
    <xf numFmtId="0" fontId="11" fillId="8" borderId="23" xfId="0" applyFont="1" applyFill="1" applyBorder="1" applyAlignment="1">
      <alignment horizontal="center" vertical="center"/>
    </xf>
    <xf numFmtId="1" fontId="12" fillId="8" borderId="11" xfId="0" applyNumberFormat="1" applyFont="1" applyFill="1" applyBorder="1" applyAlignment="1">
      <alignment horizontal="center" vertical="center"/>
    </xf>
    <xf numFmtId="0" fontId="12" fillId="8" borderId="39" xfId="0" applyFont="1" applyFill="1" applyBorder="1" applyAlignment="1">
      <alignment horizontal="center" vertical="center"/>
    </xf>
    <xf numFmtId="0" fontId="12" fillId="8" borderId="15" xfId="0" applyFont="1" applyFill="1" applyBorder="1" applyAlignment="1">
      <alignment horizontal="center" vertical="center"/>
    </xf>
    <xf numFmtId="0" fontId="12" fillId="8" borderId="1" xfId="0" applyFont="1" applyFill="1" applyBorder="1" applyAlignment="1">
      <alignment horizontal="center" vertical="center"/>
    </xf>
    <xf numFmtId="0" fontId="12" fillId="8" borderId="13" xfId="0" applyFont="1" applyFill="1" applyBorder="1" applyAlignment="1">
      <alignment horizontal="center" vertical="center"/>
    </xf>
    <xf numFmtId="0" fontId="28" fillId="5" borderId="7" xfId="0" applyFont="1" applyFill="1" applyBorder="1" applyAlignment="1">
      <alignment horizontal="center" vertical="center"/>
    </xf>
    <xf numFmtId="1" fontId="12" fillId="6" borderId="15" xfId="0" applyNumberFormat="1" applyFont="1" applyFill="1" applyBorder="1" applyAlignment="1">
      <alignment horizontal="center" vertical="center"/>
    </xf>
    <xf numFmtId="1" fontId="12" fillId="6" borderId="16" xfId="0" applyNumberFormat="1" applyFont="1" applyFill="1" applyBorder="1" applyAlignment="1">
      <alignment horizontal="center" vertical="center"/>
    </xf>
    <xf numFmtId="0" fontId="12" fillId="19" borderId="40" xfId="0" applyFont="1" applyFill="1" applyBorder="1" applyAlignment="1">
      <alignment horizontal="left" vertical="center"/>
    </xf>
    <xf numFmtId="0" fontId="12" fillId="19" borderId="39" xfId="0" applyFont="1" applyFill="1" applyBorder="1" applyAlignment="1">
      <alignment horizontal="left" vertical="center"/>
    </xf>
    <xf numFmtId="164" fontId="12" fillId="19" borderId="39" xfId="0" applyNumberFormat="1" applyFont="1" applyFill="1" applyBorder="1" applyAlignment="1">
      <alignment horizontal="center" vertical="center"/>
    </xf>
    <xf numFmtId="1" fontId="12" fillId="19" borderId="61" xfId="0" applyNumberFormat="1" applyFont="1" applyFill="1" applyBorder="1" applyAlignment="1">
      <alignment horizontal="center" vertical="center"/>
    </xf>
    <xf numFmtId="1" fontId="12" fillId="19" borderId="1" xfId="0" applyNumberFormat="1" applyFont="1" applyFill="1" applyBorder="1" applyAlignment="1">
      <alignment horizontal="center" vertical="center"/>
    </xf>
    <xf numFmtId="0" fontId="12" fillId="19" borderId="12" xfId="0" applyFont="1" applyFill="1" applyBorder="1" applyAlignment="1">
      <alignment horizontal="left" vertical="center"/>
    </xf>
    <xf numFmtId="0" fontId="12" fillId="19" borderId="1" xfId="0" applyFont="1" applyFill="1" applyBorder="1" applyAlignment="1">
      <alignment horizontal="left" vertical="center"/>
    </xf>
    <xf numFmtId="164" fontId="12" fillId="19" borderId="1" xfId="0" applyNumberFormat="1" applyFont="1" applyFill="1" applyBorder="1" applyAlignment="1">
      <alignment horizontal="center" vertical="center"/>
    </xf>
    <xf numFmtId="0" fontId="12" fillId="11" borderId="57" xfId="0" applyFont="1" applyFill="1" applyBorder="1" applyAlignment="1">
      <alignment horizontal="left" vertical="center"/>
    </xf>
    <xf numFmtId="164" fontId="12" fillId="11" borderId="15" xfId="0" applyNumberFormat="1" applyFont="1" applyFill="1" applyBorder="1" applyAlignment="1">
      <alignment horizontal="center" vertical="center"/>
    </xf>
    <xf numFmtId="1" fontId="12" fillId="11" borderId="58" xfId="0" applyNumberFormat="1" applyFont="1" applyFill="1" applyBorder="1" applyAlignment="1">
      <alignment horizontal="center" vertical="center"/>
    </xf>
    <xf numFmtId="0" fontId="12" fillId="19" borderId="21" xfId="0" applyFont="1" applyFill="1" applyBorder="1" applyAlignment="1">
      <alignment horizontal="left" vertical="center"/>
    </xf>
    <xf numFmtId="0" fontId="12" fillId="19" borderId="22" xfId="0" applyFont="1" applyFill="1" applyBorder="1" applyAlignment="1">
      <alignment horizontal="left" vertical="center"/>
    </xf>
    <xf numFmtId="164" fontId="12" fillId="19" borderId="22" xfId="0" applyNumberFormat="1" applyFont="1" applyFill="1" applyBorder="1" applyAlignment="1">
      <alignment horizontal="center" vertical="center"/>
    </xf>
    <xf numFmtId="1" fontId="12" fillId="19" borderId="22" xfId="0" applyNumberFormat="1" applyFont="1" applyFill="1" applyBorder="1" applyAlignment="1">
      <alignment horizontal="center" vertical="center"/>
    </xf>
    <xf numFmtId="1" fontId="12" fillId="19" borderId="48" xfId="0" applyNumberFormat="1" applyFont="1" applyFill="1" applyBorder="1" applyAlignment="1">
      <alignment horizontal="center" vertical="center"/>
    </xf>
    <xf numFmtId="1" fontId="12" fillId="19" borderId="12" xfId="0" applyNumberFormat="1" applyFont="1" applyFill="1" applyBorder="1" applyAlignment="1">
      <alignment horizontal="center" vertical="center"/>
    </xf>
    <xf numFmtId="0" fontId="12" fillId="19" borderId="15" xfId="0" applyFont="1" applyFill="1" applyBorder="1" applyAlignment="1">
      <alignment horizontal="left" vertical="center"/>
    </xf>
    <xf numFmtId="164" fontId="12" fillId="19" borderId="15" xfId="0" applyNumberFormat="1" applyFont="1" applyFill="1" applyBorder="1" applyAlignment="1">
      <alignment horizontal="center" vertical="center"/>
    </xf>
    <xf numFmtId="1" fontId="12" fillId="19" borderId="16" xfId="0" applyNumberFormat="1" applyFont="1" applyFill="1" applyBorder="1" applyAlignment="1">
      <alignment horizontal="center" vertical="center"/>
    </xf>
    <xf numFmtId="1" fontId="12" fillId="19" borderId="13" xfId="0" applyNumberFormat="1" applyFont="1" applyFill="1" applyBorder="1" applyAlignment="1">
      <alignment horizontal="center" vertical="center"/>
    </xf>
    <xf numFmtId="0" fontId="12" fillId="8" borderId="57" xfId="0" applyFont="1" applyFill="1" applyBorder="1" applyAlignment="1">
      <alignment horizontal="left" vertical="center"/>
    </xf>
    <xf numFmtId="1" fontId="12" fillId="8" borderId="57" xfId="0" applyNumberFormat="1" applyFont="1" applyFill="1" applyBorder="1" applyAlignment="1">
      <alignment horizontal="center" vertical="center"/>
    </xf>
    <xf numFmtId="1" fontId="12" fillId="8" borderId="15" xfId="0" applyNumberFormat="1" applyFont="1" applyFill="1" applyBorder="1" applyAlignment="1">
      <alignment horizontal="center" vertical="center"/>
    </xf>
    <xf numFmtId="1" fontId="12" fillId="8" borderId="58" xfId="0" applyNumberFormat="1" applyFont="1" applyFill="1" applyBorder="1" applyAlignment="1">
      <alignment horizontal="center" vertical="center"/>
    </xf>
    <xf numFmtId="1" fontId="12" fillId="19" borderId="40" xfId="0" applyNumberFormat="1" applyFont="1" applyFill="1" applyBorder="1" applyAlignment="1">
      <alignment horizontal="center" vertical="center"/>
    </xf>
    <xf numFmtId="1" fontId="12" fillId="19" borderId="39" xfId="0" applyNumberFormat="1" applyFont="1" applyFill="1" applyBorder="1" applyAlignment="1">
      <alignment horizontal="center" vertical="center"/>
    </xf>
    <xf numFmtId="1" fontId="12" fillId="19" borderId="23" xfId="0" applyNumberFormat="1" applyFont="1" applyFill="1" applyBorder="1" applyAlignment="1">
      <alignment horizontal="center" vertical="center"/>
    </xf>
    <xf numFmtId="1" fontId="12" fillId="19" borderId="21" xfId="0" applyNumberFormat="1" applyFont="1" applyFill="1" applyBorder="1" applyAlignment="1">
      <alignment horizontal="center" vertical="center"/>
    </xf>
    <xf numFmtId="16" fontId="21" fillId="17" borderId="41" xfId="12" applyNumberFormat="1" applyFont="1" applyFill="1" applyBorder="1" applyAlignment="1">
      <alignment horizontal="center" vertical="center"/>
    </xf>
    <xf numFmtId="16" fontId="21" fillId="10" borderId="41" xfId="12" applyNumberFormat="1" applyFont="1" applyFill="1" applyBorder="1" applyAlignment="1">
      <alignment horizontal="center" vertical="center"/>
    </xf>
    <xf numFmtId="0" fontId="19" fillId="10" borderId="0" xfId="0" applyFont="1" applyFill="1" applyAlignment="1">
      <alignment horizontal="center" vertical="center" textRotation="255"/>
    </xf>
    <xf numFmtId="0" fontId="11" fillId="10" borderId="4" xfId="0" applyFont="1" applyFill="1" applyBorder="1" applyAlignment="1">
      <alignment horizontal="center" vertical="center"/>
    </xf>
    <xf numFmtId="0" fontId="11" fillId="10" borderId="0" xfId="0" applyFont="1" applyFill="1" applyAlignment="1">
      <alignment horizontal="center" vertical="center"/>
    </xf>
    <xf numFmtId="0" fontId="11" fillId="0" borderId="69" xfId="0" applyFont="1" applyBorder="1" applyAlignment="1">
      <alignment horizontal="center" vertical="center"/>
    </xf>
    <xf numFmtId="0" fontId="11" fillId="0" borderId="67" xfId="0" applyFont="1" applyBorder="1" applyAlignment="1">
      <alignment horizontal="center" vertical="center"/>
    </xf>
    <xf numFmtId="0" fontId="11" fillId="0" borderId="70" xfId="0" applyFont="1" applyBorder="1" applyAlignment="1">
      <alignment horizontal="center" vertical="center"/>
    </xf>
    <xf numFmtId="0" fontId="11" fillId="0" borderId="63" xfId="0" applyFont="1" applyBorder="1" applyAlignment="1">
      <alignment horizontal="center" vertical="center"/>
    </xf>
    <xf numFmtId="165" fontId="11" fillId="10" borderId="6" xfId="0" applyNumberFormat="1" applyFont="1" applyFill="1" applyBorder="1" applyAlignment="1">
      <alignment horizontal="center" vertical="center"/>
    </xf>
    <xf numFmtId="165" fontId="11" fillId="10" borderId="7" xfId="0" applyNumberFormat="1" applyFont="1" applyFill="1" applyBorder="1" applyAlignment="1">
      <alignment horizontal="center" vertical="center"/>
    </xf>
    <xf numFmtId="1" fontId="11" fillId="10" borderId="0" xfId="0" applyNumberFormat="1" applyFont="1" applyFill="1" applyAlignment="1">
      <alignment horizontal="center" vertical="center"/>
    </xf>
    <xf numFmtId="0" fontId="11" fillId="10" borderId="3" xfId="0" applyFont="1" applyFill="1" applyBorder="1" applyAlignment="1">
      <alignment horizontal="center" vertical="center"/>
    </xf>
    <xf numFmtId="0" fontId="11" fillId="10" borderId="6" xfId="0" applyFont="1" applyFill="1" applyBorder="1" applyAlignment="1">
      <alignment horizontal="center" vertical="center"/>
    </xf>
    <xf numFmtId="1" fontId="11" fillId="10" borderId="4" xfId="0" applyNumberFormat="1" applyFont="1" applyFill="1" applyBorder="1" applyAlignment="1">
      <alignment horizontal="center" vertical="center"/>
    </xf>
    <xf numFmtId="0" fontId="11" fillId="10" borderId="5" xfId="0" applyFont="1" applyFill="1" applyBorder="1" applyAlignment="1">
      <alignment horizontal="center" vertical="center"/>
    </xf>
    <xf numFmtId="0" fontId="11" fillId="10" borderId="7" xfId="0" applyFont="1" applyFill="1" applyBorder="1" applyAlignment="1">
      <alignment horizontal="center" vertical="center"/>
    </xf>
    <xf numFmtId="165" fontId="11" fillId="10" borderId="41" xfId="0" applyNumberFormat="1" applyFont="1" applyFill="1" applyBorder="1" applyAlignment="1">
      <alignment horizontal="center" vertical="center"/>
    </xf>
    <xf numFmtId="165" fontId="11" fillId="17" borderId="41" xfId="0" applyNumberFormat="1" applyFont="1" applyFill="1" applyBorder="1" applyAlignment="1">
      <alignment horizontal="center" vertical="center"/>
    </xf>
    <xf numFmtId="165" fontId="11" fillId="10" borderId="24" xfId="0" applyNumberFormat="1" applyFont="1" applyFill="1" applyBorder="1" applyAlignment="1">
      <alignment horizontal="center" vertical="center"/>
    </xf>
    <xf numFmtId="165" fontId="11" fillId="10" borderId="20" xfId="0" applyNumberFormat="1" applyFont="1" applyFill="1" applyBorder="1" applyAlignment="1">
      <alignment horizontal="center" vertical="center"/>
    </xf>
    <xf numFmtId="165" fontId="11" fillId="10" borderId="25" xfId="0" applyNumberFormat="1" applyFont="1" applyFill="1" applyBorder="1" applyAlignment="1">
      <alignment horizontal="center" vertical="center"/>
    </xf>
    <xf numFmtId="165" fontId="11" fillId="10" borderId="26" xfId="0" applyNumberFormat="1" applyFont="1" applyFill="1" applyBorder="1" applyAlignment="1">
      <alignment horizontal="center" vertical="center"/>
    </xf>
    <xf numFmtId="16" fontId="21" fillId="10" borderId="20" xfId="12" applyNumberFormat="1" applyFont="1" applyFill="1" applyBorder="1" applyAlignment="1">
      <alignment horizontal="center" vertical="center"/>
    </xf>
    <xf numFmtId="16" fontId="21" fillId="10" borderId="26" xfId="12" applyNumberFormat="1" applyFont="1" applyFill="1" applyBorder="1" applyAlignment="1">
      <alignment horizontal="center" vertical="center"/>
    </xf>
    <xf numFmtId="165" fontId="12" fillId="17" borderId="41" xfId="0" applyNumberFormat="1" applyFont="1" applyFill="1" applyBorder="1" applyAlignment="1">
      <alignment horizontal="center" vertical="center"/>
    </xf>
    <xf numFmtId="16" fontId="21" fillId="10" borderId="6" xfId="12" applyNumberFormat="1" applyFont="1" applyFill="1" applyBorder="1" applyAlignment="1">
      <alignment horizontal="center" vertical="center"/>
    </xf>
    <xf numFmtId="16" fontId="21" fillId="10" borderId="7" xfId="12" applyNumberFormat="1" applyFont="1" applyFill="1" applyBorder="1" applyAlignment="1">
      <alignment horizontal="center" vertical="center"/>
    </xf>
    <xf numFmtId="0" fontId="19" fillId="3" borderId="0" xfId="0" applyFont="1" applyFill="1" applyAlignment="1">
      <alignment horizontal="center" vertical="center" textRotation="255"/>
    </xf>
    <xf numFmtId="165" fontId="11" fillId="3" borderId="41" xfId="0" applyNumberFormat="1" applyFont="1" applyFill="1" applyBorder="1" applyAlignment="1">
      <alignment horizontal="center" vertical="center"/>
    </xf>
    <xf numFmtId="0" fontId="11" fillId="3" borderId="3" xfId="0" applyFont="1" applyFill="1" applyBorder="1" applyAlignment="1">
      <alignment horizontal="center" vertical="center"/>
    </xf>
    <xf numFmtId="0" fontId="11" fillId="3" borderId="6" xfId="0" applyFont="1" applyFill="1" applyBorder="1" applyAlignment="1">
      <alignment horizontal="center" vertical="center"/>
    </xf>
    <xf numFmtId="1" fontId="11" fillId="3" borderId="4" xfId="0" applyNumberFormat="1" applyFont="1" applyFill="1" applyBorder="1" applyAlignment="1">
      <alignment horizontal="center" vertical="center"/>
    </xf>
    <xf numFmtId="1" fontId="11" fillId="3" borderId="0" xfId="0" applyNumberFormat="1" applyFont="1" applyFill="1" applyAlignment="1">
      <alignment horizontal="center" vertical="center"/>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165" fontId="11" fillId="16" borderId="41" xfId="0" applyNumberFormat="1" applyFont="1" applyFill="1" applyBorder="1" applyAlignment="1">
      <alignment horizontal="center" vertical="center"/>
    </xf>
    <xf numFmtId="16" fontId="21" fillId="3" borderId="41" xfId="12" applyNumberFormat="1" applyFont="1" applyFill="1" applyBorder="1" applyAlignment="1">
      <alignment horizontal="center" vertical="center"/>
    </xf>
    <xf numFmtId="165" fontId="11" fillId="15" borderId="41" xfId="0" applyNumberFormat="1" applyFont="1" applyFill="1" applyBorder="1" applyAlignment="1">
      <alignment horizontal="center" vertical="center"/>
    </xf>
    <xf numFmtId="16" fontId="21" fillId="16" borderId="41" xfId="12" applyNumberFormat="1" applyFont="1" applyFill="1" applyBorder="1" applyAlignment="1">
      <alignment horizontal="center" vertical="center"/>
    </xf>
    <xf numFmtId="0" fontId="11" fillId="3" borderId="0" xfId="0" applyFont="1" applyFill="1" applyAlignment="1">
      <alignment horizontal="center" vertical="center"/>
    </xf>
    <xf numFmtId="0" fontId="11" fillId="3" borderId="4" xfId="0" applyFont="1" applyFill="1" applyBorder="1" applyAlignment="1">
      <alignment horizontal="center" vertical="center"/>
    </xf>
    <xf numFmtId="165" fontId="11" fillId="3" borderId="24" xfId="0" applyNumberFormat="1" applyFont="1" applyFill="1" applyBorder="1" applyAlignment="1">
      <alignment horizontal="center" vertical="center"/>
    </xf>
    <xf numFmtId="165" fontId="11" fillId="3" borderId="20" xfId="0" applyNumberFormat="1" applyFont="1" applyFill="1" applyBorder="1" applyAlignment="1">
      <alignment horizontal="center" vertical="center"/>
    </xf>
    <xf numFmtId="165" fontId="11" fillId="3" borderId="25" xfId="0" applyNumberFormat="1" applyFont="1" applyFill="1" applyBorder="1" applyAlignment="1">
      <alignment horizontal="center" vertical="center"/>
    </xf>
    <xf numFmtId="165" fontId="11" fillId="3" borderId="26" xfId="0" applyNumberFormat="1" applyFont="1" applyFill="1" applyBorder="1" applyAlignment="1">
      <alignment horizontal="center" vertical="center"/>
    </xf>
    <xf numFmtId="165" fontId="12" fillId="15" borderId="41" xfId="0" applyNumberFormat="1" applyFont="1" applyFill="1" applyBorder="1" applyAlignment="1">
      <alignment horizontal="center" vertical="center"/>
    </xf>
    <xf numFmtId="16" fontId="21" fillId="3" borderId="20" xfId="12" applyNumberFormat="1" applyFont="1" applyFill="1" applyBorder="1" applyAlignment="1">
      <alignment horizontal="center" vertical="center"/>
    </xf>
    <xf numFmtId="16" fontId="21" fillId="3" borderId="26" xfId="12" applyNumberFormat="1" applyFont="1" applyFill="1" applyBorder="1" applyAlignment="1">
      <alignment horizontal="center" vertical="center"/>
    </xf>
    <xf numFmtId="164" fontId="3" fillId="7" borderId="0" xfId="12" applyNumberFormat="1" applyFont="1" applyFill="1" applyBorder="1" applyAlignment="1">
      <alignment horizontal="center" vertical="center"/>
    </xf>
    <xf numFmtId="164" fontId="4" fillId="7" borderId="0" xfId="12" applyNumberFormat="1" applyFont="1" applyFill="1" applyBorder="1" applyAlignment="1">
      <alignment horizontal="center" vertical="center"/>
    </xf>
    <xf numFmtId="0" fontId="11" fillId="7" borderId="0" xfId="0" applyFont="1" applyFill="1" applyAlignment="1">
      <alignment horizontal="center" vertical="center"/>
    </xf>
    <xf numFmtId="1" fontId="11" fillId="7" borderId="4" xfId="0" applyNumberFormat="1" applyFont="1" applyFill="1" applyBorder="1" applyAlignment="1">
      <alignment horizontal="center" vertical="center"/>
    </xf>
    <xf numFmtId="1" fontId="11" fillId="7" borderId="0" xfId="0" applyNumberFormat="1" applyFont="1" applyFill="1" applyAlignment="1">
      <alignment horizontal="center" vertical="center"/>
    </xf>
    <xf numFmtId="0" fontId="11" fillId="7" borderId="4" xfId="0" applyFont="1" applyFill="1" applyBorder="1" applyAlignment="1">
      <alignment horizontal="center" vertical="center"/>
    </xf>
    <xf numFmtId="0" fontId="19" fillId="7" borderId="0" xfId="0" applyFont="1" applyFill="1" applyAlignment="1">
      <alignment horizontal="center" vertical="center" textRotation="255"/>
    </xf>
    <xf numFmtId="0" fontId="11" fillId="7" borderId="6" xfId="0" applyFont="1" applyFill="1" applyBorder="1" applyAlignment="1">
      <alignment horizontal="center" vertical="center"/>
    </xf>
    <xf numFmtId="0" fontId="11" fillId="7" borderId="3" xfId="0" applyFont="1" applyFill="1" applyBorder="1" applyAlignment="1">
      <alignment horizontal="center" vertical="center"/>
    </xf>
    <xf numFmtId="164" fontId="4" fillId="15" borderId="0" xfId="12" applyNumberFormat="1" applyFont="1" applyFill="1" applyBorder="1" applyAlignment="1">
      <alignment horizontal="center" vertical="center"/>
    </xf>
    <xf numFmtId="164" fontId="4" fillId="16" borderId="0" xfId="12" applyNumberFormat="1" applyFont="1" applyFill="1" applyBorder="1" applyAlignment="1">
      <alignment horizontal="center" vertical="center"/>
    </xf>
    <xf numFmtId="164" fontId="2" fillId="7" borderId="0" xfId="12" applyNumberFormat="1" applyFont="1" applyFill="1" applyBorder="1" applyAlignment="1">
      <alignment horizontal="center" vertical="center"/>
    </xf>
    <xf numFmtId="164" fontId="1" fillId="7" borderId="37" xfId="12" applyNumberFormat="1" applyFont="1" applyFill="1" applyBorder="1" applyAlignment="1">
      <alignment horizontal="center" vertical="center"/>
    </xf>
    <xf numFmtId="164" fontId="1" fillId="7" borderId="41" xfId="12" applyNumberFormat="1" applyFont="1" applyFill="1" applyBorder="1" applyAlignment="1">
      <alignment horizontal="center" vertical="center"/>
    </xf>
    <xf numFmtId="164" fontId="4" fillId="7" borderId="41" xfId="12" applyNumberFormat="1" applyFont="1" applyFill="1" applyBorder="1" applyAlignment="1">
      <alignment horizontal="center" vertical="center"/>
    </xf>
    <xf numFmtId="164" fontId="34" fillId="7" borderId="0" xfId="12" applyNumberFormat="1" applyFont="1" applyFill="1" applyBorder="1" applyAlignment="1">
      <alignment horizontal="center" vertical="center"/>
    </xf>
    <xf numFmtId="0" fontId="19" fillId="5" borderId="0" xfId="0" applyFont="1" applyFill="1" applyAlignment="1">
      <alignment horizontal="center" vertical="center" textRotation="255"/>
    </xf>
    <xf numFmtId="0" fontId="11" fillId="5" borderId="4" xfId="0" applyFont="1" applyFill="1" applyBorder="1" applyAlignment="1">
      <alignment horizontal="center" vertical="center"/>
    </xf>
    <xf numFmtId="0" fontId="11" fillId="5" borderId="0" xfId="0" applyFont="1" applyFill="1" applyAlignment="1">
      <alignment horizontal="center" vertical="center"/>
    </xf>
    <xf numFmtId="0" fontId="11" fillId="5" borderId="3" xfId="0" applyFont="1" applyFill="1" applyBorder="1" applyAlignment="1">
      <alignment horizontal="center" vertical="center"/>
    </xf>
    <xf numFmtId="0" fontId="11" fillId="5" borderId="6" xfId="0" applyFont="1" applyFill="1" applyBorder="1" applyAlignment="1">
      <alignment horizontal="center" vertical="center"/>
    </xf>
    <xf numFmtId="1" fontId="11" fillId="5" borderId="0" xfId="0" applyNumberFormat="1" applyFont="1" applyFill="1" applyAlignment="1">
      <alignment horizontal="center" vertical="center"/>
    </xf>
    <xf numFmtId="1" fontId="11" fillId="5" borderId="4" xfId="0" applyNumberFormat="1" applyFont="1" applyFill="1" applyBorder="1" applyAlignment="1">
      <alignment horizontal="center" vertical="center"/>
    </xf>
    <xf numFmtId="0" fontId="11" fillId="5" borderId="7" xfId="0" applyFont="1" applyFill="1" applyBorder="1" applyAlignment="1">
      <alignment horizontal="center" vertical="center"/>
    </xf>
    <xf numFmtId="0" fontId="11" fillId="5" borderId="5" xfId="0" applyFont="1" applyFill="1" applyBorder="1" applyAlignment="1">
      <alignment horizontal="center" vertical="center"/>
    </xf>
    <xf numFmtId="164" fontId="4" fillId="18" borderId="20" xfId="12" applyNumberFormat="1" applyFont="1" applyFill="1" applyBorder="1" applyAlignment="1">
      <alignment horizontal="center" vertical="center"/>
    </xf>
    <xf numFmtId="164" fontId="4" fillId="5" borderId="20" xfId="12" applyNumberFormat="1" applyFont="1" applyFill="1" applyBorder="1" applyAlignment="1">
      <alignment horizontal="center" vertical="center"/>
    </xf>
    <xf numFmtId="164" fontId="4" fillId="14" borderId="20" xfId="12" applyNumberFormat="1" applyFont="1" applyFill="1" applyBorder="1" applyAlignment="1">
      <alignment horizontal="center" vertical="center"/>
    </xf>
    <xf numFmtId="164" fontId="2" fillId="5" borderId="20" xfId="12" applyNumberFormat="1" applyFont="1" applyFill="1" applyBorder="1" applyAlignment="1">
      <alignment horizontal="center" vertical="center"/>
    </xf>
    <xf numFmtId="164" fontId="3" fillId="5" borderId="47" xfId="12" applyNumberFormat="1" applyFont="1" applyFill="1" applyBorder="1" applyAlignment="1">
      <alignment horizontal="center" vertical="center"/>
    </xf>
    <xf numFmtId="164" fontId="4" fillId="5" borderId="47" xfId="12" applyNumberFormat="1" applyFont="1" applyFill="1" applyBorder="1" applyAlignment="1">
      <alignment horizontal="center" vertical="center"/>
    </xf>
    <xf numFmtId="164" fontId="3" fillId="5" borderId="20" xfId="12" applyNumberFormat="1" applyFont="1" applyFill="1" applyBorder="1" applyAlignment="1">
      <alignment horizontal="center" vertical="center"/>
    </xf>
    <xf numFmtId="164" fontId="3" fillId="5" borderId="55" xfId="12" applyNumberFormat="1" applyFont="1" applyFill="1" applyBorder="1" applyAlignment="1">
      <alignment horizontal="center" vertical="center"/>
    </xf>
    <xf numFmtId="164" fontId="4" fillId="5" borderId="51" xfId="12" applyNumberFormat="1" applyFont="1" applyFill="1" applyBorder="1" applyAlignment="1">
      <alignment horizontal="center" vertical="center"/>
    </xf>
    <xf numFmtId="164" fontId="4" fillId="5" borderId="55" xfId="12" applyNumberFormat="1" applyFont="1" applyFill="1" applyBorder="1" applyAlignment="1">
      <alignment horizontal="center" vertical="center"/>
    </xf>
    <xf numFmtId="16" fontId="21" fillId="5" borderId="20" xfId="12" applyNumberFormat="1" applyFont="1" applyFill="1" applyBorder="1" applyAlignment="1">
      <alignment horizontal="center" vertical="center"/>
    </xf>
    <xf numFmtId="165" fontId="11" fillId="5" borderId="24" xfId="0" applyNumberFormat="1" applyFont="1" applyFill="1" applyBorder="1" applyAlignment="1">
      <alignment horizontal="center" vertical="center"/>
    </xf>
    <xf numFmtId="165" fontId="11" fillId="5" borderId="20" xfId="0" applyNumberFormat="1" applyFont="1" applyFill="1" applyBorder="1" applyAlignment="1">
      <alignment horizontal="center" vertical="center"/>
    </xf>
    <xf numFmtId="164" fontId="34" fillId="5" borderId="20" xfId="12" applyNumberFormat="1" applyFont="1" applyFill="1" applyBorder="1" applyAlignment="1">
      <alignment horizontal="center" vertical="center"/>
    </xf>
    <xf numFmtId="164" fontId="3" fillId="5" borderId="51" xfId="12" applyNumberFormat="1" applyFont="1" applyFill="1" applyBorder="1" applyAlignment="1">
      <alignment horizontal="center" vertical="center"/>
    </xf>
    <xf numFmtId="165" fontId="11" fillId="5" borderId="55" xfId="0" applyNumberFormat="1" applyFont="1" applyFill="1" applyBorder="1" applyAlignment="1">
      <alignment horizontal="center" vertical="center"/>
    </xf>
    <xf numFmtId="165" fontId="11" fillId="5" borderId="0" xfId="0" applyNumberFormat="1" applyFont="1" applyFill="1" applyAlignment="1">
      <alignment horizontal="center" vertical="center"/>
    </xf>
    <xf numFmtId="165" fontId="12" fillId="5" borderId="55" xfId="0" applyNumberFormat="1" applyFont="1" applyFill="1" applyBorder="1" applyAlignment="1">
      <alignment horizontal="center" vertical="center"/>
    </xf>
    <xf numFmtId="165" fontId="12" fillId="5" borderId="0" xfId="0" applyNumberFormat="1" applyFont="1" applyFill="1" applyAlignment="1">
      <alignment horizontal="center" vertical="center"/>
    </xf>
    <xf numFmtId="0" fontId="26" fillId="2" borderId="0" xfId="6" applyFont="1" applyFill="1" applyAlignment="1">
      <alignment horizontal="center" vertical="center"/>
    </xf>
    <xf numFmtId="0" fontId="14" fillId="0" borderId="0" xfId="6" applyAlignment="1">
      <alignment horizontal="left" vertical="center" wrapText="1"/>
    </xf>
    <xf numFmtId="0" fontId="15" fillId="0" borderId="37" xfId="0" applyFont="1" applyBorder="1" applyAlignment="1">
      <alignment horizontal="center" vertical="center"/>
    </xf>
    <xf numFmtId="0" fontId="15" fillId="0" borderId="41" xfId="0" applyFont="1" applyBorder="1" applyAlignment="1">
      <alignment horizontal="center" vertical="center"/>
    </xf>
    <xf numFmtId="0" fontId="15" fillId="0" borderId="29" xfId="0" applyFont="1" applyBorder="1" applyAlignment="1">
      <alignment horizontal="center" vertical="center"/>
    </xf>
    <xf numFmtId="0" fontId="15" fillId="2" borderId="38"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3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44" xfId="0" applyFont="1" applyFill="1" applyBorder="1" applyAlignment="1">
      <alignment horizontal="center" vertical="center"/>
    </xf>
    <xf numFmtId="15" fontId="15" fillId="2" borderId="35" xfId="0" applyNumberFormat="1" applyFont="1" applyFill="1" applyBorder="1" applyAlignment="1">
      <alignment horizontal="center" vertical="center"/>
    </xf>
    <xf numFmtId="0" fontId="15" fillId="2" borderId="36" xfId="0" applyFont="1" applyFill="1" applyBorder="1" applyAlignment="1">
      <alignment horizontal="center" vertical="center"/>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22" fillId="0" borderId="33" xfId="0" applyFont="1" applyBorder="1" applyAlignment="1">
      <alignment horizontal="center" vertical="center"/>
    </xf>
    <xf numFmtId="0" fontId="15" fillId="2" borderId="16"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3"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0" xfId="0" applyFont="1" applyFill="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2" borderId="42"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32" xfId="0" applyFont="1" applyFill="1" applyBorder="1" applyAlignment="1">
      <alignment horizontal="center" vertical="center" wrapText="1"/>
    </xf>
    <xf numFmtId="0" fontId="15" fillId="2" borderId="34" xfId="0" applyFont="1" applyFill="1" applyBorder="1" applyAlignment="1">
      <alignment horizontal="center" vertical="center" wrapText="1"/>
    </xf>
    <xf numFmtId="166" fontId="15" fillId="2" borderId="35" xfId="0" applyNumberFormat="1" applyFont="1" applyFill="1" applyBorder="1" applyAlignment="1">
      <alignment horizontal="center" vertical="center"/>
    </xf>
    <xf numFmtId="166" fontId="15" fillId="2" borderId="36" xfId="0" applyNumberFormat="1" applyFont="1" applyFill="1" applyBorder="1" applyAlignment="1">
      <alignment horizontal="center" vertical="center"/>
    </xf>
    <xf numFmtId="0" fontId="15" fillId="2" borderId="20" xfId="0" applyFont="1" applyFill="1" applyBorder="1" applyAlignment="1">
      <alignment horizontal="center" vertical="center"/>
    </xf>
    <xf numFmtId="0" fontId="15" fillId="2" borderId="47" xfId="0" applyFont="1" applyFill="1" applyBorder="1" applyAlignment="1">
      <alignment horizontal="center" vertical="center"/>
    </xf>
    <xf numFmtId="14" fontId="15" fillId="2" borderId="35" xfId="0" applyNumberFormat="1" applyFont="1" applyFill="1" applyBorder="1" applyAlignment="1">
      <alignment horizontal="center" vertical="center"/>
    </xf>
    <xf numFmtId="1" fontId="8" fillId="12" borderId="63" xfId="0" applyNumberFormat="1" applyFont="1" applyFill="1" applyBorder="1" applyAlignment="1">
      <alignment horizontal="center" vertical="center"/>
    </xf>
    <xf numFmtId="0" fontId="12" fillId="19" borderId="18" xfId="0" applyFont="1" applyFill="1" applyBorder="1" applyAlignment="1">
      <alignment horizontal="left" vertical="center"/>
    </xf>
    <xf numFmtId="0" fontId="12" fillId="19" borderId="30" xfId="0" applyFont="1" applyFill="1" applyBorder="1" applyAlignment="1">
      <alignment horizontal="left" vertical="center"/>
    </xf>
    <xf numFmtId="164" fontId="12" fillId="19" borderId="30" xfId="0" applyNumberFormat="1" applyFont="1" applyFill="1" applyBorder="1" applyAlignment="1">
      <alignment horizontal="center" vertical="center"/>
    </xf>
    <xf numFmtId="1" fontId="12" fillId="19" borderId="59" xfId="0" applyNumberFormat="1" applyFont="1" applyFill="1" applyBorder="1" applyAlignment="1">
      <alignment horizontal="center" vertical="center"/>
    </xf>
    <xf numFmtId="1" fontId="12" fillId="19" borderId="30" xfId="0" applyNumberFormat="1" applyFont="1" applyFill="1" applyBorder="1" applyAlignment="1">
      <alignment horizontal="center" vertical="center"/>
    </xf>
    <xf numFmtId="1" fontId="12" fillId="19" borderId="31" xfId="0" applyNumberFormat="1" applyFont="1" applyFill="1" applyBorder="1" applyAlignment="1">
      <alignment horizontal="center" vertical="center"/>
    </xf>
  </cellXfs>
  <cellStyles count="13">
    <cellStyle name="Currency" xfId="12" builtinId="4"/>
    <cellStyle name="Excel Built-in Normal" xfId="1" xr:uid="{00000000-0005-0000-0000-000000000000}"/>
    <cellStyle name="Hyperlink 2" xfId="8" xr:uid="{051D5591-3F06-4F62-A99C-CB118F903B03}"/>
    <cellStyle name="Normal" xfId="0" builtinId="0"/>
    <cellStyle name="Normal 2" xfId="2" xr:uid="{00000000-0005-0000-0000-000002000000}"/>
    <cellStyle name="Normal 2 2" xfId="3" xr:uid="{00000000-0005-0000-0000-000003000000}"/>
    <cellStyle name="Normal 2 2 2" xfId="11" xr:uid="{04F5CBA1-329B-45AA-A7AC-32D5FB2F517C}"/>
    <cellStyle name="Normal 2 3" xfId="7" xr:uid="{EA2938E5-3C51-4C0B-B4BE-7EAE035B50F5}"/>
    <cellStyle name="Normal 2 4" xfId="9" xr:uid="{0089E522-9C1C-4BFE-AF6B-DE7DAF5160A8}"/>
    <cellStyle name="Normal 3" xfId="4" xr:uid="{812077FF-5E30-4225-80D7-824884A7FDF8}"/>
    <cellStyle name="Normal 4" xfId="5" xr:uid="{847C4420-5FFA-4B0D-86A7-9F938CD3B6E7}"/>
    <cellStyle name="Normal 5" xfId="6" xr:uid="{4B775EA7-2F1B-44C1-8D12-94EF77AC2B30}"/>
    <cellStyle name="Percent 2" xfId="10" xr:uid="{88AE0098-881B-45B1-A3F7-AAB7F03931FE}"/>
  </cellStyles>
  <dxfs count="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A3E7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9" tint="0.59996337778862885"/>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59996337778862885"/>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auto="1"/>
      </font>
    </dxf>
  </dxfs>
  <tableStyles count="1" defaultTableStyle="TableStyleMedium9" defaultPivotStyle="PivotStyleLight16">
    <tableStyle name="Table Style 1" pivot="0" count="1" xr9:uid="{68322C94-C8B1-4AA2-9824-DB764581D215}">
      <tableStyleElement type="headerRow" dxfId="86"/>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1EA"/>
      <color rgb="FFA3E7FF"/>
      <color rgb="FFFFC9C9"/>
      <color rgb="FFFF99FF"/>
      <color rgb="FFFF66CC"/>
      <color rgb="FFFFFFCC"/>
      <color rgb="FFFFEC99"/>
      <color rgb="FFFF3399"/>
      <color rgb="FFFF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418624</xdr:colOff>
      <xdr:row>0</xdr:row>
      <xdr:rowOff>85725</xdr:rowOff>
    </xdr:from>
    <xdr:ext cx="1610202" cy="1533525"/>
    <xdr:pic>
      <xdr:nvPicPr>
        <xdr:cNvPr id="2" name="Picture 1" descr="A picture containing text&#10;&#10;Description automatically generated">
          <a:extLst>
            <a:ext uri="{FF2B5EF4-FFF2-40B4-BE49-F238E27FC236}">
              <a16:creationId xmlns:a16="http://schemas.microsoft.com/office/drawing/2014/main" id="{D36DD532-3BA0-44E4-86C9-E86EB73BC6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0224" y="85725"/>
          <a:ext cx="1610202" cy="15335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OR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EE3"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ER1"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ee1"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A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R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E3"/>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e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0A011-CFB1-41B3-830B-0AA640C9FF53}">
  <sheetPr>
    <tabColor rgb="FFC00000"/>
    <pageSetUpPr fitToPage="1"/>
  </sheetPr>
  <dimension ref="A1:AA161"/>
  <sheetViews>
    <sheetView zoomScale="70" zoomScaleNormal="70" zoomScaleSheetLayoutView="90" workbookViewId="0">
      <selection activeCell="D34" sqref="D34"/>
    </sheetView>
  </sheetViews>
  <sheetFormatPr defaultColWidth="14.44140625" defaultRowHeight="13.8" x14ac:dyDescent="0.25"/>
  <cols>
    <col min="1" max="1" width="3.6640625" style="4" bestFit="1" customWidth="1"/>
    <col min="2" max="2" width="20.109375" style="5" bestFit="1" customWidth="1"/>
    <col min="3" max="3" width="24.88671875" style="5" bestFit="1" customWidth="1"/>
    <col min="4" max="4" width="16.5546875" style="5" bestFit="1" customWidth="1"/>
    <col min="5" max="5" width="11" style="4" bestFit="1" customWidth="1"/>
    <col min="6" max="6" width="4.44140625" style="4" bestFit="1" customWidth="1"/>
    <col min="7" max="7" width="6.5546875" style="4" bestFit="1" customWidth="1"/>
    <col min="8" max="8" width="6.44140625" style="6" bestFit="1" customWidth="1"/>
    <col min="9" max="9" width="7.88671875" style="2" bestFit="1" customWidth="1"/>
    <col min="10" max="10" width="8.109375" style="2" customWidth="1"/>
    <col min="11" max="11" width="8.109375" style="341" customWidth="1"/>
    <col min="12" max="12" width="8.109375" style="2" bestFit="1" customWidth="1"/>
    <col min="13" max="13" width="8.5546875" style="341" bestFit="1" customWidth="1"/>
    <col min="14" max="14" width="8.5546875" style="2" bestFit="1" customWidth="1"/>
    <col min="15" max="15" width="7.44140625" style="341" bestFit="1" customWidth="1"/>
    <col min="16" max="16" width="8" style="2" bestFit="1" customWidth="1"/>
    <col min="17" max="17" width="8.44140625" style="341" bestFit="1" customWidth="1"/>
    <col min="18" max="18" width="8.6640625" style="2" bestFit="1" customWidth="1"/>
    <col min="19" max="19" width="14.44140625" style="347"/>
    <col min="20" max="21" width="12.88671875" style="4" customWidth="1"/>
    <col min="22" max="22" width="14.44140625" style="347"/>
    <col min="23" max="16384" width="14.44140625" style="4"/>
  </cols>
  <sheetData>
    <row r="1" spans="1:27" s="3" customFormat="1" ht="12.75" customHeight="1" x14ac:dyDescent="0.25">
      <c r="A1" s="442" t="s">
        <v>487</v>
      </c>
      <c r="B1" s="443" t="s">
        <v>102</v>
      </c>
      <c r="C1" s="443" t="s">
        <v>105</v>
      </c>
      <c r="D1" s="443" t="s">
        <v>0</v>
      </c>
      <c r="E1" s="443" t="s">
        <v>1</v>
      </c>
      <c r="F1" s="451" t="s">
        <v>90</v>
      </c>
      <c r="G1" s="452" t="s">
        <v>88</v>
      </c>
      <c r="H1" s="454" t="s">
        <v>3</v>
      </c>
      <c r="I1" s="455" t="s">
        <v>21</v>
      </c>
      <c r="J1" s="457" t="s">
        <v>484</v>
      </c>
      <c r="K1" s="458" t="s">
        <v>119</v>
      </c>
      <c r="L1" s="457" t="s">
        <v>126</v>
      </c>
      <c r="M1" s="458" t="s">
        <v>118</v>
      </c>
      <c r="N1" s="457" t="s">
        <v>429</v>
      </c>
      <c r="O1" s="458" t="s">
        <v>127</v>
      </c>
      <c r="P1" s="457" t="s">
        <v>128</v>
      </c>
      <c r="Q1" s="458" t="s">
        <v>120</v>
      </c>
      <c r="R1" s="457" t="s">
        <v>431</v>
      </c>
      <c r="S1" s="458" t="s">
        <v>129</v>
      </c>
      <c r="T1" s="449" t="s">
        <v>657</v>
      </c>
      <c r="U1" s="450"/>
      <c r="V1" s="458" t="s">
        <v>117</v>
      </c>
      <c r="W1" s="457" t="s">
        <v>430</v>
      </c>
      <c r="X1" s="459" t="s">
        <v>843</v>
      </c>
      <c r="Y1" s="459"/>
      <c r="Z1" s="461"/>
      <c r="AA1" s="109"/>
    </row>
    <row r="2" spans="1:27" s="3" customFormat="1" ht="12.75" customHeight="1" x14ac:dyDescent="0.25">
      <c r="A2" s="442"/>
      <c r="B2" s="444"/>
      <c r="C2" s="444"/>
      <c r="D2" s="444"/>
      <c r="E2" s="444"/>
      <c r="F2" s="451"/>
      <c r="G2" s="453"/>
      <c r="H2" s="451"/>
      <c r="I2" s="456"/>
      <c r="J2" s="457"/>
      <c r="K2" s="458"/>
      <c r="L2" s="457"/>
      <c r="M2" s="458"/>
      <c r="N2" s="457"/>
      <c r="O2" s="458"/>
      <c r="P2" s="457"/>
      <c r="Q2" s="458"/>
      <c r="R2" s="457"/>
      <c r="S2" s="458"/>
      <c r="T2" s="449"/>
      <c r="U2" s="450"/>
      <c r="V2" s="458"/>
      <c r="W2" s="457"/>
      <c r="X2" s="460"/>
      <c r="Y2" s="460"/>
      <c r="Z2" s="462"/>
      <c r="AA2" s="109"/>
    </row>
    <row r="3" spans="1:27" s="3" customFormat="1" ht="12.75" customHeight="1" x14ac:dyDescent="0.25">
      <c r="A3" s="442"/>
      <c r="B3" s="444" t="s">
        <v>4</v>
      </c>
      <c r="C3" s="444" t="s">
        <v>5</v>
      </c>
      <c r="D3" s="444" t="s">
        <v>9</v>
      </c>
      <c r="E3" s="444" t="s">
        <v>6</v>
      </c>
      <c r="F3" s="451" t="s">
        <v>2</v>
      </c>
      <c r="G3" s="453" t="s">
        <v>89</v>
      </c>
      <c r="H3" s="451" t="s">
        <v>7</v>
      </c>
      <c r="I3" s="456" t="s">
        <v>20</v>
      </c>
      <c r="J3" s="441">
        <v>44885</v>
      </c>
      <c r="K3" s="440">
        <v>44996</v>
      </c>
      <c r="L3" s="441">
        <v>44997</v>
      </c>
      <c r="M3" s="440" t="s">
        <v>125</v>
      </c>
      <c r="N3" s="441">
        <v>45060</v>
      </c>
      <c r="O3" s="440">
        <v>45088</v>
      </c>
      <c r="P3" s="441">
        <v>45102</v>
      </c>
      <c r="Q3" s="440">
        <v>45130</v>
      </c>
      <c r="R3" s="441">
        <v>45137</v>
      </c>
      <c r="S3" s="440">
        <v>45158</v>
      </c>
      <c r="T3" s="466">
        <v>45165</v>
      </c>
      <c r="U3" s="467"/>
      <c r="V3" s="465">
        <v>45186</v>
      </c>
      <c r="W3" s="441">
        <v>45214</v>
      </c>
      <c r="X3" s="463"/>
      <c r="Y3" s="463"/>
      <c r="Z3" s="464"/>
      <c r="AA3" s="109"/>
    </row>
    <row r="4" spans="1:27" s="2" customFormat="1" ht="12.75" customHeight="1" x14ac:dyDescent="0.25">
      <c r="A4" s="442"/>
      <c r="B4" s="444" t="s">
        <v>4</v>
      </c>
      <c r="C4" s="444"/>
      <c r="D4" s="444"/>
      <c r="E4" s="444"/>
      <c r="F4" s="451"/>
      <c r="G4" s="453"/>
      <c r="H4" s="451"/>
      <c r="I4" s="456"/>
      <c r="J4" s="441"/>
      <c r="K4" s="440"/>
      <c r="L4" s="441"/>
      <c r="M4" s="440"/>
      <c r="N4" s="441"/>
      <c r="O4" s="440"/>
      <c r="P4" s="441"/>
      <c r="Q4" s="440"/>
      <c r="R4" s="441"/>
      <c r="S4" s="440"/>
      <c r="T4" s="466"/>
      <c r="U4" s="467"/>
      <c r="V4" s="465"/>
      <c r="W4" s="441"/>
      <c r="X4" s="463"/>
      <c r="Y4" s="463"/>
      <c r="Z4" s="464"/>
      <c r="AA4" s="110"/>
    </row>
    <row r="5" spans="1:27" s="2" customFormat="1" ht="14.4" thickBot="1" x14ac:dyDescent="0.3">
      <c r="A5" s="442"/>
      <c r="B5" s="145" t="s">
        <v>91</v>
      </c>
      <c r="C5" s="145" t="s">
        <v>92</v>
      </c>
      <c r="D5" s="145" t="s">
        <v>9</v>
      </c>
      <c r="E5" s="145" t="s">
        <v>6</v>
      </c>
      <c r="F5" s="146" t="s">
        <v>2</v>
      </c>
      <c r="G5" s="147" t="s">
        <v>28</v>
      </c>
      <c r="H5" s="148" t="s">
        <v>7</v>
      </c>
      <c r="I5" s="149" t="s">
        <v>8</v>
      </c>
      <c r="J5" s="361">
        <v>95</v>
      </c>
      <c r="K5" s="383">
        <v>95</v>
      </c>
      <c r="L5" s="361">
        <v>95</v>
      </c>
      <c r="M5" s="383">
        <v>95</v>
      </c>
      <c r="N5" s="361">
        <v>95</v>
      </c>
      <c r="O5" s="383">
        <v>95</v>
      </c>
      <c r="P5" s="361">
        <v>95</v>
      </c>
      <c r="Q5" s="383">
        <v>95</v>
      </c>
      <c r="R5" s="361">
        <v>95</v>
      </c>
      <c r="S5" s="383">
        <v>95</v>
      </c>
      <c r="T5" s="361">
        <v>95</v>
      </c>
      <c r="U5" s="361">
        <v>105</v>
      </c>
      <c r="V5" s="383">
        <v>95</v>
      </c>
      <c r="W5" s="361">
        <v>95</v>
      </c>
      <c r="X5" s="225"/>
      <c r="Y5" s="225"/>
      <c r="Z5" s="226"/>
      <c r="AA5" s="110"/>
    </row>
    <row r="6" spans="1:27" s="3" customFormat="1" x14ac:dyDescent="0.25">
      <c r="A6" s="442"/>
      <c r="B6" s="221" t="s">
        <v>349</v>
      </c>
      <c r="C6" s="87" t="s">
        <v>350</v>
      </c>
      <c r="D6" s="87" t="s">
        <v>219</v>
      </c>
      <c r="E6" s="88">
        <v>45028</v>
      </c>
      <c r="F6" s="89">
        <v>15</v>
      </c>
      <c r="G6" s="94">
        <f t="shared" ref="G6:G27" si="0">COUNTIF(J6:Z6,"&gt;0")</f>
        <v>1</v>
      </c>
      <c r="H6" s="95">
        <f t="shared" ref="H6:H27" si="1">SUM(J6:Z6)</f>
        <v>7</v>
      </c>
      <c r="I6" s="96">
        <f t="shared" ref="I6:I27" si="2">RANK(H6,$H$6:$H$84)</f>
        <v>1</v>
      </c>
      <c r="J6" s="97">
        <f>_xlfn.IFNA(VLOOKUP(CONCATENATE($J$5,$B6,$C6),'HOR22'!$A$6:$M$250,13,FALSE),0)</f>
        <v>0</v>
      </c>
      <c r="K6" s="338">
        <f>_xlfn.IFNA(VLOOKUP(CONCATENATE($K$5,$B6,$C6),'BUS1'!$A$6:$M$250,13,FALSE),0)</f>
        <v>0</v>
      </c>
      <c r="L6" s="97">
        <f>_xlfn.IFNA(VLOOKUP(CONCATENATE($L$5,$B6,$C6),'KR2'!$A$6:$M$250,13,FALSE),0)</f>
        <v>0</v>
      </c>
      <c r="M6" s="338">
        <f>_xlfn.IFNA(VLOOKUP(CONCATENATE($M$5,$B6,$C6),'CAP1'!$A$6:$M$250,13,FALSE),0)</f>
        <v>0</v>
      </c>
      <c r="N6" s="97">
        <f>_xlfn.IFNA(VLOOKUP(CONCATENATE($N$5,$B6,$C6),'PM1'!$A$6:$M$250,13,FALSE),0)</f>
        <v>0</v>
      </c>
      <c r="O6" s="338">
        <f>_xlfn.IFNA(VLOOKUP(CONCATENATE($O$5,$B6,$C6),'SWA1'!$A$6:$M$154,13,FALSE),0)</f>
        <v>0</v>
      </c>
      <c r="P6" s="97">
        <f>_xlfn.IFNA(VLOOKUP(CONCATENATE($P$5,$B6,$C6),'EH1'!$A$6:$M$200,13,FALSE),0)</f>
        <v>0</v>
      </c>
      <c r="Q6" s="338">
        <f>_xlfn.IFNA(VLOOKUP(CONCATENATE($Q$5,$B6,$C6),'HOR1'!$A$6:$M$287,13,FALSE),0)</f>
        <v>0</v>
      </c>
      <c r="R6" s="97">
        <f>_xlfn.IFNA(VLOOKUP(CONCATENATE($R$5,$B6,$C6),'PM2'!$A$6:$M$148,13,FALSE),0)</f>
        <v>0</v>
      </c>
      <c r="S6" s="342">
        <f>_xlfn.IFNA(VLOOKUP(CONCATENATE($S$5,$B6,$C6),[1]MOR1!$A$6:$M$148,13,FALSE),0)</f>
        <v>0</v>
      </c>
      <c r="T6" s="217">
        <f>_xlfn.IFNA(VLOOKUP(CONCATENATE($T$5,$B6,$C6),SER!$A$6:$M$196,13,FALSE),0)</f>
        <v>0</v>
      </c>
      <c r="U6" s="217">
        <f>_xlfn.IFNA(VLOOKUP(CONCATENATE($U$5,$B6,$C6),SER!$A$6:$M$196,13,FALSE),0)</f>
        <v>7</v>
      </c>
      <c r="V6" s="343">
        <f>_xlfn.IFNA(VLOOKUP(CONCATENATE($V$5,$B6,$C6),'HOR2'!$A$6:$M$200,13,FALSE),0)</f>
        <v>0</v>
      </c>
      <c r="W6" s="217">
        <f>_xlfn.IFNA(VLOOKUP(CONCATENATE($W$5,$B6,$C6),'PM3'!$A$6:$M$200,13,FALSE),0)</f>
        <v>0</v>
      </c>
      <c r="X6" s="227">
        <f>_xlfn.IFNA(VLOOKUP(CONCATENATE($X$5,$B6,$C6),BAL!$A$6:$M$200,13,FALSE),0)</f>
        <v>0</v>
      </c>
      <c r="Y6" s="227"/>
      <c r="Z6" s="228"/>
      <c r="AA6" s="109"/>
    </row>
    <row r="7" spans="1:27" s="3" customFormat="1" x14ac:dyDescent="0.25">
      <c r="A7" s="442"/>
      <c r="B7" s="90" t="s">
        <v>341</v>
      </c>
      <c r="C7" s="91" t="s">
        <v>316</v>
      </c>
      <c r="D7" s="91" t="s">
        <v>317</v>
      </c>
      <c r="E7" s="92">
        <v>45028</v>
      </c>
      <c r="F7" s="93">
        <v>17</v>
      </c>
      <c r="G7" s="94">
        <f t="shared" si="0"/>
        <v>1</v>
      </c>
      <c r="H7" s="95">
        <f t="shared" si="1"/>
        <v>6</v>
      </c>
      <c r="I7" s="96">
        <f t="shared" si="2"/>
        <v>2</v>
      </c>
      <c r="J7" s="97">
        <f>_xlfn.IFNA(VLOOKUP(CONCATENATE($J$5,$B7,$C7),'HOR22'!$A$6:$M$250,13,FALSE),0)</f>
        <v>0</v>
      </c>
      <c r="K7" s="338">
        <f>_xlfn.IFNA(VLOOKUP(CONCATENATE($K$5,$B7,$C7),'BUS1'!$A$6:$M$250,13,FALSE),0)</f>
        <v>0</v>
      </c>
      <c r="L7" s="97">
        <f>_xlfn.IFNA(VLOOKUP(CONCATENATE($L$5,$B7,$C7),'KR2'!$A$6:$M$250,13,FALSE),0)</f>
        <v>0</v>
      </c>
      <c r="M7" s="338">
        <f>_xlfn.IFNA(VLOOKUP(CONCATENATE($M$5,$B7,$C7),'CAP1'!$A$6:$M$250,13,FALSE),0)</f>
        <v>0</v>
      </c>
      <c r="N7" s="97">
        <f>_xlfn.IFNA(VLOOKUP(CONCATENATE($N$5,$B7,$C7),'PM1'!$A$6:$M$250,13,FALSE),0)</f>
        <v>0</v>
      </c>
      <c r="O7" s="338">
        <f>_xlfn.IFNA(VLOOKUP(CONCATENATE($O$5,$B7,$C7),'SWA1'!$A$6:$M$154,13,FALSE),0)</f>
        <v>6</v>
      </c>
      <c r="P7" s="97">
        <f>_xlfn.IFNA(VLOOKUP(CONCATENATE($P$5,$B7,$C7),'EH1'!$A$6:$M$200,13,FALSE),0)</f>
        <v>0</v>
      </c>
      <c r="Q7" s="338">
        <f>_xlfn.IFNA(VLOOKUP(CONCATENATE($Q$5,$B7,$C7),'HOR1'!$A$6:$M$287,13,FALSE),0)</f>
        <v>0</v>
      </c>
      <c r="R7" s="97">
        <f>_xlfn.IFNA(VLOOKUP(CONCATENATE($R$5,$B7,$C7),'PM2'!$A$6:$M$148,13,FALSE),0)</f>
        <v>0</v>
      </c>
      <c r="S7" s="342">
        <f>_xlfn.IFNA(VLOOKUP(CONCATENATE($S$5,$B7,$C7),[1]MOR1!$A$6:$M$148,13,FALSE),0)</f>
        <v>0</v>
      </c>
      <c r="T7" s="217">
        <f>_xlfn.IFNA(VLOOKUP(CONCATENATE($T$5,$B7,$C7),SER!$A$6:$M$196,13,FALSE),0)</f>
        <v>0</v>
      </c>
      <c r="U7" s="217">
        <f>_xlfn.IFNA(VLOOKUP(CONCATENATE($U$5,$B7,$C7),SER!$A$6:$M$196,13,FALSE),0)</f>
        <v>0</v>
      </c>
      <c r="V7" s="343">
        <f>_xlfn.IFNA(VLOOKUP(CONCATENATE($V$5,$B7,$C7),'HOR2'!$A$6:$M$200,13,FALSE),0)</f>
        <v>0</v>
      </c>
      <c r="W7" s="217">
        <f>_xlfn.IFNA(VLOOKUP(CONCATENATE($W$5,$B7,$C7),'PM3'!$A$6:$M$200,13,FALSE),0)</f>
        <v>0</v>
      </c>
      <c r="X7" s="217">
        <f>_xlfn.IFNA(VLOOKUP(CONCATENATE($X$5,$B7,$C7),BAL!$A$6:$M$200,13,FALSE),0)</f>
        <v>0</v>
      </c>
      <c r="Y7" s="217"/>
      <c r="Z7" s="218"/>
      <c r="AA7" s="109"/>
    </row>
    <row r="8" spans="1:27" s="3" customFormat="1" x14ac:dyDescent="0.25">
      <c r="A8" s="442"/>
      <c r="B8" s="90" t="s">
        <v>266</v>
      </c>
      <c r="C8" s="98" t="s">
        <v>322</v>
      </c>
      <c r="D8" s="98" t="s">
        <v>263</v>
      </c>
      <c r="E8" s="99">
        <v>45107</v>
      </c>
      <c r="F8" s="100">
        <v>14</v>
      </c>
      <c r="G8" s="94">
        <f t="shared" si="0"/>
        <v>1</v>
      </c>
      <c r="H8" s="95">
        <f t="shared" si="1"/>
        <v>6</v>
      </c>
      <c r="I8" s="96">
        <f t="shared" si="2"/>
        <v>2</v>
      </c>
      <c r="J8" s="97">
        <f>_xlfn.IFNA(VLOOKUP(CONCATENATE($J$5,$B8,$C8),'HOR22'!$A$6:$M$250,13,FALSE),0)</f>
        <v>0</v>
      </c>
      <c r="K8" s="338">
        <f>_xlfn.IFNA(VLOOKUP(CONCATENATE($K$5,$B8,$C8),'BUS1'!$A$6:$M$250,13,FALSE),0)</f>
        <v>0</v>
      </c>
      <c r="L8" s="97">
        <f>_xlfn.IFNA(VLOOKUP(CONCATENATE($L$5,$B8,$C8),'KR2'!$A$6:$M$250,13,FALSE),0)</f>
        <v>0</v>
      </c>
      <c r="M8" s="338">
        <f>_xlfn.IFNA(VLOOKUP(CONCATENATE($M$5,$B8,$C8),'CAP1'!$A$6:$M$250,13,FALSE),0)</f>
        <v>0</v>
      </c>
      <c r="N8" s="97">
        <f>_xlfn.IFNA(VLOOKUP(CONCATENATE($N$5,$B8,$C8),'PM1'!$A$6:$M$250,13,FALSE),0)</f>
        <v>0</v>
      </c>
      <c r="O8" s="338">
        <f>_xlfn.IFNA(VLOOKUP(CONCATENATE($O$5,$B8,$C8),'SWA1'!$A$6:$M$154,13,FALSE),0)</f>
        <v>0</v>
      </c>
      <c r="P8" s="97">
        <f>_xlfn.IFNA(VLOOKUP(CONCATENATE($P$5,$B8,$C8),'EH1'!$A$6:$M$200,13,FALSE),0)</f>
        <v>0</v>
      </c>
      <c r="Q8" s="338">
        <f>_xlfn.IFNA(VLOOKUP(CONCATENATE($Q$5,$B8,$C8),'HOR1'!$A$6:$M$287,13,FALSE),0)</f>
        <v>0</v>
      </c>
      <c r="R8" s="97">
        <f>_xlfn.IFNA(VLOOKUP(CONCATENATE($R$5,$B8,$C8),'PM2'!$A$6:$M$148,13,FALSE),0)</f>
        <v>0</v>
      </c>
      <c r="S8" s="342">
        <f>_xlfn.IFNA(VLOOKUP(CONCATENATE($S$5,$B8,$C8),[1]MOR1!$A$6:$M$148,13,FALSE),0)</f>
        <v>0</v>
      </c>
      <c r="T8" s="217">
        <f>_xlfn.IFNA(VLOOKUP(CONCATENATE($T$5,$B8,$C8),SER!$A$6:$M$196,13,FALSE),0)</f>
        <v>6</v>
      </c>
      <c r="U8" s="217">
        <f>_xlfn.IFNA(VLOOKUP(CONCATENATE($U$5,$B8,$C8),SER!$A$6:$M$196,13,FALSE),0)</f>
        <v>0</v>
      </c>
      <c r="V8" s="343">
        <f>_xlfn.IFNA(VLOOKUP(CONCATENATE($V$5,$B8,$C8),'HOR2'!$A$6:$M$200,13,FALSE),0)</f>
        <v>0</v>
      </c>
      <c r="W8" s="217">
        <f>_xlfn.IFNA(VLOOKUP(CONCATENATE($W$5,$B8,$C8),'PM3'!$A$6:$M$200,13,FALSE),0)</f>
        <v>0</v>
      </c>
      <c r="X8" s="217">
        <f>_xlfn.IFNA(VLOOKUP(CONCATENATE($X$5,$B8,$C8),BAL!$A$6:$M$200,13,FALSE),0)</f>
        <v>0</v>
      </c>
      <c r="Y8" s="217"/>
      <c r="Z8" s="218"/>
      <c r="AA8" s="109"/>
    </row>
    <row r="9" spans="1:27" s="3" customFormat="1" x14ac:dyDescent="0.25">
      <c r="A9" s="442"/>
      <c r="B9" s="90" t="s">
        <v>303</v>
      </c>
      <c r="C9" s="98" t="s">
        <v>359</v>
      </c>
      <c r="D9" s="98" t="s">
        <v>305</v>
      </c>
      <c r="E9" s="99">
        <v>45045</v>
      </c>
      <c r="F9" s="100">
        <v>14</v>
      </c>
      <c r="G9" s="94">
        <f t="shared" si="0"/>
        <v>1</v>
      </c>
      <c r="H9" s="95">
        <f t="shared" si="1"/>
        <v>2</v>
      </c>
      <c r="I9" s="96">
        <f t="shared" si="2"/>
        <v>4</v>
      </c>
      <c r="J9" s="97">
        <f>_xlfn.IFNA(VLOOKUP(CONCATENATE($J$5,$B9,$C9),'HOR22'!$A$6:$M$250,13,FALSE),0)</f>
        <v>0</v>
      </c>
      <c r="K9" s="338">
        <f>_xlfn.IFNA(VLOOKUP(CONCATENATE($K$5,$B9,$C9),'BUS1'!$A$6:$M$250,13,FALSE),0)</f>
        <v>0</v>
      </c>
      <c r="L9" s="97">
        <f>_xlfn.IFNA(VLOOKUP(CONCATENATE($L$5,$B9,$C9),'KR2'!$A$6:$M$250,13,FALSE),0)</f>
        <v>0</v>
      </c>
      <c r="M9" s="338">
        <f>_xlfn.IFNA(VLOOKUP(CONCATENATE($M$5,$B9,$C9),'CAP1'!$A$6:$M$250,13,FALSE),0)</f>
        <v>0</v>
      </c>
      <c r="N9" s="97">
        <f>_xlfn.IFNA(VLOOKUP(CONCATENATE($N$5,$B9,$C9),'PM1'!$A$6:$M$250,13,FALSE),0)</f>
        <v>0</v>
      </c>
      <c r="O9" s="338">
        <f>_xlfn.IFNA(VLOOKUP(CONCATENATE($O$5,$B9,$C9),'SWA1'!$A$6:$M$154,13,FALSE),0)</f>
        <v>2</v>
      </c>
      <c r="P9" s="97">
        <f>_xlfn.IFNA(VLOOKUP(CONCATENATE($P$5,$B9,$C9),'EH1'!$A$6:$M$200,13,FALSE),0)</f>
        <v>0</v>
      </c>
      <c r="Q9" s="338">
        <f>_xlfn.IFNA(VLOOKUP(CONCATENATE($Q$5,$B9,$C9),'HOR1'!$A$6:$M$287,13,FALSE),0)</f>
        <v>0</v>
      </c>
      <c r="R9" s="97">
        <f>_xlfn.IFNA(VLOOKUP(CONCATENATE($R$5,$B9,$C9),'PM2'!$A$6:$M$148,13,FALSE),0)</f>
        <v>0</v>
      </c>
      <c r="S9" s="342">
        <f>_xlfn.IFNA(VLOOKUP(CONCATENATE($S$5,$B9,$C9),[1]MOR1!$A$6:$M$148,13,FALSE),0)</f>
        <v>0</v>
      </c>
      <c r="T9" s="217">
        <f>_xlfn.IFNA(VLOOKUP(CONCATENATE($T$5,$B9,$C9),SER!$A$6:$M$196,13,FALSE),0)</f>
        <v>0</v>
      </c>
      <c r="U9" s="217">
        <f>_xlfn.IFNA(VLOOKUP(CONCATENATE($U$5,$B9,$C9),SER!$A$6:$M$196,13,FALSE),0)</f>
        <v>0</v>
      </c>
      <c r="V9" s="343">
        <f>_xlfn.IFNA(VLOOKUP(CONCATENATE($V$5,$B9,$C9),'HOR2'!$A$6:$M$200,13,FALSE),0)</f>
        <v>0</v>
      </c>
      <c r="W9" s="217">
        <f>_xlfn.IFNA(VLOOKUP(CONCATENATE($W$5,$B9,$C9),'PM3'!$A$6:$M$200,13,FALSE),0)</f>
        <v>0</v>
      </c>
      <c r="X9" s="217">
        <f>_xlfn.IFNA(VLOOKUP(CONCATENATE($X$5,$B9,$C9),BAL!$A$6:$M$200,13,FALSE),0)</f>
        <v>0</v>
      </c>
      <c r="Y9" s="217"/>
      <c r="Z9" s="218"/>
      <c r="AA9" s="109"/>
    </row>
    <row r="10" spans="1:27" s="3" customFormat="1" x14ac:dyDescent="0.25">
      <c r="A10" s="442"/>
      <c r="B10" s="90" t="s">
        <v>230</v>
      </c>
      <c r="C10" s="98" t="s">
        <v>351</v>
      </c>
      <c r="D10" s="98" t="s">
        <v>352</v>
      </c>
      <c r="E10" s="99">
        <v>45059</v>
      </c>
      <c r="F10" s="100">
        <v>15</v>
      </c>
      <c r="G10" s="94">
        <f t="shared" si="0"/>
        <v>0</v>
      </c>
      <c r="H10" s="95">
        <f t="shared" si="1"/>
        <v>0</v>
      </c>
      <c r="I10" s="96">
        <f t="shared" si="2"/>
        <v>5</v>
      </c>
      <c r="J10" s="97">
        <f>_xlfn.IFNA(VLOOKUP(CONCATENATE($J$5,$B10,$C10),'HOR22'!$A$6:$M$250,13,FALSE),0)</f>
        <v>0</v>
      </c>
      <c r="K10" s="338">
        <f>_xlfn.IFNA(VLOOKUP(CONCATENATE($K$5,$B10,$C10),'BUS1'!$A$6:$M$250,13,FALSE),0)</f>
        <v>0</v>
      </c>
      <c r="L10" s="97">
        <f>_xlfn.IFNA(VLOOKUP(CONCATENATE($L$5,$B10,$C10),'KR2'!$A$6:$M$250,13,FALSE),0)</f>
        <v>0</v>
      </c>
      <c r="M10" s="338">
        <f>_xlfn.IFNA(VLOOKUP(CONCATENATE($M$5,$B10,$C10),'CAP1'!$A$6:$M$250,13,FALSE),0)</f>
        <v>0</v>
      </c>
      <c r="N10" s="97">
        <f>_xlfn.IFNA(VLOOKUP(CONCATENATE($N$5,$B10,$C10),'PM1'!$A$6:$M$250,13,FALSE),0)</f>
        <v>0</v>
      </c>
      <c r="O10" s="338">
        <f>_xlfn.IFNA(VLOOKUP(CONCATENATE($O$5,$B10,$C10),'SWA1'!$A$6:$M$154,13,FALSE),0)</f>
        <v>0</v>
      </c>
      <c r="P10" s="97">
        <f>_xlfn.IFNA(VLOOKUP(CONCATENATE($P$5,$B10,$C10),'EH1'!$A$6:$M$200,13,FALSE),0)</f>
        <v>0</v>
      </c>
      <c r="Q10" s="338">
        <f>_xlfn.IFNA(VLOOKUP(CONCATENATE($Q$5,$B10,$C10),'HOR1'!$A$6:$M$287,13,FALSE),0)</f>
        <v>0</v>
      </c>
      <c r="R10" s="97">
        <f>_xlfn.IFNA(VLOOKUP(CONCATENATE($R$5,$B10,$C10),'PM2'!$A$6:$M$148,13,FALSE),0)</f>
        <v>0</v>
      </c>
      <c r="S10" s="342">
        <f>_xlfn.IFNA(VLOOKUP(CONCATENATE($S$5,$B10,$C10),[1]MOR1!$A$6:$M$148,13,FALSE),0)</f>
        <v>0</v>
      </c>
      <c r="T10" s="217">
        <f>_xlfn.IFNA(VLOOKUP(CONCATENATE($T$5,$B10,$C10),SER!$A$6:$M$196,13,FALSE),0)</f>
        <v>0</v>
      </c>
      <c r="U10" s="217">
        <f>_xlfn.IFNA(VLOOKUP(CONCATENATE($U$5,$B10,$C10),SER!$A$6:$M$196,13,FALSE),0)</f>
        <v>0</v>
      </c>
      <c r="V10" s="343">
        <f>_xlfn.IFNA(VLOOKUP(CONCATENATE($V$5,$B10,$C10),'HOR2'!$A$6:$M$200,13,FALSE),0)</f>
        <v>0</v>
      </c>
      <c r="W10" s="217">
        <f>_xlfn.IFNA(VLOOKUP(CONCATENATE($W$5,$B10,$C10),'PM3'!$A$6:$M$200,13,FALSE),0)</f>
        <v>0</v>
      </c>
      <c r="X10" s="217">
        <f>_xlfn.IFNA(VLOOKUP(CONCATENATE($X$5,$B10,$C10),BAL!$A$6:$M$200,13,FALSE),0)</f>
        <v>0</v>
      </c>
      <c r="Y10" s="217"/>
      <c r="Z10" s="218"/>
      <c r="AA10" s="109"/>
    </row>
    <row r="11" spans="1:27" s="3" customFormat="1" x14ac:dyDescent="0.25">
      <c r="A11" s="442"/>
      <c r="B11" s="90" t="s">
        <v>353</v>
      </c>
      <c r="C11" s="98" t="s">
        <v>354</v>
      </c>
      <c r="D11" s="98" t="s">
        <v>355</v>
      </c>
      <c r="E11" s="99">
        <v>45033</v>
      </c>
      <c r="F11" s="100">
        <v>14</v>
      </c>
      <c r="G11" s="94">
        <f t="shared" si="0"/>
        <v>0</v>
      </c>
      <c r="H11" s="95">
        <f t="shared" si="1"/>
        <v>0</v>
      </c>
      <c r="I11" s="96">
        <f t="shared" si="2"/>
        <v>5</v>
      </c>
      <c r="J11" s="97">
        <f>_xlfn.IFNA(VLOOKUP(CONCATENATE($J$5,$B11,$C11),'HOR22'!$A$6:$M$250,13,FALSE),0)</f>
        <v>0</v>
      </c>
      <c r="K11" s="338">
        <f>_xlfn.IFNA(VLOOKUP(CONCATENATE($K$5,$B11,$C11),'BUS1'!$A$6:$M$250,13,FALSE),0)</f>
        <v>0</v>
      </c>
      <c r="L11" s="97">
        <f>_xlfn.IFNA(VLOOKUP(CONCATENATE($L$5,$B11,$C11),'KR2'!$A$6:$M$250,13,FALSE),0)</f>
        <v>0</v>
      </c>
      <c r="M11" s="338">
        <f>_xlfn.IFNA(VLOOKUP(CONCATENATE($M$5,$B11,$C11),'CAP1'!$A$6:$M$250,13,FALSE),0)</f>
        <v>0</v>
      </c>
      <c r="N11" s="97">
        <f>_xlfn.IFNA(VLOOKUP(CONCATENATE($N$5,$B11,$C11),'PM1'!$A$6:$M$250,13,FALSE),0)</f>
        <v>0</v>
      </c>
      <c r="O11" s="338">
        <f>_xlfn.IFNA(VLOOKUP(CONCATENATE($O$5,$B11,$C11),'SWA1'!$A$6:$M$154,13,FALSE),0)</f>
        <v>0</v>
      </c>
      <c r="P11" s="97">
        <f>_xlfn.IFNA(VLOOKUP(CONCATENATE($P$5,$B11,$C11),'EH1'!$A$6:$M$200,13,FALSE),0)</f>
        <v>0</v>
      </c>
      <c r="Q11" s="338">
        <f>_xlfn.IFNA(VLOOKUP(CONCATENATE($Q$5,$B11,$C11),'HOR1'!$A$6:$M$287,13,FALSE),0)</f>
        <v>0</v>
      </c>
      <c r="R11" s="97">
        <f>_xlfn.IFNA(VLOOKUP(CONCATENATE($R$5,$B11,$C11),'PM2'!$A$6:$M$148,13,FALSE),0)</f>
        <v>0</v>
      </c>
      <c r="S11" s="342">
        <f>_xlfn.IFNA(VLOOKUP(CONCATENATE($S$5,$B11,$C11),[1]MOR1!$A$6:$M$148,13,FALSE),0)</f>
        <v>0</v>
      </c>
      <c r="T11" s="217">
        <f>_xlfn.IFNA(VLOOKUP(CONCATENATE($T$5,$B11,$C11),SER!$A$6:$M$196,13,FALSE),0)</f>
        <v>0</v>
      </c>
      <c r="U11" s="217">
        <f>_xlfn.IFNA(VLOOKUP(CONCATENATE($U$5,$B11,$C11),SER!$A$6:$M$196,13,FALSE),0)</f>
        <v>0</v>
      </c>
      <c r="V11" s="343">
        <f>_xlfn.IFNA(VLOOKUP(CONCATENATE($V$5,$B11,$C11),'HOR2'!$A$6:$M$200,13,FALSE),0)</f>
        <v>0</v>
      </c>
      <c r="W11" s="217">
        <f>_xlfn.IFNA(VLOOKUP(CONCATENATE($W$5,$B11,$C11),'PM3'!$A$6:$M$200,13,FALSE),0)</f>
        <v>0</v>
      </c>
      <c r="X11" s="217">
        <f>_xlfn.IFNA(VLOOKUP(CONCATENATE($X$5,$B11,$C11),BAL!$A$6:$M$200,13,FALSE),0)</f>
        <v>0</v>
      </c>
      <c r="Y11" s="217"/>
      <c r="Z11" s="218"/>
      <c r="AA11" s="109"/>
    </row>
    <row r="12" spans="1:27" x14ac:dyDescent="0.25">
      <c r="A12" s="442"/>
      <c r="B12" s="90" t="s">
        <v>356</v>
      </c>
      <c r="C12" s="98" t="s">
        <v>357</v>
      </c>
      <c r="D12" s="98" t="s">
        <v>358</v>
      </c>
      <c r="E12" s="99">
        <v>45028</v>
      </c>
      <c r="F12" s="100">
        <v>17</v>
      </c>
      <c r="G12" s="94">
        <f t="shared" si="0"/>
        <v>0</v>
      </c>
      <c r="H12" s="95">
        <f t="shared" si="1"/>
        <v>0</v>
      </c>
      <c r="I12" s="96">
        <f t="shared" si="2"/>
        <v>5</v>
      </c>
      <c r="J12" s="97">
        <f>_xlfn.IFNA(VLOOKUP(CONCATENATE($J$5,$B12,$C12),'HOR22'!$A$6:$M$250,13,FALSE),0)</f>
        <v>0</v>
      </c>
      <c r="K12" s="338">
        <f>_xlfn.IFNA(VLOOKUP(CONCATENATE($K$5,$B12,$C12),'BUS1'!$A$6:$M$250,13,FALSE),0)</f>
        <v>0</v>
      </c>
      <c r="L12" s="97">
        <f>_xlfn.IFNA(VLOOKUP(CONCATENATE($L$5,$B12,$C12),'KR2'!$A$6:$M$250,13,FALSE),0)</f>
        <v>0</v>
      </c>
      <c r="M12" s="338">
        <f>_xlfn.IFNA(VLOOKUP(CONCATENATE($M$5,$B12,$C12),'CAP1'!$A$6:$M$250,13,FALSE),0)</f>
        <v>0</v>
      </c>
      <c r="N12" s="97">
        <f>_xlfn.IFNA(VLOOKUP(CONCATENATE($N$5,$B12,$C12),'PM1'!$A$6:$M$250,13,FALSE),0)</f>
        <v>0</v>
      </c>
      <c r="O12" s="338">
        <f>_xlfn.IFNA(VLOOKUP(CONCATENATE($O$5,$B12,$C12),'SWA1'!$A$6:$M$154,13,FALSE),0)</f>
        <v>0</v>
      </c>
      <c r="P12" s="97">
        <f>_xlfn.IFNA(VLOOKUP(CONCATENATE($P$5,$B12,$C12),'EH1'!$A$6:$M$200,13,FALSE),0)</f>
        <v>0</v>
      </c>
      <c r="Q12" s="338">
        <f>_xlfn.IFNA(VLOOKUP(CONCATENATE($Q$5,$B12,$C12),'HOR1'!$A$6:$M$287,13,FALSE),0)</f>
        <v>0</v>
      </c>
      <c r="R12" s="97">
        <f>_xlfn.IFNA(VLOOKUP(CONCATENATE($R$5,$B12,$C12),'PM2'!$A$6:$M$148,13,FALSE),0)</f>
        <v>0</v>
      </c>
      <c r="S12" s="342">
        <f>_xlfn.IFNA(VLOOKUP(CONCATENATE($S$5,$B12,$C12),[1]MOR1!$A$6:$M$148,13,FALSE),0)</f>
        <v>0</v>
      </c>
      <c r="T12" s="217">
        <f>_xlfn.IFNA(VLOOKUP(CONCATENATE($T$5,$B12,$C12),SER!$A$6:$M$196,13,FALSE),0)</f>
        <v>0</v>
      </c>
      <c r="U12" s="217">
        <f>_xlfn.IFNA(VLOOKUP(CONCATENATE($U$5,$B12,$C12),SER!$A$6:$M$196,13,FALSE),0)</f>
        <v>0</v>
      </c>
      <c r="V12" s="343">
        <f>_xlfn.IFNA(VLOOKUP(CONCATENATE($V$5,$B12,$C12),'HOR2'!$A$6:$M$200,13,FALSE),0)</f>
        <v>0</v>
      </c>
      <c r="W12" s="217">
        <f>_xlfn.IFNA(VLOOKUP(CONCATENATE($W$5,$B12,$C12),'PM3'!$A$6:$M$200,13,FALSE),0)</f>
        <v>0</v>
      </c>
      <c r="X12" s="217">
        <f>_xlfn.IFNA(VLOOKUP(CONCATENATE($X$5,$B12,$C12),BAL!$A$6:$M$200,13,FALSE),0)</f>
        <v>0</v>
      </c>
      <c r="Y12" s="217"/>
      <c r="Z12" s="218"/>
      <c r="AA12" s="112"/>
    </row>
    <row r="13" spans="1:27" x14ac:dyDescent="0.25">
      <c r="A13" s="442"/>
      <c r="B13" s="90" t="s">
        <v>336</v>
      </c>
      <c r="C13" s="98" t="s">
        <v>346</v>
      </c>
      <c r="D13" s="98" t="s">
        <v>142</v>
      </c>
      <c r="E13" s="99">
        <v>45028</v>
      </c>
      <c r="F13" s="100">
        <v>13</v>
      </c>
      <c r="G13" s="94">
        <f t="shared" si="0"/>
        <v>0</v>
      </c>
      <c r="H13" s="95">
        <f t="shared" si="1"/>
        <v>0</v>
      </c>
      <c r="I13" s="96">
        <f t="shared" si="2"/>
        <v>5</v>
      </c>
      <c r="J13" s="97">
        <f>_xlfn.IFNA(VLOOKUP(CONCATENATE($J$5,$B13,$C13),'HOR22'!$A$6:$M$250,13,FALSE),0)</f>
        <v>0</v>
      </c>
      <c r="K13" s="338">
        <f>_xlfn.IFNA(VLOOKUP(CONCATENATE($K$5,$B13,$C13),'BUS1'!$A$6:$M$250,13,FALSE),0)</f>
        <v>0</v>
      </c>
      <c r="L13" s="97">
        <f>_xlfn.IFNA(VLOOKUP(CONCATENATE($L$5,$B13,$C13),'KR2'!$A$6:$M$250,13,FALSE),0)</f>
        <v>0</v>
      </c>
      <c r="M13" s="338">
        <f>_xlfn.IFNA(VLOOKUP(CONCATENATE($M$5,$B13,$C13),'CAP1'!$A$6:$M$250,13,FALSE),0)</f>
        <v>0</v>
      </c>
      <c r="N13" s="97">
        <f>_xlfn.IFNA(VLOOKUP(CONCATENATE($N$5,$B13,$C13),'PM1'!$A$6:$M$250,13,FALSE),0)</f>
        <v>0</v>
      </c>
      <c r="O13" s="338">
        <f>_xlfn.IFNA(VLOOKUP(CONCATENATE($O$5,$B13,$C13),'SWA1'!$A$6:$M$154,13,FALSE),0)</f>
        <v>0</v>
      </c>
      <c r="P13" s="97">
        <f>_xlfn.IFNA(VLOOKUP(CONCATENATE($P$5,$B13,$C13),'EH1'!$A$6:$M$200,13,FALSE),0)</f>
        <v>0</v>
      </c>
      <c r="Q13" s="338">
        <f>_xlfn.IFNA(VLOOKUP(CONCATENATE($Q$5,$B13,$C13),'HOR1'!$A$6:$M$287,13,FALSE),0)</f>
        <v>0</v>
      </c>
      <c r="R13" s="97">
        <f>_xlfn.IFNA(VLOOKUP(CONCATENATE($R$5,$B13,$C13),'PM2'!$A$6:$M$148,13,FALSE),0)</f>
        <v>0</v>
      </c>
      <c r="S13" s="342">
        <f>_xlfn.IFNA(VLOOKUP(CONCATENATE($S$5,$B13,$C13),[1]MOR1!$A$6:$M$148,13,FALSE),0)</f>
        <v>0</v>
      </c>
      <c r="T13" s="217">
        <f>_xlfn.IFNA(VLOOKUP(CONCATENATE($T$5,$B13,$C13),SER!$A$6:$M$196,13,FALSE),0)</f>
        <v>0</v>
      </c>
      <c r="U13" s="217">
        <f>_xlfn.IFNA(VLOOKUP(CONCATENATE($U$5,$B13,$C13),SER!$A$6:$M$196,13,FALSE),0)</f>
        <v>0</v>
      </c>
      <c r="V13" s="343">
        <f>_xlfn.IFNA(VLOOKUP(CONCATENATE($V$5,$B13,$C13),'HOR2'!$A$6:$M$200,13,FALSE),0)</f>
        <v>0</v>
      </c>
      <c r="W13" s="217">
        <f>_xlfn.IFNA(VLOOKUP(CONCATENATE($W$5,$B13,$C13),'PM3'!$A$6:$M$200,13,FALSE),0)</f>
        <v>0</v>
      </c>
      <c r="X13" s="217">
        <f>_xlfn.IFNA(VLOOKUP(CONCATENATE($X$5,$B13,$C13),BAL!$A$6:$M$200,13,FALSE),0)</f>
        <v>0</v>
      </c>
      <c r="Y13" s="217"/>
      <c r="Z13" s="218"/>
      <c r="AA13" s="112"/>
    </row>
    <row r="14" spans="1:27" x14ac:dyDescent="0.25">
      <c r="A14" s="442"/>
      <c r="B14" s="90" t="s">
        <v>318</v>
      </c>
      <c r="C14" s="98" t="s">
        <v>337</v>
      </c>
      <c r="D14" s="98" t="s">
        <v>320</v>
      </c>
      <c r="E14" s="99">
        <v>45041</v>
      </c>
      <c r="F14" s="100">
        <v>23</v>
      </c>
      <c r="G14" s="94">
        <f t="shared" si="0"/>
        <v>0</v>
      </c>
      <c r="H14" s="95">
        <f t="shared" si="1"/>
        <v>0</v>
      </c>
      <c r="I14" s="96">
        <f t="shared" si="2"/>
        <v>5</v>
      </c>
      <c r="J14" s="97">
        <f>_xlfn.IFNA(VLOOKUP(CONCATENATE($J$5,$B14,$C14),'HOR22'!$A$6:$M$250,13,FALSE),0)</f>
        <v>0</v>
      </c>
      <c r="K14" s="338">
        <f>_xlfn.IFNA(VLOOKUP(CONCATENATE($K$5,$B14,$C14),'BUS1'!$A$6:$M$250,13,FALSE),0)</f>
        <v>0</v>
      </c>
      <c r="L14" s="97">
        <f>_xlfn.IFNA(VLOOKUP(CONCATENATE($L$5,$B14,$C14),'KR2'!$A$6:$M$250,13,FALSE),0)</f>
        <v>0</v>
      </c>
      <c r="M14" s="338">
        <f>_xlfn.IFNA(VLOOKUP(CONCATENATE($M$5,$B14,$C14),'CAP1'!$A$6:$M$250,13,FALSE),0)</f>
        <v>0</v>
      </c>
      <c r="N14" s="97">
        <f>_xlfn.IFNA(VLOOKUP(CONCATENATE($N$5,$B14,$C14),'PM1'!$A$6:$M$250,13,FALSE),0)</f>
        <v>0</v>
      </c>
      <c r="O14" s="338">
        <f>_xlfn.IFNA(VLOOKUP(CONCATENATE($O$5,$B14,$C14),'SWA1'!$A$6:$M$154,13,FALSE),0)</f>
        <v>0</v>
      </c>
      <c r="P14" s="97">
        <f>_xlfn.IFNA(VLOOKUP(CONCATENATE($P$5,$B14,$C14),'EH1'!$A$6:$M$200,13,FALSE),0)</f>
        <v>0</v>
      </c>
      <c r="Q14" s="338">
        <f>_xlfn.IFNA(VLOOKUP(CONCATENATE($Q$5,$B14,$C14),'HOR1'!$A$6:$M$287,13,FALSE),0)</f>
        <v>0</v>
      </c>
      <c r="R14" s="97">
        <f>_xlfn.IFNA(VLOOKUP(CONCATENATE($R$5,$B14,$C14),'PM2'!$A$6:$M$148,13,FALSE),0)</f>
        <v>0</v>
      </c>
      <c r="S14" s="342">
        <f>_xlfn.IFNA(VLOOKUP(CONCATENATE($S$5,$B14,$C14),[1]MOR1!$A$6:$M$148,13,FALSE),0)</f>
        <v>0</v>
      </c>
      <c r="T14" s="217">
        <f>_xlfn.IFNA(VLOOKUP(CONCATENATE($T$5,$B14,$C14),SER!$A$6:$M$196,13,FALSE),0)</f>
        <v>0</v>
      </c>
      <c r="U14" s="217">
        <f>_xlfn.IFNA(VLOOKUP(CONCATENATE($U$5,$B14,$C14),SER!$A$6:$M$196,13,FALSE),0)</f>
        <v>0</v>
      </c>
      <c r="V14" s="343">
        <f>_xlfn.IFNA(VLOOKUP(CONCATENATE($V$5,$B14,$C14),'HOR2'!$A$6:$M$200,13,FALSE),0)</f>
        <v>0</v>
      </c>
      <c r="W14" s="217">
        <f>_xlfn.IFNA(VLOOKUP(CONCATENATE($W$5,$B14,$C14),'PM3'!$A$6:$M$200,13,FALSE),0)</f>
        <v>0</v>
      </c>
      <c r="X14" s="217">
        <f>_xlfn.IFNA(VLOOKUP(CONCATENATE($X$5,$B14,$C14),BAL!$A$6:$M$200,13,FALSE),0)</f>
        <v>0</v>
      </c>
      <c r="Y14" s="217"/>
      <c r="Z14" s="218"/>
      <c r="AA14" s="112"/>
    </row>
    <row r="15" spans="1:27" x14ac:dyDescent="0.25">
      <c r="A15" s="442"/>
      <c r="B15" s="90" t="s">
        <v>360</v>
      </c>
      <c r="C15" s="98" t="s">
        <v>361</v>
      </c>
      <c r="D15" s="98" t="s">
        <v>328</v>
      </c>
      <c r="E15" s="99">
        <v>45042</v>
      </c>
      <c r="F15" s="100">
        <v>19</v>
      </c>
      <c r="G15" s="94">
        <f t="shared" si="0"/>
        <v>0</v>
      </c>
      <c r="H15" s="95">
        <f t="shared" si="1"/>
        <v>0</v>
      </c>
      <c r="I15" s="96">
        <f t="shared" si="2"/>
        <v>5</v>
      </c>
      <c r="J15" s="97">
        <f>_xlfn.IFNA(VLOOKUP(CONCATENATE($J$5,$B15,$C15),'HOR22'!$A$6:$M$250,13,FALSE),0)</f>
        <v>0</v>
      </c>
      <c r="K15" s="338">
        <f>_xlfn.IFNA(VLOOKUP(CONCATENATE($K$5,$B15,$C15),'BUS1'!$A$6:$M$250,13,FALSE),0)</f>
        <v>0</v>
      </c>
      <c r="L15" s="97">
        <f>_xlfn.IFNA(VLOOKUP(CONCATENATE($L$5,$B15,$C15),'KR2'!$A$6:$M$250,13,FALSE),0)</f>
        <v>0</v>
      </c>
      <c r="M15" s="338">
        <f>_xlfn.IFNA(VLOOKUP(CONCATENATE($M$5,$B15,$C15),'CAP1'!$A$6:$M$250,13,FALSE),0)</f>
        <v>0</v>
      </c>
      <c r="N15" s="97">
        <f>_xlfn.IFNA(VLOOKUP(CONCATENATE($N$5,$B15,$C15),'PM1'!$A$6:$M$250,13,FALSE),0)</f>
        <v>0</v>
      </c>
      <c r="O15" s="338">
        <f>_xlfn.IFNA(VLOOKUP(CONCATENATE($O$5,$B15,$C15),'SWA1'!$A$6:$M$154,13,FALSE),0)</f>
        <v>0</v>
      </c>
      <c r="P15" s="97">
        <f>_xlfn.IFNA(VLOOKUP(CONCATENATE($P$5,$B15,$C15),'EH1'!$A$6:$M$200,13,FALSE),0)</f>
        <v>0</v>
      </c>
      <c r="Q15" s="338">
        <f>_xlfn.IFNA(VLOOKUP(CONCATENATE($Q$5,$B15,$C15),'HOR1'!$A$6:$M$287,13,FALSE),0)</f>
        <v>0</v>
      </c>
      <c r="R15" s="97">
        <f>_xlfn.IFNA(VLOOKUP(CONCATENATE($R$5,$B15,$C15),'PM2'!$A$6:$M$148,13,FALSE),0)</f>
        <v>0</v>
      </c>
      <c r="S15" s="342">
        <f>_xlfn.IFNA(VLOOKUP(CONCATENATE($S$5,$B15,$C15),[1]MOR1!$A$6:$M$148,13,FALSE),0)</f>
        <v>0</v>
      </c>
      <c r="T15" s="217">
        <f>_xlfn.IFNA(VLOOKUP(CONCATENATE($T$5,$B15,$C15),SER!$A$6:$M$196,13,FALSE),0)</f>
        <v>0</v>
      </c>
      <c r="U15" s="217">
        <f>_xlfn.IFNA(VLOOKUP(CONCATENATE($U$5,$B15,$C15),SER!$A$6:$M$196,13,FALSE),0)</f>
        <v>0</v>
      </c>
      <c r="V15" s="343">
        <f>_xlfn.IFNA(VLOOKUP(CONCATENATE($V$5,$B15,$C15),'HOR2'!$A$6:$M$200,13,FALSE),0)</f>
        <v>0</v>
      </c>
      <c r="W15" s="217">
        <f>_xlfn.IFNA(VLOOKUP(CONCATENATE($W$5,$B15,$C15),'PM3'!$A$6:$M$200,13,FALSE),0)</f>
        <v>0</v>
      </c>
      <c r="X15" s="217">
        <f>_xlfn.IFNA(VLOOKUP(CONCATENATE($X$5,$B15,$C15),BAL!$A$6:$M$200,13,FALSE),0)</f>
        <v>0</v>
      </c>
      <c r="Y15" s="217"/>
      <c r="Z15" s="218"/>
      <c r="AA15" s="112"/>
    </row>
    <row r="16" spans="1:27" x14ac:dyDescent="0.25">
      <c r="A16" s="442"/>
      <c r="B16" s="90" t="s">
        <v>366</v>
      </c>
      <c r="C16" s="98" t="s">
        <v>367</v>
      </c>
      <c r="D16" s="98" t="s">
        <v>362</v>
      </c>
      <c r="E16" s="99">
        <v>45047</v>
      </c>
      <c r="F16" s="100">
        <v>24</v>
      </c>
      <c r="G16" s="94">
        <f t="shared" si="0"/>
        <v>0</v>
      </c>
      <c r="H16" s="95">
        <f t="shared" si="1"/>
        <v>0</v>
      </c>
      <c r="I16" s="96">
        <f t="shared" si="2"/>
        <v>5</v>
      </c>
      <c r="J16" s="97">
        <f>_xlfn.IFNA(VLOOKUP(CONCATENATE($J$5,$B16,$C16),'HOR22'!$A$6:$M$250,13,FALSE),0)</f>
        <v>0</v>
      </c>
      <c r="K16" s="338">
        <f>_xlfn.IFNA(VLOOKUP(CONCATENATE($K$5,$B16,$C16),'BUS1'!$A$6:$M$250,13,FALSE),0)</f>
        <v>0</v>
      </c>
      <c r="L16" s="97">
        <f>_xlfn.IFNA(VLOOKUP(CONCATENATE($L$5,$B16,$C16),'KR2'!$A$6:$M$250,13,FALSE),0)</f>
        <v>0</v>
      </c>
      <c r="M16" s="338">
        <f>_xlfn.IFNA(VLOOKUP(CONCATENATE($M$5,$B16,$C16),'CAP1'!$A$6:$M$250,13,FALSE),0)</f>
        <v>0</v>
      </c>
      <c r="N16" s="97">
        <f>_xlfn.IFNA(VLOOKUP(CONCATENATE($N$5,$B16,$C16),'PM1'!$A$6:$M$250,13,FALSE),0)</f>
        <v>0</v>
      </c>
      <c r="O16" s="338">
        <f>_xlfn.IFNA(VLOOKUP(CONCATENATE($O$5,$B16,$C16),'SWA1'!$A$6:$M$154,13,FALSE),0)</f>
        <v>0</v>
      </c>
      <c r="P16" s="97">
        <f>_xlfn.IFNA(VLOOKUP(CONCATENATE($P$5,$B16,$C16),'EH1'!$A$6:$M$200,13,FALSE),0)</f>
        <v>0</v>
      </c>
      <c r="Q16" s="338">
        <f>_xlfn.IFNA(VLOOKUP(CONCATENATE($Q$5,$B16,$C16),'HOR1'!$A$6:$M$287,13,FALSE),0)</f>
        <v>0</v>
      </c>
      <c r="R16" s="97">
        <f>_xlfn.IFNA(VLOOKUP(CONCATENATE($R$5,$B16,$C16),'PM2'!$A$6:$M$148,13,FALSE),0)</f>
        <v>0</v>
      </c>
      <c r="S16" s="342">
        <f>_xlfn.IFNA(VLOOKUP(CONCATENATE($S$5,$B16,$C16),[1]MOR1!$A$6:$M$148,13,FALSE),0)</f>
        <v>0</v>
      </c>
      <c r="T16" s="217">
        <f>_xlfn.IFNA(VLOOKUP(CONCATENATE($T$5,$B16,$C16),SER!$A$6:$M$196,13,FALSE),0)</f>
        <v>0</v>
      </c>
      <c r="U16" s="217">
        <f>_xlfn.IFNA(VLOOKUP(CONCATENATE($U$5,$B16,$C16),SER!$A$6:$M$196,13,FALSE),0)</f>
        <v>0</v>
      </c>
      <c r="V16" s="343">
        <f>_xlfn.IFNA(VLOOKUP(CONCATENATE($V$5,$B16,$C16),'HOR2'!$A$6:$M$200,13,FALSE),0)</f>
        <v>0</v>
      </c>
      <c r="W16" s="217">
        <f>_xlfn.IFNA(VLOOKUP(CONCATENATE($W$5,$B16,$C16),'PM3'!$A$6:$M$200,13,FALSE),0)</f>
        <v>0</v>
      </c>
      <c r="X16" s="217">
        <f>_xlfn.IFNA(VLOOKUP(CONCATENATE($X$5,$B16,$C16),BAL!$A$6:$M$200,13,FALSE),0)</f>
        <v>0</v>
      </c>
      <c r="Y16" s="217"/>
      <c r="Z16" s="218"/>
      <c r="AA16" s="112"/>
    </row>
    <row r="17" spans="1:27" s="3" customFormat="1" x14ac:dyDescent="0.25">
      <c r="A17" s="442"/>
      <c r="B17" s="90" t="s">
        <v>366</v>
      </c>
      <c r="C17" s="98" t="s">
        <v>363</v>
      </c>
      <c r="D17" s="98" t="s">
        <v>364</v>
      </c>
      <c r="E17" s="99">
        <v>45047</v>
      </c>
      <c r="F17" s="100">
        <v>24</v>
      </c>
      <c r="G17" s="94">
        <f t="shared" si="0"/>
        <v>0</v>
      </c>
      <c r="H17" s="95">
        <f t="shared" si="1"/>
        <v>0</v>
      </c>
      <c r="I17" s="96">
        <f t="shared" si="2"/>
        <v>5</v>
      </c>
      <c r="J17" s="97">
        <f>_xlfn.IFNA(VLOOKUP(CONCATENATE($J$5,$B17,$C17),'HOR22'!$A$6:$M$250,13,FALSE),0)</f>
        <v>0</v>
      </c>
      <c r="K17" s="338">
        <f>_xlfn.IFNA(VLOOKUP(CONCATENATE($K$5,$B17,$C17),'BUS1'!$A$6:$M$250,13,FALSE),0)</f>
        <v>0</v>
      </c>
      <c r="L17" s="97">
        <f>_xlfn.IFNA(VLOOKUP(CONCATENATE($L$5,$B17,$C17),'KR2'!$A$6:$M$250,13,FALSE),0)</f>
        <v>0</v>
      </c>
      <c r="M17" s="338">
        <f>_xlfn.IFNA(VLOOKUP(CONCATENATE($M$5,$B17,$C17),'CAP1'!$A$6:$M$250,13,FALSE),0)</f>
        <v>0</v>
      </c>
      <c r="N17" s="97">
        <f>_xlfn.IFNA(VLOOKUP(CONCATENATE($N$5,$B17,$C17),'PM1'!$A$6:$M$250,13,FALSE),0)</f>
        <v>0</v>
      </c>
      <c r="O17" s="338">
        <f>_xlfn.IFNA(VLOOKUP(CONCATENATE($O$5,$B17,$C17),'SWA1'!$A$6:$M$154,13,FALSE),0)</f>
        <v>0</v>
      </c>
      <c r="P17" s="97">
        <f>_xlfn.IFNA(VLOOKUP(CONCATENATE($P$5,$B17,$C17),'EH1'!$A$6:$M$200,13,FALSE),0)</f>
        <v>0</v>
      </c>
      <c r="Q17" s="338">
        <f>_xlfn.IFNA(VLOOKUP(CONCATENATE($Q$5,$B17,$C17),'HOR1'!$A$6:$M$287,13,FALSE),0)</f>
        <v>0</v>
      </c>
      <c r="R17" s="97">
        <f>_xlfn.IFNA(VLOOKUP(CONCATENATE($R$5,$B17,$C17),'PM2'!$A$6:$M$148,13,FALSE),0)</f>
        <v>0</v>
      </c>
      <c r="S17" s="342">
        <f>_xlfn.IFNA(VLOOKUP(CONCATENATE($S$5,$B17,$C17),[1]MOR1!$A$6:$M$148,13,FALSE),0)</f>
        <v>0</v>
      </c>
      <c r="T17" s="217">
        <f>_xlfn.IFNA(VLOOKUP(CONCATENATE($T$5,$B17,$C17),SER!$A$6:$M$196,13,FALSE),0)</f>
        <v>0</v>
      </c>
      <c r="U17" s="217">
        <f>_xlfn.IFNA(VLOOKUP(CONCATENATE($U$5,$B17,$C17),SER!$A$6:$M$196,13,FALSE),0)</f>
        <v>0</v>
      </c>
      <c r="V17" s="343">
        <f>_xlfn.IFNA(VLOOKUP(CONCATENATE($V$5,$B17,$C17),'HOR2'!$A$6:$M$200,13,FALSE),0)</f>
        <v>0</v>
      </c>
      <c r="W17" s="217">
        <f>_xlfn.IFNA(VLOOKUP(CONCATENATE($W$5,$B17,$C17),'PM3'!$A$6:$M$200,13,FALSE),0)</f>
        <v>0</v>
      </c>
      <c r="X17" s="217">
        <f>_xlfn.IFNA(VLOOKUP(CONCATENATE($X$5,$B17,$C17),BAL!$A$6:$M$200,13,FALSE),0)</f>
        <v>0</v>
      </c>
      <c r="Y17" s="217"/>
      <c r="Z17" s="218"/>
      <c r="AA17" s="109"/>
    </row>
    <row r="18" spans="1:27" s="3" customFormat="1" x14ac:dyDescent="0.25">
      <c r="A18" s="442"/>
      <c r="B18" s="90" t="s">
        <v>303</v>
      </c>
      <c r="C18" s="98" t="s">
        <v>304</v>
      </c>
      <c r="D18" s="98" t="s">
        <v>305</v>
      </c>
      <c r="E18" s="99">
        <v>45045</v>
      </c>
      <c r="F18" s="100">
        <v>14</v>
      </c>
      <c r="G18" s="94">
        <f t="shared" si="0"/>
        <v>0</v>
      </c>
      <c r="H18" s="95">
        <f t="shared" si="1"/>
        <v>0</v>
      </c>
      <c r="I18" s="96">
        <f t="shared" si="2"/>
        <v>5</v>
      </c>
      <c r="J18" s="97">
        <f>_xlfn.IFNA(VLOOKUP(CONCATENATE($J$5,$B18,$C18),'HOR22'!$A$6:$M$250,13,FALSE),0)</f>
        <v>0</v>
      </c>
      <c r="K18" s="338">
        <f>_xlfn.IFNA(VLOOKUP(CONCATENATE($K$5,$B18,$C18),'BUS1'!$A$6:$M$250,13,FALSE),0)</f>
        <v>0</v>
      </c>
      <c r="L18" s="97">
        <f>_xlfn.IFNA(VLOOKUP(CONCATENATE($L$5,$B18,$C18),'KR2'!$A$6:$M$250,13,FALSE),0)</f>
        <v>0</v>
      </c>
      <c r="M18" s="338">
        <f>_xlfn.IFNA(VLOOKUP(CONCATENATE($M$5,$B18,$C18),'CAP1'!$A$6:$M$250,13,FALSE),0)</f>
        <v>0</v>
      </c>
      <c r="N18" s="97">
        <f>_xlfn.IFNA(VLOOKUP(CONCATENATE($N$5,$B18,$C18),'PM1'!$A$6:$M$250,13,FALSE),0)</f>
        <v>0</v>
      </c>
      <c r="O18" s="338">
        <f>_xlfn.IFNA(VLOOKUP(CONCATENATE($O$5,$B18,$C18),'SWA1'!$A$6:$M$154,13,FALSE),0)</f>
        <v>0</v>
      </c>
      <c r="P18" s="97">
        <f>_xlfn.IFNA(VLOOKUP(CONCATENATE($P$5,$B18,$C18),'EH1'!$A$6:$M$200,13,FALSE),0)</f>
        <v>0</v>
      </c>
      <c r="Q18" s="338">
        <f>_xlfn.IFNA(VLOOKUP(CONCATENATE($Q$5,$B18,$C18),'HOR1'!$A$6:$M$287,13,FALSE),0)</f>
        <v>0</v>
      </c>
      <c r="R18" s="97">
        <f>_xlfn.IFNA(VLOOKUP(CONCATENATE($R$5,$B18,$C18),'PM2'!$A$6:$M$148,13,FALSE),0)</f>
        <v>0</v>
      </c>
      <c r="S18" s="342">
        <f>_xlfn.IFNA(VLOOKUP(CONCATENATE($S$5,$B18,$C18),[1]MOR1!$A$6:$M$148,13,FALSE),0)</f>
        <v>0</v>
      </c>
      <c r="T18" s="217">
        <f>_xlfn.IFNA(VLOOKUP(CONCATENATE($T$5,$B18,$C18),SER!$A$6:$M$196,13,FALSE),0)</f>
        <v>0</v>
      </c>
      <c r="U18" s="217">
        <f>_xlfn.IFNA(VLOOKUP(CONCATENATE($U$5,$B18,$C18),SER!$A$6:$M$196,13,FALSE),0)</f>
        <v>0</v>
      </c>
      <c r="V18" s="343">
        <f>_xlfn.IFNA(VLOOKUP(CONCATENATE($V$5,$B18,$C18),'HOR2'!$A$6:$M$200,13,FALSE),0)</f>
        <v>0</v>
      </c>
      <c r="W18" s="217">
        <f>_xlfn.IFNA(VLOOKUP(CONCATENATE($W$5,$B18,$C18),'PM3'!$A$6:$M$200,13,FALSE),0)</f>
        <v>0</v>
      </c>
      <c r="X18" s="217">
        <f>_xlfn.IFNA(VLOOKUP(CONCATENATE($X$5,$B18,$C18),BAL!$A$6:$M$200,13,FALSE),0)</f>
        <v>0</v>
      </c>
      <c r="Y18" s="217"/>
      <c r="Z18" s="218"/>
      <c r="AA18" s="109"/>
    </row>
    <row r="19" spans="1:27" x14ac:dyDescent="0.25">
      <c r="A19" s="442"/>
      <c r="B19" s="90" t="s">
        <v>338</v>
      </c>
      <c r="C19" s="98" t="s">
        <v>308</v>
      </c>
      <c r="D19" s="98" t="s">
        <v>309</v>
      </c>
      <c r="E19" s="99">
        <v>45044</v>
      </c>
      <c r="F19" s="100">
        <v>14</v>
      </c>
      <c r="G19" s="94">
        <f t="shared" si="0"/>
        <v>0</v>
      </c>
      <c r="H19" s="95">
        <f t="shared" si="1"/>
        <v>0</v>
      </c>
      <c r="I19" s="96">
        <f t="shared" si="2"/>
        <v>5</v>
      </c>
      <c r="J19" s="97">
        <f>_xlfn.IFNA(VLOOKUP(CONCATENATE($J$5,$B19,$C19),'HOR22'!$A$6:$M$250,13,FALSE),0)</f>
        <v>0</v>
      </c>
      <c r="K19" s="338">
        <f>_xlfn.IFNA(VLOOKUP(CONCATENATE($K$5,$B19,$C19),'BUS1'!$A$6:$M$250,13,FALSE),0)</f>
        <v>0</v>
      </c>
      <c r="L19" s="97">
        <f>_xlfn.IFNA(VLOOKUP(CONCATENATE($L$5,$B19,$C19),'KR2'!$A$6:$M$250,13,FALSE),0)</f>
        <v>0</v>
      </c>
      <c r="M19" s="338">
        <f>_xlfn.IFNA(VLOOKUP(CONCATENATE($M$5,$B19,$C19),'CAP1'!$A$6:$M$250,13,FALSE),0)</f>
        <v>0</v>
      </c>
      <c r="N19" s="97">
        <f>_xlfn.IFNA(VLOOKUP(CONCATENATE($N$5,$B19,$C19),'PM1'!$A$6:$M$250,13,FALSE),0)</f>
        <v>0</v>
      </c>
      <c r="O19" s="338">
        <f>_xlfn.IFNA(VLOOKUP(CONCATENATE($O$5,$B19,$C19),'SWA1'!$A$6:$M$154,13,FALSE),0)</f>
        <v>0</v>
      </c>
      <c r="P19" s="97">
        <f>_xlfn.IFNA(VLOOKUP(CONCATENATE($P$5,$B19,$C19),'EH1'!$A$6:$M$200,13,FALSE),0)</f>
        <v>0</v>
      </c>
      <c r="Q19" s="338">
        <f>_xlfn.IFNA(VLOOKUP(CONCATENATE($Q$5,$B19,$C19),'HOR1'!$A$6:$M$287,13,FALSE),0)</f>
        <v>0</v>
      </c>
      <c r="R19" s="97">
        <f>_xlfn.IFNA(VLOOKUP(CONCATENATE($R$5,$B19,$C19),'PM2'!$A$6:$M$148,13,FALSE),0)</f>
        <v>0</v>
      </c>
      <c r="S19" s="342">
        <f>_xlfn.IFNA(VLOOKUP(CONCATENATE($S$5,$B19,$C19),[1]MOR1!$A$6:$M$148,13,FALSE),0)</f>
        <v>0</v>
      </c>
      <c r="T19" s="217">
        <f>_xlfn.IFNA(VLOOKUP(CONCATENATE($T$5,$B19,$C19),SER!$A$6:$M$196,13,FALSE),0)</f>
        <v>0</v>
      </c>
      <c r="U19" s="217">
        <f>_xlfn.IFNA(VLOOKUP(CONCATENATE($U$5,$B19,$C19),SER!$A$6:$M$196,13,FALSE),0)</f>
        <v>0</v>
      </c>
      <c r="V19" s="343">
        <f>_xlfn.IFNA(VLOOKUP(CONCATENATE($V$5,$B19,$C19),'HOR2'!$A$6:$M$200,13,FALSE),0)</f>
        <v>0</v>
      </c>
      <c r="W19" s="217">
        <f>_xlfn.IFNA(VLOOKUP(CONCATENATE($W$5,$B19,$C19),'PM3'!$A$6:$M$200,13,FALSE),0)</f>
        <v>0</v>
      </c>
      <c r="X19" s="217">
        <f>_xlfn.IFNA(VLOOKUP(CONCATENATE($X$5,$B19,$C19),BAL!$A$6:$M$200,13,FALSE),0)</f>
        <v>0</v>
      </c>
      <c r="Y19" s="217"/>
      <c r="Z19" s="218"/>
      <c r="AA19" s="112"/>
    </row>
    <row r="20" spans="1:27" x14ac:dyDescent="0.25">
      <c r="A20" s="442"/>
      <c r="B20" s="90" t="s">
        <v>339</v>
      </c>
      <c r="C20" s="98" t="s">
        <v>344</v>
      </c>
      <c r="D20" s="91" t="s">
        <v>314</v>
      </c>
      <c r="E20" s="99">
        <v>45031</v>
      </c>
      <c r="F20" s="100">
        <v>15</v>
      </c>
      <c r="G20" s="94">
        <f t="shared" si="0"/>
        <v>0</v>
      </c>
      <c r="H20" s="95">
        <f t="shared" si="1"/>
        <v>0</v>
      </c>
      <c r="I20" s="96">
        <f t="shared" si="2"/>
        <v>5</v>
      </c>
      <c r="J20" s="97">
        <f>_xlfn.IFNA(VLOOKUP(CONCATENATE($J$5,$B20,$C20),'HOR22'!$A$6:$M$250,13,FALSE),0)</f>
        <v>0</v>
      </c>
      <c r="K20" s="338">
        <f>_xlfn.IFNA(VLOOKUP(CONCATENATE($K$5,$B20,$C20),'BUS1'!$A$6:$M$250,13,FALSE),0)</f>
        <v>0</v>
      </c>
      <c r="L20" s="97">
        <f>_xlfn.IFNA(VLOOKUP(CONCATENATE($L$5,$B20,$C20),'KR2'!$A$6:$M$250,13,FALSE),0)</f>
        <v>0</v>
      </c>
      <c r="M20" s="338">
        <f>_xlfn.IFNA(VLOOKUP(CONCATENATE($M$5,$B20,$C20),'CAP1'!$A$6:$M$250,13,FALSE),0)</f>
        <v>0</v>
      </c>
      <c r="N20" s="97">
        <f>_xlfn.IFNA(VLOOKUP(CONCATENATE($N$5,$B20,$C20),'PM1'!$A$6:$M$250,13,FALSE),0)</f>
        <v>0</v>
      </c>
      <c r="O20" s="338">
        <f>_xlfn.IFNA(VLOOKUP(CONCATENATE($O$5,$B20,$C20),'SWA1'!$A$6:$M$154,13,FALSE),0)</f>
        <v>0</v>
      </c>
      <c r="P20" s="97">
        <f>_xlfn.IFNA(VLOOKUP(CONCATENATE($P$5,$B20,$C20),'EH1'!$A$6:$M$200,13,FALSE),0)</f>
        <v>0</v>
      </c>
      <c r="Q20" s="338">
        <f>_xlfn.IFNA(VLOOKUP(CONCATENATE($Q$5,$B20,$C20),'HOR1'!$A$6:$M$287,13,FALSE),0)</f>
        <v>0</v>
      </c>
      <c r="R20" s="97">
        <f>_xlfn.IFNA(VLOOKUP(CONCATENATE($R$5,$B20,$C20),'PM2'!$A$6:$M$148,13,FALSE),0)</f>
        <v>0</v>
      </c>
      <c r="S20" s="342">
        <f>_xlfn.IFNA(VLOOKUP(CONCATENATE($S$5,$B20,$C20),[1]MOR1!$A$6:$M$148,13,FALSE),0)</f>
        <v>0</v>
      </c>
      <c r="T20" s="217">
        <f>_xlfn.IFNA(VLOOKUP(CONCATENATE($T$5,$B20,$C20),SER!$A$6:$M$196,13,FALSE),0)</f>
        <v>0</v>
      </c>
      <c r="U20" s="217">
        <f>_xlfn.IFNA(VLOOKUP(CONCATENATE($U$5,$B20,$C20),SER!$A$6:$M$196,13,FALSE),0)</f>
        <v>0</v>
      </c>
      <c r="V20" s="343">
        <f>_xlfn.IFNA(VLOOKUP(CONCATENATE($V$5,$B20,$C20),'HOR2'!$A$6:$M$200,13,FALSE),0)</f>
        <v>0</v>
      </c>
      <c r="W20" s="217">
        <f>_xlfn.IFNA(VLOOKUP(CONCATENATE($W$5,$B20,$C20),'PM3'!$A$6:$M$200,13,FALSE),0)</f>
        <v>0</v>
      </c>
      <c r="X20" s="217">
        <f>_xlfn.IFNA(VLOOKUP(CONCATENATE($X$5,$B20,$C20),BAL!$A$6:$M$200,13,FALSE),0)</f>
        <v>0</v>
      </c>
      <c r="Y20" s="217"/>
      <c r="Z20" s="218"/>
      <c r="AA20" s="112"/>
    </row>
    <row r="21" spans="1:27" x14ac:dyDescent="0.25">
      <c r="A21" s="442"/>
      <c r="B21" s="90" t="s">
        <v>360</v>
      </c>
      <c r="C21" s="98" t="s">
        <v>361</v>
      </c>
      <c r="D21" s="98" t="s">
        <v>328</v>
      </c>
      <c r="E21" s="99">
        <v>45042</v>
      </c>
      <c r="F21" s="100">
        <v>19</v>
      </c>
      <c r="G21" s="94">
        <f t="shared" si="0"/>
        <v>0</v>
      </c>
      <c r="H21" s="95">
        <f t="shared" si="1"/>
        <v>0</v>
      </c>
      <c r="I21" s="96">
        <f t="shared" si="2"/>
        <v>5</v>
      </c>
      <c r="J21" s="97">
        <f>_xlfn.IFNA(VLOOKUP(CONCATENATE($J$5,$B21,$C21),'HOR22'!$A$6:$M$250,13,FALSE),0)</f>
        <v>0</v>
      </c>
      <c r="K21" s="338">
        <f>_xlfn.IFNA(VLOOKUP(CONCATENATE($K$5,$B21,$C21),'BUS1'!$A$6:$M$250,13,FALSE),0)</f>
        <v>0</v>
      </c>
      <c r="L21" s="97">
        <f>_xlfn.IFNA(VLOOKUP(CONCATENATE($L$5,$B21,$C21),'KR2'!$A$6:$M$250,13,FALSE),0)</f>
        <v>0</v>
      </c>
      <c r="M21" s="338">
        <f>_xlfn.IFNA(VLOOKUP(CONCATENATE($M$5,$B21,$C21),'CAP1'!$A$6:$M$250,13,FALSE),0)</f>
        <v>0</v>
      </c>
      <c r="N21" s="97">
        <f>_xlfn.IFNA(VLOOKUP(CONCATENATE($N$5,$B21,$C21),'PM1'!$A$6:$M$250,13,FALSE),0)</f>
        <v>0</v>
      </c>
      <c r="O21" s="338">
        <f>_xlfn.IFNA(VLOOKUP(CONCATENATE($O$5,$B21,$C21),'SWA1'!$A$6:$M$154,13,FALSE),0)</f>
        <v>0</v>
      </c>
      <c r="P21" s="97">
        <f>_xlfn.IFNA(VLOOKUP(CONCATENATE($P$5,$B21,$C21),'EH1'!$A$6:$M$200,13,FALSE),0)</f>
        <v>0</v>
      </c>
      <c r="Q21" s="338">
        <f>_xlfn.IFNA(VLOOKUP(CONCATENATE($Q$5,$B21,$C21),'HOR1'!$A$6:$M$287,13,FALSE),0)</f>
        <v>0</v>
      </c>
      <c r="R21" s="97">
        <f>_xlfn.IFNA(VLOOKUP(CONCATENATE($R$5,$B21,$C21),'PM2'!$A$6:$M$148,13,FALSE),0)</f>
        <v>0</v>
      </c>
      <c r="S21" s="342">
        <f>_xlfn.IFNA(VLOOKUP(CONCATENATE($S$5,$B21,$C21),[1]MOR1!$A$6:$M$148,13,FALSE),0)</f>
        <v>0</v>
      </c>
      <c r="T21" s="217">
        <f>_xlfn.IFNA(VLOOKUP(CONCATENATE($T$5,$B21,$C21),SER!$A$6:$M$196,13,FALSE),0)</f>
        <v>0</v>
      </c>
      <c r="U21" s="217">
        <f>_xlfn.IFNA(VLOOKUP(CONCATENATE($U$5,$B21,$C21),SER!$A$6:$M$196,13,FALSE),0)</f>
        <v>0</v>
      </c>
      <c r="V21" s="343">
        <f>_xlfn.IFNA(VLOOKUP(CONCATENATE($V$5,$B21,$C21),'HOR2'!$A$6:$M$200,13,FALSE),0)</f>
        <v>0</v>
      </c>
      <c r="W21" s="217">
        <f>_xlfn.IFNA(VLOOKUP(CONCATENATE($W$5,$B21,$C21),'PM3'!$A$6:$M$200,13,FALSE),0)</f>
        <v>0</v>
      </c>
      <c r="X21" s="217">
        <f>_xlfn.IFNA(VLOOKUP(CONCATENATE($X$5,$B21,$C21),BAL!$A$6:$M$200,13,FALSE),0)</f>
        <v>0</v>
      </c>
      <c r="Y21" s="217"/>
      <c r="Z21" s="218"/>
      <c r="AA21" s="112"/>
    </row>
    <row r="22" spans="1:27" x14ac:dyDescent="0.25">
      <c r="A22" s="442"/>
      <c r="B22" s="90" t="s">
        <v>318</v>
      </c>
      <c r="C22" s="98" t="s">
        <v>319</v>
      </c>
      <c r="D22" s="98" t="s">
        <v>320</v>
      </c>
      <c r="E22" s="99">
        <v>45041</v>
      </c>
      <c r="F22" s="100">
        <v>23</v>
      </c>
      <c r="G22" s="94">
        <f t="shared" si="0"/>
        <v>0</v>
      </c>
      <c r="H22" s="95">
        <f t="shared" si="1"/>
        <v>0</v>
      </c>
      <c r="I22" s="96">
        <f t="shared" si="2"/>
        <v>5</v>
      </c>
      <c r="J22" s="97">
        <f>_xlfn.IFNA(VLOOKUP(CONCATENATE($J$5,$B22,$C22),'HOR22'!$A$6:$M$250,13,FALSE),0)</f>
        <v>0</v>
      </c>
      <c r="K22" s="338">
        <f>_xlfn.IFNA(VLOOKUP(CONCATENATE($K$5,$B22,$C22),'BUS1'!$A$6:$M$250,13,FALSE),0)</f>
        <v>0</v>
      </c>
      <c r="L22" s="97">
        <f>_xlfn.IFNA(VLOOKUP(CONCATENATE($L$5,$B22,$C22),'KR2'!$A$6:$M$250,13,FALSE),0)</f>
        <v>0</v>
      </c>
      <c r="M22" s="338">
        <f>_xlfn.IFNA(VLOOKUP(CONCATENATE($M$5,$B22,$C22),'CAP1'!$A$6:$M$250,13,FALSE),0)</f>
        <v>0</v>
      </c>
      <c r="N22" s="97">
        <f>_xlfn.IFNA(VLOOKUP(CONCATENATE($N$5,$B22,$C22),'PM1'!$A$6:$M$250,13,FALSE),0)</f>
        <v>0</v>
      </c>
      <c r="O22" s="338">
        <f>_xlfn.IFNA(VLOOKUP(CONCATENATE($O$5,$B22,$C22),'SWA1'!$A$6:$M$154,13,FALSE),0)</f>
        <v>0</v>
      </c>
      <c r="P22" s="97">
        <f>_xlfn.IFNA(VLOOKUP(CONCATENATE($P$5,$B22,$C22),'EH1'!$A$6:$M$200,13,FALSE),0)</f>
        <v>0</v>
      </c>
      <c r="Q22" s="338">
        <f>_xlfn.IFNA(VLOOKUP(CONCATENATE($Q$5,$B22,$C22),'HOR1'!$A$6:$M$287,13,FALSE),0)</f>
        <v>0</v>
      </c>
      <c r="R22" s="97">
        <f>_xlfn.IFNA(VLOOKUP(CONCATENATE($R$5,$B22,$C22),'PM2'!$A$6:$M$148,13,FALSE),0)</f>
        <v>0</v>
      </c>
      <c r="S22" s="342">
        <f>_xlfn.IFNA(VLOOKUP(CONCATENATE($S$5,$B22,$C22),[1]MOR1!$A$6:$M$148,13,FALSE),0)</f>
        <v>0</v>
      </c>
      <c r="T22" s="217">
        <f>_xlfn.IFNA(VLOOKUP(CONCATENATE($T$5,$B22,$C22),SER!$A$6:$M$196,13,FALSE),0)</f>
        <v>0</v>
      </c>
      <c r="U22" s="217">
        <f>_xlfn.IFNA(VLOOKUP(CONCATENATE($U$5,$B22,$C22),SER!$A$6:$M$196,13,FALSE),0)</f>
        <v>0</v>
      </c>
      <c r="V22" s="343">
        <f>_xlfn.IFNA(VLOOKUP(CONCATENATE($V$5,$B22,$C22),'HOR2'!$A$6:$M$200,13,FALSE),0)</f>
        <v>0</v>
      </c>
      <c r="W22" s="217">
        <f>_xlfn.IFNA(VLOOKUP(CONCATENATE($W$5,$B22,$C22),'PM3'!$A$6:$M$200,13,FALSE),0)</f>
        <v>0</v>
      </c>
      <c r="X22" s="217">
        <f>_xlfn.IFNA(VLOOKUP(CONCATENATE($X$5,$B22,$C22),BAL!$A$6:$M$200,13,FALSE),0)</f>
        <v>0</v>
      </c>
      <c r="Y22" s="217"/>
      <c r="Z22" s="218"/>
      <c r="AA22" s="112"/>
    </row>
    <row r="23" spans="1:27" x14ac:dyDescent="0.25">
      <c r="A23" s="442"/>
      <c r="B23" s="90" t="s">
        <v>323</v>
      </c>
      <c r="C23" s="98" t="s">
        <v>324</v>
      </c>
      <c r="D23" s="98" t="s">
        <v>325</v>
      </c>
      <c r="E23" s="99">
        <v>45030</v>
      </c>
      <c r="F23" s="100">
        <v>16</v>
      </c>
      <c r="G23" s="94">
        <f t="shared" si="0"/>
        <v>0</v>
      </c>
      <c r="H23" s="95">
        <f t="shared" si="1"/>
        <v>0</v>
      </c>
      <c r="I23" s="96">
        <f t="shared" si="2"/>
        <v>5</v>
      </c>
      <c r="J23" s="97">
        <f>_xlfn.IFNA(VLOOKUP(CONCATENATE($J$5,$B23,$C23),'HOR22'!$A$6:$M$250,13,FALSE),0)</f>
        <v>0</v>
      </c>
      <c r="K23" s="338">
        <f>_xlfn.IFNA(VLOOKUP(CONCATENATE($K$5,$B23,$C23),'BUS1'!$A$6:$M$250,13,FALSE),0)</f>
        <v>0</v>
      </c>
      <c r="L23" s="97">
        <f>_xlfn.IFNA(VLOOKUP(CONCATENATE($L$5,$B23,$C23),'KR2'!$A$6:$M$250,13,FALSE),0)</f>
        <v>0</v>
      </c>
      <c r="M23" s="338">
        <f>_xlfn.IFNA(VLOOKUP(CONCATENATE($M$5,$B23,$C23),'CAP1'!$A$6:$M$250,13,FALSE),0)</f>
        <v>0</v>
      </c>
      <c r="N23" s="97">
        <f>_xlfn.IFNA(VLOOKUP(CONCATENATE($N$5,$B23,$C23),'PM1'!$A$6:$M$250,13,FALSE),0)</f>
        <v>0</v>
      </c>
      <c r="O23" s="338">
        <f>_xlfn.IFNA(VLOOKUP(CONCATENATE($O$5,$B23,$C23),'SWA1'!$A$6:$M$154,13,FALSE),0)</f>
        <v>0</v>
      </c>
      <c r="P23" s="97">
        <f>_xlfn.IFNA(VLOOKUP(CONCATENATE($P$5,$B23,$C23),'EH1'!$A$6:$M$200,13,FALSE),0)</f>
        <v>0</v>
      </c>
      <c r="Q23" s="338">
        <f>_xlfn.IFNA(VLOOKUP(CONCATENATE($Q$5,$B23,$C23),'HOR1'!$A$6:$M$287,13,FALSE),0)</f>
        <v>0</v>
      </c>
      <c r="R23" s="97">
        <f>_xlfn.IFNA(VLOOKUP(CONCATENATE($R$5,$B23,$C23),'PM2'!$A$6:$M$148,13,FALSE),0)</f>
        <v>0</v>
      </c>
      <c r="S23" s="342">
        <f>_xlfn.IFNA(VLOOKUP(CONCATENATE($S$5,$B23,$C23),[1]MOR1!$A$6:$M$148,13,FALSE),0)</f>
        <v>0</v>
      </c>
      <c r="T23" s="217">
        <f>_xlfn.IFNA(VLOOKUP(CONCATENATE($T$5,$B23,$C23),SER!$A$6:$M$196,13,FALSE),0)</f>
        <v>0</v>
      </c>
      <c r="U23" s="217">
        <f>_xlfn.IFNA(VLOOKUP(CONCATENATE($U$5,$B23,$C23),SER!$A$6:$M$196,13,FALSE),0)</f>
        <v>0</v>
      </c>
      <c r="V23" s="343">
        <f>_xlfn.IFNA(VLOOKUP(CONCATENATE($V$5,$B23,$C23),'HOR2'!$A$6:$M$200,13,FALSE),0)</f>
        <v>0</v>
      </c>
      <c r="W23" s="217">
        <f>_xlfn.IFNA(VLOOKUP(CONCATENATE($W$5,$B23,$C23),'PM3'!$A$6:$M$200,13,FALSE),0)</f>
        <v>0</v>
      </c>
      <c r="X23" s="217">
        <f>_xlfn.IFNA(VLOOKUP(CONCATENATE($X$5,$B23,$C23),BAL!$A$6:$M$200,13,FALSE),0)</f>
        <v>0</v>
      </c>
      <c r="Y23" s="217"/>
      <c r="Z23" s="218"/>
      <c r="AA23" s="112"/>
    </row>
    <row r="24" spans="1:27" x14ac:dyDescent="0.25">
      <c r="A24" s="442"/>
      <c r="B24" s="90" t="s">
        <v>329</v>
      </c>
      <c r="C24" s="98" t="s">
        <v>330</v>
      </c>
      <c r="D24" s="98" t="s">
        <v>331</v>
      </c>
      <c r="E24" s="99">
        <v>45034</v>
      </c>
      <c r="F24" s="100">
        <v>14</v>
      </c>
      <c r="G24" s="94">
        <f t="shared" si="0"/>
        <v>0</v>
      </c>
      <c r="H24" s="95">
        <f t="shared" si="1"/>
        <v>0</v>
      </c>
      <c r="I24" s="96">
        <f t="shared" si="2"/>
        <v>5</v>
      </c>
      <c r="J24" s="97">
        <f>_xlfn.IFNA(VLOOKUP(CONCATENATE($J$5,$B24,$C24),'HOR22'!$A$6:$M$250,13,FALSE),0)</f>
        <v>0</v>
      </c>
      <c r="K24" s="338">
        <f>_xlfn.IFNA(VLOOKUP(CONCATENATE($K$5,$B24,$C24),'BUS1'!$A$6:$M$250,13,FALSE),0)</f>
        <v>0</v>
      </c>
      <c r="L24" s="97">
        <f>_xlfn.IFNA(VLOOKUP(CONCATENATE($L$5,$B24,$C24),'KR2'!$A$6:$M$250,13,FALSE),0)</f>
        <v>0</v>
      </c>
      <c r="M24" s="338">
        <f>_xlfn.IFNA(VLOOKUP(CONCATENATE($M$5,$B24,$C24),'CAP1'!$A$6:$M$250,13,FALSE),0)</f>
        <v>0</v>
      </c>
      <c r="N24" s="97">
        <f>_xlfn.IFNA(VLOOKUP(CONCATENATE($N$5,$B24,$C24),'PM1'!$A$6:$M$250,13,FALSE),0)</f>
        <v>0</v>
      </c>
      <c r="O24" s="338">
        <f>_xlfn.IFNA(VLOOKUP(CONCATENATE($O$5,$B24,$C24),'SWA1'!$A$6:$M$154,13,FALSE),0)</f>
        <v>0</v>
      </c>
      <c r="P24" s="97">
        <f>_xlfn.IFNA(VLOOKUP(CONCATENATE($P$5,$B24,$C24),'EH1'!$A$6:$M$200,13,FALSE),0)</f>
        <v>0</v>
      </c>
      <c r="Q24" s="338">
        <f>_xlfn.IFNA(VLOOKUP(CONCATENATE($Q$5,$B24,$C24),'HOR1'!$A$6:$M$287,13,FALSE),0)</f>
        <v>0</v>
      </c>
      <c r="R24" s="97">
        <f>_xlfn.IFNA(VLOOKUP(CONCATENATE($R$5,$B24,$C24),'PM2'!$A$6:$M$148,13,FALSE),0)</f>
        <v>0</v>
      </c>
      <c r="S24" s="342">
        <f>_xlfn.IFNA(VLOOKUP(CONCATENATE($S$5,$B24,$C24),[1]MOR1!$A$6:$M$148,13,FALSE),0)</f>
        <v>0</v>
      </c>
      <c r="T24" s="217">
        <f>_xlfn.IFNA(VLOOKUP(CONCATENATE($T$5,$B24,$C24),SER!$A$6:$M$196,13,FALSE),0)</f>
        <v>0</v>
      </c>
      <c r="U24" s="217">
        <f>_xlfn.IFNA(VLOOKUP(CONCATENATE($U$5,$B24,$C24),SER!$A$6:$M$196,13,FALSE),0)</f>
        <v>0</v>
      </c>
      <c r="V24" s="343">
        <f>_xlfn.IFNA(VLOOKUP(CONCATENATE($V$5,$B24,$C24),'HOR2'!$A$6:$M$200,13,FALSE),0)</f>
        <v>0</v>
      </c>
      <c r="W24" s="217">
        <f>_xlfn.IFNA(VLOOKUP(CONCATENATE($W$5,$B24,$C24),'PM3'!$A$6:$M$200,13,FALSE),0)</f>
        <v>0</v>
      </c>
      <c r="X24" s="217">
        <f>_xlfn.IFNA(VLOOKUP(CONCATENATE($X$5,$B24,$C24),BAL!$A$6:$M$200,13,FALSE),0)</f>
        <v>0</v>
      </c>
      <c r="Y24" s="217"/>
      <c r="Z24" s="218"/>
      <c r="AA24" s="112"/>
    </row>
    <row r="25" spans="1:27" x14ac:dyDescent="0.25">
      <c r="A25" s="442"/>
      <c r="B25" s="90" t="s">
        <v>332</v>
      </c>
      <c r="C25" s="98" t="s">
        <v>333</v>
      </c>
      <c r="D25" s="98" t="s">
        <v>68</v>
      </c>
      <c r="E25" s="99">
        <v>45028</v>
      </c>
      <c r="F25" s="100">
        <v>15</v>
      </c>
      <c r="G25" s="94">
        <f t="shared" si="0"/>
        <v>0</v>
      </c>
      <c r="H25" s="95">
        <f t="shared" si="1"/>
        <v>0</v>
      </c>
      <c r="I25" s="96">
        <f t="shared" si="2"/>
        <v>5</v>
      </c>
      <c r="J25" s="97">
        <f>_xlfn.IFNA(VLOOKUP(CONCATENATE($J$5,$B25,$C25),'HOR22'!$A$6:$M$250,13,FALSE),0)</f>
        <v>0</v>
      </c>
      <c r="K25" s="338">
        <f>_xlfn.IFNA(VLOOKUP(CONCATENATE($K$5,$B25,$C25),'BUS1'!$A$6:$M$250,13,FALSE),0)</f>
        <v>0</v>
      </c>
      <c r="L25" s="97">
        <f>_xlfn.IFNA(VLOOKUP(CONCATENATE($L$5,$B25,$C25),'KR2'!$A$6:$M$250,13,FALSE),0)</f>
        <v>0</v>
      </c>
      <c r="M25" s="338">
        <f>_xlfn.IFNA(VLOOKUP(CONCATENATE($M$5,$B25,$C25),'CAP1'!$A$6:$M$250,13,FALSE),0)</f>
        <v>0</v>
      </c>
      <c r="N25" s="97">
        <f>_xlfn.IFNA(VLOOKUP(CONCATENATE($N$5,$B25,$C25),'PM1'!$A$6:$M$250,13,FALSE),0)</f>
        <v>0</v>
      </c>
      <c r="O25" s="338">
        <f>_xlfn.IFNA(VLOOKUP(CONCATENATE($O$5,$B25,$C25),'SWA1'!$A$6:$M$154,13,FALSE),0)</f>
        <v>0</v>
      </c>
      <c r="P25" s="97">
        <f>_xlfn.IFNA(VLOOKUP(CONCATENATE($P$5,$B25,$C25),'EH1'!$A$6:$M$200,13,FALSE),0)</f>
        <v>0</v>
      </c>
      <c r="Q25" s="338">
        <f>_xlfn.IFNA(VLOOKUP(CONCATENATE($Q$5,$B25,$C25),'HOR1'!$A$6:$M$287,13,FALSE),0)</f>
        <v>0</v>
      </c>
      <c r="R25" s="97">
        <f>_xlfn.IFNA(VLOOKUP(CONCATENATE($R$5,$B25,$C25),'PM2'!$A$6:$M$148,13,FALSE),0)</f>
        <v>0</v>
      </c>
      <c r="S25" s="342">
        <f>_xlfn.IFNA(VLOOKUP(CONCATENATE($S$5,$B25,$C25),[1]MOR1!$A$6:$M$148,13,FALSE),0)</f>
        <v>0</v>
      </c>
      <c r="T25" s="217">
        <f>_xlfn.IFNA(VLOOKUP(CONCATENATE($T$5,$B25,$C25),SER!$A$6:$M$196,13,FALSE),0)</f>
        <v>0</v>
      </c>
      <c r="U25" s="217">
        <f>_xlfn.IFNA(VLOOKUP(CONCATENATE($U$5,$B25,$C25),SER!$A$6:$M$196,13,FALSE),0)</f>
        <v>0</v>
      </c>
      <c r="V25" s="343">
        <f>_xlfn.IFNA(VLOOKUP(CONCATENATE($V$5,$B25,$C25),'HOR2'!$A$6:$M$200,13,FALSE),0)</f>
        <v>0</v>
      </c>
      <c r="W25" s="217">
        <f>_xlfn.IFNA(VLOOKUP(CONCATENATE($W$5,$B25,$C25),'PM3'!$A$6:$M$200,13,FALSE),0)</f>
        <v>0</v>
      </c>
      <c r="X25" s="217">
        <f>_xlfn.IFNA(VLOOKUP(CONCATENATE($X$5,$B25,$C25),BAL!$A$6:$M$200,13,FALSE),0)</f>
        <v>0</v>
      </c>
      <c r="Y25" s="217"/>
      <c r="Z25" s="218"/>
      <c r="AA25" s="112"/>
    </row>
    <row r="26" spans="1:27" x14ac:dyDescent="0.25">
      <c r="A26" s="442"/>
      <c r="B26" s="90" t="s">
        <v>365</v>
      </c>
      <c r="C26" s="98" t="s">
        <v>368</v>
      </c>
      <c r="D26" s="91" t="s">
        <v>142</v>
      </c>
      <c r="E26" s="99">
        <v>45047</v>
      </c>
      <c r="F26" s="100">
        <v>16</v>
      </c>
      <c r="G26" s="94">
        <f t="shared" si="0"/>
        <v>0</v>
      </c>
      <c r="H26" s="95">
        <f t="shared" si="1"/>
        <v>0</v>
      </c>
      <c r="I26" s="96">
        <f t="shared" si="2"/>
        <v>5</v>
      </c>
      <c r="J26" s="97">
        <f>_xlfn.IFNA(VLOOKUP(CONCATENATE($J$5,$B26,$C26),'HOR22'!$A$6:$M$250,13,FALSE),0)</f>
        <v>0</v>
      </c>
      <c r="K26" s="338">
        <f>_xlfn.IFNA(VLOOKUP(CONCATENATE($K$5,$B26,$C26),'BUS1'!$A$6:$M$250,13,FALSE),0)</f>
        <v>0</v>
      </c>
      <c r="L26" s="97">
        <f>_xlfn.IFNA(VLOOKUP(CONCATENATE($L$5,$B26,$C26),'KR2'!$A$6:$M$250,13,FALSE),0)</f>
        <v>0</v>
      </c>
      <c r="M26" s="338">
        <f>_xlfn.IFNA(VLOOKUP(CONCATENATE($M$5,$B26,$C26),'CAP1'!$A$6:$M$250,13,FALSE),0)</f>
        <v>0</v>
      </c>
      <c r="N26" s="97">
        <f>_xlfn.IFNA(VLOOKUP(CONCATENATE($N$5,$B26,$C26),'PM1'!$A$6:$M$250,13,FALSE),0)</f>
        <v>0</v>
      </c>
      <c r="O26" s="338">
        <f>_xlfn.IFNA(VLOOKUP(CONCATENATE($O$5,$B26,$C26),'SWA1'!$A$6:$M$154,13,FALSE),0)</f>
        <v>0</v>
      </c>
      <c r="P26" s="97">
        <f>_xlfn.IFNA(VLOOKUP(CONCATENATE($P$5,$B26,$C26),'EH1'!$A$6:$M$200,13,FALSE),0)</f>
        <v>0</v>
      </c>
      <c r="Q26" s="338">
        <f>_xlfn.IFNA(VLOOKUP(CONCATENATE($Q$5,$B26,$C26),'HOR1'!$A$6:$M$287,13,FALSE),0)</f>
        <v>0</v>
      </c>
      <c r="R26" s="97">
        <f>_xlfn.IFNA(VLOOKUP(CONCATENATE($R$5,$B26,$C26),'PM2'!$A$6:$M$148,13,FALSE),0)</f>
        <v>0</v>
      </c>
      <c r="S26" s="342">
        <f>_xlfn.IFNA(VLOOKUP(CONCATENATE($S$5,$B26,$C26),[1]MOR1!$A$6:$M$148,13,FALSE),0)</f>
        <v>0</v>
      </c>
      <c r="T26" s="217">
        <f>_xlfn.IFNA(VLOOKUP(CONCATENATE($T$5,$B26,$C26),SER!$A$6:$M$196,13,FALSE),0)</f>
        <v>0</v>
      </c>
      <c r="U26" s="217">
        <f>_xlfn.IFNA(VLOOKUP(CONCATENATE($U$5,$B26,$C26),SER!$A$6:$M$196,13,FALSE),0)</f>
        <v>0</v>
      </c>
      <c r="V26" s="343">
        <f>_xlfn.IFNA(VLOOKUP(CONCATENATE($V$5,$B26,$C26),'HOR2'!$A$6:$M$200,13,FALSE),0)</f>
        <v>0</v>
      </c>
      <c r="W26" s="217">
        <f>_xlfn.IFNA(VLOOKUP(CONCATENATE($W$5,$B26,$C26),'PM3'!$A$6:$M$200,13,FALSE),0)</f>
        <v>0</v>
      </c>
      <c r="X26" s="217">
        <f>_xlfn.IFNA(VLOOKUP(CONCATENATE($X$5,$B26,$C26),BAL!$A$6:$M$200,13,FALSE),0)</f>
        <v>0</v>
      </c>
      <c r="Y26" s="217"/>
      <c r="Z26" s="218"/>
      <c r="AA26" s="112"/>
    </row>
    <row r="27" spans="1:27" x14ac:dyDescent="0.25">
      <c r="A27" s="442"/>
      <c r="B27" s="90" t="s">
        <v>538</v>
      </c>
      <c r="C27" s="98" t="s">
        <v>539</v>
      </c>
      <c r="D27" s="91" t="s">
        <v>207</v>
      </c>
      <c r="E27" s="99">
        <v>45121</v>
      </c>
      <c r="F27" s="100">
        <v>19</v>
      </c>
      <c r="G27" s="94">
        <f t="shared" si="0"/>
        <v>0</v>
      </c>
      <c r="H27" s="95">
        <f t="shared" si="1"/>
        <v>0</v>
      </c>
      <c r="I27" s="96">
        <f t="shared" si="2"/>
        <v>5</v>
      </c>
      <c r="J27" s="97">
        <f>_xlfn.IFNA(VLOOKUP(CONCATENATE($J$5,$B27,$C27),'HOR22'!$A$6:$M$250,13,FALSE),0)</f>
        <v>0</v>
      </c>
      <c r="K27" s="338">
        <f>_xlfn.IFNA(VLOOKUP(CONCATENATE($K$5,$B27,$C27),'BUS1'!$A$6:$M$250,13,FALSE),0)</f>
        <v>0</v>
      </c>
      <c r="L27" s="97">
        <f>_xlfn.IFNA(VLOOKUP(CONCATENATE($L$5,$B27,$C27),'KR2'!$A$6:$M$250,13,FALSE),0)</f>
        <v>0</v>
      </c>
      <c r="M27" s="338">
        <f>_xlfn.IFNA(VLOOKUP(CONCATENATE($M$5,$B27,$C27),'CAP1'!$A$6:$M$250,13,FALSE),0)</f>
        <v>0</v>
      </c>
      <c r="N27" s="97">
        <f>_xlfn.IFNA(VLOOKUP(CONCATENATE($N$5,$B27,$C27),'PM1'!$A$6:$M$250,13,FALSE),0)</f>
        <v>0</v>
      </c>
      <c r="O27" s="338">
        <f>_xlfn.IFNA(VLOOKUP(CONCATENATE($O$5,$B27,$C27),'SWA1'!$A$6:$M$154,13,FALSE),0)</f>
        <v>0</v>
      </c>
      <c r="P27" s="97">
        <f>_xlfn.IFNA(VLOOKUP(CONCATENATE($P$5,$B27,$C27),'EH1'!$A$6:$M$200,13,FALSE),0)</f>
        <v>0</v>
      </c>
      <c r="Q27" s="338">
        <f>_xlfn.IFNA(VLOOKUP(CONCATENATE($Q$5,$B27,$C27),'HOR1'!$A$6:$M$287,13,FALSE),0)</f>
        <v>0</v>
      </c>
      <c r="R27" s="97">
        <f>_xlfn.IFNA(VLOOKUP(CONCATENATE($R$5,$B27,$C27),'PM2'!$A$6:$M$148,13,FALSE),0)</f>
        <v>0</v>
      </c>
      <c r="S27" s="342">
        <f>_xlfn.IFNA(VLOOKUP(CONCATENATE($S$5,$B27,$C27),[1]MOR1!$A$6:$M$148,13,FALSE),0)</f>
        <v>0</v>
      </c>
      <c r="T27" s="217">
        <f>_xlfn.IFNA(VLOOKUP(CONCATENATE($T$5,$B27,$C27),SER!$A$6:$M$196,13,FALSE),0)</f>
        <v>0</v>
      </c>
      <c r="U27" s="217">
        <f>_xlfn.IFNA(VLOOKUP(CONCATENATE($U$5,$B27,$C27),SER!$A$6:$M$196,13,FALSE),0)</f>
        <v>0</v>
      </c>
      <c r="V27" s="343">
        <f>_xlfn.IFNA(VLOOKUP(CONCATENATE($V$5,$B27,$C27),'HOR2'!$A$6:$M$200,13,FALSE),0)</f>
        <v>0</v>
      </c>
      <c r="W27" s="217">
        <f>_xlfn.IFNA(VLOOKUP(CONCATENATE($W$5,$B27,$C27),'PM3'!$A$6:$M$200,13,FALSE),0)</f>
        <v>0</v>
      </c>
      <c r="X27" s="217">
        <f>_xlfn.IFNA(VLOOKUP(CONCATENATE($X$5,$B27,$C27),BAL!$A$6:$M$200,13,FALSE),0)</f>
        <v>0</v>
      </c>
      <c r="Y27" s="217"/>
      <c r="Z27" s="218"/>
      <c r="AA27" s="112"/>
    </row>
    <row r="28" spans="1:27" x14ac:dyDescent="0.25">
      <c r="A28" s="442"/>
      <c r="B28" s="90"/>
      <c r="C28" s="98"/>
      <c r="D28" s="98"/>
      <c r="E28" s="99"/>
      <c r="F28" s="100"/>
      <c r="G28" s="94">
        <f t="shared" ref="G28" si="3">COUNTIF(J28:Z28,"&gt;0")</f>
        <v>0</v>
      </c>
      <c r="H28" s="95">
        <f t="shared" ref="H28" si="4">SUM(J28:Z28)</f>
        <v>0</v>
      </c>
      <c r="I28" s="96">
        <f t="shared" ref="I28" si="5">RANK(H28,$H$6:$H$84)</f>
        <v>5</v>
      </c>
      <c r="J28" s="97">
        <f>_xlfn.IFNA(VLOOKUP(CONCATENATE($J$5,$B28,$C28),'HOR22'!$A$6:$M$250,13,FALSE),0)</f>
        <v>0</v>
      </c>
      <c r="K28" s="338">
        <f>_xlfn.IFNA(VLOOKUP(CONCATENATE($K$5,$B28,$C28),'BUS1'!$A$6:$M$250,13,FALSE),0)</f>
        <v>0</v>
      </c>
      <c r="L28" s="97">
        <f>_xlfn.IFNA(VLOOKUP(CONCATENATE($L$5,$B28,$C28),'KR2'!$A$6:$M$250,13,FALSE),0)</f>
        <v>0</v>
      </c>
      <c r="M28" s="338">
        <f>_xlfn.IFNA(VLOOKUP(CONCATENATE($M$5,$B28,$C28),'CAP1'!$A$6:$M$250,13,FALSE),0)</f>
        <v>0</v>
      </c>
      <c r="N28" s="97">
        <f>_xlfn.IFNA(VLOOKUP(CONCATENATE($N$5,$B28,$C28),'PM1'!$A$6:$M$250,13,FALSE),0)</f>
        <v>0</v>
      </c>
      <c r="O28" s="338">
        <f>_xlfn.IFNA(VLOOKUP(CONCATENATE($O$5,$B28,$C28),'SWA1'!$A$6:$M$154,13,FALSE),0)</f>
        <v>0</v>
      </c>
      <c r="P28" s="97">
        <f>_xlfn.IFNA(VLOOKUP(CONCATENATE($P$5,$B28,$C28),'EH1'!$A$6:$M$200,13,FALSE),0)</f>
        <v>0</v>
      </c>
      <c r="Q28" s="338">
        <f>_xlfn.IFNA(VLOOKUP(CONCATENATE($Q$5,$B28,$C28),'HOR1'!$A$6:$M$287,13,FALSE),0)</f>
        <v>0</v>
      </c>
      <c r="R28" s="97">
        <f>_xlfn.IFNA(VLOOKUP(CONCATENATE($R$5,$B28,$C28),'PM2'!$A$6:$M$148,13,FALSE),0)</f>
        <v>0</v>
      </c>
      <c r="S28" s="342">
        <f>_xlfn.IFNA(VLOOKUP(CONCATENATE($S$5,$B28,$C28),[1]MOR1!$A$6:$M$148,13,FALSE),0)</f>
        <v>0</v>
      </c>
      <c r="T28" s="217">
        <f>_xlfn.IFNA(VLOOKUP(CONCATENATE($T$5,$B28,$C28),SER!$A$6:$M$196,13,FALSE),0)</f>
        <v>0</v>
      </c>
      <c r="U28" s="217">
        <f>_xlfn.IFNA(VLOOKUP(CONCATENATE($U$5,$B28,$C28),SER!$A$6:$M$196,13,FALSE),0)</f>
        <v>0</v>
      </c>
      <c r="V28" s="343">
        <f>_xlfn.IFNA(VLOOKUP(CONCATENATE($V$5,$B28,$C28),'HOR2'!$A$6:$M$200,13,FALSE),0)</f>
        <v>0</v>
      </c>
      <c r="W28" s="217">
        <f>_xlfn.IFNA(VLOOKUP(CONCATENATE($W$5,$B28,$C28),'PM3'!$A$6:$M$200,13,FALSE),0)</f>
        <v>0</v>
      </c>
      <c r="X28" s="217">
        <f>_xlfn.IFNA(VLOOKUP(CONCATENATE($X$5,$B28,$C28),BAL!$A$6:$M$200,13,FALSE),0)</f>
        <v>0</v>
      </c>
      <c r="Y28" s="217"/>
      <c r="Z28" s="218"/>
      <c r="AA28" s="112"/>
    </row>
    <row r="29" spans="1:27" x14ac:dyDescent="0.25">
      <c r="A29" s="442"/>
      <c r="B29" s="90"/>
      <c r="C29" s="98"/>
      <c r="D29" s="98"/>
      <c r="E29" s="99"/>
      <c r="F29" s="100"/>
      <c r="G29" s="94"/>
      <c r="H29" s="95"/>
      <c r="I29" s="96"/>
      <c r="J29" s="97">
        <f>_xlfn.IFNA(VLOOKUP(CONCATENATE($J$5,$B29,$C29),'HOR22'!$A$6:$M$250,13,FALSE),0)</f>
        <v>0</v>
      </c>
      <c r="K29" s="338">
        <f>_xlfn.IFNA(VLOOKUP(CONCATENATE($K$5,$B29,$C29),'BUS1'!$A$6:$M$250,13,FALSE),0)</f>
        <v>0</v>
      </c>
      <c r="L29" s="97">
        <f>_xlfn.IFNA(VLOOKUP(CONCATENATE($L$5,$B29,$C29),'KR2'!$A$6:$M$250,13,FALSE),0)</f>
        <v>0</v>
      </c>
      <c r="M29" s="338">
        <f>_xlfn.IFNA(VLOOKUP(CONCATENATE($M$5,$B29,$C29),'CAP1'!$A$6:$M$250,13,FALSE),0)</f>
        <v>0</v>
      </c>
      <c r="N29" s="97">
        <f>_xlfn.IFNA(VLOOKUP(CONCATENATE($N$5,$B29,$C29),'PM1'!$A$6:$M$250,13,FALSE),0)</f>
        <v>0</v>
      </c>
      <c r="O29" s="338">
        <f>_xlfn.IFNA(VLOOKUP(CONCATENATE($O$5,$B29,$C29),'SWA1'!$A$6:$M$154,13,FALSE),0)</f>
        <v>0</v>
      </c>
      <c r="P29" s="97">
        <f>_xlfn.IFNA(VLOOKUP(CONCATENATE($P$5,$B29,$C29),'EH1'!$A$6:$M$200,13,FALSE),0)</f>
        <v>0</v>
      </c>
      <c r="Q29" s="338">
        <f>_xlfn.IFNA(VLOOKUP(CONCATENATE($Q$5,$B29,$C29),'HOR1'!$A$6:$M$287,13,FALSE),0)</f>
        <v>0</v>
      </c>
      <c r="R29" s="97">
        <f>_xlfn.IFNA(VLOOKUP(CONCATENATE($R$5,$B29,$C29),'PM2'!$A$6:$M$148,13,FALSE),0)</f>
        <v>0</v>
      </c>
      <c r="S29" s="342">
        <f>_xlfn.IFNA(VLOOKUP(CONCATENATE($S$5,$B29,$C29),[1]MOR1!$A$6:$M$148,13,FALSE),0)</f>
        <v>0</v>
      </c>
      <c r="T29" s="217">
        <f>_xlfn.IFNA(VLOOKUP(CONCATENATE($T$5,$B29,$C29),SER!$A$6:$M$196,13,FALSE),0)</f>
        <v>0</v>
      </c>
      <c r="U29" s="217">
        <f>_xlfn.IFNA(VLOOKUP(CONCATENATE($U$5,$B29,$C29),SER!$A$6:$M$196,13,FALSE),0)</f>
        <v>0</v>
      </c>
      <c r="V29" s="343">
        <f>_xlfn.IFNA(VLOOKUP(CONCATENATE($V$5,$B29,$C29),'HOR2'!$A$6:$M$200,13,FALSE),0)</f>
        <v>0</v>
      </c>
      <c r="W29" s="217">
        <f>_xlfn.IFNA(VLOOKUP(CONCATENATE($W$5,$B29,$C29),'PM3'!$A$6:$M$200,13,FALSE),0)</f>
        <v>0</v>
      </c>
      <c r="X29" s="217">
        <f>_xlfn.IFNA(VLOOKUP(CONCATENATE($X$5,$B29,$C29),BAL!$A$6:$M$200,13,FALSE),0)</f>
        <v>0</v>
      </c>
      <c r="Y29" s="217"/>
      <c r="Z29" s="218"/>
      <c r="AA29" s="112"/>
    </row>
    <row r="30" spans="1:27" x14ac:dyDescent="0.25">
      <c r="A30" s="442"/>
      <c r="B30" s="445" t="s">
        <v>844</v>
      </c>
      <c r="C30" s="446"/>
      <c r="D30" s="98"/>
      <c r="E30" s="99"/>
      <c r="F30" s="100"/>
      <c r="G30" s="94"/>
      <c r="H30" s="95"/>
      <c r="I30" s="96"/>
      <c r="J30" s="97">
        <f>_xlfn.IFNA(VLOOKUP(CONCATENATE($J$5,$B30,$C30),'HOR22'!$A$6:$M$250,13,FALSE),0)</f>
        <v>0</v>
      </c>
      <c r="K30" s="338">
        <f>_xlfn.IFNA(VLOOKUP(CONCATENATE($K$5,$B30,$C30),'BUS1'!$A$6:$M$250,13,FALSE),0)</f>
        <v>0</v>
      </c>
      <c r="L30" s="97">
        <f>_xlfn.IFNA(VLOOKUP(CONCATENATE($L$5,$B30,$C30),'KR2'!$A$6:$M$250,13,FALSE),0)</f>
        <v>0</v>
      </c>
      <c r="M30" s="338">
        <f>_xlfn.IFNA(VLOOKUP(CONCATENATE($M$5,$B30,$C30),'CAP1'!$A$6:$M$250,13,FALSE),0)</f>
        <v>0</v>
      </c>
      <c r="N30" s="97">
        <f>_xlfn.IFNA(VLOOKUP(CONCATENATE($N$5,$B30,$C30),'PM1'!$A$6:$M$250,13,FALSE),0)</f>
        <v>0</v>
      </c>
      <c r="O30" s="338">
        <f>_xlfn.IFNA(VLOOKUP(CONCATENATE($O$5,$B30,$C30),'SWA1'!$A$6:$M$154,13,FALSE),0)</f>
        <v>0</v>
      </c>
      <c r="P30" s="97">
        <f>_xlfn.IFNA(VLOOKUP(CONCATENATE($P$5,$B30,$C30),'EH1'!$A$6:$M$200,13,FALSE),0)</f>
        <v>0</v>
      </c>
      <c r="Q30" s="338">
        <f>_xlfn.IFNA(VLOOKUP(CONCATENATE($Q$5,$B30,$C30),'HOR1'!$A$6:$M$287,13,FALSE),0)</f>
        <v>0</v>
      </c>
      <c r="R30" s="97">
        <f>_xlfn.IFNA(VLOOKUP(CONCATENATE($R$5,$B30,$C30),'PM2'!$A$6:$M$148,13,FALSE),0)</f>
        <v>0</v>
      </c>
      <c r="S30" s="342">
        <f>_xlfn.IFNA(VLOOKUP(CONCATENATE($S$5,$B30,$C30),[1]MOR1!$A$6:$M$148,13,FALSE),0)</f>
        <v>0</v>
      </c>
      <c r="T30" s="217">
        <f>_xlfn.IFNA(VLOOKUP(CONCATENATE($T$5,$B30,$C30),SER!$A$6:$M$196,13,FALSE),0)</f>
        <v>0</v>
      </c>
      <c r="U30" s="217">
        <f>_xlfn.IFNA(VLOOKUP(CONCATENATE($U$5,$B30,$C30),SER!$A$6:$M$196,13,FALSE),0)</f>
        <v>0</v>
      </c>
      <c r="V30" s="343">
        <f>_xlfn.IFNA(VLOOKUP(CONCATENATE($V$5,$B30,$C30),'HOR2'!$A$6:$M$200,13,FALSE),0)</f>
        <v>0</v>
      </c>
      <c r="W30" s="217">
        <f>_xlfn.IFNA(VLOOKUP(CONCATENATE($W$5,$B30,$C30),'PM3'!$A$6:$M$200,13,FALSE),0)</f>
        <v>0</v>
      </c>
      <c r="X30" s="217">
        <f>_xlfn.IFNA(VLOOKUP(CONCATENATE($X$5,$B30,$C30),BAL!$A$6:$M$200,13,FALSE),0)</f>
        <v>0</v>
      </c>
      <c r="Y30" s="217"/>
      <c r="Z30" s="218"/>
      <c r="AA30" s="112"/>
    </row>
    <row r="31" spans="1:27" s="3" customFormat="1" x14ac:dyDescent="0.25">
      <c r="A31" s="442"/>
      <c r="B31" s="447"/>
      <c r="C31" s="448"/>
      <c r="D31" s="98"/>
      <c r="E31" s="99"/>
      <c r="F31" s="100"/>
      <c r="G31" s="94"/>
      <c r="H31" s="95"/>
      <c r="I31" s="96"/>
      <c r="J31" s="97">
        <f>_xlfn.IFNA(VLOOKUP(CONCATENATE($J$5,$B31,$C31),'HOR22'!$A$6:$M$250,13,FALSE),0)</f>
        <v>0</v>
      </c>
      <c r="K31" s="378">
        <f>_xlfn.IFNA(VLOOKUP(CONCATENATE($K$5,$B31,$C31),'BUS1'!$A$6:$M$250,13,FALSE),0)</f>
        <v>0</v>
      </c>
      <c r="L31" s="278">
        <f>_xlfn.IFNA(VLOOKUP(CONCATENATE($L$5,$B31,$C31),'KR2'!$A$6:$M$250,13,FALSE),0)</f>
        <v>0</v>
      </c>
      <c r="M31" s="378">
        <f>_xlfn.IFNA(VLOOKUP(CONCATENATE($M$5,$B31,$C31),'CAP1'!$A$6:$M$250,13,FALSE),0)</f>
        <v>0</v>
      </c>
      <c r="N31" s="278">
        <f>_xlfn.IFNA(VLOOKUP(CONCATENATE($N$5,$B31,$C31),'PM1'!$A$6:$M$250,13,FALSE),0)</f>
        <v>0</v>
      </c>
      <c r="O31" s="378">
        <f>_xlfn.IFNA(VLOOKUP(CONCATENATE($O$5,$B31,$C31),'SWA1'!$A$6:$M$154,13,FALSE),0)</f>
        <v>0</v>
      </c>
      <c r="P31" s="278">
        <f>_xlfn.IFNA(VLOOKUP(CONCATENATE($P$5,$B31,$C31),'EH1'!$A$6:$M$200,13,FALSE),0)</f>
        <v>0</v>
      </c>
      <c r="Q31" s="378">
        <f>_xlfn.IFNA(VLOOKUP(CONCATENATE($Q$5,$B31,$C31),'HOR1'!$A$6:$M$287,13,FALSE),0)</f>
        <v>0</v>
      </c>
      <c r="R31" s="278">
        <f>_xlfn.IFNA(VLOOKUP(CONCATENATE($R$5,$B31,$C31),'PM2'!$A$6:$M$148,13,FALSE),0)</f>
        <v>0</v>
      </c>
      <c r="S31" s="379">
        <f>_xlfn.IFNA(VLOOKUP(CONCATENATE($S$5,$B31,$C31),[1]MOR1!$A$6:$M$148,13,FALSE),0)</f>
        <v>0</v>
      </c>
      <c r="T31" s="380">
        <f>_xlfn.IFNA(VLOOKUP(CONCATENATE($T$5,$B31,$C31),SER!$A$6:$M$196,13,FALSE),0)</f>
        <v>0</v>
      </c>
      <c r="U31" s="381">
        <f>_xlfn.IFNA(VLOOKUP(CONCATENATE($U$5,$B31,$C31),SER!$A$6:$M$196,13,FALSE),0)</f>
        <v>0</v>
      </c>
      <c r="V31" s="382">
        <f>_xlfn.IFNA(VLOOKUP(CONCATENATE($V$5,$B31,$C31),'HOR2'!$A$6:$M$200,13,FALSE),0)</f>
        <v>0</v>
      </c>
      <c r="W31" s="380">
        <f>_xlfn.IFNA(VLOOKUP(CONCATENATE($W$5,$B31,$C31),'PM3'!$A$6:$M$200,13,FALSE),0)</f>
        <v>0</v>
      </c>
      <c r="X31" s="217">
        <f>_xlfn.IFNA(VLOOKUP(CONCATENATE($X$5,$B31,$C31),BAL!$A$6:$M$200,13,FALSE),0)</f>
        <v>0</v>
      </c>
      <c r="Y31" s="217"/>
      <c r="Z31" s="218"/>
      <c r="AA31" s="109"/>
    </row>
    <row r="32" spans="1:27" x14ac:dyDescent="0.25">
      <c r="A32" s="442"/>
      <c r="B32" s="90"/>
      <c r="C32" s="98"/>
      <c r="D32" s="98"/>
      <c r="E32" s="99"/>
      <c r="F32" s="100"/>
      <c r="G32" s="94"/>
      <c r="H32" s="95"/>
      <c r="I32" s="96"/>
      <c r="J32" s="306">
        <f>_xlfn.IFNA(VLOOKUP(CONCATENATE($J$5,$B32,$C32),'HOR22'!$A$6:$M$250,13,FALSE),0)</f>
        <v>0</v>
      </c>
      <c r="K32" s="338">
        <f>_xlfn.IFNA(VLOOKUP(CONCATENATE($K$5,$B32,$C32),'BUS1'!$A$6:$M$250,13,FALSE),0)</f>
        <v>0</v>
      </c>
      <c r="L32" s="97">
        <f>_xlfn.IFNA(VLOOKUP(CONCATENATE($L$5,$B32,$C32),'KR2'!$A$6:$M$250,13,FALSE),0)</f>
        <v>0</v>
      </c>
      <c r="M32" s="338">
        <f>_xlfn.IFNA(VLOOKUP(CONCATENATE($M$5,$B32,$C32),'CAP1'!$A$6:$M$250,13,FALSE),0)</f>
        <v>0</v>
      </c>
      <c r="N32" s="97">
        <f>_xlfn.IFNA(VLOOKUP(CONCATENATE($N$5,$B32,$C32),'PM1'!$A$6:$M$250,13,FALSE),0)</f>
        <v>0</v>
      </c>
      <c r="O32" s="338">
        <f>_xlfn.IFNA(VLOOKUP(CONCATENATE($O$5,$B32,$C32),'SWA1'!$A$6:$M$154,13,FALSE),0)</f>
        <v>0</v>
      </c>
      <c r="P32" s="97">
        <f>_xlfn.IFNA(VLOOKUP(CONCATENATE($P$5,$B32,$C32),'EH1'!$A$6:$M$200,13,FALSE),0)</f>
        <v>0</v>
      </c>
      <c r="Q32" s="338">
        <f>_xlfn.IFNA(VLOOKUP(CONCATENATE($Q$5,$B32,$C32),'HOR1'!$A$6:$M$287,13,FALSE),0)</f>
        <v>0</v>
      </c>
      <c r="R32" s="97">
        <f>_xlfn.IFNA(VLOOKUP(CONCATENATE($R$5,$B32,$C32),'PM2'!$A$6:$M$148,13,FALSE),0)</f>
        <v>0</v>
      </c>
      <c r="S32" s="342">
        <f>_xlfn.IFNA(VLOOKUP(CONCATENATE($S$5,$B32,$C32),[1]MOR1!$A$6:$M$148,13,FALSE),0)</f>
        <v>0</v>
      </c>
      <c r="T32" s="217">
        <f>_xlfn.IFNA(VLOOKUP(CONCATENATE($T$5,$B32,$C32),SER!$A$6:$M$196,13,FALSE),0)</f>
        <v>0</v>
      </c>
      <c r="U32" s="217">
        <f>_xlfn.IFNA(VLOOKUP(CONCATENATE($U$5,$B32,$C32),SER!$A$6:$M$196,13,FALSE),0)</f>
        <v>0</v>
      </c>
      <c r="V32" s="343">
        <f>_xlfn.IFNA(VLOOKUP(CONCATENATE($V$5,$B32,$C32),'HOR2'!$A$6:$M$200,13,FALSE),0)</f>
        <v>0</v>
      </c>
      <c r="W32" s="217">
        <f>_xlfn.IFNA(VLOOKUP(CONCATENATE($W$5,$B32,$C32),[2]PEE3!$A$6:$M$200,13,FALSE),0)</f>
        <v>0</v>
      </c>
      <c r="X32" s="217">
        <f>_xlfn.IFNA(VLOOKUP(CONCATENATE($X$5,$B32,$C32),BAL!$A$6:$M$200,13,FALSE),0)</f>
        <v>0</v>
      </c>
      <c r="Y32" s="217"/>
      <c r="Z32" s="218"/>
      <c r="AA32" s="112"/>
    </row>
    <row r="33" spans="1:27" x14ac:dyDescent="0.25">
      <c r="A33" s="442"/>
      <c r="B33" s="90"/>
      <c r="C33" s="98"/>
      <c r="D33" s="98"/>
      <c r="E33" s="99"/>
      <c r="F33" s="100"/>
      <c r="G33" s="94"/>
      <c r="H33" s="95"/>
      <c r="I33" s="96"/>
      <c r="J33" s="306">
        <f>_xlfn.IFNA(VLOOKUP(CONCATENATE($J$5,$B33,$C33),'HOR22'!$A$6:$M$250,13,FALSE),0)</f>
        <v>0</v>
      </c>
      <c r="K33" s="338">
        <f>_xlfn.IFNA(VLOOKUP(CONCATENATE($K$5,$B33,$C33),'BUS1'!$A$6:$M$250,13,FALSE),0)</f>
        <v>0</v>
      </c>
      <c r="L33" s="97">
        <f>_xlfn.IFNA(VLOOKUP(CONCATENATE($L$5,$B33,$C33),'KR2'!$A$6:$M$250,13,FALSE),0)</f>
        <v>0</v>
      </c>
      <c r="M33" s="338">
        <f>_xlfn.IFNA(VLOOKUP(CONCATENATE($M$5,$B33,$C33),'CAP1'!$A$6:$M$250,13,FALSE),0)</f>
        <v>0</v>
      </c>
      <c r="N33" s="97">
        <f>_xlfn.IFNA(VLOOKUP(CONCATENATE($N$5,$B33,$C33),'PM1'!$A$6:$M$250,13,FALSE),0)</f>
        <v>0</v>
      </c>
      <c r="O33" s="338">
        <f>_xlfn.IFNA(VLOOKUP(CONCATENATE($O$5,$B33,$C33),'SWA1'!$A$6:$M$154,13,FALSE),0)</f>
        <v>0</v>
      </c>
      <c r="P33" s="97">
        <f>_xlfn.IFNA(VLOOKUP(CONCATENATE($P$5,$B33,$C33),'EH1'!$A$6:$M$200,13,FALSE),0)</f>
        <v>0</v>
      </c>
      <c r="Q33" s="338">
        <f>_xlfn.IFNA(VLOOKUP(CONCATENATE($Q$5,$B33,$C33),'HOR1'!$A$6:$M$287,13,FALSE),0)</f>
        <v>0</v>
      </c>
      <c r="R33" s="97">
        <f>_xlfn.IFNA(VLOOKUP(CONCATENATE($R$5,$B33,$C33),'PM2'!$A$6:$M$148,13,FALSE),0)</f>
        <v>0</v>
      </c>
      <c r="S33" s="342">
        <f>_xlfn.IFNA(VLOOKUP(CONCATENATE($S$5,$B33,$C33),[1]MOR1!$A$6:$M$148,13,FALSE),0)</f>
        <v>0</v>
      </c>
      <c r="T33" s="217">
        <f>_xlfn.IFNA(VLOOKUP(CONCATENATE($T$5,$B33,$C33),[3]SER1!$A$6:$M$200,13,FALSE),0)</f>
        <v>0</v>
      </c>
      <c r="U33" s="217">
        <f>_xlfn.IFNA(VLOOKUP(CONCATENATE($U$5,$B33,$C33),SER!$A$6:$M$196,13,FALSE),0)</f>
        <v>0</v>
      </c>
      <c r="V33" s="343">
        <f>_xlfn.IFNA(VLOOKUP(CONCATENATE($V$5,$B33,$C33),'HOR2'!$A$6:$M$200,13,FALSE),0)</f>
        <v>0</v>
      </c>
      <c r="W33" s="217">
        <f>_xlfn.IFNA(VLOOKUP(CONCATENATE($W$5,$B33,$C33),[2]PEE3!$A$6:$M$200,13,FALSE),0)</f>
        <v>0</v>
      </c>
      <c r="X33" s="217">
        <f>_xlfn.IFNA(VLOOKUP(CONCATENATE($X$5,$B33,$C33),BAL!$A$6:$M$200,13,FALSE),0)</f>
        <v>0</v>
      </c>
      <c r="Y33" s="217"/>
      <c r="Z33" s="218"/>
      <c r="AA33" s="112"/>
    </row>
    <row r="34" spans="1:27" x14ac:dyDescent="0.25">
      <c r="A34" s="442"/>
      <c r="B34" s="90"/>
      <c r="C34" s="98"/>
      <c r="D34" s="98"/>
      <c r="E34" s="99"/>
      <c r="F34" s="100"/>
      <c r="G34" s="94"/>
      <c r="H34" s="95"/>
      <c r="I34" s="96"/>
      <c r="J34" s="306">
        <f>_xlfn.IFNA(VLOOKUP(CONCATENATE($J$5,$B34,$C34),'HOR22'!$A$6:$M$250,13,FALSE),0)</f>
        <v>0</v>
      </c>
      <c r="K34" s="338">
        <f>_xlfn.IFNA(VLOOKUP(CONCATENATE($K$5,$B34,$C34),'BUS1'!$A$6:$M$250,13,FALSE),0)</f>
        <v>0</v>
      </c>
      <c r="L34" s="97">
        <f>_xlfn.IFNA(VLOOKUP(CONCATENATE($L$5,$B34,$C34),'KR2'!$A$6:$M$250,13,FALSE),0)</f>
        <v>0</v>
      </c>
      <c r="M34" s="338">
        <f>_xlfn.IFNA(VLOOKUP(CONCATENATE($M$5,$B34,$C34),'CAP1'!$A$6:$M$250,13,FALSE),0)</f>
        <v>0</v>
      </c>
      <c r="N34" s="97">
        <f>_xlfn.IFNA(VLOOKUP(CONCATENATE($N$5,$B34,$C34),[4]pee1!$A$6:$M$250,13,FALSE),0)</f>
        <v>0</v>
      </c>
      <c r="O34" s="338">
        <f>_xlfn.IFNA(VLOOKUP(CONCATENATE($O$5,$B34,$C34),'SWA1'!$A$6:$M$154,13,FALSE),0)</f>
        <v>0</v>
      </c>
      <c r="P34" s="97">
        <f>_xlfn.IFNA(VLOOKUP(CONCATENATE($P$5,$B34,$C34),'EH1'!$A$6:$M$200,13,FALSE),0)</f>
        <v>0</v>
      </c>
      <c r="Q34" s="338">
        <f>_xlfn.IFNA(VLOOKUP(CONCATENATE($Q$5,$B34,$C34),'HOR1'!$A$6:$M$287,13,FALSE),0)</f>
        <v>0</v>
      </c>
      <c r="R34" s="97">
        <f>_xlfn.IFNA(VLOOKUP(CONCATENATE($R$5,$B34,$C34),'PM2'!$A$6:$M$148,13,FALSE),0)</f>
        <v>0</v>
      </c>
      <c r="S34" s="342">
        <f>_xlfn.IFNA(VLOOKUP(CONCATENATE($S$5,$B34,$C34),[1]MOR1!$A$6:$M$148,13,FALSE),0)</f>
        <v>0</v>
      </c>
      <c r="T34" s="217">
        <f>_xlfn.IFNA(VLOOKUP(CONCATENATE($T$5,$B34,$C34),[3]SER1!$A$6:$M$200,13,FALSE),0)</f>
        <v>0</v>
      </c>
      <c r="U34" s="217">
        <f>_xlfn.IFNA(VLOOKUP(CONCATENATE($U$5,$B34,$C34),SER!$A$6:$M$196,13,FALSE),0)</f>
        <v>0</v>
      </c>
      <c r="V34" s="343">
        <f>_xlfn.IFNA(VLOOKUP(CONCATENATE($V$5,$B34,$C34),'HOR2'!$A$6:$M$200,13,FALSE),0)</f>
        <v>0</v>
      </c>
      <c r="W34" s="217">
        <f>_xlfn.IFNA(VLOOKUP(CONCATENATE($W$5,$B34,$C34),[2]PEE3!$A$6:$M$200,13,FALSE),0)</f>
        <v>0</v>
      </c>
      <c r="X34" s="217">
        <f>_xlfn.IFNA(VLOOKUP(CONCATENATE($X$5,$B34,$C34),BAL!$A$6:$M$200,13,FALSE),0)</f>
        <v>0</v>
      </c>
      <c r="Y34" s="217"/>
      <c r="Z34" s="218"/>
      <c r="AA34" s="112"/>
    </row>
    <row r="35" spans="1:27" x14ac:dyDescent="0.25">
      <c r="A35" s="442"/>
      <c r="B35" s="90"/>
      <c r="C35" s="98"/>
      <c r="D35" s="91"/>
      <c r="E35" s="99"/>
      <c r="F35" s="100"/>
      <c r="G35" s="94"/>
      <c r="H35" s="95"/>
      <c r="I35" s="96"/>
      <c r="J35" s="306">
        <f>_xlfn.IFNA(VLOOKUP(CONCATENATE($J$5,$B35,$C35),'HOR22'!$A$6:$M$250,13,FALSE),0)</f>
        <v>0</v>
      </c>
      <c r="K35" s="338">
        <f>_xlfn.IFNA(VLOOKUP(CONCATENATE($K$5,$B35,$C35),'BUS1'!$A$6:$M$250,13,FALSE),0)</f>
        <v>0</v>
      </c>
      <c r="L35" s="97">
        <f>_xlfn.IFNA(VLOOKUP(CONCATENATE($L$5,$B35,$C35),'KR2'!$A$6:$M$250,13,FALSE),0)</f>
        <v>0</v>
      </c>
      <c r="M35" s="338">
        <f>_xlfn.IFNA(VLOOKUP(CONCATENATE($M$5,$B35,$C35),'CAP1'!$A$6:$M$250,13,FALSE),0)</f>
        <v>0</v>
      </c>
      <c r="N35" s="97">
        <f>_xlfn.IFNA(VLOOKUP(CONCATENATE($N$5,$B35,$C35),[4]pee1!$A$6:$M$250,13,FALSE),0)</f>
        <v>0</v>
      </c>
      <c r="O35" s="338">
        <f>_xlfn.IFNA(VLOOKUP(CONCATENATE($O$5,$B35,$C35),'SWA1'!$A$6:$M$154,13,FALSE),0)</f>
        <v>0</v>
      </c>
      <c r="P35" s="97">
        <f>_xlfn.IFNA(VLOOKUP(CONCATENATE($P$5,$B35,$C35),'EH1'!$A$6:$M$200,13,FALSE),0)</f>
        <v>0</v>
      </c>
      <c r="Q35" s="338">
        <f>_xlfn.IFNA(VLOOKUP(CONCATENATE($Q$5,$B35,$C35),'HOR1'!$A$6:$M$287,13,FALSE),0)</f>
        <v>0</v>
      </c>
      <c r="R35" s="97">
        <f>_xlfn.IFNA(VLOOKUP(CONCATENATE($R$5,$B35,$C35),'PM2'!$A$6:$M$148,13,FALSE),0)</f>
        <v>0</v>
      </c>
      <c r="S35" s="342">
        <f>_xlfn.IFNA(VLOOKUP(CONCATENATE($S$5,$B35,$C35),[1]MOR1!$A$6:$M$148,13,FALSE),0)</f>
        <v>0</v>
      </c>
      <c r="T35" s="217">
        <f>_xlfn.IFNA(VLOOKUP(CONCATENATE($T$5,$B35,$C35),[3]SER1!$A$6:$M$200,13,FALSE),0)</f>
        <v>0</v>
      </c>
      <c r="U35" s="217">
        <f>_xlfn.IFNA(VLOOKUP(CONCATENATE($U$5,$B35,$C35),SER!$A$6:$M$196,13,FALSE),0)</f>
        <v>0</v>
      </c>
      <c r="V35" s="343">
        <f>_xlfn.IFNA(VLOOKUP(CONCATENATE($V$5,$B35,$C35),'HOR2'!$A$6:$M$200,13,FALSE),0)</f>
        <v>0</v>
      </c>
      <c r="W35" s="217">
        <f>_xlfn.IFNA(VLOOKUP(CONCATENATE($W$5,$B35,$C35),[2]PEE3!$A$6:$M$200,13,FALSE),0)</f>
        <v>0</v>
      </c>
      <c r="X35" s="217">
        <f>_xlfn.IFNA(VLOOKUP(CONCATENATE($X$5,$B35,$C35),BAL!$A$6:$M$200,13,FALSE),0)</f>
        <v>0</v>
      </c>
      <c r="Y35" s="217"/>
      <c r="Z35" s="218"/>
      <c r="AA35" s="112"/>
    </row>
    <row r="36" spans="1:27" x14ac:dyDescent="0.25">
      <c r="A36" s="442"/>
      <c r="B36" s="90"/>
      <c r="C36" s="98"/>
      <c r="D36" s="98"/>
      <c r="E36" s="99"/>
      <c r="F36" s="100"/>
      <c r="G36" s="94"/>
      <c r="H36" s="95"/>
      <c r="I36" s="96"/>
      <c r="J36" s="306">
        <f>_xlfn.IFNA(VLOOKUP(CONCATENATE($J$5,$B36,$C36),'HOR22'!$A$6:$M$250,13,FALSE),0)</f>
        <v>0</v>
      </c>
      <c r="K36" s="338">
        <f>_xlfn.IFNA(VLOOKUP(CONCATENATE($K$5,$B36,$C36),'BUS1'!$A$6:$M$250,13,FALSE),0)</f>
        <v>0</v>
      </c>
      <c r="L36" s="97">
        <f>_xlfn.IFNA(VLOOKUP(CONCATENATE($L$5,$B36,$C36),'KR2'!$A$6:$M$250,13,FALSE),0)</f>
        <v>0</v>
      </c>
      <c r="M36" s="338">
        <f>_xlfn.IFNA(VLOOKUP(CONCATENATE($M$5,$B36,$C36),'CAP1'!$A$6:$M$250,13,FALSE),0)</f>
        <v>0</v>
      </c>
      <c r="N36" s="97">
        <f>_xlfn.IFNA(VLOOKUP(CONCATENATE($N$5,$B36,$C36),[4]pee1!$A$6:$M$250,13,FALSE),0)</f>
        <v>0</v>
      </c>
      <c r="O36" s="338">
        <f>_xlfn.IFNA(VLOOKUP(CONCATENATE($O$5,$B36,$C36),'SWA1'!$A$6:$M$154,13,FALSE),0)</f>
        <v>0</v>
      </c>
      <c r="P36" s="97">
        <f>_xlfn.IFNA(VLOOKUP(CONCATENATE($P$5,$B36,$C36),'EH1'!$A$6:$M$200,13,FALSE),0)</f>
        <v>0</v>
      </c>
      <c r="Q36" s="338">
        <f>_xlfn.IFNA(VLOOKUP(CONCATENATE($Q$5,$B36,$C36),'HOR1'!$A$6:$M$287,13,FALSE),0)</f>
        <v>0</v>
      </c>
      <c r="R36" s="97">
        <f>_xlfn.IFNA(VLOOKUP(CONCATENATE($R$5,$B36,$C36),'PM2'!$A$6:$M$148,13,FALSE),0)</f>
        <v>0</v>
      </c>
      <c r="S36" s="342">
        <f>_xlfn.IFNA(VLOOKUP(CONCATENATE($S$5,$B36,$C36),[1]MOR1!$A$6:$M$148,13,FALSE),0)</f>
        <v>0</v>
      </c>
      <c r="T36" s="217">
        <f>_xlfn.IFNA(VLOOKUP(CONCATENATE($T$5,$B36,$C36),[3]SER1!$A$6:$M$200,13,FALSE),0)</f>
        <v>0</v>
      </c>
      <c r="U36" s="217">
        <f>_xlfn.IFNA(VLOOKUP(CONCATENATE($U$5,$B36,$C36),SER!$A$6:$M$196,13,FALSE),0)</f>
        <v>0</v>
      </c>
      <c r="V36" s="343">
        <f>_xlfn.IFNA(VLOOKUP(CONCATENATE($V$5,$B36,$C36),'HOR2'!$A$6:$M$200,13,FALSE),0)</f>
        <v>0</v>
      </c>
      <c r="W36" s="217">
        <f>_xlfn.IFNA(VLOOKUP(CONCATENATE($W$5,$B36,$C36),[2]PEE3!$A$6:$M$200,13,FALSE),0)</f>
        <v>0</v>
      </c>
      <c r="X36" s="217">
        <f>_xlfn.IFNA(VLOOKUP(CONCATENATE($X$5,$B36,$C36),BAL!$A$6:$M$200,13,FALSE),0)</f>
        <v>0</v>
      </c>
      <c r="Y36" s="217"/>
      <c r="Z36" s="218"/>
      <c r="AA36" s="112"/>
    </row>
    <row r="37" spans="1:27" x14ac:dyDescent="0.25">
      <c r="A37" s="442"/>
      <c r="B37" s="90"/>
      <c r="C37" s="98"/>
      <c r="D37" s="98"/>
      <c r="E37" s="99"/>
      <c r="F37" s="100"/>
      <c r="G37" s="94"/>
      <c r="H37" s="95"/>
      <c r="I37" s="96"/>
      <c r="J37" s="97">
        <f>_xlfn.IFNA(VLOOKUP(CONCATENATE($J$5,$B37,$C37),'HOR22'!$A$6:$M$250,13,FALSE),0)</f>
        <v>0</v>
      </c>
      <c r="K37" s="338">
        <f>_xlfn.IFNA(VLOOKUP(CONCATENATE($K$5,$B37,$C37),'BUS1'!$A$6:$M$250,13,FALSE),0)</f>
        <v>0</v>
      </c>
      <c r="L37" s="97">
        <f>_xlfn.IFNA(VLOOKUP(CONCATENATE($L$5,$B37,$C37),'KR2'!$A$6:$M$250,13,FALSE),0)</f>
        <v>0</v>
      </c>
      <c r="M37" s="338">
        <f>_xlfn.IFNA(VLOOKUP(CONCATENATE($M$5,$B37,$C37),'HOR1'!$A$6:$M$250,13,FALSE),0)</f>
        <v>0</v>
      </c>
      <c r="N37" s="97">
        <f>_xlfn.IFNA(VLOOKUP(CONCATENATE($N$5,$B37,$C37),'SWA1'!$A$6:$M$250,13,FALSE),0)</f>
        <v>0</v>
      </c>
      <c r="O37" s="338">
        <f>_xlfn.IFNA(VLOOKUP(CONCATENATE($O$5,$B37,$C37),'PM1'!$A$6:$M$154,13,FALSE),0)</f>
        <v>0</v>
      </c>
      <c r="P37" s="97">
        <f>_xlfn.IFNA(VLOOKUP(CONCATENATE($P$5,$B37,$C37),'CAP1'!$A$6:$M$200,13,FALSE),0)</f>
        <v>0</v>
      </c>
      <c r="Q37" s="338">
        <f>_xlfn.IFNA(VLOOKUP(CONCATENATE($Q$5,$B37,$C37),BAL!$A$6:$M$287,13,FALSE),0)</f>
        <v>0</v>
      </c>
      <c r="R37" s="97">
        <f>_xlfn.IFNA(VLOOKUP(CONCATENATE($R$5,$B37,$C37),'Spare 2'!$A$6:$M$148,13,FALSE),0)</f>
        <v>0</v>
      </c>
      <c r="S37" s="342">
        <f>_xlfn.IFNA(VLOOKUP(CONCATENATE($S$5,$B37,$C37),'HOR2'!$A$6:$M$148,13,FALSE),0)</f>
        <v>0</v>
      </c>
      <c r="T37" s="217">
        <f>_xlfn.IFNA(VLOOKUP(CONCATENATE($T$5,$B37,$C37),'PM2'!$A$6:$M$200,13,FALSE),0)</f>
        <v>0</v>
      </c>
      <c r="U37" s="217">
        <f>_xlfn.IFNA(VLOOKUP(CONCATENATE($U$5,$B37,$C37),SER!$A$6:$M$196,13,FALSE),0)</f>
        <v>0</v>
      </c>
      <c r="V37" s="343">
        <f>_xlfn.IFNA(VLOOKUP(CONCATENATE($V$5,$B37,$C37),'PM3'!$A$6:$M$200,13,FALSE),0)</f>
        <v>0</v>
      </c>
      <c r="W37" s="217">
        <f>_xlfn.IFNA(VLOOKUP(CONCATENATE($W$5,$B37,$C37),'EH1'!$A$6:$M$200,13,FALSE),0)</f>
        <v>0</v>
      </c>
      <c r="X37" s="217">
        <f>_xlfn.IFNA(VLOOKUP(CONCATENATE($X$5,$B37,$C37),BAL!$A$6:$M$200,13,FALSE),0)</f>
        <v>0</v>
      </c>
      <c r="Y37" s="217"/>
      <c r="Z37" s="218"/>
      <c r="AA37" s="112"/>
    </row>
    <row r="38" spans="1:27" x14ac:dyDescent="0.25">
      <c r="A38" s="442"/>
      <c r="B38" s="90"/>
      <c r="C38" s="98"/>
      <c r="D38" s="98"/>
      <c r="E38" s="99"/>
      <c r="F38" s="100"/>
      <c r="G38" s="94"/>
      <c r="H38" s="95"/>
      <c r="I38" s="96"/>
      <c r="J38" s="97">
        <f>_xlfn.IFNA(VLOOKUP(CONCATENATE($J$5,$B38,$C38),'HOR22'!$A$6:$M$250,13,FALSE),0)</f>
        <v>0</v>
      </c>
      <c r="K38" s="338">
        <f>_xlfn.IFNA(VLOOKUP(CONCATENATE($K$5,$B38,$C38),'BUS1'!$A$6:$M$250,13,FALSE),0)</f>
        <v>0</v>
      </c>
      <c r="L38" s="97">
        <f>_xlfn.IFNA(VLOOKUP(CONCATENATE($L$5,$B38,$C38),'KR2'!$A$6:$M$250,13,FALSE),0)</f>
        <v>0</v>
      </c>
      <c r="M38" s="338">
        <f>_xlfn.IFNA(VLOOKUP(CONCATENATE($M$5,$B38,$C38),'HOR1'!$A$6:$M$250,13,FALSE),0)</f>
        <v>0</v>
      </c>
      <c r="N38" s="97">
        <f>_xlfn.IFNA(VLOOKUP(CONCATENATE($N$5,$B38,$C38),'SWA1'!$A$6:$M$250,13,FALSE),0)</f>
        <v>0</v>
      </c>
      <c r="O38" s="338">
        <f>_xlfn.IFNA(VLOOKUP(CONCATENATE($O$5,$B38,$C38),'PM1'!$A$6:$M$154,13,FALSE),0)</f>
        <v>0</v>
      </c>
      <c r="P38" s="97">
        <f>_xlfn.IFNA(VLOOKUP(CONCATENATE($P$5,$B38,$C38),'CAP1'!$A$6:$M$200,13,FALSE),0)</f>
        <v>0</v>
      </c>
      <c r="Q38" s="338">
        <f>_xlfn.IFNA(VLOOKUP(CONCATENATE($Q$5,$B38,$C38),BAL!$A$6:$M$287,13,FALSE),0)</f>
        <v>0</v>
      </c>
      <c r="R38" s="97">
        <f>_xlfn.IFNA(VLOOKUP(CONCATENATE($R$5,$B38,$C38),'Spare 2'!$A$6:$M$148,13,FALSE),0)</f>
        <v>0</v>
      </c>
      <c r="S38" s="342">
        <f>_xlfn.IFNA(VLOOKUP(CONCATENATE($S$5,$B38,$C38),'HOR2'!$A$6:$M$148,13,FALSE),0)</f>
        <v>0</v>
      </c>
      <c r="T38" s="217">
        <f>_xlfn.IFNA(VLOOKUP(CONCATENATE($T$5,$B38,$C38),'PM2'!$A$6:$M$200,13,FALSE),0)</f>
        <v>0</v>
      </c>
      <c r="U38" s="217">
        <f>_xlfn.IFNA(VLOOKUP(CONCATENATE($U$5,$B38,$C38),SER!$A$6:$M$196,13,FALSE),0)</f>
        <v>0</v>
      </c>
      <c r="V38" s="343">
        <f>_xlfn.IFNA(VLOOKUP(CONCATENATE($V$5,$B38,$C38),'PM3'!$A$6:$M$200,13,FALSE),0)</f>
        <v>0</v>
      </c>
      <c r="W38" s="217">
        <f>_xlfn.IFNA(VLOOKUP(CONCATENATE($W$5,$B38,$C38),'EH1'!$A$6:$M$200,13,FALSE),0)</f>
        <v>0</v>
      </c>
      <c r="X38" s="217">
        <f>_xlfn.IFNA(VLOOKUP(CONCATENATE($X$5,$B38,$C38),BAL!$A$6:$M$200,13,FALSE),0)</f>
        <v>0</v>
      </c>
      <c r="Y38" s="217"/>
      <c r="Z38" s="218"/>
      <c r="AA38" s="112"/>
    </row>
    <row r="39" spans="1:27" x14ac:dyDescent="0.25">
      <c r="A39" s="442"/>
      <c r="B39" s="90" t="s">
        <v>19</v>
      </c>
      <c r="C39" s="98"/>
      <c r="D39" s="98"/>
      <c r="E39" s="99"/>
      <c r="F39" s="100"/>
      <c r="G39" s="94"/>
      <c r="H39" s="95"/>
      <c r="I39" s="96"/>
      <c r="J39" s="97">
        <f>_xlfn.IFNA(VLOOKUP(CONCATENATE($J$5,$B39,$C39),'HOR22'!$A$6:$M$250,13,FALSE),0)</f>
        <v>0</v>
      </c>
      <c r="K39" s="338">
        <f>_xlfn.IFNA(VLOOKUP(CONCATENATE($K$5,$B39,$C39),'BUS1'!$A$6:$M$250,13,FALSE),0)</f>
        <v>0</v>
      </c>
      <c r="L39" s="97">
        <f>_xlfn.IFNA(VLOOKUP(CONCATENATE($L$5,$B39,$C39),'KR2'!$A$6:$M$250,13,FALSE),0)</f>
        <v>0</v>
      </c>
      <c r="M39" s="338">
        <f>_xlfn.IFNA(VLOOKUP(CONCATENATE($M$5,$B39,$C39),'HOR1'!$A$6:$M$250,13,FALSE),0)</f>
        <v>0</v>
      </c>
      <c r="N39" s="97">
        <f>_xlfn.IFNA(VLOOKUP(CONCATENATE($N$5,$B39,$C39),'SWA1'!$A$6:$M$250,13,FALSE),0)</f>
        <v>0</v>
      </c>
      <c r="O39" s="338">
        <f>_xlfn.IFNA(VLOOKUP(CONCATENATE($O$5,$B39,$C39),'PM1'!$A$6:$M$154,13,FALSE),0)</f>
        <v>0</v>
      </c>
      <c r="P39" s="97">
        <f>_xlfn.IFNA(VLOOKUP(CONCATENATE($P$5,$B39,$C39),'CAP1'!$A$6:$M$200,13,FALSE),0)</f>
        <v>0</v>
      </c>
      <c r="Q39" s="338">
        <f>_xlfn.IFNA(VLOOKUP(CONCATENATE($Q$5,$B39,$C39),BAL!$A$6:$M$287,13,FALSE),0)</f>
        <v>0</v>
      </c>
      <c r="R39" s="97">
        <f>_xlfn.IFNA(VLOOKUP(CONCATENATE($R$5,$B39,$C39),'Spare 2'!$A$6:$M$148,13,FALSE),0)</f>
        <v>0</v>
      </c>
      <c r="S39" s="342">
        <f>_xlfn.IFNA(VLOOKUP(CONCATENATE($S$5,$B39,$C39),'HOR2'!$A$6:$M$148,13,FALSE),0)</f>
        <v>0</v>
      </c>
      <c r="T39" s="217">
        <f>_xlfn.IFNA(VLOOKUP(CONCATENATE($T$5,$B39,$C39),'PM2'!$A$6:$M$200,13,FALSE),0)</f>
        <v>0</v>
      </c>
      <c r="U39" s="217">
        <f>_xlfn.IFNA(VLOOKUP(CONCATENATE($T$5,$B39,$C39),'PM2'!$A$6:$M$200,13,FALSE),0)</f>
        <v>0</v>
      </c>
      <c r="V39" s="343">
        <f>_xlfn.IFNA(VLOOKUP(CONCATENATE($V$5,$B39,$C39),'PM3'!$A$6:$M$200,13,FALSE),0)</f>
        <v>0</v>
      </c>
      <c r="W39" s="217">
        <f>_xlfn.IFNA(VLOOKUP(CONCATENATE($W$5,$B39,$C39),'EH1'!$A$6:$M$200,13,FALSE),0)</f>
        <v>0</v>
      </c>
      <c r="X39" s="217">
        <f>_xlfn.IFNA(VLOOKUP(CONCATENATE($X$5,$B39,$C39),BAL!$A$6:$M$200,13,FALSE),0)</f>
        <v>0</v>
      </c>
      <c r="Y39" s="217"/>
      <c r="Z39" s="218"/>
      <c r="AA39" s="112"/>
    </row>
    <row r="40" spans="1:27" x14ac:dyDescent="0.25">
      <c r="A40" s="442"/>
      <c r="B40" s="90" t="s">
        <v>19</v>
      </c>
      <c r="C40" s="98"/>
      <c r="D40" s="98"/>
      <c r="E40" s="99"/>
      <c r="F40" s="100"/>
      <c r="G40" s="94"/>
      <c r="H40" s="95"/>
      <c r="I40" s="96"/>
      <c r="J40" s="97">
        <f>_xlfn.IFNA(VLOOKUP(CONCATENATE($J$5,$B40,$C40),'HOR22'!$A$6:$M$250,13,FALSE),0)</f>
        <v>0</v>
      </c>
      <c r="K40" s="338">
        <f>_xlfn.IFNA(VLOOKUP(CONCATENATE($K$5,$B40,$C40),'BUS1'!$A$6:$M$250,13,FALSE),0)</f>
        <v>0</v>
      </c>
      <c r="L40" s="278">
        <f>_xlfn.IFNA(VLOOKUP(CONCATENATE($L$5,$B40,$C40),'SWA1'!$A$6:$M$250,13,FALSE),0)</f>
        <v>0</v>
      </c>
      <c r="M40" s="338">
        <f>_xlfn.IFNA(VLOOKUP(CONCATENATE($M$5,$B40,$C40),'HOR1'!$A$6:$M$250,13,FALSE),0)</f>
        <v>0</v>
      </c>
      <c r="N40" s="97">
        <f>_xlfn.IFNA(VLOOKUP(CONCATENATE($N$5,$B40,$C40),'SWA1'!$A$6:$M$250,13,FALSE),0)</f>
        <v>0</v>
      </c>
      <c r="O40" s="338">
        <f>_xlfn.IFNA(VLOOKUP(CONCATENATE($O$5,$B40,$C40),'PM1'!$A$6:$M$154,13,FALSE),0)</f>
        <v>0</v>
      </c>
      <c r="P40" s="97">
        <f>_xlfn.IFNA(VLOOKUP(CONCATENATE($P$5,$B40,$C40),'CAP1'!$A$6:$M$200,13,FALSE),0)</f>
        <v>0</v>
      </c>
      <c r="Q40" s="338">
        <f>_xlfn.IFNA(VLOOKUP(CONCATENATE($Q$5,$B40,$C40),BAL!$A$6:$M$287,13,FALSE),0)</f>
        <v>0</v>
      </c>
      <c r="R40" s="97">
        <f>_xlfn.IFNA(VLOOKUP(CONCATENATE($R$5,$B40,$C40),'Spare 2'!$A$6:$M$148,13,FALSE),0)</f>
        <v>0</v>
      </c>
      <c r="S40" s="342">
        <f>_xlfn.IFNA(VLOOKUP(CONCATENATE($S$5,$B40,$C40),'HOR2'!$A$6:$M$148,13,FALSE),0)</f>
        <v>0</v>
      </c>
      <c r="T40" s="217">
        <f>_xlfn.IFNA(VLOOKUP(CONCATENATE($T$5,$B40,$C40),'PM2'!$A$6:$M$200,13,FALSE),0)</f>
        <v>0</v>
      </c>
      <c r="U40" s="217">
        <f>_xlfn.IFNA(VLOOKUP(CONCATENATE($T$5,$B40,$C40),'PM2'!$A$6:$M$200,13,FALSE),0)</f>
        <v>0</v>
      </c>
      <c r="V40" s="343">
        <f>_xlfn.IFNA(VLOOKUP(CONCATENATE($V$5,$B40,$C40),'PM3'!$A$6:$M$200,13,FALSE),0)</f>
        <v>0</v>
      </c>
      <c r="W40" s="217">
        <f>_xlfn.IFNA(VLOOKUP(CONCATENATE($W$5,$B40,$C40),'EH1'!$A$6:$M$200,13,FALSE),0)</f>
        <v>0</v>
      </c>
      <c r="X40" s="217">
        <f>_xlfn.IFNA(VLOOKUP(CONCATENATE($X$5,$B40,$C40),BAL!$A$6:$M$200,13,FALSE),0)</f>
        <v>0</v>
      </c>
      <c r="Y40" s="217"/>
      <c r="Z40" s="218"/>
      <c r="AA40" s="112"/>
    </row>
    <row r="41" spans="1:27" x14ac:dyDescent="0.25">
      <c r="A41" s="442"/>
      <c r="B41" s="90" t="s">
        <v>19</v>
      </c>
      <c r="C41" s="98"/>
      <c r="D41" s="98"/>
      <c r="E41" s="99"/>
      <c r="F41" s="100"/>
      <c r="G41" s="94"/>
      <c r="H41" s="95"/>
      <c r="I41" s="96"/>
      <c r="J41" s="97">
        <f>_xlfn.IFNA(VLOOKUP(CONCATENATE($J$5,$B41,$C41),'BUS1'!$A$6:$M$250,13,FALSE),0)</f>
        <v>0</v>
      </c>
      <c r="K41" s="338">
        <f>_xlfn.IFNA(VLOOKUP(CONCATENATE($K$5,$B41,$C41),'SWA1'!$A$6:$M$250,13,FALSE),0)</f>
        <v>0</v>
      </c>
      <c r="L41" s="97">
        <f>_xlfn.IFNA(VLOOKUP(CONCATENATE($L$5,$B41,$C41),'HOR1'!$A$6:$M$250,13,FALSE),0)</f>
        <v>0</v>
      </c>
      <c r="M41" s="338">
        <f>_xlfn.IFNA(VLOOKUP(CONCATENATE($M$5,$B41,$C41),'HOR1'!$A$6:$M$250,13,FALSE),0)</f>
        <v>0</v>
      </c>
      <c r="N41" s="97">
        <f>_xlfn.IFNA(VLOOKUP(CONCATENATE($N$5,$B41,$C41),'HOR2'!$A$6:$M$200,13,FALSE),0)</f>
        <v>0</v>
      </c>
      <c r="O41" s="338">
        <f>_xlfn.IFNA(VLOOKUP(CONCATENATE($O$5,$B41,$C41),BAL!$A$6:$M$237,13,FALSE),0)</f>
        <v>0</v>
      </c>
      <c r="P41" s="97">
        <f>_xlfn.IFNA(VLOOKUP(CONCATENATE($P$5,$B41,$C41),'PM2'!$A$6:$M$200,13,FALSE),0)</f>
        <v>0</v>
      </c>
      <c r="Q41" s="338"/>
      <c r="R41" s="97"/>
      <c r="S41" s="342"/>
      <c r="T41" s="217"/>
      <c r="U41" s="217"/>
      <c r="V41" s="343"/>
      <c r="W41" s="217"/>
      <c r="X41" s="217">
        <f>_xlfn.IFNA(VLOOKUP(CONCATENATE($X$5,$B41,$C41),BAL!$A$6:$M$200,13,FALSE),0)</f>
        <v>0</v>
      </c>
      <c r="Y41" s="217"/>
      <c r="Z41" s="218"/>
      <c r="AA41" s="112"/>
    </row>
    <row r="42" spans="1:27" x14ac:dyDescent="0.25">
      <c r="A42" s="442"/>
      <c r="B42" s="90" t="s">
        <v>19</v>
      </c>
      <c r="C42" s="98"/>
      <c r="D42" s="98"/>
      <c r="E42" s="99"/>
      <c r="F42" s="100"/>
      <c r="G42" s="94"/>
      <c r="H42" s="95"/>
      <c r="I42" s="96"/>
      <c r="J42" s="97">
        <f>_xlfn.IFNA(VLOOKUP(CONCATENATE($J$5,$B42,$C42),'BUS1'!$A$6:$M$250,13,FALSE),0)</f>
        <v>0</v>
      </c>
      <c r="K42" s="338">
        <f>_xlfn.IFNA(VLOOKUP(CONCATENATE($K$5,$B42,$C42),'SWA1'!$A$6:$M$250,13,FALSE),0)</f>
        <v>0</v>
      </c>
      <c r="L42" s="97">
        <f>_xlfn.IFNA(VLOOKUP(CONCATENATE($L$5,$B42,$C42),'HOR1'!$A$6:$M$250,13,FALSE),0)</f>
        <v>0</v>
      </c>
      <c r="M42" s="338">
        <f>_xlfn.IFNA(VLOOKUP(CONCATENATE($M$5,$B42,$C42),'HOR1'!$A$6:$M$250,13,FALSE),0)</f>
        <v>0</v>
      </c>
      <c r="N42" s="97">
        <f>_xlfn.IFNA(VLOOKUP(CONCATENATE($N$5,$B42,$C42),'HOR2'!$A$6:$M$200,13,FALSE),0)</f>
        <v>0</v>
      </c>
      <c r="O42" s="338">
        <f>_xlfn.IFNA(VLOOKUP(CONCATENATE($O$5,$B42,$C42),BAL!$A$6:$M$237,13,FALSE),0)</f>
        <v>0</v>
      </c>
      <c r="P42" s="97">
        <f>_xlfn.IFNA(VLOOKUP(CONCATENATE($P$5,$B42,$C42),'PM2'!$A$6:$M$200,13,FALSE),0)</f>
        <v>0</v>
      </c>
      <c r="Q42" s="338"/>
      <c r="R42" s="97"/>
      <c r="S42" s="342"/>
      <c r="T42" s="217"/>
      <c r="U42" s="217"/>
      <c r="V42" s="343"/>
      <c r="W42" s="217"/>
      <c r="X42" s="217">
        <f>_xlfn.IFNA(VLOOKUP(CONCATENATE($X$5,$B42,$C42),BAL!$A$6:$M$200,13,FALSE),0)</f>
        <v>0</v>
      </c>
      <c r="Y42" s="217"/>
      <c r="Z42" s="218"/>
      <c r="AA42" s="112"/>
    </row>
    <row r="43" spans="1:27" x14ac:dyDescent="0.25">
      <c r="A43" s="442"/>
      <c r="B43" s="90" t="s">
        <v>19</v>
      </c>
      <c r="C43" s="98"/>
      <c r="D43" s="98"/>
      <c r="E43" s="99"/>
      <c r="F43" s="100"/>
      <c r="G43" s="94"/>
      <c r="H43" s="95"/>
      <c r="I43" s="96"/>
      <c r="J43" s="181">
        <f>_xlfn.IFNA(VLOOKUP(CONCATENATE($J$5,$B43,$C43),'BUS1'!$A$6:$M$250,13,FALSE),0)</f>
        <v>0</v>
      </c>
      <c r="K43" s="338">
        <f>_xlfn.IFNA(VLOOKUP(CONCATENATE($K$5,$B43,$C43),'SWA1'!$A$6:$M$250,13,FALSE),0)</f>
        <v>0</v>
      </c>
      <c r="L43" s="97">
        <f>_xlfn.IFNA(VLOOKUP(CONCATENATE($L$5,$B43,$C43),'HOR1'!$A$6:$M$250,13,FALSE),0)</f>
        <v>0</v>
      </c>
      <c r="M43" s="338">
        <f>_xlfn.IFNA(VLOOKUP(CONCATENATE($M$5,$B43,$C43),'HOR1'!$A$6:$M$250,13,FALSE),0)</f>
        <v>0</v>
      </c>
      <c r="N43" s="97">
        <f>_xlfn.IFNA(VLOOKUP(CONCATENATE($N$5,$B43,$C43),'HOR2'!$A$6:$M$200,13,FALSE),0)</f>
        <v>0</v>
      </c>
      <c r="O43" s="338">
        <f>_xlfn.IFNA(VLOOKUP(CONCATENATE($O$5,$B43,$C43),BAL!$A$6:$M$237,13,FALSE),0)</f>
        <v>0</v>
      </c>
      <c r="P43" s="97">
        <f>_xlfn.IFNA(VLOOKUP(CONCATENATE($P$5,$B43,$C43),'PM2'!$A$6:$M$200,13,FALSE),0)</f>
        <v>0</v>
      </c>
      <c r="Q43" s="338"/>
      <c r="R43" s="97"/>
      <c r="S43" s="342"/>
      <c r="T43" s="217"/>
      <c r="U43" s="217"/>
      <c r="V43" s="343"/>
      <c r="W43" s="217"/>
      <c r="X43" s="217">
        <f>_xlfn.IFNA(VLOOKUP(CONCATENATE($X$5,$B43,$C43),BAL!$A$6:$M$200,13,FALSE),0)</f>
        <v>0</v>
      </c>
      <c r="Y43" s="217"/>
      <c r="Z43" s="218"/>
      <c r="AA43" s="112"/>
    </row>
    <row r="44" spans="1:27" x14ac:dyDescent="0.25">
      <c r="A44" s="442"/>
      <c r="B44" s="90" t="s">
        <v>19</v>
      </c>
      <c r="C44" s="98"/>
      <c r="D44" s="91"/>
      <c r="E44" s="99"/>
      <c r="F44" s="100"/>
      <c r="G44" s="94"/>
      <c r="H44" s="95"/>
      <c r="I44" s="96"/>
      <c r="J44" s="181">
        <f>_xlfn.IFNA(VLOOKUP(CONCATENATE($J$5,$B44,$C44),'BUS1'!$A$6:$M$250,13,FALSE),0)</f>
        <v>0</v>
      </c>
      <c r="K44" s="338">
        <f>_xlfn.IFNA(VLOOKUP(CONCATENATE($K$5,$B44,$C44),'SWA1'!$A$6:$M$250,13,FALSE),0)</f>
        <v>0</v>
      </c>
      <c r="L44" s="97">
        <f>_xlfn.IFNA(VLOOKUP(CONCATENATE($L$5,$B44,$C44),'HOR1'!$A$6:$M$250,13,FALSE),0)</f>
        <v>0</v>
      </c>
      <c r="M44" s="338">
        <f>_xlfn.IFNA(VLOOKUP(CONCATENATE($M$5,$B44,$C44),'HOR1'!$A$6:$M$250,13,FALSE),0)</f>
        <v>0</v>
      </c>
      <c r="N44" s="97">
        <f>_xlfn.IFNA(VLOOKUP(CONCATENATE($N$5,$B44,$C44),'HOR2'!$A$6:$M$200,13,FALSE),0)</f>
        <v>0</v>
      </c>
      <c r="O44" s="338">
        <f>_xlfn.IFNA(VLOOKUP(CONCATENATE($O$5,$B44,$C44),BAL!$A$6:$M$237,13,FALSE),0)</f>
        <v>0</v>
      </c>
      <c r="P44" s="97">
        <f>_xlfn.IFNA(VLOOKUP(CONCATENATE($P$5,$B44,$C44),'PM2'!$A$6:$M$200,13,FALSE),0)</f>
        <v>0</v>
      </c>
      <c r="Q44" s="338"/>
      <c r="R44" s="97"/>
      <c r="S44" s="343"/>
      <c r="T44" s="217"/>
      <c r="U44" s="217"/>
      <c r="V44" s="343"/>
      <c r="W44" s="217"/>
      <c r="X44" s="217">
        <f>_xlfn.IFNA(VLOOKUP(CONCATENATE($X$5,$B44,$C44),BAL!$A$6:$M$200,13,FALSE),0)</f>
        <v>0</v>
      </c>
      <c r="Y44" s="217"/>
      <c r="Z44" s="218"/>
      <c r="AA44" s="112"/>
    </row>
    <row r="45" spans="1:27" x14ac:dyDescent="0.25">
      <c r="A45" s="442"/>
      <c r="B45" s="90" t="s">
        <v>19</v>
      </c>
      <c r="C45" s="98"/>
      <c r="D45" s="98"/>
      <c r="E45" s="99"/>
      <c r="F45" s="100"/>
      <c r="G45" s="94"/>
      <c r="H45" s="95"/>
      <c r="I45" s="96"/>
      <c r="J45" s="181">
        <f>_xlfn.IFNA(VLOOKUP(CONCATENATE($J$5,$B45,$C45),'BUS1'!$A$6:$M$250,13,FALSE),0)</f>
        <v>0</v>
      </c>
      <c r="K45" s="338">
        <f>_xlfn.IFNA(VLOOKUP(CONCATENATE($K$5,$B45,$C45),'SWA1'!$A$6:$M$250,13,FALSE),0)</f>
        <v>0</v>
      </c>
      <c r="L45" s="97">
        <f>_xlfn.IFNA(VLOOKUP(CONCATENATE($L$5,$B45,$C45),'HOR1'!$A$6:$M$250,13,FALSE),0)</f>
        <v>0</v>
      </c>
      <c r="M45" s="338">
        <f>_xlfn.IFNA(VLOOKUP(CONCATENATE($M$5,$B45,$C45),'PM1'!$A$6:$M$154,13,FALSE),0)</f>
        <v>0</v>
      </c>
      <c r="N45" s="97">
        <f>_xlfn.IFNA(VLOOKUP(CONCATENATE($N$5,$B45,$C45),'HOR2'!$A$6:$M$200,13,FALSE),0)</f>
        <v>0</v>
      </c>
      <c r="O45" s="338">
        <f>_xlfn.IFNA(VLOOKUP(CONCATENATE($O$5,$B45,$C45),BAL!$A$6:$M$237,13,FALSE),0)</f>
        <v>0</v>
      </c>
      <c r="P45" s="97">
        <f>_xlfn.IFNA(VLOOKUP(CONCATENATE($P$5,$B45,$C45),'PM2'!$A$6:$M$200,13,FALSE),0)</f>
        <v>0</v>
      </c>
      <c r="Q45" s="338"/>
      <c r="R45" s="97"/>
      <c r="S45" s="344"/>
      <c r="T45" s="217"/>
      <c r="U45" s="217"/>
      <c r="V45" s="343"/>
      <c r="W45" s="217"/>
      <c r="X45" s="217">
        <f>_xlfn.IFNA(VLOOKUP(CONCATENATE($X$5,$B45,$C45),BAL!$A$6:$M$200,13,FALSE),0)</f>
        <v>0</v>
      </c>
      <c r="Y45" s="217"/>
      <c r="Z45" s="218"/>
      <c r="AA45" s="112"/>
    </row>
    <row r="46" spans="1:27" x14ac:dyDescent="0.25">
      <c r="A46" s="442"/>
      <c r="B46" s="90" t="s">
        <v>19</v>
      </c>
      <c r="C46" s="98"/>
      <c r="D46" s="98"/>
      <c r="E46" s="99"/>
      <c r="F46" s="100"/>
      <c r="G46" s="94"/>
      <c r="H46" s="95"/>
      <c r="I46" s="96"/>
      <c r="J46" s="181">
        <f>_xlfn.IFNA(VLOOKUP(CONCATENATE($J$5,$B46,$C46),'BUS1'!$A$6:$M$250,13,FALSE),0)</f>
        <v>0</v>
      </c>
      <c r="K46" s="338">
        <f>_xlfn.IFNA(VLOOKUP(CONCATENATE($K$5,$B46,$C46),'SWA1'!$A$6:$M$250,13,FALSE),0)</f>
        <v>0</v>
      </c>
      <c r="L46" s="97">
        <f>_xlfn.IFNA(VLOOKUP(CONCATENATE($L$5,$B46,$C46),'HOR1'!$A$6:$M$250,13,FALSE),0)</f>
        <v>0</v>
      </c>
      <c r="M46" s="338">
        <f>_xlfn.IFNA(VLOOKUP(CONCATENATE($M$5,$B46,$C46),'PM1'!$A$6:$M$154,13,FALSE),0)</f>
        <v>0</v>
      </c>
      <c r="N46" s="97">
        <f>_xlfn.IFNA(VLOOKUP(CONCATENATE($N$5,$B46,$C46),'HOR2'!$A$6:$M$200,13,FALSE),0)</f>
        <v>0</v>
      </c>
      <c r="O46" s="338">
        <f>_xlfn.IFNA(VLOOKUP(CONCATENATE($O$5,$B46,$C46),BAL!$A$6:$M$237,13,FALSE),0)</f>
        <v>0</v>
      </c>
      <c r="P46" s="97">
        <f>_xlfn.IFNA(VLOOKUP(CONCATENATE($P$5,$B46,$C46),'PM2'!$A$6:$M$200,13,FALSE),0)</f>
        <v>0</v>
      </c>
      <c r="Q46" s="338"/>
      <c r="R46" s="97"/>
      <c r="S46" s="344"/>
      <c r="T46" s="217"/>
      <c r="U46" s="217"/>
      <c r="V46" s="343"/>
      <c r="W46" s="217"/>
      <c r="X46" s="217">
        <f>_xlfn.IFNA(VLOOKUP(CONCATENATE($X$5,$B46,$C46),BAL!$A$6:$M$200,13,FALSE),0)</f>
        <v>0</v>
      </c>
      <c r="Y46" s="217"/>
      <c r="Z46" s="218"/>
      <c r="AA46" s="112"/>
    </row>
    <row r="47" spans="1:27" x14ac:dyDescent="0.25">
      <c r="A47" s="442"/>
      <c r="B47" s="90" t="s">
        <v>19</v>
      </c>
      <c r="C47" s="98"/>
      <c r="D47" s="98"/>
      <c r="E47" s="99"/>
      <c r="F47" s="100"/>
      <c r="G47" s="94"/>
      <c r="H47" s="95"/>
      <c r="I47" s="96"/>
      <c r="J47" s="181">
        <f>_xlfn.IFNA(VLOOKUP(CONCATENATE($J$5,$B47,$C47),'BUS1'!$A$6:$M$250,13,FALSE),0)</f>
        <v>0</v>
      </c>
      <c r="K47" s="338">
        <f>_xlfn.IFNA(VLOOKUP(CONCATENATE($K$5,$B47,$C47),'SWA1'!$A$6:$M$250,13,FALSE),0)</f>
        <v>0</v>
      </c>
      <c r="L47" s="97">
        <f>_xlfn.IFNA(VLOOKUP(CONCATENATE($L$5,$B47,$C47),'HOR1'!$A$6:$M$250,13,FALSE),0)</f>
        <v>0</v>
      </c>
      <c r="M47" s="338">
        <f>_xlfn.IFNA(VLOOKUP(CONCATENATE($M$5,$B47,$C47),'PM1'!$A$6:$M$154,13,FALSE),0)</f>
        <v>0</v>
      </c>
      <c r="N47" s="97">
        <f>_xlfn.IFNA(VLOOKUP(CONCATENATE($N$5,$B47,$C47),'HOR2'!$A$6:$M$200,13,FALSE),0)</f>
        <v>0</v>
      </c>
      <c r="O47" s="338">
        <f>_xlfn.IFNA(VLOOKUP(CONCATENATE($O$5,$B47,$C47),BAL!$A$6:$M$237,13,FALSE),0)</f>
        <v>0</v>
      </c>
      <c r="P47" s="97">
        <f>_xlfn.IFNA(VLOOKUP(CONCATENATE($P$5,$B47,$C47),'PM2'!$A$6:$M$200,13,FALSE),0)</f>
        <v>0</v>
      </c>
      <c r="Q47" s="338"/>
      <c r="R47" s="97"/>
      <c r="S47" s="344"/>
      <c r="T47" s="217"/>
      <c r="U47" s="217"/>
      <c r="V47" s="343"/>
      <c r="W47" s="217"/>
      <c r="X47" s="217">
        <f>_xlfn.IFNA(VLOOKUP(CONCATENATE($X$5,$B47,$C47),BAL!$A$6:$M$200,13,FALSE),0)</f>
        <v>0</v>
      </c>
      <c r="Y47" s="217"/>
      <c r="Z47" s="218"/>
      <c r="AA47" s="112"/>
    </row>
    <row r="48" spans="1:27" x14ac:dyDescent="0.25">
      <c r="A48" s="442"/>
      <c r="B48" s="90" t="s">
        <v>19</v>
      </c>
      <c r="C48" s="98"/>
      <c r="D48" s="98"/>
      <c r="E48" s="99"/>
      <c r="F48" s="100"/>
      <c r="G48" s="94"/>
      <c r="H48" s="95"/>
      <c r="I48" s="96"/>
      <c r="J48" s="181">
        <f>_xlfn.IFNA(VLOOKUP(CONCATENATE($J$5,$B48,$C48),'BUS1'!$A$6:$M$250,13,FALSE),0)</f>
        <v>0</v>
      </c>
      <c r="K48" s="338">
        <f>_xlfn.IFNA(VLOOKUP(CONCATENATE($K$5,$B48,$C48),'SWA1'!$A$6:$M$250,13,FALSE),0)</f>
        <v>0</v>
      </c>
      <c r="L48" s="97">
        <f>_xlfn.IFNA(VLOOKUP(CONCATENATE($L$5,$B48,$C48),'HOR1'!$A$6:$M$250,13,FALSE),0)</f>
        <v>0</v>
      </c>
      <c r="M48" s="338">
        <f>_xlfn.IFNA(VLOOKUP(CONCATENATE($M$5,$B48,$C48),'PM1'!$A$6:$M$154,13,FALSE),0)</f>
        <v>0</v>
      </c>
      <c r="N48" s="97">
        <f>_xlfn.IFNA(VLOOKUP(CONCATENATE($N$5,$B48,$C48),'HOR2'!$A$6:$M$200,13,FALSE),0)</f>
        <v>0</v>
      </c>
      <c r="O48" s="338">
        <f>_xlfn.IFNA(VLOOKUP(CONCATENATE($O$5,$B48,$C48),BAL!$A$6:$M$237,13,FALSE),0)</f>
        <v>0</v>
      </c>
      <c r="P48" s="97">
        <f>_xlfn.IFNA(VLOOKUP(CONCATENATE($P$5,$B48,$C48),'PM2'!$A$6:$M$200,13,FALSE),0)</f>
        <v>0</v>
      </c>
      <c r="Q48" s="338"/>
      <c r="R48" s="97"/>
      <c r="S48" s="344"/>
      <c r="T48" s="217"/>
      <c r="U48" s="217"/>
      <c r="V48" s="343"/>
      <c r="W48" s="217"/>
      <c r="X48" s="217">
        <f>_xlfn.IFNA(VLOOKUP(CONCATENATE($X$5,$B48,$C48),BAL!$A$6:$M$200,13,FALSE),0)</f>
        <v>0</v>
      </c>
      <c r="Y48" s="217"/>
      <c r="Z48" s="218"/>
      <c r="AA48" s="112"/>
    </row>
    <row r="49" spans="1:27" x14ac:dyDescent="0.25">
      <c r="A49" s="442"/>
      <c r="B49" s="90" t="s">
        <v>19</v>
      </c>
      <c r="C49" s="98"/>
      <c r="D49" s="98"/>
      <c r="E49" s="99"/>
      <c r="F49" s="100"/>
      <c r="G49" s="94"/>
      <c r="H49" s="95"/>
      <c r="I49" s="96"/>
      <c r="J49" s="181">
        <f>_xlfn.IFNA(VLOOKUP(CONCATENATE($J$5,$B49,$C49),'BUS1'!$A$6:$M$250,13,FALSE),0)</f>
        <v>0</v>
      </c>
      <c r="K49" s="338">
        <f>_xlfn.IFNA(VLOOKUP(CONCATENATE($K$5,$B49,$C49),'SWA1'!$A$6:$M$250,13,FALSE),0)</f>
        <v>0</v>
      </c>
      <c r="L49" s="97">
        <f>_xlfn.IFNA(VLOOKUP(CONCATENATE($L$5,$B49,$C49),'HOR1'!$A$6:$M$250,13,FALSE),0)</f>
        <v>0</v>
      </c>
      <c r="M49" s="338">
        <f>_xlfn.IFNA(VLOOKUP(CONCATENATE($M$5,$B49,$C49),'PM1'!$A$6:$M$154,13,FALSE),0)</f>
        <v>0</v>
      </c>
      <c r="N49" s="97">
        <f>_xlfn.IFNA(VLOOKUP(CONCATENATE($N$5,$B49,$C49),'HOR2'!$A$6:$M$200,13,FALSE),0)</f>
        <v>0</v>
      </c>
      <c r="O49" s="338">
        <f>_xlfn.IFNA(VLOOKUP(CONCATENATE($O$5,$B49,$C49),BAL!$A$6:$M$237,13,FALSE),0)</f>
        <v>0</v>
      </c>
      <c r="P49" s="97">
        <f>_xlfn.IFNA(VLOOKUP(CONCATENATE($P$5,$B49,$C49),'PM2'!$A$6:$M$200,13,FALSE),0)</f>
        <v>0</v>
      </c>
      <c r="Q49" s="338"/>
      <c r="R49" s="97"/>
      <c r="S49" s="345"/>
      <c r="T49" s="217"/>
      <c r="U49" s="217"/>
      <c r="V49" s="343"/>
      <c r="W49" s="217"/>
      <c r="X49" s="217">
        <f>_xlfn.IFNA(VLOOKUP(CONCATENATE($X$5,$B49,$C49),BAL!$A$6:$M$200,13,FALSE),0)</f>
        <v>0</v>
      </c>
      <c r="Y49" s="217"/>
      <c r="Z49" s="218"/>
      <c r="AA49" s="112"/>
    </row>
    <row r="50" spans="1:27" x14ac:dyDescent="0.25">
      <c r="A50" s="442"/>
      <c r="B50" s="90" t="s">
        <v>19</v>
      </c>
      <c r="C50" s="98"/>
      <c r="D50" s="98"/>
      <c r="E50" s="99"/>
      <c r="F50" s="100"/>
      <c r="G50" s="94"/>
      <c r="H50" s="95"/>
      <c r="I50" s="96"/>
      <c r="J50" s="181">
        <f>_xlfn.IFNA(VLOOKUP(CONCATENATE($J$5,$B50,$C50),'BUS1'!$A$6:$M$250,13,FALSE),0)</f>
        <v>0</v>
      </c>
      <c r="K50" s="338">
        <f>_xlfn.IFNA(VLOOKUP(CONCATENATE($K$5,$B50,$C50),'SWA1'!$A$6:$M$250,13,FALSE),0)</f>
        <v>0</v>
      </c>
      <c r="L50" s="97">
        <f>_xlfn.IFNA(VLOOKUP(CONCATENATE($L$5,$B50,$C50),'HOR1'!$A$6:$M$250,13,FALSE),0)</f>
        <v>0</v>
      </c>
      <c r="M50" s="338">
        <f>_xlfn.IFNA(VLOOKUP(CONCATENATE($M$5,$B50,$C50),'PM1'!$A$6:$M$154,13,FALSE),0)</f>
        <v>0</v>
      </c>
      <c r="N50" s="97">
        <f>_xlfn.IFNA(VLOOKUP(CONCATENATE($N$5,$B50,$C50),'HOR2'!$A$6:$M$200,13,FALSE),0)</f>
        <v>0</v>
      </c>
      <c r="O50" s="338">
        <f>_xlfn.IFNA(VLOOKUP(CONCATENATE($O$5,$B50,$C50),BAL!$A$6:$M$237,13,FALSE),0)</f>
        <v>0</v>
      </c>
      <c r="P50" s="97">
        <f>_xlfn.IFNA(VLOOKUP(CONCATENATE($P$5,$B50,$C50),'PM2'!$A$6:$M$200,13,FALSE),0)</f>
        <v>0</v>
      </c>
      <c r="Q50" s="338"/>
      <c r="R50" s="97"/>
      <c r="S50" s="345"/>
      <c r="T50" s="217"/>
      <c r="U50" s="217"/>
      <c r="V50" s="343"/>
      <c r="W50" s="217"/>
      <c r="X50" s="217">
        <f>_xlfn.IFNA(VLOOKUP(CONCATENATE($X$5,$B50,$C50),BAL!$A$6:$M$200,13,FALSE),0)</f>
        <v>0</v>
      </c>
      <c r="Y50" s="217"/>
      <c r="Z50" s="218"/>
      <c r="AA50" s="112"/>
    </row>
    <row r="51" spans="1:27" x14ac:dyDescent="0.25">
      <c r="A51" s="442"/>
      <c r="B51" s="90" t="s">
        <v>19</v>
      </c>
      <c r="C51" s="98"/>
      <c r="D51" s="91"/>
      <c r="E51" s="99"/>
      <c r="F51" s="100"/>
      <c r="G51" s="94"/>
      <c r="H51" s="95"/>
      <c r="I51" s="96"/>
      <c r="J51" s="181">
        <f>_xlfn.IFNA(VLOOKUP(CONCATENATE($J$5,$B51,$C51),'BUS1'!$A$6:$M$250,13,FALSE),0)</f>
        <v>0</v>
      </c>
      <c r="K51" s="338">
        <f>_xlfn.IFNA(VLOOKUP(CONCATENATE($K$5,$B51,$C51),'SWA1'!$A$6:$M$250,13,FALSE),0)</f>
        <v>0</v>
      </c>
      <c r="L51" s="97">
        <f>_xlfn.IFNA(VLOOKUP(CONCATENATE($L$5,$B51,$C51),'HOR1'!$A$6:$M$250,13,FALSE),0)</f>
        <v>0</v>
      </c>
      <c r="M51" s="338">
        <f>_xlfn.IFNA(VLOOKUP(CONCATENATE($M$5,$B51,$C51),'PM1'!$A$6:$M$154,13,FALSE),0)</f>
        <v>0</v>
      </c>
      <c r="N51" s="97">
        <f>_xlfn.IFNA(VLOOKUP(CONCATENATE($N$5,$B51,$C51),'HOR2'!$A$6:$M$200,13,FALSE),0)</f>
        <v>0</v>
      </c>
      <c r="O51" s="338">
        <f>_xlfn.IFNA(VLOOKUP(CONCATENATE($O$5,$B51,$C51),BAL!$A$6:$M$237,13,FALSE),0)</f>
        <v>0</v>
      </c>
      <c r="P51" s="97">
        <f>_xlfn.IFNA(VLOOKUP(CONCATENATE($P$5,$B51,$C51),'PM2'!$A$6:$M$200,13,FALSE),0)</f>
        <v>0</v>
      </c>
      <c r="Q51" s="338"/>
      <c r="R51" s="97"/>
      <c r="S51" s="345"/>
      <c r="T51" s="217"/>
      <c r="U51" s="217"/>
      <c r="V51" s="343"/>
      <c r="W51" s="217"/>
      <c r="X51" s="217">
        <f>_xlfn.IFNA(VLOOKUP(CONCATENATE($X$5,$B51,$C51),BAL!$A$6:$M$200,13,FALSE),0)</f>
        <v>0</v>
      </c>
      <c r="Y51" s="217"/>
      <c r="Z51" s="218"/>
      <c r="AA51" s="112"/>
    </row>
    <row r="52" spans="1:27" x14ac:dyDescent="0.25">
      <c r="A52" s="442"/>
      <c r="B52" s="90" t="s">
        <v>19</v>
      </c>
      <c r="C52" s="98"/>
      <c r="D52" s="91"/>
      <c r="E52" s="99"/>
      <c r="F52" s="100"/>
      <c r="G52" s="94"/>
      <c r="H52" s="95"/>
      <c r="I52" s="96"/>
      <c r="J52" s="181">
        <f>_xlfn.IFNA(VLOOKUP(CONCATENATE($J$5,$B52,$C52),'BUS1'!$A$6:$M$250,13,FALSE),0)</f>
        <v>0</v>
      </c>
      <c r="K52" s="338">
        <f>_xlfn.IFNA(VLOOKUP(CONCATENATE($K$5,$B52,$C52),'SWA1'!$A$6:$M$250,13,FALSE),0)</f>
        <v>0</v>
      </c>
      <c r="L52" s="97">
        <f>_xlfn.IFNA(VLOOKUP(CONCATENATE($L$5,$B52,$C52),'HOR1'!$A$6:$M$250,13,FALSE),0)</f>
        <v>0</v>
      </c>
      <c r="M52" s="338">
        <f>_xlfn.IFNA(VLOOKUP(CONCATENATE($M$5,$B52,$C52),'PM1'!$A$6:$M$154,13,FALSE),0)</f>
        <v>0</v>
      </c>
      <c r="N52" s="97">
        <f>_xlfn.IFNA(VLOOKUP(CONCATENATE($N$5,$B52,$C52),'HOR2'!$A$6:$M$200,13,FALSE),0)</f>
        <v>0</v>
      </c>
      <c r="O52" s="338">
        <f>_xlfn.IFNA(VLOOKUP(CONCATENATE($O$5,$B52,$C52),BAL!$A$6:$M$237,13,FALSE),0)</f>
        <v>0</v>
      </c>
      <c r="P52" s="97">
        <f>_xlfn.IFNA(VLOOKUP(CONCATENATE($P$5,$B52,$C52),'PM2'!$A$6:$M$200,13,FALSE),0)</f>
        <v>0</v>
      </c>
      <c r="Q52" s="338"/>
      <c r="R52" s="97"/>
      <c r="S52" s="345"/>
      <c r="T52" s="217"/>
      <c r="U52" s="217"/>
      <c r="V52" s="343"/>
      <c r="W52" s="217"/>
      <c r="X52" s="217">
        <f>_xlfn.IFNA(VLOOKUP(CONCATENATE($X$5,$B52,$C52),BAL!$A$6:$M$200,13,FALSE),0)</f>
        <v>0</v>
      </c>
      <c r="Y52" s="217"/>
      <c r="Z52" s="218"/>
      <c r="AA52" s="112"/>
    </row>
    <row r="53" spans="1:27" x14ac:dyDescent="0.25">
      <c r="A53" s="442"/>
      <c r="B53" s="90" t="s">
        <v>19</v>
      </c>
      <c r="C53" s="98"/>
      <c r="D53" s="98"/>
      <c r="E53" s="99"/>
      <c r="F53" s="100"/>
      <c r="G53" s="94"/>
      <c r="H53" s="95"/>
      <c r="I53" s="96"/>
      <c r="J53" s="181">
        <f>_xlfn.IFNA(VLOOKUP(CONCATENATE($J$5,$B53,$C53),'BUS1'!$A$6:$M$250,13,FALSE),0)</f>
        <v>0</v>
      </c>
      <c r="K53" s="338">
        <f>_xlfn.IFNA(VLOOKUP(CONCATENATE($K$5,$B53,$C53),'SWA1'!$A$6:$M$250,13,FALSE),0)</f>
        <v>0</v>
      </c>
      <c r="L53" s="97">
        <f>_xlfn.IFNA(VLOOKUP(CONCATENATE($L$5,$B53,$C53),'HOR1'!$A$6:$M$250,13,FALSE),0)</f>
        <v>0</v>
      </c>
      <c r="M53" s="338">
        <f>_xlfn.IFNA(VLOOKUP(CONCATENATE($M$5,$B53,$C53),'PM1'!$A$6:$M$154,13,FALSE),0)</f>
        <v>0</v>
      </c>
      <c r="N53" s="97">
        <f>_xlfn.IFNA(VLOOKUP(CONCATENATE($N$5,$B53,$C53),'HOR2'!$A$6:$M$200,13,FALSE),0)</f>
        <v>0</v>
      </c>
      <c r="O53" s="338">
        <f>_xlfn.IFNA(VLOOKUP(CONCATENATE($O$5,$B53,$C53),BAL!$A$6:$M$237,13,FALSE),0)</f>
        <v>0</v>
      </c>
      <c r="P53" s="97">
        <f>_xlfn.IFNA(VLOOKUP(CONCATENATE($P$5,$B53,$C53),'PM2'!$A$6:$M$200,13,FALSE),0)</f>
        <v>0</v>
      </c>
      <c r="Q53" s="338"/>
      <c r="R53" s="97"/>
      <c r="S53" s="344"/>
      <c r="T53" s="217"/>
      <c r="U53" s="217"/>
      <c r="V53" s="343"/>
      <c r="W53" s="217"/>
      <c r="X53" s="217">
        <f>_xlfn.IFNA(VLOOKUP(CONCATENATE($X$5,$B53,$C53),BAL!$A$6:$M$200,13,FALSE),0)</f>
        <v>0</v>
      </c>
      <c r="Y53" s="217"/>
      <c r="Z53" s="218"/>
      <c r="AA53" s="112"/>
    </row>
    <row r="54" spans="1:27" x14ac:dyDescent="0.25">
      <c r="A54" s="442"/>
      <c r="B54" s="90" t="s">
        <v>19</v>
      </c>
      <c r="C54" s="98"/>
      <c r="D54" s="98"/>
      <c r="E54" s="99"/>
      <c r="F54" s="100"/>
      <c r="G54" s="94"/>
      <c r="H54" s="95"/>
      <c r="I54" s="96"/>
      <c r="J54" s="181">
        <f>_xlfn.IFNA(VLOOKUP(CONCATENATE($J$5,$B54,$C54),'BUS1'!$A$6:$M$250,13,FALSE),0)</f>
        <v>0</v>
      </c>
      <c r="K54" s="338">
        <f>_xlfn.IFNA(VLOOKUP(CONCATENATE($K$5,$B54,$C54),'SWA1'!$A$6:$M$250,13,FALSE),0)</f>
        <v>0</v>
      </c>
      <c r="L54" s="97">
        <f>_xlfn.IFNA(VLOOKUP(CONCATENATE($L$5,$B54,$C54),'HOR1'!$A$6:$M$250,13,FALSE),0)</f>
        <v>0</v>
      </c>
      <c r="M54" s="338">
        <f>_xlfn.IFNA(VLOOKUP(CONCATENATE($M$5,$B54,$C54),'PM1'!$A$6:$M$154,13,FALSE),0)</f>
        <v>0</v>
      </c>
      <c r="N54" s="97">
        <f>_xlfn.IFNA(VLOOKUP(CONCATENATE($N$5,$B54,$C54),'HOR2'!$A$6:$M$200,13,FALSE),0)</f>
        <v>0</v>
      </c>
      <c r="O54" s="338">
        <f>_xlfn.IFNA(VLOOKUP(CONCATENATE($O$5,$B54,$C54),BAL!$A$6:$M$237,13,FALSE),0)</f>
        <v>0</v>
      </c>
      <c r="P54" s="97">
        <f>_xlfn.IFNA(VLOOKUP(CONCATENATE($P$5,$B54,$C54),'PM2'!$A$6:$M$200,13,FALSE),0)</f>
        <v>0</v>
      </c>
      <c r="Q54" s="338"/>
      <c r="R54" s="97"/>
      <c r="S54" s="344"/>
      <c r="T54" s="217"/>
      <c r="U54" s="217"/>
      <c r="V54" s="343"/>
      <c r="W54" s="217"/>
      <c r="X54" s="217">
        <f>_xlfn.IFNA(VLOOKUP(CONCATENATE($X$5,$B54,$C54),BAL!$A$6:$M$200,13,FALSE),0)</f>
        <v>0</v>
      </c>
      <c r="Y54" s="217"/>
      <c r="Z54" s="218"/>
      <c r="AA54" s="112"/>
    </row>
    <row r="55" spans="1:27" x14ac:dyDescent="0.25">
      <c r="A55" s="442"/>
      <c r="B55" s="90" t="s">
        <v>19</v>
      </c>
      <c r="C55" s="98"/>
      <c r="D55" s="98"/>
      <c r="E55" s="99"/>
      <c r="F55" s="100"/>
      <c r="G55" s="94"/>
      <c r="H55" s="95"/>
      <c r="I55" s="96"/>
      <c r="J55" s="181">
        <f>_xlfn.IFNA(VLOOKUP(CONCATENATE($J$5,$B55,$C55),'BUS1'!$A$6:$M$250,13,FALSE),0)</f>
        <v>0</v>
      </c>
      <c r="K55" s="338">
        <f>_xlfn.IFNA(VLOOKUP(CONCATENATE($K$5,$B55,$C55),'SWA1'!$A$6:$M$250,13,FALSE),0)</f>
        <v>0</v>
      </c>
      <c r="L55" s="97">
        <f>_xlfn.IFNA(VLOOKUP(CONCATENATE($L$5,$B55,$C55),'HOR1'!$A$6:$M$250,13,FALSE),0)</f>
        <v>0</v>
      </c>
      <c r="M55" s="338">
        <f>_xlfn.IFNA(VLOOKUP(CONCATENATE($M$5,$B55,$C55),'PM1'!$A$6:$M$154,13,FALSE),0)</f>
        <v>0</v>
      </c>
      <c r="N55" s="97">
        <f>_xlfn.IFNA(VLOOKUP(CONCATENATE($N$5,$B55,$C55),'HOR2'!$A$6:$M$200,13,FALSE),0)</f>
        <v>0</v>
      </c>
      <c r="O55" s="338">
        <f>_xlfn.IFNA(VLOOKUP(CONCATENATE($O$5,$B55,$C55),BAL!$A$6:$M$237,13,FALSE),0)</f>
        <v>0</v>
      </c>
      <c r="P55" s="97">
        <f>_xlfn.IFNA(VLOOKUP(CONCATENATE($P$5,$B55,$C55),'PM2'!$A$6:$M$200,13,FALSE),0)</f>
        <v>0</v>
      </c>
      <c r="Q55" s="338"/>
      <c r="R55" s="97"/>
      <c r="S55" s="344"/>
      <c r="T55" s="217"/>
      <c r="U55" s="217"/>
      <c r="V55" s="343"/>
      <c r="W55" s="217"/>
      <c r="X55" s="217">
        <f>_xlfn.IFNA(VLOOKUP(CONCATENATE($X$5,$B55,$C55),BAL!$A$6:$M$200,13,FALSE),0)</f>
        <v>0</v>
      </c>
      <c r="Y55" s="217"/>
      <c r="Z55" s="218"/>
      <c r="AA55" s="112"/>
    </row>
    <row r="56" spans="1:27" s="3" customFormat="1" x14ac:dyDescent="0.25">
      <c r="A56" s="442"/>
      <c r="B56" s="90" t="s">
        <v>19</v>
      </c>
      <c r="C56" s="98"/>
      <c r="D56" s="98"/>
      <c r="E56" s="99"/>
      <c r="F56" s="100"/>
      <c r="G56" s="94"/>
      <c r="H56" s="95"/>
      <c r="I56" s="96"/>
      <c r="J56" s="181">
        <f>_xlfn.IFNA(VLOOKUP(CONCATENATE($J$5,$B56,$C56),'BUS1'!$A$6:$M$250,13,FALSE),0)</f>
        <v>0</v>
      </c>
      <c r="K56" s="338">
        <f>_xlfn.IFNA(VLOOKUP(CONCATENATE($K$5,$B56,$C56),'SWA1'!$A$6:$M$250,13,FALSE),0)</f>
        <v>0</v>
      </c>
      <c r="L56" s="97">
        <f>_xlfn.IFNA(VLOOKUP(CONCATENATE($L$5,$B56,$C56),'HOR1'!$A$6:$M$250,13,FALSE),0)</f>
        <v>0</v>
      </c>
      <c r="M56" s="338">
        <f>_xlfn.IFNA(VLOOKUP(CONCATENATE($M$5,$B56,$C56),'PM1'!$A$6:$M$154,13,FALSE),0)</f>
        <v>0</v>
      </c>
      <c r="N56" s="97">
        <f>_xlfn.IFNA(VLOOKUP(CONCATENATE($N$5,$B56,$C56),'HOR2'!$A$6:$M$200,13,FALSE),0)</f>
        <v>0</v>
      </c>
      <c r="O56" s="338">
        <f>_xlfn.IFNA(VLOOKUP(CONCATENATE($O$5,$B56,$C56),BAL!$A$6:$M$237,13,FALSE),0)</f>
        <v>0</v>
      </c>
      <c r="P56" s="97">
        <f>_xlfn.IFNA(VLOOKUP(CONCATENATE($P$5,$B56,$C56),'PM2'!$A$6:$M$200,13,FALSE),0)</f>
        <v>0</v>
      </c>
      <c r="Q56" s="338"/>
      <c r="R56" s="97"/>
      <c r="S56" s="345"/>
      <c r="T56" s="215"/>
      <c r="U56" s="215"/>
      <c r="V56" s="344"/>
      <c r="W56" s="215"/>
      <c r="X56" s="215">
        <f>_xlfn.IFNA(VLOOKUP(CONCATENATE($X$5,$B56,$C56),BAL!$A$6:$M$200,13,FALSE),0)</f>
        <v>0</v>
      </c>
      <c r="Y56" s="215"/>
      <c r="Z56" s="216"/>
      <c r="AA56" s="109"/>
    </row>
    <row r="57" spans="1:27" x14ac:dyDescent="0.25">
      <c r="A57" s="442"/>
      <c r="B57" s="90" t="s">
        <v>19</v>
      </c>
      <c r="C57" s="98"/>
      <c r="D57" s="98"/>
      <c r="E57" s="99"/>
      <c r="F57" s="100"/>
      <c r="G57" s="94"/>
      <c r="H57" s="95"/>
      <c r="I57" s="96"/>
      <c r="J57" s="181">
        <f>_xlfn.IFNA(VLOOKUP(CONCATENATE($J$5,$B57,$C57),'BUS1'!$A$6:$M$250,13,FALSE),0)</f>
        <v>0</v>
      </c>
      <c r="K57" s="338">
        <f>_xlfn.IFNA(VLOOKUP(CONCATENATE($K$5,$B57,$C57),'SWA1'!$A$6:$M$250,13,FALSE),0)</f>
        <v>0</v>
      </c>
      <c r="L57" s="97">
        <f>_xlfn.IFNA(VLOOKUP(CONCATENATE($L$5,$B57,$C57),'HOR1'!$A$6:$M$250,13,FALSE),0)</f>
        <v>0</v>
      </c>
      <c r="M57" s="338">
        <f>_xlfn.IFNA(VLOOKUP(CONCATENATE($M$5,$B57,$C57),'PM1'!$A$6:$M$154,13,FALSE),0)</f>
        <v>0</v>
      </c>
      <c r="N57" s="97">
        <f>_xlfn.IFNA(VLOOKUP(CONCATENATE($N$5,$B57,$C57),'HOR2'!$A$6:$M$200,13,FALSE),0)</f>
        <v>0</v>
      </c>
      <c r="O57" s="338">
        <f>_xlfn.IFNA(VLOOKUP(CONCATENATE($O$5,$B57,$C57),BAL!$A$6:$M$237,13,FALSE),0)</f>
        <v>0</v>
      </c>
      <c r="P57" s="97">
        <f>_xlfn.IFNA(VLOOKUP(CONCATENATE($P$5,$B57,$C57),'PM2'!$A$6:$M$200,13,FALSE),0)</f>
        <v>0</v>
      </c>
      <c r="Q57" s="338"/>
      <c r="R57" s="97"/>
      <c r="S57" s="345"/>
      <c r="T57" s="217"/>
      <c r="U57" s="217"/>
      <c r="V57" s="343"/>
      <c r="W57" s="217"/>
      <c r="X57" s="217">
        <f>_xlfn.IFNA(VLOOKUP(CONCATENATE($X$5,$B57,$C57),BAL!$A$6:$M$200,13,FALSE),0)</f>
        <v>0</v>
      </c>
      <c r="Y57" s="217"/>
      <c r="Z57" s="218"/>
      <c r="AA57" s="112"/>
    </row>
    <row r="58" spans="1:27" x14ac:dyDescent="0.25">
      <c r="A58" s="442"/>
      <c r="B58" s="90" t="s">
        <v>19</v>
      </c>
      <c r="C58" s="98"/>
      <c r="D58" s="98"/>
      <c r="E58" s="99"/>
      <c r="F58" s="100"/>
      <c r="G58" s="94"/>
      <c r="H58" s="95"/>
      <c r="I58" s="96"/>
      <c r="J58" s="181">
        <f>_xlfn.IFNA(VLOOKUP(CONCATENATE($J$5,$B58,$C58),'BUS1'!$A$6:$M$250,13,FALSE),0)</f>
        <v>0</v>
      </c>
      <c r="K58" s="338">
        <f>_xlfn.IFNA(VLOOKUP(CONCATENATE($K$5,$B58,$C58),'SWA1'!$A$6:$M$250,13,FALSE),0)</f>
        <v>0</v>
      </c>
      <c r="L58" s="97">
        <f>_xlfn.IFNA(VLOOKUP(CONCATENATE($L$5,$B58,$C58),'HOR1'!$A$6:$M$250,13,FALSE),0)</f>
        <v>0</v>
      </c>
      <c r="M58" s="338">
        <f>_xlfn.IFNA(VLOOKUP(CONCATENATE($M$5,$B58,$C58),'PM1'!$A$6:$M$154,13,FALSE),0)</f>
        <v>0</v>
      </c>
      <c r="N58" s="97">
        <f>_xlfn.IFNA(VLOOKUP(CONCATENATE($N$5,$B58,$C58),'HOR2'!$A$6:$M$200,13,FALSE),0)</f>
        <v>0</v>
      </c>
      <c r="O58" s="338">
        <f>_xlfn.IFNA(VLOOKUP(CONCATENATE($O$5,$B58,$C58),BAL!$A$6:$M$237,13,FALSE),0)</f>
        <v>0</v>
      </c>
      <c r="P58" s="97">
        <f>_xlfn.IFNA(VLOOKUP(CONCATENATE($P$5,$B58,$C58),'PM2'!$A$6:$M$200,13,FALSE),0)</f>
        <v>0</v>
      </c>
      <c r="Q58" s="338"/>
      <c r="R58" s="97"/>
      <c r="S58" s="345"/>
      <c r="T58" s="217"/>
      <c r="U58" s="217"/>
      <c r="V58" s="343"/>
      <c r="W58" s="217"/>
      <c r="X58" s="217">
        <f>_xlfn.IFNA(VLOOKUP(CONCATENATE($X$5,$B58,$C58),BAL!$A$6:$M$200,13,FALSE),0)</f>
        <v>0</v>
      </c>
      <c r="Y58" s="217"/>
      <c r="Z58" s="218"/>
      <c r="AA58" s="112"/>
    </row>
    <row r="59" spans="1:27" x14ac:dyDescent="0.25">
      <c r="A59" s="442"/>
      <c r="B59" s="90" t="s">
        <v>19</v>
      </c>
      <c r="C59" s="98"/>
      <c r="D59" s="98"/>
      <c r="E59" s="99"/>
      <c r="F59" s="100"/>
      <c r="G59" s="94"/>
      <c r="H59" s="95"/>
      <c r="I59" s="96"/>
      <c r="J59" s="181">
        <f>_xlfn.IFNA(VLOOKUP(CONCATENATE($J$5,$B59,$C59),'BUS1'!$A$6:$M$250,13,FALSE),0)</f>
        <v>0</v>
      </c>
      <c r="K59" s="338">
        <f>_xlfn.IFNA(VLOOKUP(CONCATENATE($K$5,$B59,$C59),'SWA1'!$A$6:$M$250,13,FALSE),0)</f>
        <v>0</v>
      </c>
      <c r="L59" s="97">
        <f>_xlfn.IFNA(VLOOKUP(CONCATENATE($L$5,$B59,$C59),'HOR1'!$A$6:$M$250,13,FALSE),0)</f>
        <v>0</v>
      </c>
      <c r="M59" s="338">
        <f>_xlfn.IFNA(VLOOKUP(CONCATENATE($M$5,$B59,$C59),'PM1'!$A$6:$M$154,13,FALSE),0)</f>
        <v>0</v>
      </c>
      <c r="N59" s="97">
        <f>_xlfn.IFNA(VLOOKUP(CONCATENATE($N$5,$B59,$C59),'HOR2'!$A$6:$M$200,13,FALSE),0)</f>
        <v>0</v>
      </c>
      <c r="O59" s="338">
        <f>_xlfn.IFNA(VLOOKUP(CONCATENATE($O$5,$B59,$C59),BAL!$A$6:$M$237,13,FALSE),0)</f>
        <v>0</v>
      </c>
      <c r="P59" s="97">
        <f>_xlfn.IFNA(VLOOKUP(CONCATENATE($P$5,$B59,$C59),'PM2'!$A$6:$M$200,13,FALSE),0)</f>
        <v>0</v>
      </c>
      <c r="Q59" s="338"/>
      <c r="R59" s="97"/>
      <c r="S59" s="345"/>
      <c r="T59" s="217"/>
      <c r="U59" s="217"/>
      <c r="V59" s="343"/>
      <c r="W59" s="217"/>
      <c r="X59" s="217">
        <f>_xlfn.IFNA(VLOOKUP(CONCATENATE($X$5,$B59,$C59),BAL!$A$6:$M$200,13,FALSE),0)</f>
        <v>0</v>
      </c>
      <c r="Y59" s="217"/>
      <c r="Z59" s="218"/>
      <c r="AA59" s="112"/>
    </row>
    <row r="60" spans="1:27" x14ac:dyDescent="0.25">
      <c r="A60" s="442"/>
      <c r="B60" s="90" t="s">
        <v>19</v>
      </c>
      <c r="C60" s="98"/>
      <c r="D60" s="91"/>
      <c r="E60" s="99"/>
      <c r="F60" s="100"/>
      <c r="G60" s="94"/>
      <c r="H60" s="95"/>
      <c r="I60" s="96"/>
      <c r="J60" s="181">
        <f>_xlfn.IFNA(VLOOKUP(CONCATENATE($J$5,$B60,$C60),'BUS1'!$A$6:$M$250,13,FALSE),0)</f>
        <v>0</v>
      </c>
      <c r="K60" s="338">
        <f>_xlfn.IFNA(VLOOKUP(CONCATENATE($K$5,$B60,$C60),'SWA1'!$A$6:$M$250,13,FALSE),0)</f>
        <v>0</v>
      </c>
      <c r="L60" s="97">
        <f>_xlfn.IFNA(VLOOKUP(CONCATENATE($L$5,$B60,$C60),'HOR1'!$A$6:$M$250,13,FALSE),0)</f>
        <v>0</v>
      </c>
      <c r="M60" s="338">
        <f>_xlfn.IFNA(VLOOKUP(CONCATENATE($M$5,$B60,$C60),'PM1'!$A$6:$M$154,13,FALSE),0)</f>
        <v>0</v>
      </c>
      <c r="N60" s="97">
        <f>_xlfn.IFNA(VLOOKUP(CONCATENATE($N$5,$B60,$C60),'HOR2'!$A$6:$M$200,13,FALSE),0)</f>
        <v>0</v>
      </c>
      <c r="O60" s="338">
        <f>_xlfn.IFNA(VLOOKUP(CONCATENATE($O$5,$B60,$C60),BAL!$A$6:$M$237,13,FALSE),0)</f>
        <v>0</v>
      </c>
      <c r="P60" s="97">
        <f>_xlfn.IFNA(VLOOKUP(CONCATENATE($P$5,$B60,$C60),'PM2'!$A$6:$M$200,13,FALSE),0)</f>
        <v>0</v>
      </c>
      <c r="Q60" s="338"/>
      <c r="R60" s="97"/>
      <c r="S60" s="345"/>
      <c r="T60" s="217"/>
      <c r="U60" s="217"/>
      <c r="V60" s="343"/>
      <c r="W60" s="217"/>
      <c r="X60" s="217">
        <f>_xlfn.IFNA(VLOOKUP(CONCATENATE($X$5,$B60,$C60),BAL!$A$6:$M$200,13,FALSE),0)</f>
        <v>0</v>
      </c>
      <c r="Y60" s="217"/>
      <c r="Z60" s="218"/>
      <c r="AA60" s="112"/>
    </row>
    <row r="61" spans="1:27" x14ac:dyDescent="0.25">
      <c r="A61" s="442"/>
      <c r="B61" s="90" t="s">
        <v>19</v>
      </c>
      <c r="C61" s="98"/>
      <c r="D61" s="98"/>
      <c r="E61" s="99"/>
      <c r="F61" s="100"/>
      <c r="G61" s="94"/>
      <c r="H61" s="95"/>
      <c r="I61" s="96"/>
      <c r="J61" s="181">
        <f>_xlfn.IFNA(VLOOKUP(CONCATENATE($J$5,$B61,$C61),'BUS1'!$A$6:$M$250,13,FALSE),0)</f>
        <v>0</v>
      </c>
      <c r="K61" s="338">
        <f>_xlfn.IFNA(VLOOKUP(CONCATENATE($K$5,$B61,$C61),'SWA1'!$A$6:$M$250,13,FALSE),0)</f>
        <v>0</v>
      </c>
      <c r="L61" s="97">
        <f>_xlfn.IFNA(VLOOKUP(CONCATENATE($L$5,$B61,$C61),'HOR1'!$A$6:$M$250,13,FALSE),0)</f>
        <v>0</v>
      </c>
      <c r="M61" s="338">
        <f>_xlfn.IFNA(VLOOKUP(CONCATENATE($M$5,$B61,$C61),'PM1'!$A$6:$M$154,13,FALSE),0)</f>
        <v>0</v>
      </c>
      <c r="N61" s="97">
        <f>_xlfn.IFNA(VLOOKUP(CONCATENATE($N$5,$B61,$C61),'HOR2'!$A$6:$M$200,13,FALSE),0)</f>
        <v>0</v>
      </c>
      <c r="O61" s="338">
        <f>_xlfn.IFNA(VLOOKUP(CONCATENATE($O$5,$B61,$C61),BAL!$A$6:$M$237,13,FALSE),0)</f>
        <v>0</v>
      </c>
      <c r="P61" s="97">
        <f>_xlfn.IFNA(VLOOKUP(CONCATENATE($P$5,$B61,$C61),'PM2'!$A$6:$M$200,13,FALSE),0)</f>
        <v>0</v>
      </c>
      <c r="Q61" s="338"/>
      <c r="R61" s="97"/>
      <c r="S61" s="345"/>
      <c r="T61" s="217"/>
      <c r="U61" s="217"/>
      <c r="V61" s="343"/>
      <c r="W61" s="217"/>
      <c r="X61" s="217">
        <f>_xlfn.IFNA(VLOOKUP(CONCATENATE($X$5,$B61,$C61),BAL!$A$6:$M$200,13,FALSE),0)</f>
        <v>0</v>
      </c>
      <c r="Y61" s="217"/>
      <c r="Z61" s="218"/>
      <c r="AA61" s="112"/>
    </row>
    <row r="62" spans="1:27" x14ac:dyDescent="0.25">
      <c r="A62" s="442"/>
      <c r="B62" s="90" t="s">
        <v>19</v>
      </c>
      <c r="C62" s="98"/>
      <c r="D62" s="98"/>
      <c r="E62" s="99"/>
      <c r="F62" s="100"/>
      <c r="G62" s="94"/>
      <c r="H62" s="95"/>
      <c r="I62" s="96"/>
      <c r="J62" s="181">
        <f>_xlfn.IFNA(VLOOKUP(CONCATENATE($J$5,$B62,$C62),'BUS1'!$A$6:$M$250,13,FALSE),0)</f>
        <v>0</v>
      </c>
      <c r="K62" s="338">
        <f>_xlfn.IFNA(VLOOKUP(CONCATENATE($K$5,$B62,$C62),'SWA1'!$A$6:$M$250,13,FALSE),0)</f>
        <v>0</v>
      </c>
      <c r="L62" s="97">
        <f>_xlfn.IFNA(VLOOKUP(CONCATENATE($L$5,$B62,$C62),'HOR1'!$A$6:$M$250,13,FALSE),0)</f>
        <v>0</v>
      </c>
      <c r="M62" s="338">
        <f>_xlfn.IFNA(VLOOKUP(CONCATENATE($M$5,$B62,$C62),'PM1'!$A$6:$M$154,13,FALSE),0)</f>
        <v>0</v>
      </c>
      <c r="N62" s="97">
        <f>_xlfn.IFNA(VLOOKUP(CONCATENATE($N$5,$B62,$C62),'HOR2'!$A$6:$M$200,13,FALSE),0)</f>
        <v>0</v>
      </c>
      <c r="O62" s="338">
        <f>_xlfn.IFNA(VLOOKUP(CONCATENATE($O$5,$B62,$C62),BAL!$A$6:$M$237,13,FALSE),0)</f>
        <v>0</v>
      </c>
      <c r="P62" s="97">
        <f>_xlfn.IFNA(VLOOKUP(CONCATENATE($P$5,$B62,$C62),'PM2'!$A$6:$M$200,13,FALSE),0)</f>
        <v>0</v>
      </c>
      <c r="Q62" s="338"/>
      <c r="R62" s="97"/>
      <c r="S62" s="344"/>
      <c r="T62" s="217"/>
      <c r="U62" s="217"/>
      <c r="V62" s="343"/>
      <c r="W62" s="217"/>
      <c r="X62" s="217">
        <f>_xlfn.IFNA(VLOOKUP(CONCATENATE($X$5,$B62,$C62),BAL!$A$6:$M$200,13,FALSE),0)</f>
        <v>0</v>
      </c>
      <c r="Y62" s="217"/>
      <c r="Z62" s="218"/>
      <c r="AA62" s="112"/>
    </row>
    <row r="63" spans="1:27" x14ac:dyDescent="0.25">
      <c r="A63" s="442"/>
      <c r="B63" s="90" t="s">
        <v>19</v>
      </c>
      <c r="C63" s="98"/>
      <c r="D63" s="98"/>
      <c r="E63" s="99"/>
      <c r="F63" s="100"/>
      <c r="G63" s="94"/>
      <c r="H63" s="95"/>
      <c r="I63" s="96"/>
      <c r="J63" s="181">
        <f>_xlfn.IFNA(VLOOKUP(CONCATENATE($J$5,$B63,$C63),'BUS1'!$A$6:$M$250,13,FALSE),0)</f>
        <v>0</v>
      </c>
      <c r="K63" s="338">
        <f>_xlfn.IFNA(VLOOKUP(CONCATENATE($K$5,$B63,$C63),'SWA1'!$A$6:$M$250,13,FALSE),0)</f>
        <v>0</v>
      </c>
      <c r="L63" s="97">
        <f>_xlfn.IFNA(VLOOKUP(CONCATENATE($L$5,$B63,$C63),'HOR1'!$A$6:$M$250,13,FALSE),0)</f>
        <v>0</v>
      </c>
      <c r="M63" s="338">
        <f>_xlfn.IFNA(VLOOKUP(CONCATENATE($M$5,$B63,$C63),'PM1'!$A$6:$M$154,13,FALSE),0)</f>
        <v>0</v>
      </c>
      <c r="N63" s="97">
        <f>_xlfn.IFNA(VLOOKUP(CONCATENATE($N$5,$B63,$C63),'HOR2'!$A$6:$M$200,13,FALSE),0)</f>
        <v>0</v>
      </c>
      <c r="O63" s="338">
        <f>_xlfn.IFNA(VLOOKUP(CONCATENATE($O$5,$B63,$C63),BAL!$A$6:$M$237,13,FALSE),0)</f>
        <v>0</v>
      </c>
      <c r="P63" s="97">
        <f>_xlfn.IFNA(VLOOKUP(CONCATENATE($P$5,$B63,$C63),'PM2'!$A$6:$M$200,13,FALSE),0)</f>
        <v>0</v>
      </c>
      <c r="Q63" s="338"/>
      <c r="R63" s="97"/>
      <c r="S63" s="345"/>
      <c r="T63" s="217"/>
      <c r="U63" s="217"/>
      <c r="V63" s="343"/>
      <c r="W63" s="217"/>
      <c r="X63" s="217">
        <f>_xlfn.IFNA(VLOOKUP(CONCATENATE($X$5,$B63,$C63),BAL!$A$6:$M$200,13,FALSE),0)</f>
        <v>0</v>
      </c>
      <c r="Y63" s="217"/>
      <c r="Z63" s="218"/>
      <c r="AA63" s="112"/>
    </row>
    <row r="64" spans="1:27" x14ac:dyDescent="0.25">
      <c r="A64" s="442"/>
      <c r="B64" s="90" t="s">
        <v>19</v>
      </c>
      <c r="C64" s="98"/>
      <c r="D64" s="98"/>
      <c r="E64" s="99"/>
      <c r="F64" s="100"/>
      <c r="G64" s="94"/>
      <c r="H64" s="95"/>
      <c r="I64" s="96"/>
      <c r="J64" s="181">
        <f>_xlfn.IFNA(VLOOKUP(CONCATENATE($J$5,$B64,$C64),'BUS1'!$A$6:$M$250,13,FALSE),0)</f>
        <v>0</v>
      </c>
      <c r="K64" s="338">
        <f>_xlfn.IFNA(VLOOKUP(CONCATENATE($K$5,$B64,$C64),'SWA1'!$A$6:$M$250,13,FALSE),0)</f>
        <v>0</v>
      </c>
      <c r="L64" s="97">
        <f>_xlfn.IFNA(VLOOKUP(CONCATENATE($L$5,$B64,$C64),'HOR1'!$A$6:$M$250,13,FALSE),0)</f>
        <v>0</v>
      </c>
      <c r="M64" s="338">
        <f>_xlfn.IFNA(VLOOKUP(CONCATENATE($M$5,$B64,$C64),'PM1'!$A$6:$M$154,13,FALSE),0)</f>
        <v>0</v>
      </c>
      <c r="N64" s="97">
        <f>_xlfn.IFNA(VLOOKUP(CONCATENATE($N$5,$B64,$C64),'HOR2'!$A$6:$M$200,13,FALSE),0)</f>
        <v>0</v>
      </c>
      <c r="O64" s="338">
        <f>_xlfn.IFNA(VLOOKUP(CONCATENATE($O$5,$B64,$C64),BAL!$A$6:$M$237,13,FALSE),0)</f>
        <v>0</v>
      </c>
      <c r="P64" s="97">
        <f>_xlfn.IFNA(VLOOKUP(CONCATENATE($P$5,$B64,$C64),'PM2'!$A$6:$M$200,13,FALSE),0)</f>
        <v>0</v>
      </c>
      <c r="Q64" s="338"/>
      <c r="R64" s="97"/>
      <c r="S64" s="345"/>
      <c r="T64" s="217"/>
      <c r="U64" s="217"/>
      <c r="V64" s="343"/>
      <c r="W64" s="217"/>
      <c r="X64" s="217">
        <f>_xlfn.IFNA(VLOOKUP(CONCATENATE($X$5,$B64,$C64),BAL!$A$6:$M$200,13,FALSE),0)</f>
        <v>0</v>
      </c>
      <c r="Y64" s="217"/>
      <c r="Z64" s="218"/>
      <c r="AA64" s="112"/>
    </row>
    <row r="65" spans="1:27" x14ac:dyDescent="0.25">
      <c r="A65" s="442"/>
      <c r="B65" s="90" t="s">
        <v>19</v>
      </c>
      <c r="C65" s="98"/>
      <c r="D65" s="98"/>
      <c r="E65" s="99"/>
      <c r="F65" s="100"/>
      <c r="G65" s="94"/>
      <c r="H65" s="95"/>
      <c r="I65" s="96"/>
      <c r="J65" s="181">
        <f>_xlfn.IFNA(VLOOKUP(CONCATENATE($J$5,$B65,$C65),'BUS1'!$A$6:$M$250,13,FALSE),0)</f>
        <v>0</v>
      </c>
      <c r="K65" s="338">
        <f>_xlfn.IFNA(VLOOKUP(CONCATENATE($K$5,$B65,$C65),'SWA1'!$A$6:$M$250,13,FALSE),0)</f>
        <v>0</v>
      </c>
      <c r="L65" s="97">
        <f>_xlfn.IFNA(VLOOKUP(CONCATENATE($L$5,$B65,$C65),'HOR1'!$A$6:$M$250,13,FALSE),0)</f>
        <v>0</v>
      </c>
      <c r="M65" s="338">
        <f>_xlfn.IFNA(VLOOKUP(CONCATENATE($M$5,$B65,$C65),'PM1'!$A$6:$M$154,13,FALSE),0)</f>
        <v>0</v>
      </c>
      <c r="N65" s="97">
        <f>_xlfn.IFNA(VLOOKUP(CONCATENATE($N$5,$B65,$C65),'HOR2'!$A$6:$M$200,13,FALSE),0)</f>
        <v>0</v>
      </c>
      <c r="O65" s="338">
        <f>_xlfn.IFNA(VLOOKUP(CONCATENATE($O$5,$B65,$C65),BAL!$A$6:$M$237,13,FALSE),0)</f>
        <v>0</v>
      </c>
      <c r="P65" s="97">
        <f>_xlfn.IFNA(VLOOKUP(CONCATENATE($P$5,$B65,$C65),'PM2'!$A$6:$M$200,13,FALSE),0)</f>
        <v>0</v>
      </c>
      <c r="Q65" s="338"/>
      <c r="R65" s="97"/>
      <c r="S65" s="345"/>
      <c r="T65" s="217"/>
      <c r="U65" s="217"/>
      <c r="V65" s="343"/>
      <c r="W65" s="217"/>
      <c r="X65" s="217">
        <f>_xlfn.IFNA(VLOOKUP(CONCATENATE($X$5,$B65,$C65),BAL!$A$6:$M$200,13,FALSE),0)</f>
        <v>0</v>
      </c>
      <c r="Y65" s="217"/>
      <c r="Z65" s="218"/>
      <c r="AA65" s="112"/>
    </row>
    <row r="66" spans="1:27" x14ac:dyDescent="0.25">
      <c r="A66" s="442"/>
      <c r="B66" s="90" t="s">
        <v>19</v>
      </c>
      <c r="C66" s="98"/>
      <c r="D66" s="91"/>
      <c r="E66" s="99"/>
      <c r="F66" s="100"/>
      <c r="G66" s="94"/>
      <c r="H66" s="95"/>
      <c r="I66" s="96"/>
      <c r="J66" s="181">
        <f>_xlfn.IFNA(VLOOKUP(CONCATENATE($J$5,$B66,$C66),'BUS1'!$A$6:$M$250,13,FALSE),0)</f>
        <v>0</v>
      </c>
      <c r="K66" s="338">
        <f>_xlfn.IFNA(VLOOKUP(CONCATENATE($K$5,$B66,$C66),'SWA1'!$A$6:$M$250,13,FALSE),0)</f>
        <v>0</v>
      </c>
      <c r="L66" s="97">
        <f>_xlfn.IFNA(VLOOKUP(CONCATENATE($L$5,$B66,$C66),'HOR1'!$A$6:$M$250,13,FALSE),0)</f>
        <v>0</v>
      </c>
      <c r="M66" s="338">
        <f>_xlfn.IFNA(VLOOKUP(CONCATENATE($M$5,$B66,$C66),'PM1'!$A$6:$M$154,13,FALSE),0)</f>
        <v>0</v>
      </c>
      <c r="N66" s="97">
        <f>_xlfn.IFNA(VLOOKUP(CONCATENATE($N$5,$B66,$C66),'HOR2'!$A$6:$M$200,13,FALSE),0)</f>
        <v>0</v>
      </c>
      <c r="O66" s="338">
        <f>_xlfn.IFNA(VLOOKUP(CONCATENATE($O$5,$B66,$C66),BAL!$A$6:$M$237,13,FALSE),0)</f>
        <v>0</v>
      </c>
      <c r="P66" s="97">
        <f>_xlfn.IFNA(VLOOKUP(CONCATENATE($P$5,$B66,$C66),'PM2'!$A$6:$M$200,13,FALSE),0)</f>
        <v>0</v>
      </c>
      <c r="Q66" s="338"/>
      <c r="R66" s="97"/>
      <c r="S66" s="345"/>
      <c r="T66" s="217"/>
      <c r="U66" s="217"/>
      <c r="V66" s="343"/>
      <c r="W66" s="217"/>
      <c r="X66" s="217">
        <f>_xlfn.IFNA(VLOOKUP(CONCATENATE($X$5,$B66,$C66),BAL!$A$6:$M$200,13,FALSE),0)</f>
        <v>0</v>
      </c>
      <c r="Y66" s="217"/>
      <c r="Z66" s="218"/>
      <c r="AA66" s="112"/>
    </row>
    <row r="67" spans="1:27" x14ac:dyDescent="0.25">
      <c r="A67" s="442"/>
      <c r="B67" s="90" t="s">
        <v>19</v>
      </c>
      <c r="C67" s="98"/>
      <c r="D67" s="98"/>
      <c r="E67" s="99"/>
      <c r="F67" s="100"/>
      <c r="G67" s="94"/>
      <c r="H67" s="95"/>
      <c r="I67" s="96"/>
      <c r="J67" s="181">
        <f>_xlfn.IFNA(VLOOKUP(CONCATENATE($J$5,$B67,$C67),'BUS1'!$A$6:$M$250,13,FALSE),0)</f>
        <v>0</v>
      </c>
      <c r="K67" s="338">
        <f>_xlfn.IFNA(VLOOKUP(CONCATENATE($K$5,$B67,$C67),'SWA1'!$A$6:$M$250,13,FALSE),0)</f>
        <v>0</v>
      </c>
      <c r="L67" s="97">
        <f>_xlfn.IFNA(VLOOKUP(CONCATENATE($L$5,$B67,$C67),'HOR1'!$A$6:$M$250,13,FALSE),0)</f>
        <v>0</v>
      </c>
      <c r="M67" s="338">
        <f>_xlfn.IFNA(VLOOKUP(CONCATENATE($M$5,$B67,$C67),'PM1'!$A$6:$M$154,13,FALSE),0)</f>
        <v>0</v>
      </c>
      <c r="N67" s="97">
        <f>_xlfn.IFNA(VLOOKUP(CONCATENATE($N$5,$B67,$C67),'HOR2'!$A$6:$M$200,13,FALSE),0)</f>
        <v>0</v>
      </c>
      <c r="O67" s="338">
        <f>_xlfn.IFNA(VLOOKUP(CONCATENATE($O$5,$B67,$C67),BAL!$A$6:$M$237,13,FALSE),0)</f>
        <v>0</v>
      </c>
      <c r="P67" s="97">
        <f>_xlfn.IFNA(VLOOKUP(CONCATENATE($P$5,$B67,$C67),'PM2'!$A$6:$M$200,13,FALSE),0)</f>
        <v>0</v>
      </c>
      <c r="Q67" s="338"/>
      <c r="R67" s="97"/>
      <c r="S67" s="345"/>
      <c r="T67" s="217"/>
      <c r="U67" s="217"/>
      <c r="V67" s="343"/>
      <c r="W67" s="217"/>
      <c r="X67" s="217">
        <f>_xlfn.IFNA(VLOOKUP(CONCATENATE($X$5,$B67,$C67),BAL!$A$6:$M$200,13,FALSE),0)</f>
        <v>0</v>
      </c>
      <c r="Y67" s="217"/>
      <c r="Z67" s="218"/>
      <c r="AA67" s="112"/>
    </row>
    <row r="68" spans="1:27" x14ac:dyDescent="0.25">
      <c r="A68" s="442"/>
      <c r="B68" s="90" t="s">
        <v>19</v>
      </c>
      <c r="C68" s="98"/>
      <c r="D68" s="98"/>
      <c r="E68" s="99"/>
      <c r="F68" s="100"/>
      <c r="G68" s="94"/>
      <c r="H68" s="95"/>
      <c r="I68" s="96"/>
      <c r="J68" s="181">
        <f>_xlfn.IFNA(VLOOKUP(CONCATENATE($J$5,$B68,$C68),'BUS1'!$A$6:$M$250,13,FALSE),0)</f>
        <v>0</v>
      </c>
      <c r="K68" s="338">
        <f>_xlfn.IFNA(VLOOKUP(CONCATENATE($K$5,$B68,$C68),'SWA1'!$A$6:$M$250,13,FALSE),0)</f>
        <v>0</v>
      </c>
      <c r="L68" s="97">
        <f>_xlfn.IFNA(VLOOKUP(CONCATENATE($L$5,$B68,$C68),'HOR1'!$A$6:$M$250,13,FALSE),0)</f>
        <v>0</v>
      </c>
      <c r="M68" s="338">
        <f>_xlfn.IFNA(VLOOKUP(CONCATENATE($M$5,$B68,$C68),'PM1'!$A$6:$M$154,13,FALSE),0)</f>
        <v>0</v>
      </c>
      <c r="N68" s="97">
        <f>_xlfn.IFNA(VLOOKUP(CONCATENATE($N$5,$B68,$C68),'HOR2'!$A$6:$M$200,13,FALSE),0)</f>
        <v>0</v>
      </c>
      <c r="O68" s="338">
        <f>_xlfn.IFNA(VLOOKUP(CONCATENATE($O$5,$B68,$C68),BAL!$A$6:$M$237,13,FALSE),0)</f>
        <v>0</v>
      </c>
      <c r="P68" s="97">
        <f>_xlfn.IFNA(VLOOKUP(CONCATENATE($P$5,$B68,$C68),'PM2'!$A$6:$M$200,13,FALSE),0)</f>
        <v>0</v>
      </c>
      <c r="Q68" s="338"/>
      <c r="R68" s="97"/>
      <c r="S68" s="344"/>
      <c r="T68" s="217"/>
      <c r="U68" s="217"/>
      <c r="V68" s="343"/>
      <c r="W68" s="217"/>
      <c r="X68" s="217">
        <f>_xlfn.IFNA(VLOOKUP(CONCATENATE($X$5,$B68,$C68),BAL!$A$6:$M$200,13,FALSE),0)</f>
        <v>0</v>
      </c>
      <c r="Y68" s="217"/>
      <c r="Z68" s="218"/>
      <c r="AA68" s="112"/>
    </row>
    <row r="69" spans="1:27" x14ac:dyDescent="0.25">
      <c r="A69" s="442"/>
      <c r="B69" s="90" t="s">
        <v>19</v>
      </c>
      <c r="C69" s="98"/>
      <c r="D69" s="98"/>
      <c r="E69" s="99"/>
      <c r="F69" s="100"/>
      <c r="G69" s="94"/>
      <c r="H69" s="95"/>
      <c r="I69" s="96"/>
      <c r="J69" s="181">
        <f>_xlfn.IFNA(VLOOKUP(CONCATENATE($J$5,$B69,$C69),'BUS1'!$A$6:$M$250,13,FALSE),0)</f>
        <v>0</v>
      </c>
      <c r="K69" s="338">
        <f>_xlfn.IFNA(VLOOKUP(CONCATENATE($K$5,$B69,$C69),'SWA1'!$A$6:$M$250,13,FALSE),0)</f>
        <v>0</v>
      </c>
      <c r="L69" s="97">
        <f>_xlfn.IFNA(VLOOKUP(CONCATENATE($L$5,$B69,$C69),'HOR1'!$A$6:$M$250,13,FALSE),0)</f>
        <v>0</v>
      </c>
      <c r="M69" s="338">
        <f>_xlfn.IFNA(VLOOKUP(CONCATENATE($M$5,$B69,$C69),'PM1'!$A$6:$M$154,13,FALSE),0)</f>
        <v>0</v>
      </c>
      <c r="N69" s="97">
        <f>_xlfn.IFNA(VLOOKUP(CONCATENATE($N$5,$B69,$C69),'HOR2'!$A$6:$M$200,13,FALSE),0)</f>
        <v>0</v>
      </c>
      <c r="O69" s="338">
        <f>_xlfn.IFNA(VLOOKUP(CONCATENATE($O$5,$B69,$C69),BAL!$A$6:$M$237,13,FALSE),0)</f>
        <v>0</v>
      </c>
      <c r="P69" s="97">
        <f>_xlfn.IFNA(VLOOKUP(CONCATENATE($P$5,$B69,$C69),'PM2'!$A$6:$M$200,13,FALSE),0)</f>
        <v>0</v>
      </c>
      <c r="Q69" s="338"/>
      <c r="R69" s="97"/>
      <c r="S69" s="344"/>
      <c r="T69" s="217"/>
      <c r="U69" s="217"/>
      <c r="V69" s="343"/>
      <c r="W69" s="217"/>
      <c r="X69" s="217">
        <f>_xlfn.IFNA(VLOOKUP(CONCATENATE($X$5,$B69,$C69),BAL!$A$6:$M$200,13,FALSE),0)</f>
        <v>0</v>
      </c>
      <c r="Y69" s="217"/>
      <c r="Z69" s="218"/>
      <c r="AA69" s="112"/>
    </row>
    <row r="70" spans="1:27" x14ac:dyDescent="0.25">
      <c r="A70" s="442"/>
      <c r="B70" s="90" t="s">
        <v>19</v>
      </c>
      <c r="C70" s="98"/>
      <c r="D70" s="98"/>
      <c r="E70" s="99"/>
      <c r="F70" s="100"/>
      <c r="G70" s="94"/>
      <c r="H70" s="95"/>
      <c r="I70" s="96"/>
      <c r="J70" s="181">
        <f>_xlfn.IFNA(VLOOKUP(CONCATENATE($J$5,$B70,$C70),'BUS1'!$A$6:$M$250,13,FALSE),0)</f>
        <v>0</v>
      </c>
      <c r="K70" s="338">
        <f>_xlfn.IFNA(VLOOKUP(CONCATENATE($K$5,$B70,$C70),'SWA1'!$A$6:$M$250,13,FALSE),0)</f>
        <v>0</v>
      </c>
      <c r="L70" s="97">
        <f>_xlfn.IFNA(VLOOKUP(CONCATENATE($L$5,$B70,$C70),'HOR1'!$A$6:$M$250,13,FALSE),0)</f>
        <v>0</v>
      </c>
      <c r="M70" s="338">
        <f>_xlfn.IFNA(VLOOKUP(CONCATENATE($M$5,$B70,$C70),'PM1'!$A$6:$M$154,13,FALSE),0)</f>
        <v>0</v>
      </c>
      <c r="N70" s="97">
        <f>_xlfn.IFNA(VLOOKUP(CONCATENATE($N$5,$B70,$C70),'HOR2'!$A$6:$M$200,13,FALSE),0)</f>
        <v>0</v>
      </c>
      <c r="O70" s="338">
        <f>_xlfn.IFNA(VLOOKUP(CONCATENATE($O$5,$B70,$C70),BAL!$A$6:$M$237,13,FALSE),0)</f>
        <v>0</v>
      </c>
      <c r="P70" s="97">
        <f>_xlfn.IFNA(VLOOKUP(CONCATENATE($P$5,$B70,$C70),'PM2'!$A$6:$M$200,13,FALSE),0)</f>
        <v>0</v>
      </c>
      <c r="Q70" s="338"/>
      <c r="R70" s="97"/>
      <c r="S70" s="344"/>
      <c r="T70" s="217"/>
      <c r="U70" s="217"/>
      <c r="V70" s="343"/>
      <c r="W70" s="217"/>
      <c r="X70" s="217">
        <f>_xlfn.IFNA(VLOOKUP(CONCATENATE($X$5,$B70,$C70),BAL!$A$6:$M$200,13,FALSE),0)</f>
        <v>0</v>
      </c>
      <c r="Y70" s="217"/>
      <c r="Z70" s="218"/>
      <c r="AA70" s="112"/>
    </row>
    <row r="71" spans="1:27" x14ac:dyDescent="0.25">
      <c r="A71" s="442"/>
      <c r="B71" s="90" t="s">
        <v>19</v>
      </c>
      <c r="C71" s="98"/>
      <c r="D71" s="98"/>
      <c r="E71" s="99"/>
      <c r="F71" s="100"/>
      <c r="G71" s="94"/>
      <c r="H71" s="95"/>
      <c r="I71" s="96"/>
      <c r="J71" s="181">
        <f>_xlfn.IFNA(VLOOKUP(CONCATENATE($J$5,$B71,$C71),'BUS1'!$A$6:$M$250,13,FALSE),0)</f>
        <v>0</v>
      </c>
      <c r="K71" s="338">
        <f>_xlfn.IFNA(VLOOKUP(CONCATENATE($K$5,$B71,$C71),'SWA1'!$A$6:$M$250,13,FALSE),0)</f>
        <v>0</v>
      </c>
      <c r="L71" s="97">
        <f>_xlfn.IFNA(VLOOKUP(CONCATENATE($L$5,$B71,$C71),'HOR1'!$A$6:$M$250,13,FALSE),0)</f>
        <v>0</v>
      </c>
      <c r="M71" s="338">
        <f>_xlfn.IFNA(VLOOKUP(CONCATENATE($M$5,$B71,$C71),'PM1'!$A$6:$M$154,13,FALSE),0)</f>
        <v>0</v>
      </c>
      <c r="N71" s="97">
        <f>_xlfn.IFNA(VLOOKUP(CONCATENATE($N$5,$B71,$C71),'HOR2'!$A$6:$M$200,13,FALSE),0)</f>
        <v>0</v>
      </c>
      <c r="O71" s="338">
        <f>_xlfn.IFNA(VLOOKUP(CONCATENATE($O$5,$B71,$C71),BAL!$A$6:$M$237,13,FALSE),0)</f>
        <v>0</v>
      </c>
      <c r="P71" s="97">
        <f>_xlfn.IFNA(VLOOKUP(CONCATENATE($P$5,$B71,$C71),'PM2'!$A$6:$M$200,13,FALSE),0)</f>
        <v>0</v>
      </c>
      <c r="Q71" s="338"/>
      <c r="R71" s="97"/>
      <c r="S71" s="345"/>
      <c r="T71" s="217"/>
      <c r="U71" s="217"/>
      <c r="V71" s="343"/>
      <c r="W71" s="217"/>
      <c r="X71" s="217">
        <f>_xlfn.IFNA(VLOOKUP(CONCATENATE($X$5,$B71,$C71),BAL!$A$6:$M$200,13,FALSE),0)</f>
        <v>0</v>
      </c>
      <c r="Y71" s="217"/>
      <c r="Z71" s="218"/>
      <c r="AA71" s="112"/>
    </row>
    <row r="72" spans="1:27" x14ac:dyDescent="0.25">
      <c r="A72" s="442"/>
      <c r="B72" s="90" t="s">
        <v>19</v>
      </c>
      <c r="C72" s="98"/>
      <c r="D72" s="98"/>
      <c r="E72" s="99"/>
      <c r="F72" s="100"/>
      <c r="G72" s="94"/>
      <c r="H72" s="95"/>
      <c r="I72" s="96"/>
      <c r="J72" s="181">
        <f>_xlfn.IFNA(VLOOKUP(CONCATENATE($J$5,$B72,$C72),'BUS1'!$A$6:$M$250,13,FALSE),0)</f>
        <v>0</v>
      </c>
      <c r="K72" s="338">
        <f>_xlfn.IFNA(VLOOKUP(CONCATENATE($K$5,$B72,$C72),'SWA1'!$A$6:$M$250,13,FALSE),0)</f>
        <v>0</v>
      </c>
      <c r="L72" s="97">
        <f>_xlfn.IFNA(VLOOKUP(CONCATENATE($L$5,$B72,$C72),'HOR1'!$A$6:$M$250,13,FALSE),0)</f>
        <v>0</v>
      </c>
      <c r="M72" s="338">
        <f>_xlfn.IFNA(VLOOKUP(CONCATENATE($M$5,$B72,$C72),'PM1'!$A$6:$M$154,13,FALSE),0)</f>
        <v>0</v>
      </c>
      <c r="N72" s="97">
        <f>_xlfn.IFNA(VLOOKUP(CONCATENATE($N$5,$B72,$C72),'HOR2'!$A$6:$M$200,13,FALSE),0)</f>
        <v>0</v>
      </c>
      <c r="O72" s="338">
        <f>_xlfn.IFNA(VLOOKUP(CONCATENATE($O$5,$B72,$C72),BAL!$A$6:$M$237,13,FALSE),0)</f>
        <v>0</v>
      </c>
      <c r="P72" s="97">
        <f>_xlfn.IFNA(VLOOKUP(CONCATENATE($P$5,$B72,$C72),'PM2'!$A$6:$M$200,13,FALSE),0)</f>
        <v>0</v>
      </c>
      <c r="Q72" s="338"/>
      <c r="R72" s="97"/>
      <c r="S72" s="345"/>
      <c r="T72" s="217"/>
      <c r="U72" s="217"/>
      <c r="V72" s="343"/>
      <c r="W72" s="217"/>
      <c r="X72" s="217">
        <f>_xlfn.IFNA(VLOOKUP(CONCATENATE($X$5,$B72,$C72),BAL!$A$6:$M$200,13,FALSE),0)</f>
        <v>0</v>
      </c>
      <c r="Y72" s="217"/>
      <c r="Z72" s="218"/>
      <c r="AA72" s="112"/>
    </row>
    <row r="73" spans="1:27" x14ac:dyDescent="0.25">
      <c r="A73" s="442"/>
      <c r="B73" s="90" t="s">
        <v>19</v>
      </c>
      <c r="C73" s="98"/>
      <c r="D73" s="98"/>
      <c r="E73" s="99"/>
      <c r="F73" s="100"/>
      <c r="G73" s="94"/>
      <c r="H73" s="95"/>
      <c r="I73" s="96"/>
      <c r="J73" s="181">
        <f>_xlfn.IFNA(VLOOKUP(CONCATENATE($J$5,$B73,$C73),'BUS1'!$A$6:$M$250,13,FALSE),0)</f>
        <v>0</v>
      </c>
      <c r="K73" s="338">
        <f>_xlfn.IFNA(VLOOKUP(CONCATENATE($K$5,$B73,$C73),'SWA1'!$A$6:$M$250,13,FALSE),0)</f>
        <v>0</v>
      </c>
      <c r="L73" s="97">
        <f>_xlfn.IFNA(VLOOKUP(CONCATENATE($L$5,$B73,$C73),'HOR1'!$A$6:$M$250,13,FALSE),0)</f>
        <v>0</v>
      </c>
      <c r="M73" s="338">
        <f>_xlfn.IFNA(VLOOKUP(CONCATENATE($M$5,$B73,$C73),'PM1'!$A$6:$M$154,13,FALSE),0)</f>
        <v>0</v>
      </c>
      <c r="N73" s="97">
        <f>_xlfn.IFNA(VLOOKUP(CONCATENATE($N$5,$B73,$C73),'HOR2'!$A$6:$M$200,13,FALSE),0)</f>
        <v>0</v>
      </c>
      <c r="O73" s="338">
        <f>_xlfn.IFNA(VLOOKUP(CONCATENATE($O$5,$B73,$C73),BAL!$A$6:$M$237,13,FALSE),0)</f>
        <v>0</v>
      </c>
      <c r="P73" s="97">
        <f>_xlfn.IFNA(VLOOKUP(CONCATENATE($P$5,$B73,$C73),'PM2'!$A$6:$M$200,13,FALSE),0)</f>
        <v>0</v>
      </c>
      <c r="Q73" s="338"/>
      <c r="R73" s="97"/>
      <c r="S73" s="345"/>
      <c r="T73" s="217"/>
      <c r="U73" s="217"/>
      <c r="V73" s="343"/>
      <c r="W73" s="217"/>
      <c r="X73" s="217">
        <f>_xlfn.IFNA(VLOOKUP(CONCATENATE($X$5,$B73,$C73),BAL!$A$6:$M$200,13,FALSE),0)</f>
        <v>0</v>
      </c>
      <c r="Y73" s="217"/>
      <c r="Z73" s="218"/>
      <c r="AA73" s="112"/>
    </row>
    <row r="74" spans="1:27" x14ac:dyDescent="0.25">
      <c r="A74" s="442"/>
      <c r="B74" s="90" t="s">
        <v>19</v>
      </c>
      <c r="C74" s="98"/>
      <c r="D74" s="98"/>
      <c r="E74" s="99"/>
      <c r="F74" s="100"/>
      <c r="G74" s="94"/>
      <c r="H74" s="95"/>
      <c r="I74" s="96"/>
      <c r="J74" s="181">
        <f>_xlfn.IFNA(VLOOKUP(CONCATENATE($J$5,$B74,$C74),'BUS1'!$A$6:$M$250,13,FALSE),0)</f>
        <v>0</v>
      </c>
      <c r="K74" s="338">
        <f>_xlfn.IFNA(VLOOKUP(CONCATENATE($K$5,$B74,$C74),'SWA1'!$A$6:$M$250,13,FALSE),0)</f>
        <v>0</v>
      </c>
      <c r="L74" s="97">
        <f>_xlfn.IFNA(VLOOKUP(CONCATENATE($L$5,$B74,$C74),'HOR1'!$A$6:$M$250,13,FALSE),0)</f>
        <v>0</v>
      </c>
      <c r="M74" s="338">
        <f>_xlfn.IFNA(VLOOKUP(CONCATENATE($M$5,$B74,$C74),'PM1'!$A$6:$M$154,13,FALSE),0)</f>
        <v>0</v>
      </c>
      <c r="N74" s="97">
        <f>_xlfn.IFNA(VLOOKUP(CONCATENATE($N$5,$B74,$C74),'HOR2'!$A$6:$M$200,13,FALSE),0)</f>
        <v>0</v>
      </c>
      <c r="O74" s="338">
        <f>_xlfn.IFNA(VLOOKUP(CONCATENATE($O$5,$B74,$C74),BAL!$A$6:$M$237,13,FALSE),0)</f>
        <v>0</v>
      </c>
      <c r="P74" s="97">
        <f>_xlfn.IFNA(VLOOKUP(CONCATENATE($P$5,$B74,$C74),'PM2'!$A$6:$M$200,13,FALSE),0)</f>
        <v>0</v>
      </c>
      <c r="Q74" s="338"/>
      <c r="R74" s="97"/>
      <c r="S74" s="345"/>
      <c r="T74" s="217"/>
      <c r="U74" s="217"/>
      <c r="V74" s="343"/>
      <c r="W74" s="217"/>
      <c r="X74" s="217">
        <f>_xlfn.IFNA(VLOOKUP(CONCATENATE($X$5,$B74,$C74),BAL!$A$6:$M$200,13,FALSE),0)</f>
        <v>0</v>
      </c>
      <c r="Y74" s="217"/>
      <c r="Z74" s="218"/>
      <c r="AA74" s="112"/>
    </row>
    <row r="75" spans="1:27" x14ac:dyDescent="0.25">
      <c r="A75" s="442"/>
      <c r="B75" s="90" t="s">
        <v>19</v>
      </c>
      <c r="C75" s="98"/>
      <c r="D75" s="91"/>
      <c r="E75" s="99"/>
      <c r="F75" s="100"/>
      <c r="G75" s="94"/>
      <c r="H75" s="95"/>
      <c r="I75" s="96"/>
      <c r="J75" s="181">
        <f>_xlfn.IFNA(VLOOKUP(CONCATENATE($J$5,$B75,$C75),'BUS1'!$A$6:$M$250,13,FALSE),0)</f>
        <v>0</v>
      </c>
      <c r="K75" s="338">
        <f>_xlfn.IFNA(VLOOKUP(CONCATENATE($K$5,$B75,$C75),'SWA1'!$A$6:$M$250,13,FALSE),0)</f>
        <v>0</v>
      </c>
      <c r="L75" s="97">
        <f>_xlfn.IFNA(VLOOKUP(CONCATENATE($L$5,$B75,$C75),'HOR1'!$A$6:$M$250,13,FALSE),0)</f>
        <v>0</v>
      </c>
      <c r="M75" s="338">
        <f>_xlfn.IFNA(VLOOKUP(CONCATENATE($M$5,$B75,$C75),'PM1'!$A$6:$M$154,13,FALSE),0)</f>
        <v>0</v>
      </c>
      <c r="N75" s="97">
        <f>_xlfn.IFNA(VLOOKUP(CONCATENATE($N$5,$B75,$C75),'HOR2'!$A$6:$M$200,13,FALSE),0)</f>
        <v>0</v>
      </c>
      <c r="O75" s="338">
        <f>_xlfn.IFNA(VLOOKUP(CONCATENATE($O$5,$B75,$C75),BAL!$A$6:$M$237,13,FALSE),0)</f>
        <v>0</v>
      </c>
      <c r="P75" s="97">
        <f>_xlfn.IFNA(VLOOKUP(CONCATENATE($P$5,$B75,$C75),'PM2'!$A$6:$M$200,13,FALSE),0)</f>
        <v>0</v>
      </c>
      <c r="Q75" s="338"/>
      <c r="R75" s="97"/>
      <c r="S75" s="344"/>
      <c r="T75" s="217"/>
      <c r="U75" s="217"/>
      <c r="V75" s="343"/>
      <c r="W75" s="217"/>
      <c r="X75" s="217">
        <f>_xlfn.IFNA(VLOOKUP(CONCATENATE($X$5,$B75,$C75),BAL!$A$6:$M$200,13,FALSE),0)</f>
        <v>0</v>
      </c>
      <c r="Y75" s="217"/>
      <c r="Z75" s="218"/>
      <c r="AA75" s="112"/>
    </row>
    <row r="76" spans="1:27" ht="14.4" thickBot="1" x14ac:dyDescent="0.3">
      <c r="A76" s="442"/>
      <c r="B76" s="101" t="s">
        <v>19</v>
      </c>
      <c r="C76" s="102"/>
      <c r="D76" s="102"/>
      <c r="E76" s="103"/>
      <c r="F76" s="104"/>
      <c r="G76" s="105"/>
      <c r="H76" s="106"/>
      <c r="I76" s="107"/>
      <c r="J76" s="182">
        <f>_xlfn.IFNA(VLOOKUP(CONCATENATE($J$5,$B76,$C76),'BUS1'!$A$6:$M$250,13,FALSE),0)</f>
        <v>0</v>
      </c>
      <c r="K76" s="339">
        <f>_xlfn.IFNA(VLOOKUP(CONCATENATE($K$5,$B76,$C76),'SWA1'!$A$6:$M$250,13,FALSE),0)</f>
        <v>0</v>
      </c>
      <c r="L76" s="108">
        <f>_xlfn.IFNA(VLOOKUP(CONCATENATE($L$5,$B76,$C76),'HOR1'!$A$6:$M$250,13,FALSE),0)</f>
        <v>0</v>
      </c>
      <c r="M76" s="339">
        <f>_xlfn.IFNA(VLOOKUP(CONCATENATE($M$5,$B76,$C76),'PM1'!$A$6:$M$154,13,FALSE),0)</f>
        <v>0</v>
      </c>
      <c r="N76" s="108">
        <f>_xlfn.IFNA(VLOOKUP(CONCATENATE($N$5,$B76,$C76),'HOR2'!$A$6:$M$200,13,FALSE),0)</f>
        <v>0</v>
      </c>
      <c r="O76" s="339">
        <f>_xlfn.IFNA(VLOOKUP(CONCATENATE($O$5,$B76,$C76),BAL!$A$6:$M$237,13,FALSE),0)</f>
        <v>0</v>
      </c>
      <c r="P76" s="108">
        <f>_xlfn.IFNA(VLOOKUP(CONCATENATE($P$5,$B76,$C76),'PM2'!$A$6:$M$200,13,FALSE),0)</f>
        <v>0</v>
      </c>
      <c r="Q76" s="339"/>
      <c r="R76" s="108"/>
      <c r="S76" s="346"/>
      <c r="T76" s="219"/>
      <c r="U76" s="219"/>
      <c r="V76" s="352"/>
      <c r="W76" s="219"/>
      <c r="X76" s="219">
        <f>_xlfn.IFNA(VLOOKUP(CONCATENATE($X$5,$B76,$C76),BAL!$A$6:$M$200,13,FALSE),0)</f>
        <v>0</v>
      </c>
      <c r="Y76" s="219"/>
      <c r="Z76" s="220"/>
      <c r="AA76" s="112"/>
    </row>
    <row r="77" spans="1:27" ht="15.6" x14ac:dyDescent="0.25">
      <c r="A77" s="442"/>
      <c r="B77" s="111" t="s">
        <v>19</v>
      </c>
      <c r="C77" s="111"/>
      <c r="D77" s="111" t="s">
        <v>19</v>
      </c>
      <c r="E77" s="112"/>
      <c r="F77" s="112"/>
      <c r="G77" s="112"/>
      <c r="H77" s="113"/>
      <c r="I77" s="112"/>
      <c r="J77" s="114"/>
      <c r="K77" s="340"/>
      <c r="L77" s="114"/>
      <c r="M77" s="340"/>
      <c r="N77" s="114"/>
      <c r="O77" s="340"/>
      <c r="P77" s="114"/>
      <c r="Q77" s="340"/>
      <c r="R77" s="114"/>
      <c r="T77" s="112"/>
      <c r="U77" s="112"/>
      <c r="W77" s="112"/>
      <c r="X77" s="112">
        <f>_xlfn.IFNA(VLOOKUP(CONCATENATE($X$5,$B77,$C77),BAL!$A$6:$M$200,13,FALSE),0)</f>
        <v>0</v>
      </c>
      <c r="Y77" s="112"/>
      <c r="Z77" s="112"/>
      <c r="AA77" s="112"/>
    </row>
    <row r="78" spans="1:27" x14ac:dyDescent="0.25">
      <c r="X78" s="4">
        <f>_xlfn.IFNA(VLOOKUP(CONCATENATE($X$5,$B78,$C78),BAL!$A$6:$M$200,13,FALSE),0)</f>
        <v>0</v>
      </c>
    </row>
    <row r="79" spans="1:27" x14ac:dyDescent="0.25">
      <c r="B79" s="27"/>
      <c r="X79" s="4">
        <f>_xlfn.IFNA(VLOOKUP(CONCATENATE($X$5,$B79,$C79),BAL!$A$6:$M$200,13,FALSE),0)</f>
        <v>0</v>
      </c>
    </row>
    <row r="80" spans="1:27" x14ac:dyDescent="0.25">
      <c r="B80" s="27"/>
      <c r="X80" s="4">
        <f>_xlfn.IFNA(VLOOKUP(CONCATENATE($X$5,$B80,$C80),BAL!$A$6:$M$200,13,FALSE),0)</f>
        <v>0</v>
      </c>
    </row>
    <row r="81" spans="2:24" x14ac:dyDescent="0.25">
      <c r="B81" s="27"/>
      <c r="X81" s="4">
        <f>_xlfn.IFNA(VLOOKUP(CONCATENATE($X$5,$B81,$C81),BAL!$A$6:$M$200,13,FALSE),0)</f>
        <v>0</v>
      </c>
    </row>
    <row r="82" spans="2:24" x14ac:dyDescent="0.25">
      <c r="B82" s="27"/>
    </row>
    <row r="83" spans="2:24" x14ac:dyDescent="0.25">
      <c r="B83" s="27"/>
    </row>
    <row r="84" spans="2:24" x14ac:dyDescent="0.25">
      <c r="B84" s="27"/>
    </row>
    <row r="85" spans="2:24" x14ac:dyDescent="0.25">
      <c r="B85" s="27"/>
    </row>
    <row r="86" spans="2:24" x14ac:dyDescent="0.25">
      <c r="B86" s="27"/>
    </row>
    <row r="87" spans="2:24" x14ac:dyDescent="0.25">
      <c r="B87" s="27"/>
    </row>
    <row r="88" spans="2:24" x14ac:dyDescent="0.25">
      <c r="B88" s="27"/>
    </row>
    <row r="89" spans="2:24" x14ac:dyDescent="0.25">
      <c r="B89" s="27"/>
    </row>
    <row r="90" spans="2:24" x14ac:dyDescent="0.25">
      <c r="B90" s="27"/>
    </row>
    <row r="91" spans="2:24" x14ac:dyDescent="0.25">
      <c r="B91" s="27"/>
    </row>
    <row r="92" spans="2:24" x14ac:dyDescent="0.25">
      <c r="B92" s="27"/>
    </row>
    <row r="93" spans="2:24" x14ac:dyDescent="0.25">
      <c r="B93" s="27"/>
    </row>
    <row r="94" spans="2:24" x14ac:dyDescent="0.25">
      <c r="B94" s="27"/>
    </row>
    <row r="95" spans="2:24" x14ac:dyDescent="0.25">
      <c r="B95" s="27"/>
    </row>
    <row r="96" spans="2:24" x14ac:dyDescent="0.25">
      <c r="B96" s="27"/>
    </row>
    <row r="97" spans="2:2" x14ac:dyDescent="0.25">
      <c r="B97" s="27"/>
    </row>
    <row r="98" spans="2:2" x14ac:dyDescent="0.25">
      <c r="B98" s="27"/>
    </row>
    <row r="99" spans="2:2" x14ac:dyDescent="0.25">
      <c r="B99" s="27"/>
    </row>
    <row r="100" spans="2:2" x14ac:dyDescent="0.25">
      <c r="B100" s="27"/>
    </row>
    <row r="101" spans="2:2" x14ac:dyDescent="0.25">
      <c r="B101" s="27"/>
    </row>
    <row r="102" spans="2:2" x14ac:dyDescent="0.25">
      <c r="B102" s="27"/>
    </row>
    <row r="103" spans="2:2" x14ac:dyDescent="0.25">
      <c r="B103" s="27"/>
    </row>
    <row r="104" spans="2:2" x14ac:dyDescent="0.25">
      <c r="B104" s="27"/>
    </row>
    <row r="105" spans="2:2" x14ac:dyDescent="0.25">
      <c r="B105" s="27"/>
    </row>
    <row r="106" spans="2:2" x14ac:dyDescent="0.25">
      <c r="B106" s="27"/>
    </row>
    <row r="107" spans="2:2" x14ac:dyDescent="0.25">
      <c r="B107" s="27"/>
    </row>
    <row r="108" spans="2:2" x14ac:dyDescent="0.25">
      <c r="B108" s="27"/>
    </row>
    <row r="109" spans="2:2" x14ac:dyDescent="0.25">
      <c r="B109" s="27"/>
    </row>
    <row r="110" spans="2:2" x14ac:dyDescent="0.25">
      <c r="B110" s="27"/>
    </row>
    <row r="111" spans="2:2" x14ac:dyDescent="0.25">
      <c r="B111" s="27"/>
    </row>
    <row r="112" spans="2:2" x14ac:dyDescent="0.25">
      <c r="B112" s="27"/>
    </row>
    <row r="113" spans="2:2" x14ac:dyDescent="0.25">
      <c r="B113" s="27"/>
    </row>
    <row r="114" spans="2:2" x14ac:dyDescent="0.25">
      <c r="B114" s="27"/>
    </row>
    <row r="115" spans="2:2" x14ac:dyDescent="0.25">
      <c r="B115" s="27"/>
    </row>
    <row r="116" spans="2:2" x14ac:dyDescent="0.25">
      <c r="B116" s="27"/>
    </row>
    <row r="117" spans="2:2" x14ac:dyDescent="0.25">
      <c r="B117" s="27"/>
    </row>
    <row r="118" spans="2:2" x14ac:dyDescent="0.25">
      <c r="B118" s="27"/>
    </row>
    <row r="119" spans="2:2" x14ac:dyDescent="0.25">
      <c r="B119" s="27"/>
    </row>
    <row r="120" spans="2:2" x14ac:dyDescent="0.25">
      <c r="B120" s="27"/>
    </row>
    <row r="121" spans="2:2" x14ac:dyDescent="0.25">
      <c r="B121" s="27"/>
    </row>
    <row r="122" spans="2:2" x14ac:dyDescent="0.25">
      <c r="B122" s="27"/>
    </row>
    <row r="123" spans="2:2" x14ac:dyDescent="0.25">
      <c r="B123" s="27"/>
    </row>
    <row r="124" spans="2:2" x14ac:dyDescent="0.25">
      <c r="B124" s="27"/>
    </row>
    <row r="125" spans="2:2" x14ac:dyDescent="0.25">
      <c r="B125" s="27"/>
    </row>
    <row r="126" spans="2:2" x14ac:dyDescent="0.25">
      <c r="B126" s="27"/>
    </row>
    <row r="127" spans="2:2" x14ac:dyDescent="0.25">
      <c r="B127" s="27"/>
    </row>
    <row r="128" spans="2:2" x14ac:dyDescent="0.25">
      <c r="B128" s="27"/>
    </row>
    <row r="129" spans="2:2" x14ac:dyDescent="0.25">
      <c r="B129" s="27"/>
    </row>
    <row r="130" spans="2:2" x14ac:dyDescent="0.25">
      <c r="B130" s="27"/>
    </row>
    <row r="131" spans="2:2" x14ac:dyDescent="0.25">
      <c r="B131" s="27"/>
    </row>
    <row r="132" spans="2:2" x14ac:dyDescent="0.25">
      <c r="B132" s="27"/>
    </row>
    <row r="133" spans="2:2" x14ac:dyDescent="0.25">
      <c r="B133" s="27"/>
    </row>
    <row r="134" spans="2:2" x14ac:dyDescent="0.25">
      <c r="B134" s="27"/>
    </row>
    <row r="135" spans="2:2" x14ac:dyDescent="0.25">
      <c r="B135" s="27"/>
    </row>
    <row r="136" spans="2:2" x14ac:dyDescent="0.25">
      <c r="B136" s="27"/>
    </row>
    <row r="137" spans="2:2" x14ac:dyDescent="0.25">
      <c r="B137" s="27"/>
    </row>
    <row r="138" spans="2:2" x14ac:dyDescent="0.25">
      <c r="B138" s="27"/>
    </row>
    <row r="139" spans="2:2" x14ac:dyDescent="0.25">
      <c r="B139" s="27"/>
    </row>
    <row r="140" spans="2:2" x14ac:dyDescent="0.25">
      <c r="B140" s="27"/>
    </row>
    <row r="141" spans="2:2" x14ac:dyDescent="0.25">
      <c r="B141" s="27"/>
    </row>
    <row r="142" spans="2:2" x14ac:dyDescent="0.25">
      <c r="B142" s="27"/>
    </row>
    <row r="143" spans="2:2" x14ac:dyDescent="0.25">
      <c r="B143" s="27"/>
    </row>
    <row r="144" spans="2:2" x14ac:dyDescent="0.25">
      <c r="B144" s="27"/>
    </row>
    <row r="145" spans="2:2" x14ac:dyDescent="0.25">
      <c r="B145" s="27"/>
    </row>
    <row r="146" spans="2:2" x14ac:dyDescent="0.25">
      <c r="B146" s="27"/>
    </row>
    <row r="147" spans="2:2" x14ac:dyDescent="0.25">
      <c r="B147" s="27"/>
    </row>
    <row r="148" spans="2:2" x14ac:dyDescent="0.25">
      <c r="B148" s="27"/>
    </row>
    <row r="149" spans="2:2" x14ac:dyDescent="0.25">
      <c r="B149" s="27"/>
    </row>
    <row r="150" spans="2:2" x14ac:dyDescent="0.25">
      <c r="B150" s="27"/>
    </row>
    <row r="151" spans="2:2" x14ac:dyDescent="0.25">
      <c r="B151" s="27"/>
    </row>
    <row r="152" spans="2:2" x14ac:dyDescent="0.25">
      <c r="B152" s="27"/>
    </row>
    <row r="153" spans="2:2" x14ac:dyDescent="0.25">
      <c r="B153" s="27"/>
    </row>
    <row r="154" spans="2:2" x14ac:dyDescent="0.25">
      <c r="B154" s="27"/>
    </row>
    <row r="155" spans="2:2" x14ac:dyDescent="0.25">
      <c r="B155" s="27"/>
    </row>
    <row r="156" spans="2:2" x14ac:dyDescent="0.25">
      <c r="B156" s="27"/>
    </row>
    <row r="157" spans="2:2" x14ac:dyDescent="0.25">
      <c r="B157" s="27"/>
    </row>
    <row r="158" spans="2:2" x14ac:dyDescent="0.25">
      <c r="B158" s="27"/>
    </row>
    <row r="159" spans="2:2" x14ac:dyDescent="0.25">
      <c r="B159" s="27"/>
    </row>
    <row r="160" spans="2:2" x14ac:dyDescent="0.25">
      <c r="B160" s="27"/>
    </row>
    <row r="161" spans="2:2" x14ac:dyDescent="0.25">
      <c r="B161" s="27"/>
    </row>
  </sheetData>
  <sortState xmlns:xlrd2="http://schemas.microsoft.com/office/spreadsheetml/2017/richdata2" ref="B6:I27">
    <sortCondition ref="I6:I27"/>
  </sortState>
  <mergeCells count="50">
    <mergeCell ref="X3:X4"/>
    <mergeCell ref="Y3:Y4"/>
    <mergeCell ref="Z3:Z4"/>
    <mergeCell ref="S3:S4"/>
    <mergeCell ref="V3:V4"/>
    <mergeCell ref="W3:W4"/>
    <mergeCell ref="T3:U4"/>
    <mergeCell ref="V1:V2"/>
    <mergeCell ref="W1:W2"/>
    <mergeCell ref="X1:X2"/>
    <mergeCell ref="Y1:Y2"/>
    <mergeCell ref="Z1:Z2"/>
    <mergeCell ref="M1:M2"/>
    <mergeCell ref="S1:S2"/>
    <mergeCell ref="R1:R2"/>
    <mergeCell ref="N1:N2"/>
    <mergeCell ref="P1:P2"/>
    <mergeCell ref="Q1:Q2"/>
    <mergeCell ref="O1:O2"/>
    <mergeCell ref="T1:U2"/>
    <mergeCell ref="F1:F2"/>
    <mergeCell ref="B3:B4"/>
    <mergeCell ref="C3:C4"/>
    <mergeCell ref="D3:D4"/>
    <mergeCell ref="E3:E4"/>
    <mergeCell ref="F3:F4"/>
    <mergeCell ref="G1:G2"/>
    <mergeCell ref="H1:H2"/>
    <mergeCell ref="I1:I2"/>
    <mergeCell ref="L1:L2"/>
    <mergeCell ref="K1:K2"/>
    <mergeCell ref="J1:J2"/>
    <mergeCell ref="G3:G4"/>
    <mergeCell ref="H3:H4"/>
    <mergeCell ref="I3:I4"/>
    <mergeCell ref="A1:A77"/>
    <mergeCell ref="B1:B2"/>
    <mergeCell ref="C1:C2"/>
    <mergeCell ref="D1:D2"/>
    <mergeCell ref="E1:E2"/>
    <mergeCell ref="B30:C31"/>
    <mergeCell ref="K3:K4"/>
    <mergeCell ref="M3:M4"/>
    <mergeCell ref="J3:J4"/>
    <mergeCell ref="O3:O4"/>
    <mergeCell ref="R3:R4"/>
    <mergeCell ref="N3:N4"/>
    <mergeCell ref="P3:P4"/>
    <mergeCell ref="Q3:Q4"/>
    <mergeCell ref="L3:L4"/>
  </mergeCells>
  <conditionalFormatting sqref="C22:C23">
    <cfRule type="duplicateValues" dxfId="85" priority="464"/>
  </conditionalFormatting>
  <conditionalFormatting sqref="C22:C29">
    <cfRule type="duplicateValues" dxfId="84" priority="489"/>
  </conditionalFormatting>
  <conditionalFormatting sqref="C36">
    <cfRule type="duplicateValues" dxfId="83" priority="466"/>
  </conditionalFormatting>
  <conditionalFormatting sqref="C37">
    <cfRule type="duplicateValues" dxfId="82" priority="467"/>
  </conditionalFormatting>
  <conditionalFormatting sqref="C38:C39 C32:C36">
    <cfRule type="duplicateValues" dxfId="81" priority="468"/>
  </conditionalFormatting>
  <conditionalFormatting sqref="C38:C45 C29 C32:C33">
    <cfRule type="duplicateValues" dxfId="80" priority="470"/>
  </conditionalFormatting>
  <conditionalFormatting sqref="C46:C48 C17:C21">
    <cfRule type="duplicateValues" dxfId="79" priority="472"/>
  </conditionalFormatting>
  <conditionalFormatting sqref="C46:C55">
    <cfRule type="duplicateValues" dxfId="78" priority="474"/>
  </conditionalFormatting>
  <conditionalFormatting sqref="C57:C58">
    <cfRule type="duplicateValues" dxfId="77" priority="475"/>
  </conditionalFormatting>
  <conditionalFormatting sqref="C57:C61">
    <cfRule type="duplicateValues" dxfId="76" priority="476"/>
  </conditionalFormatting>
  <conditionalFormatting sqref="C61">
    <cfRule type="duplicateValues" dxfId="75" priority="477"/>
  </conditionalFormatting>
  <conditionalFormatting sqref="C62">
    <cfRule type="duplicateValues" dxfId="74" priority="478"/>
  </conditionalFormatting>
  <conditionalFormatting sqref="C67">
    <cfRule type="duplicateValues" dxfId="73" priority="479"/>
  </conditionalFormatting>
  <conditionalFormatting sqref="C68">
    <cfRule type="duplicateValues" dxfId="72" priority="480"/>
  </conditionalFormatting>
  <conditionalFormatting sqref="C69:C70 C56 C63:C67">
    <cfRule type="duplicateValues" dxfId="71" priority="481"/>
  </conditionalFormatting>
  <conditionalFormatting sqref="C69:C1048576 C54:C56 C63:C64 C1:C18">
    <cfRule type="duplicateValues" dxfId="70" priority="484"/>
  </conditionalFormatting>
  <conditionalFormatting sqref="J6:R76">
    <cfRule type="cellIs" dxfId="69" priority="19" operator="lessThan">
      <formula>1</formula>
    </cfRule>
  </conditionalFormatting>
  <pageMargins left="0.25" right="0.25" top="0.75" bottom="0.75" header="0.3" footer="0.3"/>
  <pageSetup paperSize="8" fitToHeight="0" pageOrder="overThenDown"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A5387-93E9-496E-A7B8-2D4E06A8DDAE}">
  <sheetPr>
    <tabColor rgb="FFFFFF00"/>
  </sheetPr>
  <dimension ref="A1:O53"/>
  <sheetViews>
    <sheetView zoomScale="80" zoomScaleNormal="80" workbookViewId="0">
      <pane ySplit="5" topLeftCell="A28" activePane="bottomLeft" state="frozen"/>
      <selection pane="bottomLeft" activeCell="C45" sqref="C45"/>
    </sheetView>
  </sheetViews>
  <sheetFormatPr defaultColWidth="9.109375" defaultRowHeight="13.2" x14ac:dyDescent="0.25"/>
  <cols>
    <col min="1" max="1" width="54.33203125" bestFit="1" customWidth="1"/>
    <col min="2" max="2" width="6.6640625" customWidth="1"/>
    <col min="3" max="3" width="23.5546875" bestFit="1" customWidth="1"/>
    <col min="4" max="4" width="29.109375" bestFit="1" customWidth="1"/>
    <col min="5" max="5" width="6.6640625" bestFit="1" customWidth="1"/>
    <col min="6" max="6" width="13.109375" bestFit="1" customWidth="1"/>
    <col min="7" max="9" width="6.5546875" bestFit="1" customWidth="1"/>
    <col min="10" max="11" width="12.88671875" bestFit="1" customWidth="1"/>
    <col min="12" max="12" width="18.5546875" bestFit="1" customWidth="1"/>
    <col min="13" max="13" width="35.109375" bestFit="1" customWidth="1"/>
  </cols>
  <sheetData>
    <row r="1" spans="1:15" s="9" customFormat="1" ht="22.5" customHeight="1" thickBot="1" x14ac:dyDescent="0.3">
      <c r="A1" s="63">
        <f>SUM(A2-1)</f>
        <v>39</v>
      </c>
      <c r="B1" s="557" t="s">
        <v>99</v>
      </c>
      <c r="C1" s="559"/>
      <c r="D1" s="7" t="s">
        <v>11</v>
      </c>
      <c r="E1" s="557" t="s">
        <v>112</v>
      </c>
      <c r="F1" s="558"/>
      <c r="G1" s="558"/>
      <c r="H1" s="558"/>
      <c r="I1" s="558"/>
      <c r="J1" s="8" t="s">
        <v>12</v>
      </c>
      <c r="K1" s="551">
        <v>45060</v>
      </c>
      <c r="L1" s="552"/>
      <c r="M1" s="8" t="s">
        <v>22</v>
      </c>
    </row>
    <row r="2" spans="1:15" s="9" customFormat="1" ht="22.5" customHeight="1" thickBot="1" x14ac:dyDescent="0.3">
      <c r="A2" s="1">
        <f>COUNTA(_xlfn.UNIQUE(D6:D152))</f>
        <v>40</v>
      </c>
      <c r="B2" s="553" t="s">
        <v>23</v>
      </c>
      <c r="C2" s="554"/>
      <c r="D2" s="554"/>
      <c r="E2" s="554"/>
      <c r="F2" s="554"/>
      <c r="G2" s="554"/>
      <c r="H2" s="554"/>
      <c r="I2" s="554"/>
      <c r="J2" s="554"/>
      <c r="K2" s="554"/>
      <c r="L2" s="555"/>
      <c r="M2" s="10" t="s">
        <v>24</v>
      </c>
    </row>
    <row r="3" spans="1:15" s="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5" s="9" customFormat="1" ht="14.4" thickBot="1" x14ac:dyDescent="0.3">
      <c r="A4" s="536"/>
      <c r="B4" s="539"/>
      <c r="C4" s="542"/>
      <c r="D4" s="545"/>
      <c r="E4" s="548"/>
      <c r="F4" s="556"/>
      <c r="G4" s="566" t="s">
        <v>100</v>
      </c>
      <c r="H4" s="568">
        <v>65</v>
      </c>
      <c r="I4" s="568">
        <v>80</v>
      </c>
      <c r="J4" s="544" t="s">
        <v>101</v>
      </c>
      <c r="K4" s="561"/>
      <c r="L4" s="564"/>
      <c r="M4" s="11">
        <v>1</v>
      </c>
    </row>
    <row r="5" spans="1:15" s="9" customFormat="1" ht="14.4" thickBot="1" x14ac:dyDescent="0.3">
      <c r="A5" s="537"/>
      <c r="B5" s="540"/>
      <c r="C5" s="543"/>
      <c r="D5" s="546"/>
      <c r="E5" s="549" t="s">
        <v>17</v>
      </c>
      <c r="F5" s="550"/>
      <c r="G5" s="575"/>
      <c r="H5" s="574"/>
      <c r="I5" s="574"/>
      <c r="J5" s="545"/>
      <c r="K5" s="562"/>
      <c r="L5" s="565"/>
      <c r="M5" s="66">
        <f>IF(M4=1,0,IF(M4=2,1,IF(M4=3,2,0)))</f>
        <v>0</v>
      </c>
    </row>
    <row r="6" spans="1:15" ht="14.4" x14ac:dyDescent="0.25">
      <c r="A6" s="12" t="str">
        <f t="shared" ref="A6:A53" si="0">CONCATENATE(B6,C6,D6)</f>
        <v>30Bailey TylerPuck</v>
      </c>
      <c r="B6" s="13">
        <v>30</v>
      </c>
      <c r="C6" s="14" t="s">
        <v>402</v>
      </c>
      <c r="D6" s="15" t="s">
        <v>415</v>
      </c>
      <c r="E6" s="19"/>
      <c r="F6" s="16"/>
      <c r="G6" s="166">
        <v>30</v>
      </c>
      <c r="H6" s="168"/>
      <c r="I6" s="168"/>
      <c r="J6" s="204"/>
      <c r="K6" s="17">
        <v>1</v>
      </c>
      <c r="L6" s="18">
        <f t="shared" ref="L6:L53" si="1">IF(K6=1,7,IF(K6=2,6,IF(K6=3,5,IF(K6=4,4,IF(K6=5,3,IF(K6=6,2,IF(K6&gt;=6,1,0)))))))</f>
        <v>7</v>
      </c>
      <c r="M6" s="67">
        <f t="shared" ref="M6:M25" si="2">SUM(L6+$M$5)</f>
        <v>7</v>
      </c>
      <c r="N6" s="28"/>
      <c r="O6" s="28"/>
    </row>
    <row r="7" spans="1:15" ht="14.4" x14ac:dyDescent="0.25">
      <c r="A7" s="12" t="str">
        <f t="shared" si="0"/>
        <v>30Finn MansillasGlamorvod N/F</v>
      </c>
      <c r="B7" s="13">
        <v>30</v>
      </c>
      <c r="C7" s="14" t="s">
        <v>403</v>
      </c>
      <c r="D7" s="15" t="s">
        <v>369</v>
      </c>
      <c r="E7" s="19"/>
      <c r="F7" s="16"/>
      <c r="G7" s="19">
        <v>30</v>
      </c>
      <c r="H7" s="29"/>
      <c r="I7" s="29"/>
      <c r="J7" s="203"/>
      <c r="K7" s="17">
        <v>2</v>
      </c>
      <c r="L7" s="18">
        <f t="shared" si="1"/>
        <v>6</v>
      </c>
      <c r="M7" s="67">
        <f t="shared" si="2"/>
        <v>6</v>
      </c>
      <c r="N7" s="28"/>
      <c r="O7" s="28"/>
    </row>
    <row r="8" spans="1:15" ht="14.4" x14ac:dyDescent="0.25">
      <c r="A8" s="12" t="str">
        <f t="shared" si="0"/>
        <v>30Makenzie HrubosJenni</v>
      </c>
      <c r="B8" s="13">
        <v>30</v>
      </c>
      <c r="C8" s="14" t="s">
        <v>172</v>
      </c>
      <c r="D8" s="15" t="s">
        <v>173</v>
      </c>
      <c r="E8" s="19"/>
      <c r="F8" s="16"/>
      <c r="G8" s="19">
        <v>30</v>
      </c>
      <c r="H8" s="29"/>
      <c r="I8" s="29"/>
      <c r="J8" s="203"/>
      <c r="K8" s="17">
        <v>1</v>
      </c>
      <c r="L8" s="18">
        <f t="shared" si="1"/>
        <v>7</v>
      </c>
      <c r="M8" s="67">
        <f t="shared" si="2"/>
        <v>7</v>
      </c>
      <c r="N8" s="28"/>
      <c r="O8" s="28"/>
    </row>
    <row r="9" spans="1:15" ht="14.4" x14ac:dyDescent="0.25">
      <c r="A9" s="12" t="str">
        <f t="shared" si="0"/>
        <v>30Aria WaltonJudaroo Puddles</v>
      </c>
      <c r="B9" s="13">
        <v>30</v>
      </c>
      <c r="C9" s="14" t="s">
        <v>370</v>
      </c>
      <c r="D9" s="15" t="s">
        <v>371</v>
      </c>
      <c r="E9" s="19"/>
      <c r="F9" s="16"/>
      <c r="G9" s="19">
        <v>30</v>
      </c>
      <c r="H9" s="29"/>
      <c r="I9" s="29"/>
      <c r="J9" s="203"/>
      <c r="K9" s="17">
        <v>2</v>
      </c>
      <c r="L9" s="18">
        <f t="shared" si="1"/>
        <v>6</v>
      </c>
      <c r="M9" s="67">
        <f t="shared" si="2"/>
        <v>6</v>
      </c>
      <c r="N9" s="28"/>
      <c r="O9" s="28"/>
    </row>
    <row r="10" spans="1:15" ht="14.4" x14ac:dyDescent="0.25">
      <c r="A10" s="12" t="str">
        <f t="shared" si="0"/>
        <v>30Mia BradshawMagnum</v>
      </c>
      <c r="B10" s="13">
        <v>30</v>
      </c>
      <c r="C10" s="14" t="s">
        <v>372</v>
      </c>
      <c r="D10" s="15" t="s">
        <v>416</v>
      </c>
      <c r="E10" s="19"/>
      <c r="F10" s="16"/>
      <c r="G10" s="19">
        <v>30</v>
      </c>
      <c r="H10" s="29"/>
      <c r="I10" s="29"/>
      <c r="J10" s="203"/>
      <c r="K10" s="17">
        <v>3</v>
      </c>
      <c r="L10" s="18">
        <f t="shared" si="1"/>
        <v>5</v>
      </c>
      <c r="M10" s="67">
        <f t="shared" si="2"/>
        <v>5</v>
      </c>
      <c r="N10" s="28"/>
      <c r="O10" s="28"/>
    </row>
    <row r="11" spans="1:15" ht="14.4" x14ac:dyDescent="0.25">
      <c r="A11" s="12" t="str">
        <f t="shared" si="0"/>
        <v>30Jye GossageJoe</v>
      </c>
      <c r="B11" s="13">
        <v>30</v>
      </c>
      <c r="C11" s="14" t="s">
        <v>404</v>
      </c>
      <c r="D11" s="15" t="s">
        <v>373</v>
      </c>
      <c r="E11" s="19"/>
      <c r="F11" s="16"/>
      <c r="G11" s="19">
        <v>30</v>
      </c>
      <c r="H11" s="29"/>
      <c r="I11" s="29"/>
      <c r="J11" s="31"/>
      <c r="K11" s="17">
        <v>4</v>
      </c>
      <c r="L11" s="18">
        <f t="shared" si="1"/>
        <v>4</v>
      </c>
      <c r="M11" s="67">
        <f t="shared" si="2"/>
        <v>4</v>
      </c>
      <c r="N11" s="28"/>
      <c r="O11" s="28"/>
    </row>
    <row r="12" spans="1:15" ht="14.4" x14ac:dyDescent="0.25">
      <c r="A12" s="12" t="str">
        <f t="shared" si="0"/>
        <v>30Aine DooleyKiwi Legend</v>
      </c>
      <c r="B12" s="13">
        <v>30</v>
      </c>
      <c r="C12" s="14" t="s">
        <v>405</v>
      </c>
      <c r="D12" s="15" t="s">
        <v>374</v>
      </c>
      <c r="E12" s="19"/>
      <c r="F12" s="16"/>
      <c r="G12" s="19">
        <v>30</v>
      </c>
      <c r="H12" s="29"/>
      <c r="I12" s="29"/>
      <c r="J12" s="31"/>
      <c r="K12" s="17">
        <v>5</v>
      </c>
      <c r="L12" s="18">
        <f t="shared" si="1"/>
        <v>3</v>
      </c>
      <c r="M12" s="67">
        <f t="shared" si="2"/>
        <v>3</v>
      </c>
      <c r="O12" s="28"/>
    </row>
    <row r="13" spans="1:15" ht="14.4" x14ac:dyDescent="0.25">
      <c r="A13" s="12" t="str">
        <f t="shared" si="0"/>
        <v>30Miley GossageQuiz</v>
      </c>
      <c r="B13" s="13">
        <v>30</v>
      </c>
      <c r="C13" s="191" t="s">
        <v>406</v>
      </c>
      <c r="D13" s="15" t="s">
        <v>375</v>
      </c>
      <c r="E13" s="19"/>
      <c r="F13" s="16"/>
      <c r="G13" s="19">
        <v>30</v>
      </c>
      <c r="H13" s="29"/>
      <c r="I13" s="29"/>
      <c r="J13" s="203"/>
      <c r="K13" s="17">
        <v>6</v>
      </c>
      <c r="L13" s="18">
        <f t="shared" si="1"/>
        <v>2</v>
      </c>
      <c r="M13" s="67">
        <f t="shared" si="2"/>
        <v>2</v>
      </c>
      <c r="O13" s="28"/>
    </row>
    <row r="14" spans="1:15" ht="14.4" x14ac:dyDescent="0.25">
      <c r="A14" s="12" t="str">
        <f t="shared" si="0"/>
        <v>30Layla KeoghHoney</v>
      </c>
      <c r="B14" s="13">
        <v>30</v>
      </c>
      <c r="C14" s="14" t="s">
        <v>376</v>
      </c>
      <c r="D14" s="15" t="s">
        <v>377</v>
      </c>
      <c r="E14" s="19"/>
      <c r="F14" s="16"/>
      <c r="G14" s="19">
        <v>30</v>
      </c>
      <c r="H14" s="29"/>
      <c r="I14" s="29"/>
      <c r="J14" s="203"/>
      <c r="K14" s="17">
        <v>0</v>
      </c>
      <c r="L14" s="18">
        <f t="shared" si="1"/>
        <v>0</v>
      </c>
      <c r="M14" s="67">
        <f t="shared" si="2"/>
        <v>0</v>
      </c>
    </row>
    <row r="15" spans="1:15" ht="14.4" x14ac:dyDescent="0.25">
      <c r="A15" s="12" t="str">
        <f t="shared" si="0"/>
        <v>30Everlee TylerYartarla Park Wish</v>
      </c>
      <c r="B15" s="13">
        <v>30</v>
      </c>
      <c r="C15" s="14" t="s">
        <v>407</v>
      </c>
      <c r="D15" s="15" t="s">
        <v>417</v>
      </c>
      <c r="E15" s="19"/>
      <c r="F15" s="16"/>
      <c r="G15" s="19">
        <v>30</v>
      </c>
      <c r="H15" s="29"/>
      <c r="I15" s="29"/>
      <c r="J15" s="203"/>
      <c r="K15" s="17">
        <v>0</v>
      </c>
      <c r="L15" s="18">
        <f t="shared" si="1"/>
        <v>0</v>
      </c>
      <c r="M15" s="67">
        <f t="shared" si="2"/>
        <v>0</v>
      </c>
    </row>
    <row r="16" spans="1:15" ht="14.4" x14ac:dyDescent="0.25">
      <c r="A16" s="12" t="str">
        <f t="shared" si="0"/>
        <v/>
      </c>
      <c r="B16" s="13"/>
      <c r="C16" s="14" t="s">
        <v>19</v>
      </c>
      <c r="D16" s="15" t="s">
        <v>19</v>
      </c>
      <c r="E16" s="19"/>
      <c r="F16" s="16"/>
      <c r="G16" s="19"/>
      <c r="H16" s="29"/>
      <c r="I16" s="29"/>
      <c r="J16" s="31"/>
      <c r="K16" s="17"/>
      <c r="L16" s="18">
        <f t="shared" si="1"/>
        <v>0</v>
      </c>
      <c r="M16" s="67">
        <f t="shared" si="2"/>
        <v>0</v>
      </c>
    </row>
    <row r="17" spans="1:13" ht="14.4" x14ac:dyDescent="0.25">
      <c r="A17" s="12" t="str">
        <f t="shared" si="0"/>
        <v>45Charlize TylerCrumpet</v>
      </c>
      <c r="B17" s="13">
        <v>45</v>
      </c>
      <c r="C17" s="14" t="s">
        <v>408</v>
      </c>
      <c r="D17" s="15" t="s">
        <v>378</v>
      </c>
      <c r="E17" s="19"/>
      <c r="F17" s="16"/>
      <c r="G17" s="19">
        <v>45</v>
      </c>
      <c r="H17" s="29"/>
      <c r="I17" s="29"/>
      <c r="J17" s="203"/>
      <c r="K17" s="17">
        <v>1</v>
      </c>
      <c r="L17" s="18">
        <f t="shared" si="1"/>
        <v>7</v>
      </c>
      <c r="M17" s="67">
        <f t="shared" si="2"/>
        <v>7</v>
      </c>
    </row>
    <row r="18" spans="1:13" ht="14.4" x14ac:dyDescent="0.25">
      <c r="A18" s="12" t="str">
        <f t="shared" si="0"/>
        <v>45Sophie MoseyOwendale Jessica</v>
      </c>
      <c r="B18" s="13">
        <v>45</v>
      </c>
      <c r="C18" s="14" t="s">
        <v>379</v>
      </c>
      <c r="D18" s="15" t="s">
        <v>380</v>
      </c>
      <c r="E18" s="19"/>
      <c r="F18" s="16"/>
      <c r="G18" s="19">
        <v>45</v>
      </c>
      <c r="H18" s="29"/>
      <c r="I18" s="29"/>
      <c r="J18" s="31"/>
      <c r="K18" s="17">
        <v>2</v>
      </c>
      <c r="L18" s="18">
        <f t="shared" si="1"/>
        <v>6</v>
      </c>
      <c r="M18" s="67">
        <f t="shared" si="2"/>
        <v>6</v>
      </c>
    </row>
    <row r="19" spans="1:13" ht="14.4" x14ac:dyDescent="0.25">
      <c r="A19" s="12" t="str">
        <f t="shared" si="0"/>
        <v>45Breanna BosmaBella</v>
      </c>
      <c r="B19" s="13">
        <v>45</v>
      </c>
      <c r="C19" s="14" t="s">
        <v>381</v>
      </c>
      <c r="D19" s="15" t="s">
        <v>382</v>
      </c>
      <c r="E19" s="19"/>
      <c r="F19" s="16"/>
      <c r="G19" s="19">
        <v>45</v>
      </c>
      <c r="H19" s="29"/>
      <c r="I19" s="29"/>
      <c r="J19" s="31"/>
      <c r="K19" s="17">
        <v>3</v>
      </c>
      <c r="L19" s="18">
        <f t="shared" si="1"/>
        <v>5</v>
      </c>
      <c r="M19" s="67">
        <f t="shared" si="2"/>
        <v>5</v>
      </c>
    </row>
    <row r="20" spans="1:13" ht="14.4" x14ac:dyDescent="0.25">
      <c r="A20" s="12" t="str">
        <f t="shared" si="0"/>
        <v>45Emily HicksMax</v>
      </c>
      <c r="B20" s="13">
        <v>45</v>
      </c>
      <c r="C20" s="14" t="s">
        <v>409</v>
      </c>
      <c r="D20" s="15" t="s">
        <v>383</v>
      </c>
      <c r="E20" s="19"/>
      <c r="F20" s="16"/>
      <c r="G20" s="19">
        <v>45</v>
      </c>
      <c r="H20" s="29"/>
      <c r="I20" s="29"/>
      <c r="J20" s="31"/>
      <c r="K20" s="17">
        <v>4</v>
      </c>
      <c r="L20" s="18">
        <f t="shared" si="1"/>
        <v>4</v>
      </c>
      <c r="M20" s="67">
        <f t="shared" si="2"/>
        <v>4</v>
      </c>
    </row>
    <row r="21" spans="1:13" ht="14.4" x14ac:dyDescent="0.25">
      <c r="A21" s="12" t="str">
        <f t="shared" si="0"/>
        <v>45Brianna SherffAce Of Hearts</v>
      </c>
      <c r="B21" s="13">
        <v>45</v>
      </c>
      <c r="C21" s="14" t="s">
        <v>384</v>
      </c>
      <c r="D21" s="202" t="s">
        <v>192</v>
      </c>
      <c r="E21" s="19"/>
      <c r="F21" s="16"/>
      <c r="G21" s="19">
        <v>45</v>
      </c>
      <c r="H21" s="29"/>
      <c r="J21" s="203"/>
      <c r="K21" s="161">
        <v>5</v>
      </c>
      <c r="L21" s="18">
        <f t="shared" si="1"/>
        <v>3</v>
      </c>
      <c r="M21" s="67">
        <f t="shared" si="2"/>
        <v>3</v>
      </c>
    </row>
    <row r="22" spans="1:13" ht="14.4" x14ac:dyDescent="0.25">
      <c r="A22" s="12" t="str">
        <f t="shared" si="0"/>
        <v>45Oliva StephensBarney</v>
      </c>
      <c r="B22" s="13">
        <v>45</v>
      </c>
      <c r="C22" s="14" t="s">
        <v>385</v>
      </c>
      <c r="D22" s="15" t="s">
        <v>418</v>
      </c>
      <c r="E22" s="19"/>
      <c r="F22" s="16"/>
      <c r="G22" s="19">
        <v>45</v>
      </c>
      <c r="I22" s="29"/>
      <c r="J22" s="203"/>
      <c r="K22" s="17">
        <v>6</v>
      </c>
      <c r="L22" s="18">
        <f t="shared" si="1"/>
        <v>2</v>
      </c>
      <c r="M22" s="67">
        <f t="shared" si="2"/>
        <v>2</v>
      </c>
    </row>
    <row r="23" spans="1:13" ht="14.4" x14ac:dyDescent="0.25">
      <c r="A23" s="12" t="str">
        <f t="shared" si="0"/>
        <v>45Mia StephensPanda</v>
      </c>
      <c r="B23" s="13">
        <v>45</v>
      </c>
      <c r="C23" s="14" t="s">
        <v>177</v>
      </c>
      <c r="D23" s="15" t="s">
        <v>178</v>
      </c>
      <c r="E23" s="19"/>
      <c r="F23" s="16"/>
      <c r="G23" s="19">
        <v>45</v>
      </c>
      <c r="H23" s="29"/>
      <c r="I23" s="29"/>
      <c r="J23" s="31"/>
      <c r="K23" s="161">
        <v>0</v>
      </c>
      <c r="L23" s="18">
        <v>0</v>
      </c>
      <c r="M23" s="67">
        <f t="shared" si="2"/>
        <v>0</v>
      </c>
    </row>
    <row r="24" spans="1:13" ht="14.4" x14ac:dyDescent="0.25">
      <c r="A24" s="12" t="str">
        <f t="shared" si="0"/>
        <v>45Ava StephensShilo</v>
      </c>
      <c r="B24" s="13">
        <v>45</v>
      </c>
      <c r="C24" s="14" t="s">
        <v>386</v>
      </c>
      <c r="D24" s="15" t="s">
        <v>419</v>
      </c>
      <c r="E24" s="19"/>
      <c r="F24" s="16"/>
      <c r="G24" s="19">
        <v>45</v>
      </c>
      <c r="H24" s="29"/>
      <c r="I24" s="29"/>
      <c r="J24" s="203"/>
      <c r="K24" s="17">
        <v>0</v>
      </c>
      <c r="L24" s="18">
        <f t="shared" si="1"/>
        <v>0</v>
      </c>
      <c r="M24" s="67">
        <f t="shared" si="2"/>
        <v>0</v>
      </c>
    </row>
    <row r="25" spans="1:13" ht="14.4" x14ac:dyDescent="0.25">
      <c r="A25" s="12" t="str">
        <f t="shared" si="0"/>
        <v>45Holly FergusonPixie</v>
      </c>
      <c r="B25" s="13">
        <v>45</v>
      </c>
      <c r="C25" s="14" t="s">
        <v>387</v>
      </c>
      <c r="D25" s="15" t="s">
        <v>388</v>
      </c>
      <c r="E25" s="19"/>
      <c r="F25" s="16"/>
      <c r="G25" s="19">
        <v>45</v>
      </c>
      <c r="H25" s="29"/>
      <c r="I25" s="29"/>
      <c r="J25" s="203"/>
      <c r="K25" s="17">
        <v>7</v>
      </c>
      <c r="L25" s="18">
        <f t="shared" si="1"/>
        <v>1</v>
      </c>
      <c r="M25" s="67">
        <f t="shared" si="2"/>
        <v>1</v>
      </c>
    </row>
    <row r="26" spans="1:13" ht="14.4" x14ac:dyDescent="0.25">
      <c r="A26" s="12" t="str">
        <f t="shared" si="0"/>
        <v>45Bella ChampmanAstra</v>
      </c>
      <c r="B26" s="13">
        <v>45</v>
      </c>
      <c r="C26" s="14" t="s">
        <v>389</v>
      </c>
      <c r="D26" s="15" t="s">
        <v>420</v>
      </c>
      <c r="E26" s="19"/>
      <c r="F26" s="16"/>
      <c r="G26" s="19">
        <v>45</v>
      </c>
      <c r="H26" s="29"/>
      <c r="I26" s="29"/>
      <c r="J26" s="203"/>
      <c r="K26" s="17">
        <v>8</v>
      </c>
      <c r="L26" s="18">
        <f t="shared" si="1"/>
        <v>1</v>
      </c>
      <c r="M26" s="67">
        <f t="shared" ref="M26:M53" si="3">SUM(L26+$M$5)</f>
        <v>1</v>
      </c>
    </row>
    <row r="27" spans="1:13" ht="14.4" x14ac:dyDescent="0.25">
      <c r="A27" s="12" t="str">
        <f t="shared" si="0"/>
        <v>45Kaylee ThompsonCam</v>
      </c>
      <c r="B27" s="13">
        <v>45</v>
      </c>
      <c r="C27" s="14" t="s">
        <v>194</v>
      </c>
      <c r="D27" s="15" t="s">
        <v>421</v>
      </c>
      <c r="E27" s="19"/>
      <c r="F27" s="16"/>
      <c r="G27" s="19">
        <v>45</v>
      </c>
      <c r="H27" s="29"/>
      <c r="I27" s="29"/>
      <c r="J27" s="203"/>
      <c r="K27" s="17">
        <v>9</v>
      </c>
      <c r="L27" s="18">
        <f t="shared" si="1"/>
        <v>1</v>
      </c>
      <c r="M27" s="67">
        <f t="shared" si="3"/>
        <v>1</v>
      </c>
    </row>
    <row r="28" spans="1:13" ht="14.4" x14ac:dyDescent="0.25">
      <c r="A28" s="12" t="str">
        <f t="shared" si="0"/>
        <v>45Elise StampaliaWendamar Fizz</v>
      </c>
      <c r="B28" s="13">
        <v>45</v>
      </c>
      <c r="C28" s="191" t="s">
        <v>135</v>
      </c>
      <c r="D28" s="202" t="s">
        <v>188</v>
      </c>
      <c r="E28" s="19"/>
      <c r="F28" s="16"/>
      <c r="G28" s="19">
        <v>45</v>
      </c>
      <c r="H28" s="29"/>
      <c r="I28" s="29"/>
      <c r="J28" s="203"/>
      <c r="K28" s="17">
        <v>10</v>
      </c>
      <c r="L28" s="18">
        <f t="shared" si="1"/>
        <v>1</v>
      </c>
      <c r="M28" s="67">
        <f t="shared" si="3"/>
        <v>1</v>
      </c>
    </row>
    <row r="29" spans="1:13" ht="14.4" x14ac:dyDescent="0.25">
      <c r="A29" s="12" t="str">
        <f t="shared" si="0"/>
        <v>45Ada FtymogiannisLoki</v>
      </c>
      <c r="B29" s="13">
        <v>45</v>
      </c>
      <c r="C29" s="14" t="s">
        <v>410</v>
      </c>
      <c r="D29" s="15" t="s">
        <v>390</v>
      </c>
      <c r="E29" s="19"/>
      <c r="F29" s="16"/>
      <c r="G29" s="19">
        <v>45</v>
      </c>
      <c r="H29" s="29"/>
      <c r="I29" s="29"/>
      <c r="J29" s="203"/>
      <c r="K29" s="17">
        <v>1</v>
      </c>
      <c r="L29" s="18">
        <f t="shared" si="1"/>
        <v>7</v>
      </c>
      <c r="M29" s="67">
        <f t="shared" si="3"/>
        <v>7</v>
      </c>
    </row>
    <row r="30" spans="1:13" ht="14.4" x14ac:dyDescent="0.25">
      <c r="A30" s="12" t="str">
        <f t="shared" si="0"/>
        <v>45Sophie McdougallGood Intentions</v>
      </c>
      <c r="B30" s="13">
        <v>45</v>
      </c>
      <c r="C30" s="14" t="s">
        <v>411</v>
      </c>
      <c r="D30" s="15" t="s">
        <v>422</v>
      </c>
      <c r="E30" s="19"/>
      <c r="F30" s="16"/>
      <c r="G30" s="19">
        <v>45</v>
      </c>
      <c r="H30" s="29"/>
      <c r="I30" s="29"/>
      <c r="J30" s="203"/>
      <c r="K30" s="17">
        <v>2</v>
      </c>
      <c r="L30" s="18">
        <f t="shared" si="1"/>
        <v>6</v>
      </c>
      <c r="M30" s="67">
        <f t="shared" si="3"/>
        <v>6</v>
      </c>
    </row>
    <row r="31" spans="1:13" ht="14.4" x14ac:dyDescent="0.25">
      <c r="A31" s="12" t="str">
        <f t="shared" si="0"/>
        <v>45Mya DoveLake Muir Bella</v>
      </c>
      <c r="B31" s="13">
        <v>45</v>
      </c>
      <c r="C31" s="14" t="s">
        <v>391</v>
      </c>
      <c r="D31" s="15" t="s">
        <v>392</v>
      </c>
      <c r="E31" s="19"/>
      <c r="F31" s="16"/>
      <c r="G31" s="19">
        <v>45</v>
      </c>
      <c r="H31" s="151"/>
      <c r="I31" s="29"/>
      <c r="J31" s="203"/>
      <c r="K31" s="17">
        <v>3</v>
      </c>
      <c r="L31" s="18">
        <f t="shared" si="1"/>
        <v>5</v>
      </c>
      <c r="M31" s="67">
        <f t="shared" si="3"/>
        <v>5</v>
      </c>
    </row>
    <row r="32" spans="1:13" ht="14.4" x14ac:dyDescent="0.25">
      <c r="A32" s="12" t="str">
        <f t="shared" si="0"/>
        <v>45Taleah BeardMiss Scarlet</v>
      </c>
      <c r="B32" s="13">
        <v>45</v>
      </c>
      <c r="C32" s="14" t="s">
        <v>393</v>
      </c>
      <c r="D32" s="15" t="s">
        <v>394</v>
      </c>
      <c r="E32" s="19"/>
      <c r="F32" s="16"/>
      <c r="G32" s="19">
        <v>45</v>
      </c>
      <c r="H32" s="151"/>
      <c r="I32" s="29"/>
      <c r="J32" s="203"/>
      <c r="K32" s="17">
        <v>4</v>
      </c>
      <c r="L32" s="18">
        <f t="shared" si="1"/>
        <v>4</v>
      </c>
      <c r="M32" s="67">
        <f t="shared" si="3"/>
        <v>4</v>
      </c>
    </row>
    <row r="33" spans="1:13" ht="14.4" x14ac:dyDescent="0.25">
      <c r="A33" s="12" t="str">
        <f t="shared" si="0"/>
        <v>45Abbey RoweNyambus King Sh</v>
      </c>
      <c r="B33" s="13">
        <v>45</v>
      </c>
      <c r="C33" s="14" t="s">
        <v>412</v>
      </c>
      <c r="D33" s="15" t="s">
        <v>423</v>
      </c>
      <c r="E33" s="19"/>
      <c r="F33" s="16"/>
      <c r="G33" s="19">
        <v>45</v>
      </c>
      <c r="H33" s="151"/>
      <c r="I33" s="29"/>
      <c r="J33" s="203"/>
      <c r="K33" s="17">
        <v>5</v>
      </c>
      <c r="L33" s="18">
        <f t="shared" si="1"/>
        <v>3</v>
      </c>
      <c r="M33" s="67">
        <f t="shared" si="3"/>
        <v>3</v>
      </c>
    </row>
    <row r="34" spans="1:13" ht="14.4" x14ac:dyDescent="0.25">
      <c r="A34" s="12" t="str">
        <f t="shared" si="0"/>
        <v/>
      </c>
      <c r="B34" s="13"/>
      <c r="C34" s="14" t="s">
        <v>19</v>
      </c>
      <c r="D34" s="15" t="s">
        <v>19</v>
      </c>
      <c r="E34" s="19"/>
      <c r="F34" s="16"/>
      <c r="G34" s="19"/>
      <c r="H34" s="29"/>
      <c r="I34" s="29"/>
      <c r="J34" s="203"/>
      <c r="K34" s="161"/>
      <c r="L34" s="18">
        <v>0</v>
      </c>
      <c r="M34" s="67">
        <f t="shared" si="3"/>
        <v>0</v>
      </c>
    </row>
    <row r="35" spans="1:13" ht="14.4" x14ac:dyDescent="0.25">
      <c r="A35" s="12" t="str">
        <f t="shared" si="0"/>
        <v>65Bridget BarwickClayton Souvenir</v>
      </c>
      <c r="B35" s="13">
        <v>65</v>
      </c>
      <c r="C35" s="191" t="s">
        <v>432</v>
      </c>
      <c r="D35" s="15" t="s">
        <v>424</v>
      </c>
      <c r="E35" s="19"/>
      <c r="F35" s="16"/>
      <c r="G35" s="19"/>
      <c r="H35" s="29">
        <v>65</v>
      </c>
      <c r="I35" s="29"/>
      <c r="J35" s="203"/>
      <c r="K35" s="17">
        <v>1</v>
      </c>
      <c r="L35" s="18">
        <f t="shared" si="1"/>
        <v>7</v>
      </c>
      <c r="M35" s="67">
        <f t="shared" si="3"/>
        <v>7</v>
      </c>
    </row>
    <row r="36" spans="1:13" ht="14.4" x14ac:dyDescent="0.25">
      <c r="A36" s="12" t="str">
        <f t="shared" si="0"/>
        <v>65Zara Coussens-LeesonRegal Donatello</v>
      </c>
      <c r="B36" s="13">
        <v>65</v>
      </c>
      <c r="C36" s="191" t="s">
        <v>478</v>
      </c>
      <c r="D36" s="15" t="s">
        <v>395</v>
      </c>
      <c r="E36" s="19"/>
      <c r="F36" s="16"/>
      <c r="G36" s="19"/>
      <c r="H36" s="29">
        <v>65</v>
      </c>
      <c r="I36" s="29"/>
      <c r="J36" s="203"/>
      <c r="K36" s="17">
        <v>2</v>
      </c>
      <c r="L36" s="18">
        <f t="shared" si="1"/>
        <v>6</v>
      </c>
      <c r="M36" s="67">
        <f t="shared" si="3"/>
        <v>6</v>
      </c>
    </row>
    <row r="37" spans="1:13" ht="14.4" x14ac:dyDescent="0.25">
      <c r="A37" s="12" t="str">
        <f t="shared" si="0"/>
        <v>65Zara Coussens-LeesonTeifi Valley Mr Llewellyn</v>
      </c>
      <c r="B37" s="13">
        <v>65</v>
      </c>
      <c r="C37" s="191" t="s">
        <v>478</v>
      </c>
      <c r="D37" s="202" t="s">
        <v>479</v>
      </c>
      <c r="E37" s="19"/>
      <c r="F37" s="16"/>
      <c r="G37" s="19"/>
      <c r="H37" s="29">
        <v>65</v>
      </c>
      <c r="I37" s="29"/>
      <c r="J37" s="203"/>
      <c r="K37" s="17">
        <v>3</v>
      </c>
      <c r="L37" s="18">
        <f t="shared" si="1"/>
        <v>5</v>
      </c>
      <c r="M37" s="67">
        <f t="shared" si="3"/>
        <v>5</v>
      </c>
    </row>
    <row r="38" spans="1:13" ht="14.4" x14ac:dyDescent="0.25">
      <c r="A38" s="12" t="str">
        <f t="shared" si="0"/>
        <v>65Sophie IkenushiYartarla Park Paparazzi</v>
      </c>
      <c r="B38" s="13">
        <v>65</v>
      </c>
      <c r="C38" s="14" t="s">
        <v>271</v>
      </c>
      <c r="D38" s="202" t="s">
        <v>272</v>
      </c>
      <c r="E38" s="19"/>
      <c r="F38" s="16"/>
      <c r="G38" s="19"/>
      <c r="H38" s="29">
        <v>65</v>
      </c>
      <c r="I38" s="29"/>
      <c r="J38" s="203"/>
      <c r="K38" s="17">
        <v>4</v>
      </c>
      <c r="L38" s="18">
        <f t="shared" si="1"/>
        <v>4</v>
      </c>
      <c r="M38" s="67">
        <f t="shared" si="3"/>
        <v>4</v>
      </c>
    </row>
    <row r="39" spans="1:13" ht="14.4" x14ac:dyDescent="0.25">
      <c r="A39" s="12" t="str">
        <f t="shared" si="0"/>
        <v>65Madison KainPC Sonic</v>
      </c>
      <c r="B39" s="13">
        <v>65</v>
      </c>
      <c r="C39" s="191" t="s">
        <v>208</v>
      </c>
      <c r="D39" s="202" t="s">
        <v>433</v>
      </c>
      <c r="E39" s="19"/>
      <c r="F39" s="16"/>
      <c r="G39" s="19"/>
      <c r="H39" s="29">
        <v>65</v>
      </c>
      <c r="I39" s="29"/>
      <c r="J39" s="203"/>
      <c r="K39" s="17">
        <v>5</v>
      </c>
      <c r="L39" s="18">
        <f t="shared" si="1"/>
        <v>3</v>
      </c>
      <c r="M39" s="67">
        <f t="shared" si="3"/>
        <v>3</v>
      </c>
    </row>
    <row r="40" spans="1:13" ht="14.4" x14ac:dyDescent="0.25">
      <c r="A40" s="12" t="str">
        <f t="shared" si="0"/>
        <v>65Sofia MarinoMax</v>
      </c>
      <c r="B40" s="13">
        <v>65</v>
      </c>
      <c r="C40" s="14" t="s">
        <v>396</v>
      </c>
      <c r="D40" s="15" t="s">
        <v>383</v>
      </c>
      <c r="E40" s="19"/>
      <c r="F40" s="16"/>
      <c r="G40" s="19"/>
      <c r="H40" s="29">
        <v>65</v>
      </c>
      <c r="I40" s="29"/>
      <c r="J40" s="203"/>
      <c r="K40" s="17">
        <v>6</v>
      </c>
      <c r="L40" s="18">
        <f t="shared" si="1"/>
        <v>2</v>
      </c>
      <c r="M40" s="67">
        <f t="shared" si="3"/>
        <v>2</v>
      </c>
    </row>
    <row r="41" spans="1:13" ht="14.4" x14ac:dyDescent="0.25">
      <c r="A41" s="12" t="str">
        <f t="shared" si="0"/>
        <v>65Ava MinshullPangari Rain Dance</v>
      </c>
      <c r="B41" s="13">
        <v>65</v>
      </c>
      <c r="C41" s="14" t="s">
        <v>413</v>
      </c>
      <c r="D41" s="15" t="s">
        <v>425</v>
      </c>
      <c r="E41" s="19"/>
      <c r="F41" s="16"/>
      <c r="G41" s="19"/>
      <c r="H41" s="29">
        <v>65</v>
      </c>
      <c r="I41" s="29"/>
      <c r="J41" s="31"/>
      <c r="K41" s="17">
        <v>7</v>
      </c>
      <c r="L41" s="18">
        <f t="shared" si="1"/>
        <v>1</v>
      </c>
      <c r="M41" s="67">
        <f t="shared" si="3"/>
        <v>1</v>
      </c>
    </row>
    <row r="42" spans="1:13" ht="14.4" x14ac:dyDescent="0.25">
      <c r="A42" s="12" t="str">
        <f t="shared" si="0"/>
        <v>65Chloe ChapmanCharlie</v>
      </c>
      <c r="B42" s="13">
        <v>65</v>
      </c>
      <c r="C42" s="14" t="s">
        <v>397</v>
      </c>
      <c r="D42" s="15" t="s">
        <v>426</v>
      </c>
      <c r="E42" s="19"/>
      <c r="F42" s="16"/>
      <c r="G42" s="19"/>
      <c r="H42" s="29">
        <v>65</v>
      </c>
      <c r="I42" s="29"/>
      <c r="J42" s="203"/>
      <c r="K42" s="17">
        <v>8</v>
      </c>
      <c r="L42" s="18">
        <f t="shared" si="1"/>
        <v>1</v>
      </c>
      <c r="M42" s="67">
        <f t="shared" si="3"/>
        <v>1</v>
      </c>
    </row>
    <row r="43" spans="1:13" ht="14.4" x14ac:dyDescent="0.25">
      <c r="A43" s="12" t="str">
        <f t="shared" si="0"/>
        <v>65Hayley WassinkBliss</v>
      </c>
      <c r="B43" s="13">
        <v>65</v>
      </c>
      <c r="C43" s="14" t="s">
        <v>414</v>
      </c>
      <c r="D43" s="15" t="s">
        <v>427</v>
      </c>
      <c r="E43" s="19"/>
      <c r="F43" s="16"/>
      <c r="G43" s="19"/>
      <c r="H43" s="29">
        <v>65</v>
      </c>
      <c r="I43" s="29"/>
      <c r="J43" s="203"/>
      <c r="K43" s="17">
        <v>9</v>
      </c>
      <c r="L43" s="18">
        <f t="shared" si="1"/>
        <v>1</v>
      </c>
      <c r="M43" s="67">
        <f t="shared" si="3"/>
        <v>1</v>
      </c>
    </row>
    <row r="44" spans="1:13" ht="14.4" x14ac:dyDescent="0.25">
      <c r="A44" s="12" t="str">
        <f t="shared" si="0"/>
        <v/>
      </c>
      <c r="B44" s="13"/>
      <c r="C44" s="14" t="s">
        <v>19</v>
      </c>
      <c r="D44" s="15" t="s">
        <v>19</v>
      </c>
      <c r="E44" s="19"/>
      <c r="F44" s="16"/>
      <c r="G44" s="19"/>
      <c r="H44" s="29"/>
      <c r="I44" s="29"/>
      <c r="J44" s="203"/>
      <c r="K44" s="17"/>
      <c r="L44" s="18"/>
      <c r="M44" s="67">
        <f t="shared" si="3"/>
        <v>0</v>
      </c>
    </row>
    <row r="45" spans="1:13" ht="14.4" x14ac:dyDescent="0.25">
      <c r="A45" s="12" t="str">
        <f t="shared" si="0"/>
        <v>80Tahni Williams Holland Park Riviera</v>
      </c>
      <c r="B45" s="13">
        <v>80</v>
      </c>
      <c r="C45" s="14" t="s">
        <v>530</v>
      </c>
      <c r="D45" s="15" t="s">
        <v>399</v>
      </c>
      <c r="E45" s="19"/>
      <c r="F45" s="16"/>
      <c r="G45" s="19"/>
      <c r="H45" s="29"/>
      <c r="I45" s="29">
        <v>80</v>
      </c>
      <c r="J45" s="203"/>
      <c r="K45" s="17">
        <v>1</v>
      </c>
      <c r="L45" s="18">
        <f t="shared" si="1"/>
        <v>7</v>
      </c>
      <c r="M45" s="67">
        <f t="shared" si="3"/>
        <v>7</v>
      </c>
    </row>
    <row r="46" spans="1:13" ht="14.4" x14ac:dyDescent="0.25">
      <c r="A46" s="12" t="str">
        <f t="shared" si="0"/>
        <v>80Grace JohnsonKatie</v>
      </c>
      <c r="B46" s="13">
        <v>80</v>
      </c>
      <c r="C46" s="191" t="s">
        <v>311</v>
      </c>
      <c r="D46" s="15" t="s">
        <v>312</v>
      </c>
      <c r="E46" s="19"/>
      <c r="F46" s="16"/>
      <c r="G46" s="19"/>
      <c r="H46" s="29"/>
      <c r="I46" s="29">
        <v>80</v>
      </c>
      <c r="J46" s="203"/>
      <c r="K46" s="17">
        <v>2</v>
      </c>
      <c r="L46" s="18">
        <f t="shared" si="1"/>
        <v>6</v>
      </c>
      <c r="M46" s="67">
        <f t="shared" si="3"/>
        <v>6</v>
      </c>
    </row>
    <row r="47" spans="1:13" ht="14.4" x14ac:dyDescent="0.25">
      <c r="A47" s="12" t="str">
        <f t="shared" si="0"/>
        <v>80Tanaya PustkuchenSecret Mojito</v>
      </c>
      <c r="B47" s="13">
        <v>80</v>
      </c>
      <c r="C47" s="191" t="s">
        <v>400</v>
      </c>
      <c r="D47" s="202" t="s">
        <v>401</v>
      </c>
      <c r="E47" s="19"/>
      <c r="F47" s="16"/>
      <c r="G47" s="19"/>
      <c r="H47" s="29"/>
      <c r="I47" s="29">
        <v>80</v>
      </c>
      <c r="J47" s="203"/>
      <c r="K47" s="17">
        <v>3</v>
      </c>
      <c r="L47" s="18">
        <f t="shared" si="1"/>
        <v>5</v>
      </c>
      <c r="M47" s="67">
        <f t="shared" si="3"/>
        <v>5</v>
      </c>
    </row>
    <row r="48" spans="1:13" ht="14.4" x14ac:dyDescent="0.25">
      <c r="A48" s="12" t="str">
        <f t="shared" si="0"/>
        <v/>
      </c>
      <c r="B48" s="13"/>
      <c r="C48" s="14"/>
      <c r="D48" s="15"/>
      <c r="E48" s="19"/>
      <c r="F48" s="16"/>
      <c r="G48" s="19"/>
      <c r="H48" s="29"/>
      <c r="I48" s="29"/>
      <c r="J48" s="203"/>
      <c r="K48" s="17"/>
      <c r="L48" s="18">
        <f t="shared" si="1"/>
        <v>0</v>
      </c>
      <c r="M48" s="67">
        <f t="shared" si="3"/>
        <v>0</v>
      </c>
    </row>
    <row r="49" spans="1:13" ht="14.4" x14ac:dyDescent="0.25">
      <c r="A49" s="12" t="str">
        <f t="shared" si="0"/>
        <v/>
      </c>
      <c r="B49" s="13"/>
      <c r="C49" s="191"/>
      <c r="D49" s="15"/>
      <c r="E49" s="19"/>
      <c r="F49" s="16"/>
      <c r="G49" s="19"/>
      <c r="H49" s="29"/>
      <c r="I49" s="29"/>
      <c r="J49" s="203"/>
      <c r="K49" s="17"/>
      <c r="L49" s="18">
        <f t="shared" si="1"/>
        <v>0</v>
      </c>
      <c r="M49" s="67">
        <f t="shared" si="3"/>
        <v>0</v>
      </c>
    </row>
    <row r="50" spans="1:13" ht="14.4" x14ac:dyDescent="0.25">
      <c r="A50" s="12" t="str">
        <f t="shared" si="0"/>
        <v/>
      </c>
      <c r="B50" s="13"/>
      <c r="C50" s="191"/>
      <c r="D50" s="15"/>
      <c r="E50" s="19"/>
      <c r="F50" s="16"/>
      <c r="G50" s="19"/>
      <c r="H50" s="29"/>
      <c r="I50" s="29"/>
      <c r="J50" s="203"/>
      <c r="K50" s="17"/>
      <c r="L50" s="18">
        <f t="shared" si="1"/>
        <v>0</v>
      </c>
      <c r="M50" s="67">
        <f t="shared" si="3"/>
        <v>0</v>
      </c>
    </row>
    <row r="51" spans="1:13" ht="14.4" x14ac:dyDescent="0.25">
      <c r="A51" s="12" t="str">
        <f t="shared" si="0"/>
        <v/>
      </c>
      <c r="B51" s="13"/>
      <c r="C51" s="14"/>
      <c r="D51" s="15"/>
      <c r="E51" s="19"/>
      <c r="F51" s="16"/>
      <c r="G51" s="19"/>
      <c r="H51" s="29"/>
      <c r="I51" s="29"/>
      <c r="J51" s="31"/>
      <c r="K51" s="17"/>
      <c r="L51" s="18">
        <f t="shared" si="1"/>
        <v>0</v>
      </c>
      <c r="M51" s="67">
        <f t="shared" si="3"/>
        <v>0</v>
      </c>
    </row>
    <row r="52" spans="1:13" ht="14.4" x14ac:dyDescent="0.25">
      <c r="A52" s="12" t="str">
        <f t="shared" si="0"/>
        <v/>
      </c>
      <c r="B52" s="13"/>
      <c r="C52" s="14"/>
      <c r="D52" s="15"/>
      <c r="E52" s="19"/>
      <c r="F52" s="16"/>
      <c r="G52" s="19"/>
      <c r="H52" s="29"/>
      <c r="I52" s="29"/>
      <c r="J52" s="31"/>
      <c r="K52" s="17"/>
      <c r="L52" s="18">
        <f t="shared" si="1"/>
        <v>0</v>
      </c>
      <c r="M52" s="67">
        <f t="shared" si="3"/>
        <v>0</v>
      </c>
    </row>
    <row r="53" spans="1:13" ht="15" thickBot="1" x14ac:dyDescent="0.3">
      <c r="A53" s="12" t="str">
        <f t="shared" si="0"/>
        <v/>
      </c>
      <c r="B53" s="13"/>
      <c r="C53" s="14"/>
      <c r="D53" s="15"/>
      <c r="E53" s="19"/>
      <c r="F53" s="16"/>
      <c r="G53" s="23"/>
      <c r="H53" s="30"/>
      <c r="I53" s="30"/>
      <c r="J53" s="205"/>
      <c r="K53" s="17"/>
      <c r="L53" s="18">
        <f t="shared" si="1"/>
        <v>0</v>
      </c>
      <c r="M53" s="67">
        <f t="shared" si="3"/>
        <v>0</v>
      </c>
    </row>
  </sheetData>
  <autoFilter ref="A3:M53" xr:uid="{5C8A5387-93E9-496E-A7B8-2D4E06A8DDAE}">
    <filterColumn colId="6" showButton="0"/>
    <filterColumn colId="7" showButton="0"/>
    <filterColumn colId="8" showButton="0"/>
    <sortState xmlns:xlrd2="http://schemas.microsoft.com/office/spreadsheetml/2017/richdata2" ref="A8:M53">
      <sortCondition ref="C3:C53"/>
    </sortState>
  </autoFilter>
  <mergeCells count="18">
    <mergeCell ref="A3:A5"/>
    <mergeCell ref="B3:B5"/>
    <mergeCell ref="C3:C5"/>
    <mergeCell ref="D3:D5"/>
    <mergeCell ref="E3:E4"/>
    <mergeCell ref="E5:F5"/>
    <mergeCell ref="I4:I5"/>
    <mergeCell ref="J4:J5"/>
    <mergeCell ref="B1:C1"/>
    <mergeCell ref="E1:I1"/>
    <mergeCell ref="K1:L1"/>
    <mergeCell ref="B2:L2"/>
    <mergeCell ref="F3:F4"/>
    <mergeCell ref="G3:J3"/>
    <mergeCell ref="K3:K5"/>
    <mergeCell ref="L3:L5"/>
    <mergeCell ref="G4:G5"/>
    <mergeCell ref="H4:H5"/>
  </mergeCells>
  <conditionalFormatting sqref="C1:D5">
    <cfRule type="duplicateValues" dxfId="31" priority="493"/>
  </conditionalFormatting>
  <conditionalFormatting sqref="D1:D1048576">
    <cfRule type="duplicateValues" dxfId="30" priority="491"/>
    <cfRule type="duplicateValues" dxfId="29" priority="492"/>
  </conditionalFormatting>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D25C0-9B16-4393-BD92-5620F9A3D214}">
  <sheetPr>
    <tabColor rgb="FFFFFF00"/>
  </sheetPr>
  <dimension ref="A1:O174"/>
  <sheetViews>
    <sheetView topLeftCell="A59" zoomScale="80" zoomScaleNormal="80" workbookViewId="0">
      <selection activeCell="G124" sqref="G124"/>
    </sheetView>
  </sheetViews>
  <sheetFormatPr defaultColWidth="9.109375" defaultRowHeight="13.2" x14ac:dyDescent="0.25"/>
  <cols>
    <col min="1" max="1" width="54.33203125" bestFit="1" customWidth="1"/>
    <col min="2" max="2" width="6.6640625" customWidth="1"/>
    <col min="3" max="3" width="23.5546875" bestFit="1" customWidth="1"/>
    <col min="4" max="4" width="29.109375" bestFit="1" customWidth="1"/>
    <col min="5" max="5" width="6.6640625" bestFit="1" customWidth="1"/>
    <col min="6" max="6" width="13.109375" bestFit="1" customWidth="1"/>
    <col min="7" max="9" width="6.5546875" bestFit="1" customWidth="1"/>
    <col min="10" max="10" width="12.44140625" bestFit="1" customWidth="1"/>
    <col min="11" max="11" width="12.88671875" bestFit="1" customWidth="1"/>
    <col min="12" max="12" width="7" bestFit="1" customWidth="1"/>
    <col min="13" max="13" width="30.5546875" bestFit="1" customWidth="1"/>
  </cols>
  <sheetData>
    <row r="1" spans="1:15" s="9" customFormat="1" ht="22.5" customHeight="1" thickBot="1" x14ac:dyDescent="0.3">
      <c r="A1" s="63">
        <f>SUM(A2-1)</f>
        <v>108</v>
      </c>
      <c r="B1" s="557" t="s">
        <v>99</v>
      </c>
      <c r="C1" s="559"/>
      <c r="D1" s="7" t="s">
        <v>11</v>
      </c>
      <c r="E1" s="557" t="s">
        <v>618</v>
      </c>
      <c r="F1" s="558"/>
      <c r="G1" s="558"/>
      <c r="H1" s="558"/>
      <c r="I1" s="558"/>
      <c r="J1" s="8" t="s">
        <v>12</v>
      </c>
      <c r="K1" s="572">
        <v>45088</v>
      </c>
      <c r="L1" s="573"/>
      <c r="M1" s="8" t="s">
        <v>22</v>
      </c>
    </row>
    <row r="2" spans="1:15" s="9" customFormat="1" ht="22.5" customHeight="1" thickBot="1" x14ac:dyDescent="0.3">
      <c r="A2" s="1">
        <f>COUNTA(_xlfn.UNIQUE(D6:D198))</f>
        <v>109</v>
      </c>
      <c r="B2" s="553" t="s">
        <v>23</v>
      </c>
      <c r="C2" s="554"/>
      <c r="D2" s="554"/>
      <c r="E2" s="554"/>
      <c r="F2" s="554"/>
      <c r="G2" s="554"/>
      <c r="H2" s="554"/>
      <c r="I2" s="554"/>
      <c r="J2" s="554"/>
      <c r="K2" s="554"/>
      <c r="L2" s="555"/>
      <c r="M2" s="10" t="s">
        <v>24</v>
      </c>
    </row>
    <row r="3" spans="1:15" s="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5" s="9" customFormat="1" ht="14.4" thickBot="1" x14ac:dyDescent="0.3">
      <c r="A4" s="536"/>
      <c r="B4" s="539"/>
      <c r="C4" s="542"/>
      <c r="D4" s="545"/>
      <c r="E4" s="548"/>
      <c r="F4" s="556"/>
      <c r="G4" s="566" t="s">
        <v>100</v>
      </c>
      <c r="H4" s="568">
        <v>65</v>
      </c>
      <c r="I4" s="568">
        <v>80</v>
      </c>
      <c r="J4" s="544" t="s">
        <v>101</v>
      </c>
      <c r="K4" s="561"/>
      <c r="L4" s="564"/>
      <c r="M4" s="11">
        <v>1</v>
      </c>
    </row>
    <row r="5" spans="1:15" s="9" customFormat="1" ht="14.4" thickBot="1" x14ac:dyDescent="0.3">
      <c r="A5" s="537"/>
      <c r="B5" s="540"/>
      <c r="C5" s="543"/>
      <c r="D5" s="546"/>
      <c r="E5" s="549" t="s">
        <v>17</v>
      </c>
      <c r="F5" s="550"/>
      <c r="G5" s="567"/>
      <c r="H5" s="569"/>
      <c r="I5" s="569"/>
      <c r="J5" s="546"/>
      <c r="K5" s="562"/>
      <c r="L5" s="565"/>
      <c r="M5" s="66">
        <v>0</v>
      </c>
    </row>
    <row r="6" spans="1:15" ht="14.4" x14ac:dyDescent="0.25">
      <c r="A6" s="12" t="str">
        <f t="shared" ref="A6:A37" si="0">CONCATENATE(B6,C6,D6)</f>
        <v>45Sienna ChesterBroadwater Park Garland</v>
      </c>
      <c r="B6" s="13">
        <v>45</v>
      </c>
      <c r="C6" s="14" t="s">
        <v>766</v>
      </c>
      <c r="D6" s="15" t="s">
        <v>748</v>
      </c>
      <c r="E6" s="19"/>
      <c r="F6" s="16"/>
      <c r="G6" s="19"/>
      <c r="H6" s="13"/>
      <c r="I6" s="29"/>
      <c r="J6" s="31"/>
      <c r="K6" s="17">
        <v>2</v>
      </c>
      <c r="L6" s="18">
        <f t="shared" ref="L6:L69" si="1">IF(K6=1,7,IF(K6=2,6,IF(K6=3,5,IF(K6=4,4,IF(K6=5,3,IF(K6=6,2,IF(K6&gt;=6,1,0)))))))</f>
        <v>6</v>
      </c>
      <c r="M6" s="67">
        <f>SUM(L6+$M$5)</f>
        <v>6</v>
      </c>
      <c r="N6" s="28"/>
      <c r="O6" s="28"/>
    </row>
    <row r="7" spans="1:15" ht="14.4" x14ac:dyDescent="0.25">
      <c r="A7" s="12" t="str">
        <f t="shared" si="0"/>
        <v>45Lilly BennettKawanna Park Polo</v>
      </c>
      <c r="B7" s="13">
        <v>45</v>
      </c>
      <c r="C7" s="14" t="s">
        <v>698</v>
      </c>
      <c r="D7" s="15" t="s">
        <v>749</v>
      </c>
      <c r="E7" s="19"/>
      <c r="F7" s="16"/>
      <c r="G7" s="19"/>
      <c r="H7" s="13"/>
      <c r="I7" s="29"/>
      <c r="J7" s="31"/>
      <c r="K7" s="161">
        <v>4</v>
      </c>
      <c r="L7" s="18">
        <f t="shared" si="1"/>
        <v>4</v>
      </c>
      <c r="M7" s="67">
        <f t="shared" ref="M7:M44" si="2">SUM(L7+$M$5)</f>
        <v>4</v>
      </c>
      <c r="N7" s="28"/>
      <c r="O7" s="28"/>
    </row>
    <row r="8" spans="1:15" ht="14.4" x14ac:dyDescent="0.25">
      <c r="A8" s="12" t="str">
        <f t="shared" si="0"/>
        <v>45Ruby BrajkovichZac Attack</v>
      </c>
      <c r="B8" s="13">
        <v>45</v>
      </c>
      <c r="C8" s="14" t="s">
        <v>699</v>
      </c>
      <c r="D8" s="15" t="s">
        <v>700</v>
      </c>
      <c r="E8" s="19"/>
      <c r="F8" s="16"/>
      <c r="G8" s="19"/>
      <c r="H8" s="13"/>
      <c r="I8" s="29"/>
      <c r="J8" s="31">
        <v>200</v>
      </c>
      <c r="K8" s="17">
        <v>6</v>
      </c>
      <c r="L8" s="18">
        <f t="shared" si="1"/>
        <v>2</v>
      </c>
      <c r="M8" s="67">
        <f t="shared" si="2"/>
        <v>2</v>
      </c>
      <c r="N8" s="28"/>
      <c r="O8" s="28"/>
    </row>
    <row r="9" spans="1:15" ht="14.4" x14ac:dyDescent="0.25">
      <c r="A9" s="12" t="str">
        <f t="shared" si="0"/>
        <v>45Indy BrajkovichIndy SR</v>
      </c>
      <c r="B9" s="13">
        <v>45</v>
      </c>
      <c r="C9" s="14" t="s">
        <v>701</v>
      </c>
      <c r="D9" s="15" t="s">
        <v>786</v>
      </c>
      <c r="E9" s="19"/>
      <c r="F9" s="16"/>
      <c r="G9" s="19"/>
      <c r="H9" s="13"/>
      <c r="I9" s="29"/>
      <c r="J9" s="31">
        <v>60</v>
      </c>
      <c r="K9" s="17">
        <v>7</v>
      </c>
      <c r="L9" s="18">
        <f t="shared" si="1"/>
        <v>1</v>
      </c>
      <c r="M9" s="67">
        <f t="shared" si="2"/>
        <v>1</v>
      </c>
      <c r="N9" s="28"/>
      <c r="O9" s="28"/>
    </row>
    <row r="10" spans="1:15" ht="14.4" x14ac:dyDescent="0.25">
      <c r="A10" s="12" t="str">
        <f t="shared" si="0"/>
        <v>45Emma BennettKynwynn Foxy Lady</v>
      </c>
      <c r="B10" s="13">
        <v>45</v>
      </c>
      <c r="C10" s="14" t="s">
        <v>703</v>
      </c>
      <c r="D10" s="15" t="s">
        <v>750</v>
      </c>
      <c r="E10" s="19"/>
      <c r="F10" s="16"/>
      <c r="G10" s="19"/>
      <c r="H10" s="13"/>
      <c r="I10" s="29"/>
      <c r="J10" s="31"/>
      <c r="K10" s="17">
        <v>3</v>
      </c>
      <c r="L10" s="18">
        <f t="shared" si="1"/>
        <v>5</v>
      </c>
      <c r="M10" s="67">
        <f t="shared" si="2"/>
        <v>5</v>
      </c>
      <c r="N10" s="28"/>
      <c r="O10" s="28"/>
    </row>
    <row r="11" spans="1:15" ht="14.4" x14ac:dyDescent="0.25">
      <c r="A11" s="12" t="str">
        <f t="shared" si="0"/>
        <v>45Annabelle MccormackCapri</v>
      </c>
      <c r="B11" s="13">
        <v>45</v>
      </c>
      <c r="C11" s="14" t="s">
        <v>767</v>
      </c>
      <c r="D11" s="15" t="s">
        <v>751</v>
      </c>
      <c r="E11" s="19"/>
      <c r="F11" s="16"/>
      <c r="G11" s="19"/>
      <c r="H11" s="13"/>
      <c r="I11" s="29"/>
      <c r="J11" s="31"/>
      <c r="K11" s="17">
        <v>1</v>
      </c>
      <c r="L11" s="18">
        <f t="shared" si="1"/>
        <v>7</v>
      </c>
      <c r="M11" s="67">
        <f t="shared" si="2"/>
        <v>7</v>
      </c>
      <c r="N11" s="28"/>
      <c r="O11" s="28"/>
    </row>
    <row r="12" spans="1:15" ht="14.4" x14ac:dyDescent="0.25">
      <c r="A12" s="12" t="str">
        <f t="shared" si="0"/>
        <v>45Caitlin CordenMerrivale Dexter</v>
      </c>
      <c r="B12" s="13">
        <v>45</v>
      </c>
      <c r="C12" s="14" t="s">
        <v>704</v>
      </c>
      <c r="D12" s="15" t="s">
        <v>752</v>
      </c>
      <c r="E12" s="19"/>
      <c r="F12" s="16"/>
      <c r="G12" s="19"/>
      <c r="H12" s="13"/>
      <c r="I12" s="29"/>
      <c r="J12" s="31">
        <v>200</v>
      </c>
      <c r="K12" s="17">
        <v>5</v>
      </c>
      <c r="L12" s="18">
        <f t="shared" si="1"/>
        <v>3</v>
      </c>
      <c r="M12" s="67">
        <f t="shared" si="2"/>
        <v>3</v>
      </c>
      <c r="O12" s="28"/>
    </row>
    <row r="13" spans="1:15" ht="14.4" x14ac:dyDescent="0.25">
      <c r="A13" s="12" t="str">
        <f t="shared" si="0"/>
        <v>45Tahnee JonesRory</v>
      </c>
      <c r="B13" s="13">
        <v>45</v>
      </c>
      <c r="C13" s="14" t="s">
        <v>180</v>
      </c>
      <c r="D13" s="15" t="s">
        <v>181</v>
      </c>
      <c r="E13" s="19"/>
      <c r="F13" s="16"/>
      <c r="G13" s="19"/>
      <c r="H13" s="13"/>
      <c r="I13" s="29"/>
      <c r="J13" s="31"/>
      <c r="K13" s="17">
        <v>6</v>
      </c>
      <c r="L13" s="18">
        <f t="shared" si="1"/>
        <v>2</v>
      </c>
      <c r="M13" s="67">
        <f t="shared" si="2"/>
        <v>2</v>
      </c>
      <c r="O13" s="28"/>
    </row>
    <row r="14" spans="1:15" ht="14.4" x14ac:dyDescent="0.25">
      <c r="A14" s="12" t="str">
        <f t="shared" si="0"/>
        <v>45Keira ArmstrongGordon Park Crescendo</v>
      </c>
      <c r="B14" s="13">
        <v>45</v>
      </c>
      <c r="C14" s="14" t="s">
        <v>768</v>
      </c>
      <c r="D14" s="15" t="s">
        <v>753</v>
      </c>
      <c r="E14" s="19"/>
      <c r="F14" s="16"/>
      <c r="G14" s="19"/>
      <c r="H14" s="13"/>
      <c r="I14" s="29"/>
      <c r="J14" s="31"/>
      <c r="K14" s="17">
        <v>2</v>
      </c>
      <c r="L14" s="18">
        <f t="shared" si="1"/>
        <v>6</v>
      </c>
      <c r="M14" s="67">
        <f t="shared" si="2"/>
        <v>6</v>
      </c>
    </row>
    <row r="15" spans="1:15" ht="14.4" x14ac:dyDescent="0.25">
      <c r="A15" s="12" t="str">
        <f t="shared" si="0"/>
        <v>45Lilly MclennanViolet SR</v>
      </c>
      <c r="B15" s="13">
        <v>45</v>
      </c>
      <c r="C15" s="14" t="s">
        <v>769</v>
      </c>
      <c r="D15" s="15" t="s">
        <v>782</v>
      </c>
      <c r="E15" s="19"/>
      <c r="F15" s="16"/>
      <c r="G15" s="19"/>
      <c r="H15" s="13"/>
      <c r="I15" s="29">
        <v>80</v>
      </c>
      <c r="J15" s="31"/>
      <c r="K15" s="17"/>
      <c r="L15" s="18">
        <f t="shared" si="1"/>
        <v>0</v>
      </c>
      <c r="M15" s="67">
        <f t="shared" si="2"/>
        <v>0</v>
      </c>
    </row>
    <row r="16" spans="1:15" ht="14.4" x14ac:dyDescent="0.25">
      <c r="A16" s="12" t="str">
        <f t="shared" si="0"/>
        <v>45Seren EspositoBeelo Bi Golden Girl</v>
      </c>
      <c r="B16" s="13">
        <v>45</v>
      </c>
      <c r="C16" s="14" t="s">
        <v>137</v>
      </c>
      <c r="D16" s="15" t="s">
        <v>151</v>
      </c>
      <c r="E16" s="19"/>
      <c r="F16" s="16"/>
      <c r="G16" s="19"/>
      <c r="H16" s="13"/>
      <c r="I16" s="29">
        <v>160</v>
      </c>
      <c r="J16" s="31"/>
      <c r="K16" s="17">
        <v>7</v>
      </c>
      <c r="L16" s="18">
        <f t="shared" si="1"/>
        <v>1</v>
      </c>
      <c r="M16" s="67">
        <f t="shared" si="2"/>
        <v>1</v>
      </c>
    </row>
    <row r="17" spans="1:13" ht="14.4" x14ac:dyDescent="0.25">
      <c r="A17" s="12" t="str">
        <f t="shared" si="0"/>
        <v>45Demi SteeleHolly SR</v>
      </c>
      <c r="B17" s="13">
        <v>45</v>
      </c>
      <c r="C17" s="14" t="s">
        <v>706</v>
      </c>
      <c r="D17" s="15" t="s">
        <v>778</v>
      </c>
      <c r="E17" s="19"/>
      <c r="F17" s="16"/>
      <c r="G17" s="19"/>
      <c r="H17" s="13"/>
      <c r="I17" s="29"/>
      <c r="J17" s="31"/>
      <c r="K17" s="17"/>
      <c r="L17" s="18">
        <f t="shared" si="1"/>
        <v>0</v>
      </c>
      <c r="M17" s="67">
        <f t="shared" si="2"/>
        <v>0</v>
      </c>
    </row>
    <row r="18" spans="1:13" ht="14.4" x14ac:dyDescent="0.25">
      <c r="A18" s="12" t="str">
        <f t="shared" si="0"/>
        <v>45Pippa TriggsWilling Wattle</v>
      </c>
      <c r="B18" s="13">
        <v>45</v>
      </c>
      <c r="C18" s="14" t="s">
        <v>708</v>
      </c>
      <c r="D18" s="15" t="s">
        <v>754</v>
      </c>
      <c r="E18" s="19"/>
      <c r="F18" s="16"/>
      <c r="G18" s="19"/>
      <c r="H18" s="13"/>
      <c r="I18" s="29"/>
      <c r="J18" s="31"/>
      <c r="K18" s="17">
        <v>1</v>
      </c>
      <c r="L18" s="18">
        <f t="shared" si="1"/>
        <v>7</v>
      </c>
      <c r="M18" s="67">
        <f t="shared" si="2"/>
        <v>7</v>
      </c>
    </row>
    <row r="19" spans="1:13" ht="14.4" x14ac:dyDescent="0.25">
      <c r="A19" s="12" t="str">
        <f t="shared" si="0"/>
        <v>45Skye BoschettiWendamar Braxton SR</v>
      </c>
      <c r="B19" s="13">
        <v>45</v>
      </c>
      <c r="C19" s="14" t="s">
        <v>471</v>
      </c>
      <c r="D19" s="377" t="s">
        <v>774</v>
      </c>
      <c r="E19" s="19"/>
      <c r="F19" s="16"/>
      <c r="G19" s="19"/>
      <c r="H19" s="13"/>
      <c r="I19" s="29"/>
      <c r="J19" s="31"/>
      <c r="K19" s="17">
        <v>5</v>
      </c>
      <c r="L19" s="18">
        <f t="shared" si="1"/>
        <v>3</v>
      </c>
      <c r="M19" s="67">
        <f t="shared" si="2"/>
        <v>3</v>
      </c>
    </row>
    <row r="20" spans="1:13" ht="14.4" x14ac:dyDescent="0.25">
      <c r="A20" s="12" t="str">
        <f t="shared" si="0"/>
        <v>45Elaria AtheisBamborough Lady Caroline</v>
      </c>
      <c r="B20" s="13">
        <v>45</v>
      </c>
      <c r="C20" s="14" t="s">
        <v>469</v>
      </c>
      <c r="D20" s="15" t="s">
        <v>470</v>
      </c>
      <c r="E20" s="19"/>
      <c r="F20" s="16"/>
      <c r="G20" s="19"/>
      <c r="H20" s="13"/>
      <c r="I20" s="29"/>
      <c r="J20" s="31"/>
      <c r="K20" s="17">
        <v>3</v>
      </c>
      <c r="L20" s="18">
        <f t="shared" si="1"/>
        <v>5</v>
      </c>
      <c r="M20" s="67">
        <f t="shared" si="2"/>
        <v>5</v>
      </c>
    </row>
    <row r="21" spans="1:13" ht="14.4" x14ac:dyDescent="0.25">
      <c r="A21" s="12" t="str">
        <f t="shared" si="0"/>
        <v>45Lily QuirkLuna SR</v>
      </c>
      <c r="B21" s="13">
        <v>45</v>
      </c>
      <c r="C21" s="14" t="s">
        <v>709</v>
      </c>
      <c r="D21" s="15" t="s">
        <v>777</v>
      </c>
      <c r="E21" s="19"/>
      <c r="F21" s="16"/>
      <c r="G21" s="19"/>
      <c r="H21" s="13"/>
      <c r="I21" s="29"/>
      <c r="J21" s="31"/>
      <c r="K21" s="17">
        <v>4</v>
      </c>
      <c r="L21" s="18">
        <f t="shared" si="1"/>
        <v>4</v>
      </c>
      <c r="M21" s="67">
        <f t="shared" si="2"/>
        <v>4</v>
      </c>
    </row>
    <row r="22" spans="1:13" ht="14.4" x14ac:dyDescent="0.25">
      <c r="A22" s="12" t="str">
        <f t="shared" si="0"/>
        <v>45Sienna ChesterGem Park Tinkerbelle SR</v>
      </c>
      <c r="B22" s="13">
        <v>45</v>
      </c>
      <c r="C22" s="14" t="s">
        <v>766</v>
      </c>
      <c r="D22" s="15" t="s">
        <v>773</v>
      </c>
      <c r="E22" s="19"/>
      <c r="F22" s="16"/>
      <c r="G22" s="19"/>
      <c r="H22" s="13"/>
      <c r="I22" s="29"/>
      <c r="J22" s="31"/>
      <c r="K22" s="17"/>
      <c r="L22" s="18">
        <f t="shared" si="1"/>
        <v>0</v>
      </c>
      <c r="M22" s="67">
        <f t="shared" si="2"/>
        <v>0</v>
      </c>
    </row>
    <row r="23" spans="1:13" ht="14.4" x14ac:dyDescent="0.25">
      <c r="A23" s="12" t="str">
        <f t="shared" si="0"/>
        <v>45Keiley Vandergraaf</v>
      </c>
      <c r="B23" s="13">
        <v>45</v>
      </c>
      <c r="C23" s="14" t="s">
        <v>710</v>
      </c>
      <c r="D23" s="15" t="s">
        <v>19</v>
      </c>
      <c r="E23" s="19"/>
      <c r="F23" s="16"/>
      <c r="G23" s="19"/>
      <c r="H23" s="13">
        <v>200</v>
      </c>
      <c r="I23" s="29"/>
      <c r="J23" s="31"/>
      <c r="K23" s="17">
        <v>12</v>
      </c>
      <c r="L23" s="18">
        <f t="shared" si="1"/>
        <v>1</v>
      </c>
      <c r="M23" s="67">
        <f t="shared" si="2"/>
        <v>1</v>
      </c>
    </row>
    <row r="24" spans="1:13" ht="14.4" x14ac:dyDescent="0.25">
      <c r="A24" s="12" t="str">
        <f t="shared" si="0"/>
        <v>45Michelle Harris</v>
      </c>
      <c r="B24" s="13">
        <v>45</v>
      </c>
      <c r="C24" s="14" t="s">
        <v>711</v>
      </c>
      <c r="D24" s="15" t="s">
        <v>19</v>
      </c>
      <c r="E24" s="19"/>
      <c r="F24" s="16"/>
      <c r="G24" s="19"/>
      <c r="H24" s="13"/>
      <c r="I24" s="29"/>
      <c r="J24" s="31"/>
      <c r="K24" s="17">
        <v>5</v>
      </c>
      <c r="L24" s="18">
        <f t="shared" si="1"/>
        <v>3</v>
      </c>
      <c r="M24" s="67">
        <f t="shared" si="2"/>
        <v>3</v>
      </c>
    </row>
    <row r="25" spans="1:13" ht="14.4" x14ac:dyDescent="0.25">
      <c r="A25" s="12" t="str">
        <f t="shared" si="0"/>
        <v>45Molly Lewis</v>
      </c>
      <c r="B25" s="13">
        <v>45</v>
      </c>
      <c r="C25" s="14" t="s">
        <v>712</v>
      </c>
      <c r="D25" s="15" t="s">
        <v>19</v>
      </c>
      <c r="E25" s="19"/>
      <c r="F25" s="16"/>
      <c r="G25" s="19"/>
      <c r="H25" s="13">
        <v>20</v>
      </c>
      <c r="I25" s="29"/>
      <c r="J25" s="31"/>
      <c r="K25" s="17">
        <v>10</v>
      </c>
      <c r="L25" s="18">
        <f t="shared" si="1"/>
        <v>1</v>
      </c>
      <c r="M25" s="67">
        <f t="shared" si="2"/>
        <v>1</v>
      </c>
    </row>
    <row r="26" spans="1:13" ht="14.4" x14ac:dyDescent="0.25">
      <c r="A26" s="12" t="str">
        <f t="shared" si="0"/>
        <v>45Taylah Huren</v>
      </c>
      <c r="B26" s="13">
        <v>45</v>
      </c>
      <c r="C26" s="14" t="s">
        <v>713</v>
      </c>
      <c r="D26" s="15" t="s">
        <v>19</v>
      </c>
      <c r="E26" s="19"/>
      <c r="F26" s="16"/>
      <c r="G26" s="19"/>
      <c r="H26" s="13"/>
      <c r="I26" s="29"/>
      <c r="J26" s="31"/>
      <c r="K26" s="17">
        <v>3</v>
      </c>
      <c r="L26" s="18">
        <f t="shared" si="1"/>
        <v>5</v>
      </c>
      <c r="M26" s="67">
        <f t="shared" si="2"/>
        <v>5</v>
      </c>
    </row>
    <row r="27" spans="1:13" ht="14.4" x14ac:dyDescent="0.25">
      <c r="A27" s="12" t="str">
        <f t="shared" si="0"/>
        <v>45Kaitlin O'Driscoll</v>
      </c>
      <c r="B27" s="13">
        <v>45</v>
      </c>
      <c r="C27" s="14" t="s">
        <v>770</v>
      </c>
      <c r="D27" s="15" t="s">
        <v>19</v>
      </c>
      <c r="E27" s="19"/>
      <c r="F27" s="16"/>
      <c r="G27" s="19"/>
      <c r="H27" s="13"/>
      <c r="I27" s="29"/>
      <c r="J27" s="31"/>
      <c r="K27" s="17">
        <v>9</v>
      </c>
      <c r="L27" s="18">
        <f t="shared" si="1"/>
        <v>1</v>
      </c>
      <c r="M27" s="67">
        <f t="shared" si="2"/>
        <v>1</v>
      </c>
    </row>
    <row r="28" spans="1:13" ht="14.4" x14ac:dyDescent="0.25">
      <c r="A28" s="12" t="str">
        <f t="shared" si="0"/>
        <v>45Abigail Hornby</v>
      </c>
      <c r="B28" s="13">
        <v>45</v>
      </c>
      <c r="C28" s="14" t="s">
        <v>714</v>
      </c>
      <c r="D28" s="15" t="s">
        <v>19</v>
      </c>
      <c r="E28" s="19"/>
      <c r="F28" s="16"/>
      <c r="G28" s="19"/>
      <c r="H28" s="13"/>
      <c r="I28" s="29"/>
      <c r="J28" s="31"/>
      <c r="K28" s="17">
        <v>1</v>
      </c>
      <c r="L28" s="18">
        <f t="shared" si="1"/>
        <v>7</v>
      </c>
      <c r="M28" s="67">
        <f t="shared" si="2"/>
        <v>7</v>
      </c>
    </row>
    <row r="29" spans="1:13" ht="14.4" x14ac:dyDescent="0.25">
      <c r="A29" s="12" t="str">
        <f t="shared" si="0"/>
        <v>45Kate GoodwinCruiser</v>
      </c>
      <c r="B29" s="375">
        <v>45</v>
      </c>
      <c r="C29" s="151" t="s">
        <v>722</v>
      </c>
      <c r="D29" s="150" t="s">
        <v>761</v>
      </c>
      <c r="E29" s="19"/>
      <c r="F29" s="16"/>
      <c r="G29" s="19"/>
      <c r="H29" s="13"/>
      <c r="I29" s="29"/>
      <c r="J29" s="31"/>
      <c r="K29" s="17">
        <v>4</v>
      </c>
      <c r="L29" s="18">
        <f t="shared" si="1"/>
        <v>4</v>
      </c>
      <c r="M29" s="67">
        <f t="shared" si="2"/>
        <v>4</v>
      </c>
    </row>
    <row r="30" spans="1:13" ht="14.4" x14ac:dyDescent="0.25">
      <c r="A30" s="12" t="str">
        <f t="shared" si="0"/>
        <v>45Samantha LordAspen</v>
      </c>
      <c r="B30" s="375">
        <v>45</v>
      </c>
      <c r="C30" s="151" t="s">
        <v>723</v>
      </c>
      <c r="D30" s="150" t="s">
        <v>724</v>
      </c>
      <c r="E30" s="19"/>
      <c r="F30" s="16"/>
      <c r="G30" s="19"/>
      <c r="H30" s="13">
        <v>200</v>
      </c>
      <c r="I30" s="29"/>
      <c r="J30" s="31"/>
      <c r="K30" s="17">
        <v>13</v>
      </c>
      <c r="L30" s="18">
        <f t="shared" si="1"/>
        <v>1</v>
      </c>
      <c r="M30" s="67">
        <f t="shared" si="2"/>
        <v>1</v>
      </c>
    </row>
    <row r="31" spans="1:13" ht="14.4" x14ac:dyDescent="0.25">
      <c r="A31" s="12" t="str">
        <f t="shared" si="0"/>
        <v>45Jennifer Kobulniczky-DuncanDogs Of War</v>
      </c>
      <c r="B31" s="375">
        <v>45</v>
      </c>
      <c r="C31" s="151" t="s">
        <v>725</v>
      </c>
      <c r="D31" s="150" t="s">
        <v>726</v>
      </c>
      <c r="E31" s="19"/>
      <c r="F31" s="16"/>
      <c r="G31" s="19"/>
      <c r="H31" s="13"/>
      <c r="I31" s="29"/>
      <c r="J31" s="31"/>
      <c r="K31" s="17">
        <v>8</v>
      </c>
      <c r="L31" s="18">
        <f t="shared" si="1"/>
        <v>1</v>
      </c>
      <c r="M31" s="67">
        <f t="shared" si="2"/>
        <v>1</v>
      </c>
    </row>
    <row r="32" spans="1:13" ht="14.4" x14ac:dyDescent="0.25">
      <c r="A32" s="12" t="str">
        <f t="shared" si="0"/>
        <v>45Kaitlyn O'DriscollAwesome Sister</v>
      </c>
      <c r="B32" s="375">
        <v>45</v>
      </c>
      <c r="C32" s="151" t="s">
        <v>727</v>
      </c>
      <c r="D32" s="150" t="s">
        <v>728</v>
      </c>
      <c r="E32" s="19"/>
      <c r="F32" s="16"/>
      <c r="G32" s="19"/>
      <c r="H32" s="13"/>
      <c r="I32" s="29"/>
      <c r="J32" s="31"/>
      <c r="K32" s="17">
        <v>2</v>
      </c>
      <c r="L32" s="18">
        <f t="shared" si="1"/>
        <v>6</v>
      </c>
      <c r="M32" s="67">
        <f t="shared" si="2"/>
        <v>6</v>
      </c>
    </row>
    <row r="33" spans="1:13" ht="14.4" x14ac:dyDescent="0.25">
      <c r="A33" s="12" t="str">
        <f t="shared" si="0"/>
        <v>45Taylah HurrenLeague Of Nations</v>
      </c>
      <c r="B33" s="375">
        <v>45</v>
      </c>
      <c r="C33" s="151" t="s">
        <v>729</v>
      </c>
      <c r="D33" s="150" t="s">
        <v>762</v>
      </c>
      <c r="E33" s="19"/>
      <c r="F33" s="16"/>
      <c r="G33" s="19"/>
      <c r="H33" s="13"/>
      <c r="I33" s="29"/>
      <c r="J33" s="31"/>
      <c r="K33" s="17">
        <v>6</v>
      </c>
      <c r="L33" s="18">
        <f t="shared" si="1"/>
        <v>2</v>
      </c>
      <c r="M33" s="67">
        <f t="shared" si="2"/>
        <v>2</v>
      </c>
    </row>
    <row r="34" spans="1:13" ht="14.4" x14ac:dyDescent="0.25">
      <c r="A34" s="12" t="str">
        <f t="shared" si="0"/>
        <v>45Caitlin CordenMerrivale Dexter SR</v>
      </c>
      <c r="B34" s="375">
        <v>45</v>
      </c>
      <c r="C34" s="151" t="s">
        <v>704</v>
      </c>
      <c r="D34" s="150" t="s">
        <v>781</v>
      </c>
      <c r="E34" s="19"/>
      <c r="F34" s="16"/>
      <c r="G34" s="19"/>
      <c r="H34" s="13"/>
      <c r="I34" s="29"/>
      <c r="J34" s="31"/>
      <c r="K34" s="17">
        <v>7</v>
      </c>
      <c r="L34" s="18">
        <f t="shared" si="1"/>
        <v>1</v>
      </c>
      <c r="M34" s="67">
        <f t="shared" si="2"/>
        <v>1</v>
      </c>
    </row>
    <row r="35" spans="1:13" ht="14.4" x14ac:dyDescent="0.25">
      <c r="A35" s="12" t="str">
        <f t="shared" si="0"/>
        <v>45Hannah BassolaMissy</v>
      </c>
      <c r="B35" s="375">
        <v>45</v>
      </c>
      <c r="C35" s="151" t="s">
        <v>697</v>
      </c>
      <c r="D35" s="150" t="s">
        <v>747</v>
      </c>
      <c r="E35" s="19"/>
      <c r="F35" s="16"/>
      <c r="G35" s="19"/>
      <c r="H35" s="13">
        <v>80</v>
      </c>
      <c r="I35" s="29"/>
      <c r="J35" s="31"/>
      <c r="K35" s="17">
        <v>11</v>
      </c>
      <c r="L35" s="18">
        <f t="shared" si="1"/>
        <v>1</v>
      </c>
      <c r="M35" s="67">
        <f t="shared" si="2"/>
        <v>1</v>
      </c>
    </row>
    <row r="36" spans="1:13" ht="14.4" x14ac:dyDescent="0.25">
      <c r="A36" s="12" t="str">
        <f t="shared" si="0"/>
        <v>45Michelle HarrisFiredance Firstclass</v>
      </c>
      <c r="B36" s="375">
        <v>45</v>
      </c>
      <c r="C36" s="151" t="s">
        <v>711</v>
      </c>
      <c r="D36" s="150" t="s">
        <v>730</v>
      </c>
      <c r="E36" s="19"/>
      <c r="F36" s="16"/>
      <c r="G36" s="19"/>
      <c r="H36" s="13">
        <v>200</v>
      </c>
      <c r="I36" s="29"/>
      <c r="J36" s="31"/>
      <c r="K36" s="17">
        <v>8</v>
      </c>
      <c r="L36" s="18">
        <f t="shared" si="1"/>
        <v>1</v>
      </c>
      <c r="M36" s="67">
        <f t="shared" si="2"/>
        <v>1</v>
      </c>
    </row>
    <row r="37" spans="1:13" ht="14.4" x14ac:dyDescent="0.25">
      <c r="A37" s="12" t="str">
        <f t="shared" si="0"/>
        <v>45Abigail LaurenceStarwaltz Judgement</v>
      </c>
      <c r="B37" s="375">
        <v>45</v>
      </c>
      <c r="C37" s="151" t="s">
        <v>675</v>
      </c>
      <c r="D37" s="150" t="s">
        <v>742</v>
      </c>
      <c r="E37" s="19"/>
      <c r="F37" s="16"/>
      <c r="G37" s="19"/>
      <c r="H37" s="13"/>
      <c r="I37" s="29"/>
      <c r="J37" s="31"/>
      <c r="K37" s="17">
        <v>0</v>
      </c>
      <c r="L37" s="18">
        <f t="shared" si="1"/>
        <v>0</v>
      </c>
      <c r="M37" s="67">
        <f t="shared" si="2"/>
        <v>0</v>
      </c>
    </row>
    <row r="38" spans="1:13" ht="14.4" x14ac:dyDescent="0.25">
      <c r="A38" s="12" t="str">
        <f t="shared" ref="A38:A69" si="3">CONCATENATE(B38,C38,D38)</f>
        <v>45Demi SteeleHolly</v>
      </c>
      <c r="B38" s="375">
        <v>45</v>
      </c>
      <c r="C38" s="151" t="s">
        <v>706</v>
      </c>
      <c r="D38" s="150" t="s">
        <v>707</v>
      </c>
      <c r="E38" s="19"/>
      <c r="F38" s="16"/>
      <c r="G38" s="19"/>
      <c r="H38" s="13">
        <v>120</v>
      </c>
      <c r="I38" s="29"/>
      <c r="J38" s="31"/>
      <c r="K38" s="17">
        <v>7</v>
      </c>
      <c r="L38" s="18">
        <f t="shared" si="1"/>
        <v>1</v>
      </c>
      <c r="M38" s="67">
        <f t="shared" si="2"/>
        <v>1</v>
      </c>
    </row>
    <row r="39" spans="1:13" ht="14.4" x14ac:dyDescent="0.25">
      <c r="A39" s="12" t="str">
        <f t="shared" si="3"/>
        <v>45Molly LewisChicken</v>
      </c>
      <c r="B39" s="375">
        <v>45</v>
      </c>
      <c r="C39" s="151" t="s">
        <v>712</v>
      </c>
      <c r="D39" s="150" t="s">
        <v>731</v>
      </c>
      <c r="E39" s="19"/>
      <c r="F39" s="16"/>
      <c r="G39" s="19"/>
      <c r="H39" s="13"/>
      <c r="I39" s="29"/>
      <c r="J39" s="31"/>
      <c r="K39" s="17">
        <v>4</v>
      </c>
      <c r="L39" s="18">
        <f t="shared" si="1"/>
        <v>4</v>
      </c>
      <c r="M39" s="67">
        <f t="shared" si="2"/>
        <v>4</v>
      </c>
    </row>
    <row r="40" spans="1:13" ht="14.4" x14ac:dyDescent="0.25">
      <c r="A40" s="12" t="str">
        <f t="shared" si="3"/>
        <v>45Bridget DixonPowderbark Charlie Brown</v>
      </c>
      <c r="B40" s="375">
        <v>45</v>
      </c>
      <c r="C40" s="151" t="s">
        <v>732</v>
      </c>
      <c r="D40" s="150" t="s">
        <v>763</v>
      </c>
      <c r="E40" s="19"/>
      <c r="F40" s="16"/>
      <c r="G40" s="19"/>
      <c r="H40" s="13"/>
      <c r="I40" s="29"/>
      <c r="J40" s="31"/>
      <c r="K40" s="17">
        <v>1</v>
      </c>
      <c r="L40" s="18">
        <f t="shared" si="1"/>
        <v>7</v>
      </c>
      <c r="M40" s="67">
        <f t="shared" si="2"/>
        <v>7</v>
      </c>
    </row>
    <row r="41" spans="1:13" ht="14.4" x14ac:dyDescent="0.25">
      <c r="A41" s="12" t="str">
        <f t="shared" si="3"/>
        <v>45Abigail HornbyDecoy</v>
      </c>
      <c r="B41" s="375">
        <v>45</v>
      </c>
      <c r="C41" s="151" t="s">
        <v>714</v>
      </c>
      <c r="D41" s="150" t="s">
        <v>764</v>
      </c>
      <c r="E41" s="19"/>
      <c r="F41" s="16"/>
      <c r="G41" s="19"/>
      <c r="H41" s="13"/>
      <c r="I41" s="29"/>
      <c r="J41" s="31"/>
      <c r="K41" s="17">
        <v>2</v>
      </c>
      <c r="L41" s="18">
        <f t="shared" si="1"/>
        <v>6</v>
      </c>
      <c r="M41" s="67">
        <f t="shared" si="2"/>
        <v>6</v>
      </c>
    </row>
    <row r="42" spans="1:13" ht="14.4" x14ac:dyDescent="0.25">
      <c r="A42" s="12" t="str">
        <f t="shared" si="3"/>
        <v>45Sienna ChesterGem Park Tinkerbelle</v>
      </c>
      <c r="B42" s="375">
        <v>45</v>
      </c>
      <c r="C42" s="151" t="s">
        <v>766</v>
      </c>
      <c r="D42" s="150" t="s">
        <v>756</v>
      </c>
      <c r="E42" s="19"/>
      <c r="F42" s="16"/>
      <c r="G42" s="19"/>
      <c r="H42" s="13"/>
      <c r="I42" s="29"/>
      <c r="J42" s="31"/>
      <c r="K42" s="17">
        <v>3</v>
      </c>
      <c r="L42" s="18">
        <f t="shared" si="1"/>
        <v>5</v>
      </c>
      <c r="M42" s="67">
        <f t="shared" si="2"/>
        <v>5</v>
      </c>
    </row>
    <row r="43" spans="1:13" ht="14.4" x14ac:dyDescent="0.25">
      <c r="A43" s="12" t="str">
        <f t="shared" si="3"/>
        <v>45Keira ArmstrongGordon Park Crescendo SR</v>
      </c>
      <c r="B43" s="375">
        <v>45</v>
      </c>
      <c r="C43" s="151" t="s">
        <v>768</v>
      </c>
      <c r="D43" s="150" t="s">
        <v>776</v>
      </c>
      <c r="E43" s="19"/>
      <c r="F43" s="16"/>
      <c r="G43" s="19"/>
      <c r="H43" s="13">
        <v>200</v>
      </c>
      <c r="I43" s="29"/>
      <c r="J43" s="31"/>
      <c r="K43" s="17">
        <v>9</v>
      </c>
      <c r="L43" s="18">
        <f t="shared" si="1"/>
        <v>1</v>
      </c>
      <c r="M43" s="67">
        <f t="shared" si="2"/>
        <v>1</v>
      </c>
    </row>
    <row r="44" spans="1:13" ht="14.4" x14ac:dyDescent="0.25">
      <c r="A44" s="12" t="str">
        <f t="shared" si="3"/>
        <v>45Pippa TriggsWilling Wattle SR</v>
      </c>
      <c r="B44" s="375">
        <v>45</v>
      </c>
      <c r="C44" s="151" t="s">
        <v>708</v>
      </c>
      <c r="D44" s="150" t="s">
        <v>779</v>
      </c>
      <c r="E44" s="19"/>
      <c r="F44" s="16"/>
      <c r="G44" s="19"/>
      <c r="H44" s="13"/>
      <c r="I44" s="29"/>
      <c r="J44" s="31"/>
      <c r="K44" s="17">
        <v>5</v>
      </c>
      <c r="L44" s="18">
        <f t="shared" si="1"/>
        <v>3</v>
      </c>
      <c r="M44" s="67">
        <f t="shared" si="2"/>
        <v>3</v>
      </c>
    </row>
    <row r="45" spans="1:13" ht="14.4" x14ac:dyDescent="0.25">
      <c r="A45" s="12" t="str">
        <f t="shared" si="3"/>
        <v>45Lilly MclennanViolet</v>
      </c>
      <c r="B45" s="375">
        <v>45</v>
      </c>
      <c r="C45" s="151" t="s">
        <v>769</v>
      </c>
      <c r="D45" s="150" t="s">
        <v>705</v>
      </c>
      <c r="E45" s="19"/>
      <c r="F45" s="16"/>
      <c r="G45" s="19"/>
      <c r="H45" s="13"/>
      <c r="I45" s="29"/>
      <c r="J45" s="31"/>
      <c r="K45" s="17">
        <v>6</v>
      </c>
      <c r="L45" s="18">
        <f t="shared" si="1"/>
        <v>2</v>
      </c>
      <c r="M45" s="67">
        <f t="shared" ref="M45:M47" si="4">SUM(L45+$M$5)</f>
        <v>2</v>
      </c>
    </row>
    <row r="46" spans="1:13" ht="14.4" x14ac:dyDescent="0.25">
      <c r="A46" s="12" t="str">
        <f t="shared" si="3"/>
        <v>45Seren EspositoBeelo Bi Golden Girl SR</v>
      </c>
      <c r="B46" s="375">
        <v>45</v>
      </c>
      <c r="C46" s="151" t="s">
        <v>137</v>
      </c>
      <c r="D46" s="150" t="s">
        <v>780</v>
      </c>
      <c r="E46" s="19"/>
      <c r="F46" s="16"/>
      <c r="G46" s="19">
        <v>200</v>
      </c>
      <c r="H46" s="13"/>
      <c r="I46" s="29"/>
      <c r="J46" s="31"/>
      <c r="K46" s="17"/>
      <c r="L46" s="18">
        <f t="shared" si="1"/>
        <v>0</v>
      </c>
      <c r="M46" s="67">
        <f t="shared" si="4"/>
        <v>0</v>
      </c>
    </row>
    <row r="47" spans="1:13" ht="14.4" x14ac:dyDescent="0.25">
      <c r="A47" s="12" t="str">
        <f t="shared" si="3"/>
        <v>45Lily QuirkLuna</v>
      </c>
      <c r="B47" s="375">
        <v>45</v>
      </c>
      <c r="C47" s="151" t="s">
        <v>709</v>
      </c>
      <c r="D47" s="150" t="s">
        <v>755</v>
      </c>
      <c r="E47" s="19"/>
      <c r="F47" s="16"/>
      <c r="G47" s="19"/>
      <c r="H47" s="13"/>
      <c r="I47" s="29"/>
      <c r="J47" s="31"/>
      <c r="K47" s="17">
        <v>2</v>
      </c>
      <c r="L47" s="18">
        <f t="shared" si="1"/>
        <v>6</v>
      </c>
      <c r="M47" s="67">
        <f t="shared" si="4"/>
        <v>6</v>
      </c>
    </row>
    <row r="48" spans="1:13" ht="14.4" x14ac:dyDescent="0.25">
      <c r="A48" s="12" t="str">
        <f t="shared" si="3"/>
        <v>45Elaria AtheisBamborough Lady Caroline SR</v>
      </c>
      <c r="B48" s="375">
        <v>45</v>
      </c>
      <c r="C48" s="151" t="s">
        <v>469</v>
      </c>
      <c r="D48" s="150" t="s">
        <v>775</v>
      </c>
      <c r="E48" s="19"/>
      <c r="F48" s="16"/>
      <c r="G48" s="19">
        <v>200</v>
      </c>
      <c r="H48" s="13"/>
      <c r="I48" s="29"/>
      <c r="J48" s="31"/>
      <c r="K48" s="17"/>
      <c r="L48" s="18">
        <f t="shared" si="1"/>
        <v>0</v>
      </c>
      <c r="M48" s="67">
        <f t="shared" ref="M48:M111" si="5">SUM(L48+$M$5)</f>
        <v>0</v>
      </c>
    </row>
    <row r="49" spans="1:13" ht="14.4" x14ac:dyDescent="0.25">
      <c r="A49" s="12" t="str">
        <f t="shared" si="3"/>
        <v>45Skye BoschettiWendamar Braxton</v>
      </c>
      <c r="B49" s="375">
        <v>45</v>
      </c>
      <c r="C49" s="151" t="s">
        <v>471</v>
      </c>
      <c r="D49" s="150" t="s">
        <v>472</v>
      </c>
      <c r="E49" s="19"/>
      <c r="F49" s="16"/>
      <c r="G49" s="19"/>
      <c r="H49" s="13"/>
      <c r="I49" s="29"/>
      <c r="J49" s="31"/>
      <c r="K49" s="17">
        <v>1</v>
      </c>
      <c r="L49" s="18">
        <f t="shared" si="1"/>
        <v>7</v>
      </c>
      <c r="M49" s="67">
        <f t="shared" si="5"/>
        <v>7</v>
      </c>
    </row>
    <row r="50" spans="1:13" ht="14.4" x14ac:dyDescent="0.25">
      <c r="A50" s="12" t="str">
        <f t="shared" si="3"/>
        <v>45Tahnee JonesRory SR</v>
      </c>
      <c r="B50" s="375">
        <v>45</v>
      </c>
      <c r="C50" s="151" t="s">
        <v>180</v>
      </c>
      <c r="D50" s="150" t="s">
        <v>785</v>
      </c>
      <c r="E50" s="19"/>
      <c r="F50" s="16"/>
      <c r="G50" s="19">
        <v>200</v>
      </c>
      <c r="H50" s="13"/>
      <c r="I50" s="29"/>
      <c r="J50" s="31"/>
      <c r="K50" s="17"/>
      <c r="L50" s="18">
        <f t="shared" si="1"/>
        <v>0</v>
      </c>
      <c r="M50" s="67">
        <f t="shared" si="5"/>
        <v>0</v>
      </c>
    </row>
    <row r="51" spans="1:13" ht="14.4" x14ac:dyDescent="0.25">
      <c r="A51" s="12" t="str">
        <f t="shared" si="3"/>
        <v>45Sienna ChesterBroadwater Park Garland SR</v>
      </c>
      <c r="B51" s="375">
        <v>45</v>
      </c>
      <c r="C51" s="151" t="s">
        <v>766</v>
      </c>
      <c r="D51" s="150" t="s">
        <v>784</v>
      </c>
      <c r="E51" s="19"/>
      <c r="F51" s="16"/>
      <c r="G51" s="19">
        <v>200</v>
      </c>
      <c r="H51" s="13"/>
      <c r="I51" s="29"/>
      <c r="J51" s="31"/>
      <c r="K51" s="17"/>
      <c r="L51" s="18">
        <f t="shared" si="1"/>
        <v>0</v>
      </c>
      <c r="M51" s="67">
        <f t="shared" si="5"/>
        <v>0</v>
      </c>
    </row>
    <row r="52" spans="1:13" ht="14.4" x14ac:dyDescent="0.25">
      <c r="A52" s="12" t="str">
        <f t="shared" si="3"/>
        <v>45Indy BrajkovichIndy</v>
      </c>
      <c r="B52" s="375">
        <v>45</v>
      </c>
      <c r="C52" s="151" t="s">
        <v>701</v>
      </c>
      <c r="D52" s="150" t="s">
        <v>702</v>
      </c>
      <c r="E52" s="19"/>
      <c r="F52" s="16"/>
      <c r="G52" s="19"/>
      <c r="H52" s="13"/>
      <c r="I52" s="29"/>
      <c r="J52" s="31"/>
      <c r="K52" s="17">
        <v>4</v>
      </c>
      <c r="L52" s="18">
        <f t="shared" si="1"/>
        <v>4</v>
      </c>
      <c r="M52" s="67">
        <f t="shared" si="5"/>
        <v>4</v>
      </c>
    </row>
    <row r="53" spans="1:13" ht="14.4" x14ac:dyDescent="0.25">
      <c r="A53" s="12" t="str">
        <f t="shared" si="3"/>
        <v>45Emma BennettKynwynn Foxy Lady SR</v>
      </c>
      <c r="B53" s="375">
        <v>45</v>
      </c>
      <c r="C53" s="151" t="s">
        <v>703</v>
      </c>
      <c r="D53" s="150" t="s">
        <v>783</v>
      </c>
      <c r="E53" s="19"/>
      <c r="F53" s="16"/>
      <c r="G53" s="19"/>
      <c r="H53" s="13"/>
      <c r="I53" s="29"/>
      <c r="J53" s="31"/>
      <c r="K53" s="17"/>
      <c r="L53" s="18">
        <f t="shared" si="1"/>
        <v>0</v>
      </c>
      <c r="M53" s="67">
        <f t="shared" si="5"/>
        <v>0</v>
      </c>
    </row>
    <row r="54" spans="1:13" ht="14.4" x14ac:dyDescent="0.25">
      <c r="A54" s="12" t="str">
        <f t="shared" si="3"/>
        <v>45Annabel Mccormack</v>
      </c>
      <c r="B54" s="375">
        <v>45</v>
      </c>
      <c r="C54" s="151" t="s">
        <v>772</v>
      </c>
      <c r="D54" s="150" t="s">
        <v>19</v>
      </c>
      <c r="E54" s="19"/>
      <c r="F54" s="16"/>
      <c r="G54" s="19"/>
      <c r="H54" s="13"/>
      <c r="I54" s="29"/>
      <c r="J54" s="31"/>
      <c r="K54" s="17">
        <v>6</v>
      </c>
      <c r="L54" s="18">
        <f t="shared" si="1"/>
        <v>2</v>
      </c>
      <c r="M54" s="67">
        <f t="shared" si="5"/>
        <v>2</v>
      </c>
    </row>
    <row r="55" spans="1:13" ht="14.4" x14ac:dyDescent="0.25">
      <c r="A55" s="12" t="str">
        <f t="shared" si="3"/>
        <v>65Ella MccrumKp Playback SR</v>
      </c>
      <c r="B55" s="13">
        <v>65</v>
      </c>
      <c r="C55" s="14" t="s">
        <v>765</v>
      </c>
      <c r="D55" s="15" t="s">
        <v>787</v>
      </c>
      <c r="E55" s="19"/>
      <c r="F55" s="16"/>
      <c r="G55" s="19">
        <v>200</v>
      </c>
      <c r="H55" s="13"/>
      <c r="I55" s="29"/>
      <c r="J55" s="31"/>
      <c r="K55" s="17"/>
      <c r="L55" s="18">
        <f t="shared" si="1"/>
        <v>0</v>
      </c>
      <c r="M55" s="67">
        <f t="shared" si="5"/>
        <v>0</v>
      </c>
    </row>
    <row r="56" spans="1:13" ht="14.4" x14ac:dyDescent="0.25">
      <c r="A56" s="12" t="str">
        <f t="shared" si="3"/>
        <v>65Emma MercuriEsb Irish Nymph</v>
      </c>
      <c r="B56" s="13">
        <v>65</v>
      </c>
      <c r="C56" s="14" t="s">
        <v>673</v>
      </c>
      <c r="D56" s="15" t="s">
        <v>740</v>
      </c>
      <c r="E56" s="19"/>
      <c r="F56" s="16"/>
      <c r="G56" s="19"/>
      <c r="H56" s="13"/>
      <c r="I56" s="29"/>
      <c r="J56" s="31"/>
      <c r="K56" s="17">
        <v>3</v>
      </c>
      <c r="L56" s="18">
        <f t="shared" si="1"/>
        <v>5</v>
      </c>
      <c r="M56" s="67">
        <f t="shared" si="5"/>
        <v>5</v>
      </c>
    </row>
    <row r="57" spans="1:13" ht="14.4" x14ac:dyDescent="0.25">
      <c r="A57" s="12" t="str">
        <f t="shared" si="3"/>
        <v>65David MarshallLeileo</v>
      </c>
      <c r="B57" s="13">
        <v>65</v>
      </c>
      <c r="C57" s="14" t="s">
        <v>674</v>
      </c>
      <c r="D57" s="15" t="s">
        <v>741</v>
      </c>
      <c r="E57" s="19"/>
      <c r="F57" s="16"/>
      <c r="G57" s="19">
        <v>200</v>
      </c>
      <c r="H57" s="13"/>
      <c r="I57" s="29"/>
      <c r="J57" s="31"/>
      <c r="K57" s="17"/>
      <c r="L57" s="18">
        <f t="shared" si="1"/>
        <v>0</v>
      </c>
      <c r="M57" s="67">
        <f t="shared" si="5"/>
        <v>0</v>
      </c>
    </row>
    <row r="58" spans="1:13" ht="14.4" x14ac:dyDescent="0.25">
      <c r="A58" s="12" t="str">
        <f t="shared" si="3"/>
        <v>65Abigail LaurenceStarwaltz Judgement</v>
      </c>
      <c r="B58" s="13">
        <v>65</v>
      </c>
      <c r="C58" s="14" t="s">
        <v>675</v>
      </c>
      <c r="D58" s="15" t="s">
        <v>742</v>
      </c>
      <c r="E58" s="19"/>
      <c r="F58" s="16"/>
      <c r="G58" s="19"/>
      <c r="H58" s="13"/>
      <c r="I58" s="29"/>
      <c r="J58" s="31"/>
      <c r="K58" s="17"/>
      <c r="L58" s="18">
        <f t="shared" si="1"/>
        <v>0</v>
      </c>
      <c r="M58" s="67">
        <f t="shared" si="5"/>
        <v>0</v>
      </c>
    </row>
    <row r="59" spans="1:13" ht="14.4" x14ac:dyDescent="0.25">
      <c r="A59" s="12" t="str">
        <f t="shared" si="3"/>
        <v>65Allye HaydonPikelet SR</v>
      </c>
      <c r="B59" s="13">
        <v>65</v>
      </c>
      <c r="C59" s="14" t="s">
        <v>676</v>
      </c>
      <c r="D59" s="15" t="s">
        <v>792</v>
      </c>
      <c r="E59" s="19"/>
      <c r="F59" s="16"/>
      <c r="G59" s="19"/>
      <c r="H59" s="13"/>
      <c r="I59" s="29"/>
      <c r="J59" s="31"/>
      <c r="K59" s="17"/>
      <c r="L59" s="18">
        <f t="shared" si="1"/>
        <v>0</v>
      </c>
      <c r="M59" s="67">
        <f t="shared" si="5"/>
        <v>0</v>
      </c>
    </row>
    <row r="60" spans="1:13" ht="14.4" x14ac:dyDescent="0.25">
      <c r="A60" s="12" t="str">
        <f t="shared" si="3"/>
        <v>65Rachel Staniforth-SmithKatannah Chardonnay</v>
      </c>
      <c r="B60" s="13">
        <v>65</v>
      </c>
      <c r="C60" s="14" t="s">
        <v>485</v>
      </c>
      <c r="D60" s="15" t="s">
        <v>251</v>
      </c>
      <c r="E60" s="19"/>
      <c r="F60" s="16"/>
      <c r="G60" s="19">
        <v>200</v>
      </c>
      <c r="H60" s="13"/>
      <c r="I60" s="29"/>
      <c r="J60" s="31"/>
      <c r="K60" s="17"/>
      <c r="L60" s="18">
        <f t="shared" si="1"/>
        <v>0</v>
      </c>
      <c r="M60" s="67">
        <f t="shared" si="5"/>
        <v>0</v>
      </c>
    </row>
    <row r="61" spans="1:13" ht="14.4" x14ac:dyDescent="0.25">
      <c r="A61" s="12" t="str">
        <f t="shared" si="3"/>
        <v>65Faith HutchinsUpward Others SR</v>
      </c>
      <c r="B61" s="13">
        <v>65</v>
      </c>
      <c r="C61" s="14" t="s">
        <v>678</v>
      </c>
      <c r="D61" s="15" t="s">
        <v>795</v>
      </c>
      <c r="E61" s="19"/>
      <c r="F61" s="16"/>
      <c r="G61" s="19"/>
      <c r="H61" s="13"/>
      <c r="I61" s="29"/>
      <c r="J61" s="31"/>
      <c r="K61" s="17">
        <v>5</v>
      </c>
      <c r="L61" s="18">
        <f t="shared" si="1"/>
        <v>3</v>
      </c>
      <c r="M61" s="67">
        <f t="shared" si="5"/>
        <v>3</v>
      </c>
    </row>
    <row r="62" spans="1:13" ht="14.4" x14ac:dyDescent="0.25">
      <c r="A62" s="12" t="str">
        <f t="shared" si="3"/>
        <v>65Amber LewisRio Delta SR</v>
      </c>
      <c r="B62" s="13">
        <v>65</v>
      </c>
      <c r="C62" s="14" t="s">
        <v>680</v>
      </c>
      <c r="D62" s="15" t="s">
        <v>796</v>
      </c>
      <c r="E62" s="19"/>
      <c r="F62" s="16"/>
      <c r="G62" s="19">
        <v>200</v>
      </c>
      <c r="H62" s="13"/>
      <c r="I62" s="29"/>
      <c r="J62" s="31"/>
      <c r="K62" s="17"/>
      <c r="L62" s="18">
        <f t="shared" si="1"/>
        <v>0</v>
      </c>
      <c r="M62" s="67">
        <f t="shared" si="5"/>
        <v>0</v>
      </c>
    </row>
    <row r="63" spans="1:13" ht="14.4" x14ac:dyDescent="0.25">
      <c r="A63" s="12" t="str">
        <f t="shared" si="3"/>
        <v>65Cassady CheesemanCharlie SR</v>
      </c>
      <c r="B63" s="13">
        <v>65</v>
      </c>
      <c r="C63" s="14" t="s">
        <v>682</v>
      </c>
      <c r="D63" s="15" t="s">
        <v>797</v>
      </c>
      <c r="E63" s="19"/>
      <c r="F63" s="16"/>
      <c r="G63" s="19">
        <v>120</v>
      </c>
      <c r="H63" s="13"/>
      <c r="I63" s="29"/>
      <c r="J63" s="31"/>
      <c r="K63" s="17"/>
      <c r="L63" s="18">
        <f t="shared" si="1"/>
        <v>0</v>
      </c>
      <c r="M63" s="67">
        <f t="shared" si="5"/>
        <v>0</v>
      </c>
    </row>
    <row r="64" spans="1:13" ht="14.4" x14ac:dyDescent="0.25">
      <c r="A64" s="12" t="str">
        <f t="shared" si="3"/>
        <v>65Isobel EganOrange Hill Ondini SR</v>
      </c>
      <c r="B64" s="13">
        <v>65</v>
      </c>
      <c r="C64" s="14" t="s">
        <v>683</v>
      </c>
      <c r="D64" s="15" t="s">
        <v>790</v>
      </c>
      <c r="E64" s="19"/>
      <c r="F64" s="16"/>
      <c r="G64" s="19">
        <v>120</v>
      </c>
      <c r="H64" s="13"/>
      <c r="I64" s="29"/>
      <c r="J64" s="31"/>
      <c r="K64" s="17">
        <v>3</v>
      </c>
      <c r="L64" s="18">
        <f t="shared" si="1"/>
        <v>5</v>
      </c>
      <c r="M64" s="67">
        <f t="shared" si="5"/>
        <v>5</v>
      </c>
    </row>
    <row r="65" spans="1:13" ht="14.4" x14ac:dyDescent="0.25">
      <c r="A65" s="12" t="str">
        <f t="shared" si="3"/>
        <v>65Emily CarpenterFabulistic</v>
      </c>
      <c r="B65" s="13">
        <v>65</v>
      </c>
      <c r="C65" s="14" t="s">
        <v>248</v>
      </c>
      <c r="D65" s="15" t="s">
        <v>685</v>
      </c>
      <c r="E65" s="19"/>
      <c r="F65" s="16"/>
      <c r="G65" s="19"/>
      <c r="H65" s="13"/>
      <c r="I65" s="29"/>
      <c r="J65" s="31"/>
      <c r="K65" s="17"/>
      <c r="L65" s="18">
        <f t="shared" si="1"/>
        <v>0</v>
      </c>
      <c r="M65" s="67">
        <f t="shared" si="5"/>
        <v>0</v>
      </c>
    </row>
    <row r="66" spans="1:13" ht="14.4" x14ac:dyDescent="0.25">
      <c r="A66" s="12" t="str">
        <f t="shared" si="3"/>
        <v>65Ashleigh HillMillendon Theo</v>
      </c>
      <c r="B66" s="13">
        <v>65</v>
      </c>
      <c r="C66" s="14" t="s">
        <v>686</v>
      </c>
      <c r="D66" s="15" t="s">
        <v>743</v>
      </c>
      <c r="E66" s="19"/>
      <c r="F66" s="16"/>
      <c r="G66" s="19">
        <v>200</v>
      </c>
      <c r="H66" s="13"/>
      <c r="I66" s="29"/>
      <c r="J66" s="31"/>
      <c r="K66" s="17">
        <v>4</v>
      </c>
      <c r="L66" s="18">
        <f t="shared" si="1"/>
        <v>4</v>
      </c>
      <c r="M66" s="67">
        <f t="shared" si="5"/>
        <v>4</v>
      </c>
    </row>
    <row r="67" spans="1:13" ht="14.4" x14ac:dyDescent="0.25">
      <c r="A67" s="12" t="str">
        <f t="shared" si="3"/>
        <v>65Mia MercuriAtomic Chilli</v>
      </c>
      <c r="B67" s="13">
        <v>65</v>
      </c>
      <c r="C67" s="14" t="s">
        <v>687</v>
      </c>
      <c r="D67" s="15" t="s">
        <v>688</v>
      </c>
      <c r="E67" s="19"/>
      <c r="F67" s="16"/>
      <c r="G67" s="19">
        <v>200</v>
      </c>
      <c r="H67" s="13"/>
      <c r="I67" s="29"/>
      <c r="J67" s="31"/>
      <c r="K67" s="17">
        <v>2</v>
      </c>
      <c r="L67" s="18">
        <f t="shared" si="1"/>
        <v>6</v>
      </c>
      <c r="M67" s="67">
        <f t="shared" si="5"/>
        <v>6</v>
      </c>
    </row>
    <row r="68" spans="1:13" ht="14.4" x14ac:dyDescent="0.25">
      <c r="A68" s="12" t="str">
        <f t="shared" si="3"/>
        <v>65Kailani Muir</v>
      </c>
      <c r="B68" s="13">
        <v>65</v>
      </c>
      <c r="C68" s="14" t="s">
        <v>720</v>
      </c>
      <c r="D68" s="15" t="s">
        <v>19</v>
      </c>
      <c r="E68" s="19"/>
      <c r="F68" s="16"/>
      <c r="G68" s="19"/>
      <c r="H68" s="13"/>
      <c r="I68" s="29"/>
      <c r="J68" s="31"/>
      <c r="K68" s="17">
        <v>1</v>
      </c>
      <c r="L68" s="18">
        <f t="shared" si="1"/>
        <v>7</v>
      </c>
      <c r="M68" s="67">
        <f t="shared" si="5"/>
        <v>7</v>
      </c>
    </row>
    <row r="69" spans="1:13" ht="14.4" x14ac:dyDescent="0.25">
      <c r="A69" s="12" t="str">
        <f t="shared" si="3"/>
        <v>65Ellie SteeleBryceana Wildest Dream</v>
      </c>
      <c r="B69" s="13">
        <v>65</v>
      </c>
      <c r="C69" s="14" t="s">
        <v>689</v>
      </c>
      <c r="D69" s="15" t="s">
        <v>744</v>
      </c>
      <c r="E69" s="19"/>
      <c r="F69" s="16"/>
      <c r="G69" s="19"/>
      <c r="H69" s="13"/>
      <c r="I69" s="29"/>
      <c r="J69" s="31">
        <v>60</v>
      </c>
      <c r="K69" s="17">
        <v>1</v>
      </c>
      <c r="L69" s="18">
        <f t="shared" si="1"/>
        <v>7</v>
      </c>
      <c r="M69" s="67">
        <f t="shared" si="5"/>
        <v>7</v>
      </c>
    </row>
    <row r="70" spans="1:13" ht="14.4" x14ac:dyDescent="0.25">
      <c r="A70" s="12" t="str">
        <f t="shared" ref="A70:A101" si="6">CONCATENATE(B70,C70,D70)</f>
        <v>65Meg FowlerSavannah</v>
      </c>
      <c r="B70" s="13">
        <v>65</v>
      </c>
      <c r="C70" s="14" t="s">
        <v>690</v>
      </c>
      <c r="D70" s="15" t="s">
        <v>691</v>
      </c>
      <c r="E70" s="19"/>
      <c r="F70" s="16"/>
      <c r="G70" s="19"/>
      <c r="H70" s="13"/>
      <c r="I70" s="29"/>
      <c r="J70" s="31">
        <v>20</v>
      </c>
      <c r="K70" s="17">
        <v>3</v>
      </c>
      <c r="L70" s="18">
        <f t="shared" ref="L70:L129" si="7">IF(K70=1,7,IF(K70=2,6,IF(K70=3,5,IF(K70=4,4,IF(K70=5,3,IF(K70=6,2,IF(K70&gt;=6,1,0)))))))</f>
        <v>5</v>
      </c>
      <c r="M70" s="67">
        <f t="shared" si="5"/>
        <v>5</v>
      </c>
    </row>
    <row r="71" spans="1:13" ht="14.4" x14ac:dyDescent="0.25">
      <c r="A71" s="12" t="str">
        <f t="shared" si="6"/>
        <v>65Pippa BlackTrapalanda Downs Pegasus</v>
      </c>
      <c r="B71" s="13">
        <v>65</v>
      </c>
      <c r="C71" s="14" t="s">
        <v>438</v>
      </c>
      <c r="D71" s="15" t="s">
        <v>692</v>
      </c>
      <c r="E71" s="19"/>
      <c r="F71" s="16"/>
      <c r="G71" s="19"/>
      <c r="H71" s="13"/>
      <c r="I71" s="29"/>
      <c r="J71" s="31"/>
      <c r="K71" s="17">
        <v>1</v>
      </c>
      <c r="L71" s="18">
        <f t="shared" si="7"/>
        <v>7</v>
      </c>
      <c r="M71" s="67">
        <f t="shared" si="5"/>
        <v>7</v>
      </c>
    </row>
    <row r="72" spans="1:13" ht="14.4" x14ac:dyDescent="0.25">
      <c r="A72" s="12" t="str">
        <f t="shared" si="6"/>
        <v>65Indy MoffittPangari Silver DawnSR</v>
      </c>
      <c r="B72" s="13">
        <v>65</v>
      </c>
      <c r="C72" s="14" t="s">
        <v>693</v>
      </c>
      <c r="D72" s="15" t="s">
        <v>801</v>
      </c>
      <c r="E72" s="19"/>
      <c r="F72" s="16"/>
      <c r="G72" s="19"/>
      <c r="H72" s="13"/>
      <c r="I72" s="29"/>
      <c r="J72" s="31">
        <v>20</v>
      </c>
      <c r="K72" s="17">
        <v>3</v>
      </c>
      <c r="L72" s="18">
        <f t="shared" si="7"/>
        <v>5</v>
      </c>
      <c r="M72" s="67">
        <f t="shared" si="5"/>
        <v>5</v>
      </c>
    </row>
    <row r="73" spans="1:13" ht="14.4" x14ac:dyDescent="0.25">
      <c r="A73" s="12" t="str">
        <f t="shared" si="6"/>
        <v>65Keira DowdingWizard</v>
      </c>
      <c r="B73" s="13">
        <v>65</v>
      </c>
      <c r="C73" s="14" t="s">
        <v>694</v>
      </c>
      <c r="D73" s="15" t="s">
        <v>746</v>
      </c>
      <c r="E73" s="19"/>
      <c r="F73" s="16"/>
      <c r="G73" s="19"/>
      <c r="H73" s="13"/>
      <c r="I73" s="29">
        <v>340</v>
      </c>
      <c r="J73" s="31"/>
      <c r="K73" s="17">
        <v>4</v>
      </c>
      <c r="L73" s="18">
        <f t="shared" si="7"/>
        <v>4</v>
      </c>
      <c r="M73" s="67">
        <f t="shared" si="5"/>
        <v>4</v>
      </c>
    </row>
    <row r="74" spans="1:13" ht="14.4" x14ac:dyDescent="0.25">
      <c r="A74" s="12" t="str">
        <f t="shared" si="6"/>
        <v>65Charlotte CrichtonPenley Domino</v>
      </c>
      <c r="B74" s="13">
        <v>65</v>
      </c>
      <c r="C74" s="14" t="s">
        <v>695</v>
      </c>
      <c r="D74" s="15" t="s">
        <v>696</v>
      </c>
      <c r="E74" s="19"/>
      <c r="F74" s="16"/>
      <c r="G74" s="19"/>
      <c r="H74" s="13"/>
      <c r="I74" s="29"/>
      <c r="J74" s="31"/>
      <c r="K74" s="17">
        <v>1</v>
      </c>
      <c r="L74" s="18">
        <f t="shared" si="7"/>
        <v>7</v>
      </c>
      <c r="M74" s="67">
        <f t="shared" si="5"/>
        <v>7</v>
      </c>
    </row>
    <row r="75" spans="1:13" ht="14.4" x14ac:dyDescent="0.25">
      <c r="A75" s="12" t="str">
        <f t="shared" si="6"/>
        <v>65Joshua DuncanTyalla Oriole</v>
      </c>
      <c r="B75" s="13">
        <v>65</v>
      </c>
      <c r="C75" s="191" t="s">
        <v>587</v>
      </c>
      <c r="D75" s="202" t="s">
        <v>588</v>
      </c>
      <c r="E75" s="19"/>
      <c r="F75" s="16"/>
      <c r="G75" s="19"/>
      <c r="H75" s="13"/>
      <c r="I75" s="29"/>
      <c r="J75" s="31"/>
      <c r="K75" s="17">
        <v>3</v>
      </c>
      <c r="L75" s="18">
        <f t="shared" si="7"/>
        <v>5</v>
      </c>
      <c r="M75" s="67">
        <f t="shared" si="5"/>
        <v>5</v>
      </c>
    </row>
    <row r="76" spans="1:13" ht="14.4" x14ac:dyDescent="0.25">
      <c r="A76" s="12" t="str">
        <f t="shared" si="6"/>
        <v>65Josephine AnningBrayside Sensation</v>
      </c>
      <c r="B76" s="13">
        <v>65</v>
      </c>
      <c r="C76" s="14" t="s">
        <v>195</v>
      </c>
      <c r="D76" s="15" t="s">
        <v>189</v>
      </c>
      <c r="E76" s="19"/>
      <c r="F76" s="16"/>
      <c r="G76" s="19"/>
      <c r="H76" s="13"/>
      <c r="I76" s="29"/>
      <c r="J76" s="31"/>
      <c r="K76" s="17">
        <v>2</v>
      </c>
      <c r="L76" s="18">
        <f t="shared" si="7"/>
        <v>6</v>
      </c>
      <c r="M76" s="67">
        <f t="shared" si="5"/>
        <v>6</v>
      </c>
    </row>
    <row r="77" spans="1:13" ht="14.4" x14ac:dyDescent="0.25">
      <c r="A77" s="12" t="str">
        <f t="shared" si="6"/>
        <v>65Hannah BassolaMissy</v>
      </c>
      <c r="B77" s="13">
        <v>65</v>
      </c>
      <c r="C77" s="14" t="s">
        <v>697</v>
      </c>
      <c r="D77" s="15" t="s">
        <v>747</v>
      </c>
      <c r="E77" s="19"/>
      <c r="F77" s="16"/>
      <c r="G77" s="19"/>
      <c r="H77" s="13"/>
      <c r="I77" s="29"/>
      <c r="J77" s="31"/>
      <c r="K77" s="17">
        <v>4</v>
      </c>
      <c r="L77" s="18">
        <f t="shared" si="7"/>
        <v>4</v>
      </c>
      <c r="M77" s="67">
        <f t="shared" si="5"/>
        <v>4</v>
      </c>
    </row>
    <row r="78" spans="1:13" ht="14.4" x14ac:dyDescent="0.25">
      <c r="A78" s="12" t="str">
        <f t="shared" si="6"/>
        <v>65Lily VanderwielSundale SiriusSR</v>
      </c>
      <c r="B78" s="13">
        <v>65</v>
      </c>
      <c r="C78" s="14" t="s">
        <v>451</v>
      </c>
      <c r="D78" s="15" t="s">
        <v>793</v>
      </c>
      <c r="E78" s="19"/>
      <c r="F78" s="16"/>
      <c r="G78" s="19"/>
      <c r="H78" s="13"/>
      <c r="I78" s="29">
        <v>220</v>
      </c>
      <c r="J78" s="31"/>
      <c r="K78" s="17">
        <v>7</v>
      </c>
      <c r="L78" s="18">
        <f t="shared" si="7"/>
        <v>1</v>
      </c>
      <c r="M78" s="67">
        <f t="shared" si="5"/>
        <v>1</v>
      </c>
    </row>
    <row r="79" spans="1:13" ht="14.4" x14ac:dyDescent="0.25">
      <c r="A79" s="12" t="str">
        <f t="shared" si="6"/>
        <v>65Emma MercuriEsb Irish Nymph SR</v>
      </c>
      <c r="B79" s="13">
        <v>65</v>
      </c>
      <c r="C79" s="14" t="s">
        <v>673</v>
      </c>
      <c r="D79" s="15" t="s">
        <v>788</v>
      </c>
      <c r="E79" s="19"/>
      <c r="F79" s="16"/>
      <c r="G79" s="19"/>
      <c r="H79" s="13"/>
      <c r="I79" s="29"/>
      <c r="J79" s="31"/>
      <c r="K79" s="17"/>
      <c r="L79" s="18">
        <f t="shared" si="7"/>
        <v>0</v>
      </c>
      <c r="M79" s="67">
        <f t="shared" si="5"/>
        <v>0</v>
      </c>
    </row>
    <row r="80" spans="1:13" ht="14.4" x14ac:dyDescent="0.25">
      <c r="A80" s="12" t="str">
        <f t="shared" si="6"/>
        <v>65David MarshallLeileo</v>
      </c>
      <c r="B80" s="13">
        <v>65</v>
      </c>
      <c r="C80" s="14" t="s">
        <v>674</v>
      </c>
      <c r="D80" s="15" t="s">
        <v>741</v>
      </c>
      <c r="E80" s="19"/>
      <c r="F80" s="16"/>
      <c r="G80" s="19"/>
      <c r="H80" s="13"/>
      <c r="I80" s="29"/>
      <c r="J80" s="31"/>
      <c r="K80" s="17" t="s">
        <v>545</v>
      </c>
      <c r="L80" s="18">
        <f t="shared" si="7"/>
        <v>1</v>
      </c>
      <c r="M80" s="67">
        <f t="shared" si="5"/>
        <v>1</v>
      </c>
    </row>
    <row r="81" spans="1:13" ht="14.4" x14ac:dyDescent="0.25">
      <c r="A81" s="12" t="str">
        <f t="shared" si="6"/>
        <v>65Mia MercuriAtomic Chilli SR</v>
      </c>
      <c r="B81" s="13">
        <v>65</v>
      </c>
      <c r="C81" s="14" t="s">
        <v>687</v>
      </c>
      <c r="D81" s="15" t="s">
        <v>794</v>
      </c>
      <c r="E81" s="19"/>
      <c r="F81" s="16"/>
      <c r="G81" s="19"/>
      <c r="H81" s="13"/>
      <c r="I81" s="29"/>
      <c r="J81" s="31"/>
      <c r="K81" s="17">
        <v>3</v>
      </c>
      <c r="L81" s="18">
        <f t="shared" si="7"/>
        <v>5</v>
      </c>
      <c r="M81" s="67">
        <f t="shared" si="5"/>
        <v>5</v>
      </c>
    </row>
    <row r="82" spans="1:13" ht="14.4" x14ac:dyDescent="0.25">
      <c r="A82" s="12" t="str">
        <f t="shared" si="6"/>
        <v>65Faith HutchinsUpward Others</v>
      </c>
      <c r="B82" s="13">
        <v>65</v>
      </c>
      <c r="C82" s="14" t="s">
        <v>678</v>
      </c>
      <c r="D82" s="15" t="s">
        <v>679</v>
      </c>
      <c r="E82" s="19"/>
      <c r="F82" s="16"/>
      <c r="G82" s="19"/>
      <c r="H82" s="13"/>
      <c r="I82" s="29"/>
      <c r="J82" s="31"/>
      <c r="K82" s="17">
        <v>1</v>
      </c>
      <c r="L82" s="18">
        <f t="shared" si="7"/>
        <v>7</v>
      </c>
      <c r="M82" s="67">
        <f t="shared" si="5"/>
        <v>7</v>
      </c>
    </row>
    <row r="83" spans="1:13" ht="14.4" x14ac:dyDescent="0.25">
      <c r="A83" s="12" t="str">
        <f t="shared" si="6"/>
        <v>65Cassady CheesemanCharlie</v>
      </c>
      <c r="B83" s="13">
        <v>65</v>
      </c>
      <c r="C83" s="14" t="s">
        <v>682</v>
      </c>
      <c r="D83" s="15" t="s">
        <v>426</v>
      </c>
      <c r="E83" s="19"/>
      <c r="F83" s="16"/>
      <c r="G83" s="19"/>
      <c r="H83" s="13"/>
      <c r="I83" s="29">
        <v>20</v>
      </c>
      <c r="J83" s="31"/>
      <c r="K83" s="17">
        <v>5</v>
      </c>
      <c r="L83" s="18">
        <f t="shared" si="7"/>
        <v>3</v>
      </c>
      <c r="M83" s="67">
        <f t="shared" si="5"/>
        <v>3</v>
      </c>
    </row>
    <row r="84" spans="1:13" ht="14.4" x14ac:dyDescent="0.25">
      <c r="A84" s="12" t="str">
        <f t="shared" si="6"/>
        <v>65Ashleigh HillMillendon Theo SR</v>
      </c>
      <c r="B84" s="13">
        <v>65</v>
      </c>
      <c r="C84" s="14" t="s">
        <v>686</v>
      </c>
      <c r="D84" s="15" t="s">
        <v>798</v>
      </c>
      <c r="E84" s="19"/>
      <c r="F84" s="16"/>
      <c r="G84" s="19"/>
      <c r="H84" s="13"/>
      <c r="I84" s="29">
        <v>200</v>
      </c>
      <c r="J84" s="31"/>
      <c r="K84" s="17">
        <v>6</v>
      </c>
      <c r="L84" s="18">
        <f t="shared" si="7"/>
        <v>2</v>
      </c>
      <c r="M84" s="67">
        <f t="shared" si="5"/>
        <v>2</v>
      </c>
    </row>
    <row r="85" spans="1:13" ht="14.4" x14ac:dyDescent="0.25">
      <c r="A85" s="12" t="str">
        <f t="shared" si="6"/>
        <v>65Allye HaydonPikelet</v>
      </c>
      <c r="B85" s="13">
        <v>65</v>
      </c>
      <c r="C85" s="14" t="s">
        <v>676</v>
      </c>
      <c r="D85" s="15" t="s">
        <v>677</v>
      </c>
      <c r="E85" s="19"/>
      <c r="F85" s="16"/>
      <c r="G85" s="19"/>
      <c r="H85" s="13"/>
      <c r="I85" s="29"/>
      <c r="J85" s="31"/>
      <c r="K85" s="17">
        <v>2</v>
      </c>
      <c r="L85" s="18">
        <f t="shared" si="7"/>
        <v>6</v>
      </c>
      <c r="M85" s="67">
        <f t="shared" si="5"/>
        <v>6</v>
      </c>
    </row>
    <row r="86" spans="1:13" ht="14.4" x14ac:dyDescent="0.25">
      <c r="A86" s="12" t="str">
        <f t="shared" si="6"/>
        <v>65Ella MccrumKp Playback</v>
      </c>
      <c r="B86" s="13">
        <v>65</v>
      </c>
      <c r="C86" s="14" t="s">
        <v>765</v>
      </c>
      <c r="D86" s="15" t="s">
        <v>739</v>
      </c>
      <c r="E86" s="19"/>
      <c r="F86" s="16"/>
      <c r="G86" s="19"/>
      <c r="H86" s="13"/>
      <c r="I86" s="29"/>
      <c r="J86" s="31"/>
      <c r="K86" s="17">
        <v>2</v>
      </c>
      <c r="L86" s="18">
        <f t="shared" si="7"/>
        <v>6</v>
      </c>
      <c r="M86" s="67">
        <f t="shared" si="5"/>
        <v>6</v>
      </c>
    </row>
    <row r="87" spans="1:13" ht="14.4" x14ac:dyDescent="0.25">
      <c r="A87" s="12" t="str">
        <f t="shared" si="6"/>
        <v>65Amber LewisRio Delta</v>
      </c>
      <c r="B87" s="13">
        <v>65</v>
      </c>
      <c r="C87" s="14" t="s">
        <v>680</v>
      </c>
      <c r="D87" s="15" t="s">
        <v>681</v>
      </c>
      <c r="E87" s="19"/>
      <c r="F87" s="16"/>
      <c r="G87" s="19"/>
      <c r="H87" s="13"/>
      <c r="I87" s="29"/>
      <c r="J87" s="31"/>
      <c r="K87" s="17">
        <v>4</v>
      </c>
      <c r="L87" s="18">
        <f t="shared" si="7"/>
        <v>4</v>
      </c>
      <c r="M87" s="67">
        <f t="shared" si="5"/>
        <v>4</v>
      </c>
    </row>
    <row r="88" spans="1:13" ht="14.4" x14ac:dyDescent="0.25">
      <c r="A88" s="12" t="str">
        <f t="shared" si="6"/>
        <v>65Keira DowdingWizard SR</v>
      </c>
      <c r="B88" s="13">
        <v>65</v>
      </c>
      <c r="C88" s="14" t="s">
        <v>694</v>
      </c>
      <c r="D88" s="15" t="s">
        <v>791</v>
      </c>
      <c r="E88" s="19"/>
      <c r="F88" s="16"/>
      <c r="G88" s="19"/>
      <c r="H88" s="13">
        <v>40</v>
      </c>
      <c r="I88" s="29"/>
      <c r="J88" s="31"/>
      <c r="K88" s="17">
        <v>5</v>
      </c>
      <c r="L88" s="18">
        <f t="shared" si="7"/>
        <v>3</v>
      </c>
      <c r="M88" s="67">
        <f t="shared" si="5"/>
        <v>3</v>
      </c>
    </row>
    <row r="89" spans="1:13" ht="14.4" x14ac:dyDescent="0.25">
      <c r="A89" s="12" t="str">
        <f t="shared" si="6"/>
        <v>65Emily CarpenterFabulistic</v>
      </c>
      <c r="B89" s="13">
        <v>65</v>
      </c>
      <c r="C89" s="14" t="s">
        <v>248</v>
      </c>
      <c r="D89" s="15" t="s">
        <v>685</v>
      </c>
      <c r="E89" s="19"/>
      <c r="F89" s="16"/>
      <c r="G89" s="19"/>
      <c r="H89" s="13">
        <v>60</v>
      </c>
      <c r="I89" s="29"/>
      <c r="J89" s="31"/>
      <c r="K89" s="17"/>
      <c r="L89" s="18">
        <f t="shared" si="7"/>
        <v>0</v>
      </c>
      <c r="M89" s="67">
        <f t="shared" si="5"/>
        <v>0</v>
      </c>
    </row>
    <row r="90" spans="1:13" ht="14.4" x14ac:dyDescent="0.25">
      <c r="A90" s="12" t="str">
        <f t="shared" si="6"/>
        <v>65Meg FowlerSavannah SR</v>
      </c>
      <c r="B90" s="13">
        <v>65</v>
      </c>
      <c r="C90" s="14" t="s">
        <v>690</v>
      </c>
      <c r="D90" s="15" t="s">
        <v>789</v>
      </c>
      <c r="E90" s="19"/>
      <c r="F90" s="16"/>
      <c r="G90" s="19"/>
      <c r="H90" s="13"/>
      <c r="I90" s="29"/>
      <c r="J90" s="31"/>
      <c r="K90" s="17">
        <v>3</v>
      </c>
      <c r="L90" s="18">
        <f t="shared" si="7"/>
        <v>5</v>
      </c>
      <c r="M90" s="67">
        <f t="shared" si="5"/>
        <v>5</v>
      </c>
    </row>
    <row r="91" spans="1:13" ht="14.4" x14ac:dyDescent="0.25">
      <c r="A91" s="12" t="str">
        <f t="shared" si="6"/>
        <v>65Isobel EganOrange Hill Ondini</v>
      </c>
      <c r="B91" s="13">
        <v>65</v>
      </c>
      <c r="C91" s="14" t="s">
        <v>683</v>
      </c>
      <c r="D91" s="15" t="s">
        <v>684</v>
      </c>
      <c r="E91" s="19"/>
      <c r="F91" s="16"/>
      <c r="G91" s="19"/>
      <c r="H91" s="13"/>
      <c r="I91" s="29"/>
      <c r="J91" s="31"/>
      <c r="K91" s="17">
        <v>1</v>
      </c>
      <c r="L91" s="18">
        <f t="shared" si="7"/>
        <v>7</v>
      </c>
      <c r="M91" s="67">
        <f t="shared" si="5"/>
        <v>7</v>
      </c>
    </row>
    <row r="92" spans="1:13" ht="14.4" x14ac:dyDescent="0.25">
      <c r="A92" s="12" t="str">
        <f t="shared" si="6"/>
        <v>65Lily VanderwielSundale Sirius</v>
      </c>
      <c r="B92" s="375">
        <v>65</v>
      </c>
      <c r="C92" s="151" t="s">
        <v>451</v>
      </c>
      <c r="D92" s="150" t="s">
        <v>480</v>
      </c>
      <c r="E92" s="19"/>
      <c r="F92" s="16"/>
      <c r="G92" s="19"/>
      <c r="H92" s="13"/>
      <c r="I92" s="29"/>
      <c r="J92" s="31"/>
      <c r="K92" s="17">
        <v>6</v>
      </c>
      <c r="L92" s="18">
        <f t="shared" si="7"/>
        <v>2</v>
      </c>
      <c r="M92" s="67">
        <f t="shared" si="5"/>
        <v>2</v>
      </c>
    </row>
    <row r="93" spans="1:13" ht="14.4" x14ac:dyDescent="0.25">
      <c r="A93" s="12" t="str">
        <f t="shared" si="6"/>
        <v>65Pippa BlackTrapalanda Downs Pegasus SR</v>
      </c>
      <c r="B93" s="375">
        <v>65</v>
      </c>
      <c r="C93" s="151" t="s">
        <v>438</v>
      </c>
      <c r="D93" s="150" t="s">
        <v>799</v>
      </c>
      <c r="E93" s="19"/>
      <c r="F93" s="16"/>
      <c r="G93" s="19"/>
      <c r="H93" s="13">
        <v>200</v>
      </c>
      <c r="I93" s="29"/>
      <c r="J93" s="31"/>
      <c r="K93" s="17">
        <v>7</v>
      </c>
      <c r="L93" s="18">
        <f t="shared" si="7"/>
        <v>1</v>
      </c>
      <c r="M93" s="67">
        <f t="shared" si="5"/>
        <v>1</v>
      </c>
    </row>
    <row r="94" spans="1:13" ht="14.4" x14ac:dyDescent="0.25">
      <c r="A94" s="12" t="str">
        <f t="shared" si="6"/>
        <v>65Charlotte CrichtonPenley Domino SR</v>
      </c>
      <c r="B94" s="375">
        <v>65</v>
      </c>
      <c r="C94" s="151" t="s">
        <v>695</v>
      </c>
      <c r="D94" s="150" t="s">
        <v>800</v>
      </c>
      <c r="E94" s="19"/>
      <c r="F94" s="16"/>
      <c r="G94" s="19"/>
      <c r="H94" s="13"/>
      <c r="I94" s="29"/>
      <c r="J94" s="31"/>
      <c r="K94" s="17">
        <v>2</v>
      </c>
      <c r="L94" s="18">
        <f t="shared" si="7"/>
        <v>6</v>
      </c>
      <c r="M94" s="67">
        <f t="shared" si="5"/>
        <v>6</v>
      </c>
    </row>
    <row r="95" spans="1:13" ht="14.4" x14ac:dyDescent="0.25">
      <c r="A95" s="12" t="str">
        <f t="shared" si="6"/>
        <v>65Indy MoffittPangari Silver Dawn</v>
      </c>
      <c r="B95" s="375">
        <v>65</v>
      </c>
      <c r="C95" s="151" t="s">
        <v>693</v>
      </c>
      <c r="D95" s="150" t="s">
        <v>745</v>
      </c>
      <c r="E95" s="19"/>
      <c r="F95" s="16"/>
      <c r="G95" s="19"/>
      <c r="H95" s="13"/>
      <c r="I95" s="29"/>
      <c r="J95" s="31"/>
      <c r="K95" s="17">
        <v>1</v>
      </c>
      <c r="L95" s="18">
        <f t="shared" si="7"/>
        <v>7</v>
      </c>
      <c r="M95" s="67">
        <f t="shared" si="5"/>
        <v>7</v>
      </c>
    </row>
    <row r="96" spans="1:13" ht="14.4" x14ac:dyDescent="0.25">
      <c r="A96" s="12" t="str">
        <f t="shared" si="6"/>
        <v>65Joshua DuncanTyalla Oriole SR</v>
      </c>
      <c r="B96" s="375">
        <v>65</v>
      </c>
      <c r="C96" s="151" t="s">
        <v>587</v>
      </c>
      <c r="D96" s="150" t="s">
        <v>802</v>
      </c>
      <c r="E96" s="19"/>
      <c r="F96" s="16"/>
      <c r="G96" s="19"/>
      <c r="H96" s="13"/>
      <c r="I96" s="29"/>
      <c r="J96" s="31"/>
      <c r="K96" s="17">
        <v>5</v>
      </c>
      <c r="L96" s="18">
        <f t="shared" si="7"/>
        <v>3</v>
      </c>
      <c r="M96" s="67">
        <f t="shared" si="5"/>
        <v>3</v>
      </c>
    </row>
    <row r="97" spans="1:13" ht="14.4" x14ac:dyDescent="0.25">
      <c r="A97" s="12" t="str">
        <f t="shared" si="6"/>
        <v>80Amelia ChesterMayfield Lollie</v>
      </c>
      <c r="B97" s="13">
        <v>80</v>
      </c>
      <c r="C97" s="14" t="s">
        <v>665</v>
      </c>
      <c r="D97" s="15" t="s">
        <v>736</v>
      </c>
      <c r="E97" s="19"/>
      <c r="F97" s="16"/>
      <c r="G97" s="19"/>
      <c r="H97" s="13"/>
      <c r="I97" s="29"/>
      <c r="J97" s="31"/>
      <c r="K97" s="17">
        <v>3</v>
      </c>
      <c r="L97" s="18">
        <f t="shared" si="7"/>
        <v>5</v>
      </c>
      <c r="M97" s="67">
        <f t="shared" si="5"/>
        <v>5</v>
      </c>
    </row>
    <row r="98" spans="1:13" ht="14.4" x14ac:dyDescent="0.25">
      <c r="A98" s="12" t="str">
        <f t="shared" si="6"/>
        <v>80Caitlin GodfreyMaderoSR</v>
      </c>
      <c r="B98" s="362">
        <v>80</v>
      </c>
      <c r="C98" s="363" t="s">
        <v>666</v>
      </c>
      <c r="D98" s="364" t="s">
        <v>804</v>
      </c>
      <c r="E98" s="365"/>
      <c r="F98" s="366"/>
      <c r="G98" s="365"/>
      <c r="H98" s="362"/>
      <c r="I98" s="367"/>
      <c r="J98" s="368"/>
      <c r="K98" s="369">
        <v>4</v>
      </c>
      <c r="L98" s="18">
        <f t="shared" si="7"/>
        <v>4</v>
      </c>
      <c r="M98" s="67">
        <f t="shared" si="5"/>
        <v>4</v>
      </c>
    </row>
    <row r="99" spans="1:13" ht="14.4" x14ac:dyDescent="0.25">
      <c r="A99" s="229" t="str">
        <f t="shared" si="6"/>
        <v>80Jessica MaxwellEddie</v>
      </c>
      <c r="B99" s="29">
        <v>80</v>
      </c>
      <c r="C99" s="14" t="s">
        <v>667</v>
      </c>
      <c r="D99" s="376" t="s">
        <v>737</v>
      </c>
      <c r="E99" s="151"/>
      <c r="F99" s="151"/>
      <c r="G99" s="151"/>
      <c r="H99" s="151"/>
      <c r="I99" s="151"/>
      <c r="J99" s="151"/>
      <c r="K99" s="151">
        <v>1</v>
      </c>
      <c r="L99" s="18">
        <f t="shared" si="7"/>
        <v>7</v>
      </c>
      <c r="M99" s="67">
        <f t="shared" si="5"/>
        <v>7</v>
      </c>
    </row>
    <row r="100" spans="1:13" ht="14.4" x14ac:dyDescent="0.25">
      <c r="A100" s="229" t="str">
        <f t="shared" si="6"/>
        <v>80Sarah MicallefLenny SR</v>
      </c>
      <c r="B100" s="29">
        <v>80</v>
      </c>
      <c r="C100" s="14" t="s">
        <v>668</v>
      </c>
      <c r="D100" s="376" t="s">
        <v>806</v>
      </c>
      <c r="E100" s="151"/>
      <c r="F100" s="151"/>
      <c r="G100" s="151"/>
      <c r="H100" s="151"/>
      <c r="I100" s="151"/>
      <c r="J100" s="151"/>
      <c r="K100" s="151">
        <v>4</v>
      </c>
      <c r="L100" s="18">
        <f t="shared" si="7"/>
        <v>4</v>
      </c>
      <c r="M100" s="67">
        <f t="shared" si="5"/>
        <v>4</v>
      </c>
    </row>
    <row r="101" spans="1:13" ht="14.4" x14ac:dyDescent="0.25">
      <c r="A101" s="229" t="str">
        <f t="shared" si="6"/>
        <v>80Eva AnningThe Brass Bear</v>
      </c>
      <c r="B101" s="29">
        <v>80</v>
      </c>
      <c r="C101" s="14" t="s">
        <v>338</v>
      </c>
      <c r="D101" s="376" t="s">
        <v>308</v>
      </c>
      <c r="E101" s="151"/>
      <c r="F101" s="151"/>
      <c r="G101" s="151"/>
      <c r="H101" s="151"/>
      <c r="I101" s="151"/>
      <c r="J101" s="151"/>
      <c r="K101" s="151">
        <v>3</v>
      </c>
      <c r="L101" s="18">
        <f t="shared" si="7"/>
        <v>5</v>
      </c>
      <c r="M101" s="67">
        <f t="shared" si="5"/>
        <v>5</v>
      </c>
    </row>
    <row r="102" spans="1:13" ht="14.4" x14ac:dyDescent="0.25">
      <c r="A102" s="229" t="str">
        <f t="shared" ref="A102:A133" si="8">CONCATENATE(B102,C102,D102)</f>
        <v>80Claire GeorgeMatilda</v>
      </c>
      <c r="B102" s="29">
        <v>80</v>
      </c>
      <c r="C102" s="14" t="s">
        <v>669</v>
      </c>
      <c r="D102" s="376" t="s">
        <v>670</v>
      </c>
      <c r="E102" s="151"/>
      <c r="F102" s="151"/>
      <c r="G102" s="151"/>
      <c r="H102" s="151"/>
      <c r="I102" s="151"/>
      <c r="J102" s="151"/>
      <c r="K102" s="151"/>
      <c r="L102" s="18">
        <f t="shared" si="7"/>
        <v>0</v>
      </c>
      <c r="M102" s="67">
        <f t="shared" si="5"/>
        <v>0</v>
      </c>
    </row>
    <row r="103" spans="1:13" ht="14.4" x14ac:dyDescent="0.25">
      <c r="A103" s="229" t="str">
        <f t="shared" si="8"/>
        <v>80Kaitlin Goss</v>
      </c>
      <c r="B103" s="29">
        <v>80</v>
      </c>
      <c r="C103" s="14" t="s">
        <v>671</v>
      </c>
      <c r="D103" s="376" t="s">
        <v>19</v>
      </c>
      <c r="E103" s="151"/>
      <c r="F103" s="151"/>
      <c r="G103" s="151"/>
      <c r="H103" s="151"/>
      <c r="I103" s="151"/>
      <c r="J103" s="151"/>
      <c r="K103" s="151">
        <v>2</v>
      </c>
      <c r="L103" s="18">
        <f t="shared" si="7"/>
        <v>6</v>
      </c>
      <c r="M103" s="67">
        <f t="shared" si="5"/>
        <v>6</v>
      </c>
    </row>
    <row r="104" spans="1:13" ht="14.4" x14ac:dyDescent="0.25">
      <c r="A104" s="229" t="str">
        <f t="shared" si="8"/>
        <v>80Alana StaggDouble The Sass</v>
      </c>
      <c r="B104" s="29">
        <v>80</v>
      </c>
      <c r="C104" s="14" t="s">
        <v>672</v>
      </c>
      <c r="D104" s="376" t="s">
        <v>738</v>
      </c>
      <c r="E104" s="151"/>
      <c r="F104" s="151"/>
      <c r="G104" s="151"/>
      <c r="H104" s="151"/>
      <c r="I104" s="151"/>
      <c r="J104" s="151"/>
      <c r="K104" s="151">
        <v>1</v>
      </c>
      <c r="L104" s="18">
        <f t="shared" si="7"/>
        <v>7</v>
      </c>
      <c r="M104" s="67">
        <f t="shared" si="5"/>
        <v>7</v>
      </c>
    </row>
    <row r="105" spans="1:13" ht="14.4" x14ac:dyDescent="0.25">
      <c r="A105" s="229" t="str">
        <f t="shared" si="8"/>
        <v>80Asha Massee</v>
      </c>
      <c r="B105" s="29">
        <v>80</v>
      </c>
      <c r="C105" s="14" t="s">
        <v>323</v>
      </c>
      <c r="D105" s="376" t="s">
        <v>19</v>
      </c>
      <c r="E105" s="151"/>
      <c r="F105" s="151"/>
      <c r="G105" s="151">
        <v>200</v>
      </c>
      <c r="H105" s="151"/>
      <c r="I105" s="151"/>
      <c r="J105" s="151"/>
      <c r="K105" s="151">
        <v>4</v>
      </c>
      <c r="L105" s="18">
        <f t="shared" si="7"/>
        <v>4</v>
      </c>
      <c r="M105" s="67">
        <f t="shared" si="5"/>
        <v>4</v>
      </c>
    </row>
    <row r="106" spans="1:13" ht="14.4" x14ac:dyDescent="0.25">
      <c r="A106" s="229" t="str">
        <f t="shared" si="8"/>
        <v>80Sarah MicallefLenny</v>
      </c>
      <c r="B106" s="29">
        <v>80</v>
      </c>
      <c r="C106" s="14" t="s">
        <v>668</v>
      </c>
      <c r="D106" s="376" t="s">
        <v>577</v>
      </c>
      <c r="E106" s="151"/>
      <c r="F106" s="151"/>
      <c r="G106" s="151">
        <v>200</v>
      </c>
      <c r="H106" s="151"/>
      <c r="I106" s="151"/>
      <c r="J106" s="151"/>
      <c r="K106" s="151">
        <v>2</v>
      </c>
      <c r="L106" s="18">
        <f t="shared" si="7"/>
        <v>6</v>
      </c>
      <c r="M106" s="67">
        <f t="shared" si="5"/>
        <v>6</v>
      </c>
    </row>
    <row r="107" spans="1:13" ht="14.4" x14ac:dyDescent="0.25">
      <c r="A107" s="229" t="str">
        <f t="shared" si="8"/>
        <v>80Alana StaggDouble The Sass SR</v>
      </c>
      <c r="B107" s="29">
        <v>80</v>
      </c>
      <c r="C107" s="14" t="s">
        <v>672</v>
      </c>
      <c r="D107" s="376" t="s">
        <v>805</v>
      </c>
      <c r="E107" s="151"/>
      <c r="F107" s="151"/>
      <c r="G107" s="151">
        <v>200</v>
      </c>
      <c r="H107" s="151"/>
      <c r="I107" s="151"/>
      <c r="J107" s="151"/>
      <c r="K107" s="151">
        <v>3</v>
      </c>
      <c r="L107" s="18">
        <f t="shared" si="7"/>
        <v>5</v>
      </c>
      <c r="M107" s="67">
        <f t="shared" si="5"/>
        <v>5</v>
      </c>
    </row>
    <row r="108" spans="1:13" ht="14.4" x14ac:dyDescent="0.25">
      <c r="A108" s="229" t="str">
        <f t="shared" si="8"/>
        <v>80Jade McnaughtMervyn</v>
      </c>
      <c r="B108" s="29">
        <v>80</v>
      </c>
      <c r="C108" s="14" t="s">
        <v>771</v>
      </c>
      <c r="D108" s="376" t="s">
        <v>717</v>
      </c>
      <c r="E108" s="151"/>
      <c r="F108" s="151"/>
      <c r="G108" s="151"/>
      <c r="H108" s="151"/>
      <c r="I108" s="151"/>
      <c r="J108" s="151"/>
      <c r="K108" s="151">
        <v>5</v>
      </c>
      <c r="L108" s="18">
        <f t="shared" si="7"/>
        <v>3</v>
      </c>
      <c r="M108" s="67">
        <f t="shared" si="5"/>
        <v>3</v>
      </c>
    </row>
    <row r="109" spans="1:13" ht="14.4" x14ac:dyDescent="0.25">
      <c r="A109" s="229" t="str">
        <f t="shared" si="8"/>
        <v>80Sophie GauntHavana</v>
      </c>
      <c r="B109" s="29">
        <v>80</v>
      </c>
      <c r="C109" s="14" t="s">
        <v>718</v>
      </c>
      <c r="D109" s="376" t="s">
        <v>758</v>
      </c>
      <c r="E109" s="151"/>
      <c r="F109" s="151"/>
      <c r="G109" s="151">
        <v>200</v>
      </c>
      <c r="H109" s="151"/>
      <c r="I109" s="151"/>
      <c r="J109" s="151"/>
      <c r="K109" s="151">
        <v>6</v>
      </c>
      <c r="L109" s="18">
        <f t="shared" si="7"/>
        <v>2</v>
      </c>
      <c r="M109" s="67">
        <f t="shared" si="5"/>
        <v>2</v>
      </c>
    </row>
    <row r="110" spans="1:13" ht="14.4" x14ac:dyDescent="0.25">
      <c r="A110" s="229" t="str">
        <f t="shared" si="8"/>
        <v>80Caitlin GodfreyMadero</v>
      </c>
      <c r="B110" s="29">
        <v>80</v>
      </c>
      <c r="C110" s="14" t="s">
        <v>666</v>
      </c>
      <c r="D110" s="376" t="s">
        <v>646</v>
      </c>
      <c r="E110" s="151"/>
      <c r="F110" s="151"/>
      <c r="G110" s="151"/>
      <c r="H110" s="151"/>
      <c r="I110" s="151"/>
      <c r="J110" s="151"/>
      <c r="K110" s="151">
        <v>2</v>
      </c>
      <c r="L110" s="18">
        <f t="shared" si="7"/>
        <v>6</v>
      </c>
      <c r="M110" s="67">
        <f t="shared" si="5"/>
        <v>6</v>
      </c>
    </row>
    <row r="111" spans="1:13" ht="14.4" x14ac:dyDescent="0.25">
      <c r="A111" s="229" t="str">
        <f t="shared" si="8"/>
        <v>80Amelia ChesterMayfield LollieSR</v>
      </c>
      <c r="B111" s="29">
        <v>80</v>
      </c>
      <c r="C111" s="14" t="s">
        <v>665</v>
      </c>
      <c r="D111" s="376" t="s">
        <v>803</v>
      </c>
      <c r="E111" s="151"/>
      <c r="F111" s="151"/>
      <c r="G111" s="151">
        <v>120</v>
      </c>
      <c r="H111" s="151"/>
      <c r="I111" s="151"/>
      <c r="J111" s="151"/>
      <c r="K111" s="151"/>
      <c r="L111" s="18">
        <f t="shared" si="7"/>
        <v>0</v>
      </c>
      <c r="M111" s="67">
        <f t="shared" si="5"/>
        <v>0</v>
      </c>
    </row>
    <row r="112" spans="1:13" ht="14.4" x14ac:dyDescent="0.25">
      <c r="A112" s="229" t="str">
        <f t="shared" si="8"/>
        <v>80Taya WinsorAnzac</v>
      </c>
      <c r="B112" s="29">
        <v>80</v>
      </c>
      <c r="C112" s="14" t="s">
        <v>481</v>
      </c>
      <c r="D112" s="376" t="s">
        <v>719</v>
      </c>
      <c r="E112" s="151"/>
      <c r="F112" s="151"/>
      <c r="G112" s="151"/>
      <c r="H112" s="151"/>
      <c r="I112" s="151"/>
      <c r="J112" s="151"/>
      <c r="K112" s="151">
        <v>3</v>
      </c>
      <c r="L112" s="18">
        <f t="shared" si="7"/>
        <v>5</v>
      </c>
      <c r="M112" s="67">
        <f t="shared" ref="M112:M134" si="9">SUM(L112+$M$5)</f>
        <v>5</v>
      </c>
    </row>
    <row r="113" spans="1:13" ht="14.4" x14ac:dyDescent="0.25">
      <c r="A113" s="229" t="str">
        <f t="shared" si="8"/>
        <v>80Kailani MuirBp Jack Frost</v>
      </c>
      <c r="B113" s="29">
        <v>80</v>
      </c>
      <c r="C113" s="14" t="s">
        <v>720</v>
      </c>
      <c r="D113" s="376" t="s">
        <v>759</v>
      </c>
      <c r="E113" s="151"/>
      <c r="F113" s="151"/>
      <c r="G113" s="151"/>
      <c r="H113" s="151"/>
      <c r="I113" s="151"/>
      <c r="J113" s="151"/>
      <c r="K113" s="151">
        <v>4</v>
      </c>
      <c r="L113" s="18">
        <f t="shared" si="7"/>
        <v>4</v>
      </c>
      <c r="M113" s="67">
        <f t="shared" si="9"/>
        <v>4</v>
      </c>
    </row>
    <row r="114" spans="1:13" ht="14.4" x14ac:dyDescent="0.25">
      <c r="A114" s="229" t="str">
        <f t="shared" si="8"/>
        <v>80Asha MasseeNuclear Weapon</v>
      </c>
      <c r="B114" s="29">
        <v>80</v>
      </c>
      <c r="C114" s="14" t="s">
        <v>323</v>
      </c>
      <c r="D114" s="376" t="s">
        <v>457</v>
      </c>
      <c r="E114" s="151"/>
      <c r="F114" s="151"/>
      <c r="G114" s="151"/>
      <c r="H114" s="151"/>
      <c r="I114" s="151"/>
      <c r="J114" s="151"/>
      <c r="K114" s="151">
        <v>1</v>
      </c>
      <c r="L114" s="18">
        <f t="shared" si="7"/>
        <v>7</v>
      </c>
      <c r="M114" s="67">
        <f t="shared" si="9"/>
        <v>7</v>
      </c>
    </row>
    <row r="115" spans="1:13" ht="14.4" x14ac:dyDescent="0.25">
      <c r="A115" s="229" t="str">
        <f t="shared" si="8"/>
        <v>80Jorja BrownPaint Me A Picture</v>
      </c>
      <c r="B115" s="29">
        <v>80</v>
      </c>
      <c r="C115" s="14" t="s">
        <v>662</v>
      </c>
      <c r="D115" s="376" t="s">
        <v>735</v>
      </c>
      <c r="E115" s="151"/>
      <c r="F115" s="151"/>
      <c r="G115" s="151">
        <v>200</v>
      </c>
      <c r="H115" s="151"/>
      <c r="I115" s="151"/>
      <c r="J115" s="151"/>
      <c r="K115" s="151"/>
      <c r="L115" s="18">
        <f t="shared" si="7"/>
        <v>0</v>
      </c>
      <c r="M115" s="67">
        <f t="shared" si="9"/>
        <v>0</v>
      </c>
    </row>
    <row r="116" spans="1:13" ht="14.4" x14ac:dyDescent="0.25">
      <c r="A116" s="229" t="str">
        <f t="shared" si="8"/>
        <v>80Claire GeorgeMatilda</v>
      </c>
      <c r="B116" s="29">
        <v>80</v>
      </c>
      <c r="C116" s="14" t="s">
        <v>669</v>
      </c>
      <c r="D116" s="376" t="s">
        <v>670</v>
      </c>
      <c r="E116" s="151"/>
      <c r="F116" s="151"/>
      <c r="G116" s="151"/>
      <c r="H116" s="151"/>
      <c r="I116" s="151"/>
      <c r="J116" s="151"/>
      <c r="K116" s="151"/>
      <c r="L116" s="18">
        <f t="shared" si="7"/>
        <v>0</v>
      </c>
      <c r="M116" s="67">
        <f t="shared" si="9"/>
        <v>0</v>
      </c>
    </row>
    <row r="117" spans="1:13" ht="14.4" x14ac:dyDescent="0.25">
      <c r="A117" s="229" t="str">
        <f t="shared" si="8"/>
        <v>80Anneke WilliamsonJust A Fluke</v>
      </c>
      <c r="B117" s="29">
        <v>80</v>
      </c>
      <c r="C117" s="14" t="s">
        <v>341</v>
      </c>
      <c r="D117" s="376" t="s">
        <v>316</v>
      </c>
      <c r="E117" s="151"/>
      <c r="F117" s="151"/>
      <c r="G117" s="151"/>
      <c r="H117" s="151"/>
      <c r="I117" s="151"/>
      <c r="J117" s="151"/>
      <c r="K117" s="151">
        <v>5</v>
      </c>
      <c r="L117" s="18">
        <f t="shared" si="7"/>
        <v>3</v>
      </c>
      <c r="M117" s="67">
        <f t="shared" si="9"/>
        <v>3</v>
      </c>
    </row>
    <row r="118" spans="1:13" ht="14.4" x14ac:dyDescent="0.25">
      <c r="A118" s="229" t="str">
        <f t="shared" si="8"/>
        <v>80Chloe GodfreyTullynally Ruby Tuesday</v>
      </c>
      <c r="B118" s="29">
        <v>80</v>
      </c>
      <c r="C118" s="14" t="s">
        <v>721</v>
      </c>
      <c r="D118" s="376" t="s">
        <v>760</v>
      </c>
      <c r="E118" s="151"/>
      <c r="F118" s="151"/>
      <c r="G118" s="151"/>
      <c r="H118" s="151"/>
      <c r="I118" s="151"/>
      <c r="J118" s="151"/>
      <c r="K118" s="151">
        <v>3</v>
      </c>
      <c r="L118" s="18">
        <f t="shared" si="7"/>
        <v>5</v>
      </c>
      <c r="M118" s="67">
        <f t="shared" si="9"/>
        <v>5</v>
      </c>
    </row>
    <row r="119" spans="1:13" ht="14.4" x14ac:dyDescent="0.25">
      <c r="A119" s="229" t="str">
        <f t="shared" si="8"/>
        <v>95Isabelle CoxCounter Offer</v>
      </c>
      <c r="B119" s="29">
        <v>95</v>
      </c>
      <c r="C119" s="14" t="s">
        <v>658</v>
      </c>
      <c r="D119" s="376" t="s">
        <v>733</v>
      </c>
      <c r="E119" s="151"/>
      <c r="F119" s="151"/>
      <c r="G119" s="151"/>
      <c r="H119" s="151"/>
      <c r="I119" s="151"/>
      <c r="J119" s="151"/>
      <c r="K119" s="151">
        <v>4</v>
      </c>
      <c r="L119" s="18">
        <f t="shared" si="7"/>
        <v>4</v>
      </c>
      <c r="M119" s="67">
        <f t="shared" si="9"/>
        <v>4</v>
      </c>
    </row>
    <row r="120" spans="1:13" ht="14.4" x14ac:dyDescent="0.25">
      <c r="A120" s="229" t="str">
        <f t="shared" si="8"/>
        <v>95Amy LethleanJust Wadda The Chances</v>
      </c>
      <c r="B120" s="29">
        <v>95</v>
      </c>
      <c r="C120" s="14" t="s">
        <v>303</v>
      </c>
      <c r="D120" s="376" t="s">
        <v>359</v>
      </c>
      <c r="E120" s="151"/>
      <c r="F120" s="151"/>
      <c r="G120" s="151"/>
      <c r="H120" s="151"/>
      <c r="I120" s="151"/>
      <c r="J120" s="151"/>
      <c r="K120" s="151">
        <v>6</v>
      </c>
      <c r="L120" s="18">
        <f t="shared" si="7"/>
        <v>2</v>
      </c>
      <c r="M120" s="67">
        <f t="shared" si="9"/>
        <v>2</v>
      </c>
    </row>
    <row r="121" spans="1:13" ht="14.4" x14ac:dyDescent="0.25">
      <c r="A121" s="229" t="str">
        <f t="shared" si="8"/>
        <v>95Anneke WilliamsonJust A Fluke</v>
      </c>
      <c r="B121" s="29">
        <v>95</v>
      </c>
      <c r="C121" s="14" t="s">
        <v>341</v>
      </c>
      <c r="D121" s="376" t="s">
        <v>316</v>
      </c>
      <c r="E121" s="151"/>
      <c r="F121" s="151"/>
      <c r="G121" s="151"/>
      <c r="H121" s="151"/>
      <c r="I121" s="151"/>
      <c r="J121" s="151"/>
      <c r="K121" s="151">
        <v>2</v>
      </c>
      <c r="L121" s="18">
        <f t="shared" si="7"/>
        <v>6</v>
      </c>
      <c r="M121" s="67">
        <f t="shared" si="9"/>
        <v>6</v>
      </c>
    </row>
    <row r="122" spans="1:13" ht="14.4" x14ac:dyDescent="0.25">
      <c r="A122" s="229" t="str">
        <f t="shared" si="8"/>
        <v>95Lauren BassolaSalt River Twilight</v>
      </c>
      <c r="B122" s="29">
        <v>95</v>
      </c>
      <c r="C122" s="14" t="s">
        <v>659</v>
      </c>
      <c r="D122" s="376" t="s">
        <v>734</v>
      </c>
      <c r="E122" s="151"/>
      <c r="F122" s="151"/>
      <c r="G122" s="151"/>
      <c r="H122" s="151"/>
      <c r="I122" s="151"/>
      <c r="J122" s="151"/>
      <c r="K122" s="151">
        <v>1</v>
      </c>
      <c r="L122" s="18">
        <f t="shared" si="7"/>
        <v>7</v>
      </c>
      <c r="M122" s="67">
        <f t="shared" si="9"/>
        <v>7</v>
      </c>
    </row>
    <row r="123" spans="1:13" ht="14.4" x14ac:dyDescent="0.25">
      <c r="A123" s="229" t="str">
        <f t="shared" si="8"/>
        <v>95Lewis HudsonCoxy SR'</v>
      </c>
      <c r="B123" s="29">
        <v>95</v>
      </c>
      <c r="C123" s="14" t="s">
        <v>660</v>
      </c>
      <c r="D123" s="376" t="s">
        <v>808</v>
      </c>
      <c r="E123" s="151"/>
      <c r="F123" s="151"/>
      <c r="G123" s="151">
        <v>200</v>
      </c>
      <c r="H123" s="151"/>
      <c r="I123" s="151"/>
      <c r="J123" s="151"/>
      <c r="K123" s="151">
        <v>13</v>
      </c>
      <c r="L123" s="18">
        <f t="shared" si="7"/>
        <v>1</v>
      </c>
      <c r="M123" s="67">
        <f t="shared" si="9"/>
        <v>1</v>
      </c>
    </row>
    <row r="124" spans="1:13" ht="14.4" x14ac:dyDescent="0.25">
      <c r="A124" s="229" t="str">
        <f t="shared" si="8"/>
        <v>95Jorja BrownPaint Me A Picture</v>
      </c>
      <c r="B124" s="29">
        <v>95</v>
      </c>
      <c r="C124" s="14" t="s">
        <v>662</v>
      </c>
      <c r="D124" s="376" t="s">
        <v>735</v>
      </c>
      <c r="E124" s="151"/>
      <c r="F124" s="151"/>
      <c r="G124" s="151"/>
      <c r="H124" s="151"/>
      <c r="I124" s="151"/>
      <c r="J124" s="151"/>
      <c r="K124" s="151">
        <v>8</v>
      </c>
      <c r="L124" s="18">
        <f t="shared" si="7"/>
        <v>1</v>
      </c>
      <c r="M124" s="67">
        <f t="shared" si="9"/>
        <v>1</v>
      </c>
    </row>
    <row r="125" spans="1:13" ht="14.4" x14ac:dyDescent="0.25">
      <c r="A125" s="229" t="str">
        <f t="shared" si="8"/>
        <v>95Emily MaxwellDuty Calls</v>
      </c>
      <c r="B125" s="29">
        <v>95</v>
      </c>
      <c r="C125" s="14" t="s">
        <v>663</v>
      </c>
      <c r="D125" s="376" t="s">
        <v>664</v>
      </c>
      <c r="E125" s="151"/>
      <c r="F125" s="151"/>
      <c r="G125" s="151">
        <v>200</v>
      </c>
      <c r="H125" s="151"/>
      <c r="I125" s="151"/>
      <c r="J125" s="151"/>
      <c r="K125" s="151">
        <v>11</v>
      </c>
      <c r="L125" s="18">
        <f t="shared" si="7"/>
        <v>1</v>
      </c>
      <c r="M125" s="67">
        <f t="shared" si="9"/>
        <v>1</v>
      </c>
    </row>
    <row r="126" spans="1:13" ht="14.4" x14ac:dyDescent="0.25">
      <c r="A126" s="229" t="str">
        <f t="shared" si="8"/>
        <v>95Lewis HudsonCoxy</v>
      </c>
      <c r="B126" s="29">
        <v>95</v>
      </c>
      <c r="C126" s="14" t="s">
        <v>660</v>
      </c>
      <c r="D126" s="376" t="s">
        <v>661</v>
      </c>
      <c r="E126" s="151"/>
      <c r="F126" s="151"/>
      <c r="G126" s="151">
        <v>200</v>
      </c>
      <c r="H126" s="151"/>
      <c r="I126" s="151"/>
      <c r="J126" s="151"/>
      <c r="K126" s="151">
        <v>10</v>
      </c>
      <c r="L126" s="18">
        <f t="shared" si="7"/>
        <v>1</v>
      </c>
      <c r="M126" s="67">
        <f t="shared" si="9"/>
        <v>1</v>
      </c>
    </row>
    <row r="127" spans="1:13" ht="14.4" x14ac:dyDescent="0.25">
      <c r="A127" s="229" t="str">
        <f t="shared" si="8"/>
        <v>95Jasmin HollandLeedale Irish Sundae</v>
      </c>
      <c r="B127" s="29">
        <v>95</v>
      </c>
      <c r="C127" s="14" t="s">
        <v>715</v>
      </c>
      <c r="D127" s="376" t="s">
        <v>716</v>
      </c>
      <c r="E127" s="151"/>
      <c r="F127" s="151"/>
      <c r="G127" s="151"/>
      <c r="H127" s="151"/>
      <c r="I127" s="151"/>
      <c r="J127" s="151"/>
      <c r="K127" s="151">
        <v>7</v>
      </c>
      <c r="L127" s="18">
        <f t="shared" si="7"/>
        <v>1</v>
      </c>
      <c r="M127" s="67">
        <f t="shared" si="9"/>
        <v>1</v>
      </c>
    </row>
    <row r="128" spans="1:13" ht="14.4" x14ac:dyDescent="0.25">
      <c r="A128" s="229" t="str">
        <f t="shared" si="8"/>
        <v>95Amy LethleanJust Wadda The Chances SR</v>
      </c>
      <c r="B128" s="29">
        <v>95</v>
      </c>
      <c r="C128" s="14" t="s">
        <v>303</v>
      </c>
      <c r="D128" s="376" t="s">
        <v>807</v>
      </c>
      <c r="E128" s="151"/>
      <c r="F128" s="151"/>
      <c r="G128" s="151">
        <v>200</v>
      </c>
      <c r="H128" s="151"/>
      <c r="I128" s="151"/>
      <c r="J128" s="151"/>
      <c r="K128" s="151">
        <v>9</v>
      </c>
      <c r="L128" s="18">
        <f t="shared" si="7"/>
        <v>1</v>
      </c>
      <c r="M128" s="67">
        <f t="shared" si="9"/>
        <v>1</v>
      </c>
    </row>
    <row r="129" spans="1:13" ht="14.4" x14ac:dyDescent="0.25">
      <c r="A129" s="229" t="str">
        <f t="shared" si="8"/>
        <v>95Jasmin HollandFinal Chill</v>
      </c>
      <c r="B129" s="29">
        <v>95</v>
      </c>
      <c r="C129" s="14" t="s">
        <v>715</v>
      </c>
      <c r="D129" s="376" t="s">
        <v>757</v>
      </c>
      <c r="E129" s="151"/>
      <c r="F129" s="151"/>
      <c r="G129" s="151">
        <v>200</v>
      </c>
      <c r="H129" s="151"/>
      <c r="I129" s="151"/>
      <c r="J129" s="151"/>
      <c r="K129" s="151">
        <v>12</v>
      </c>
      <c r="L129" s="18">
        <f t="shared" si="7"/>
        <v>1</v>
      </c>
      <c r="M129" s="67">
        <f t="shared" si="9"/>
        <v>1</v>
      </c>
    </row>
    <row r="130" spans="1:13" ht="14.4" x14ac:dyDescent="0.25">
      <c r="A130" s="229" t="str">
        <f t="shared" si="8"/>
        <v/>
      </c>
      <c r="B130" s="151"/>
      <c r="C130" s="151" t="s">
        <v>19</v>
      </c>
      <c r="D130" s="151" t="s">
        <v>19</v>
      </c>
      <c r="E130" s="151"/>
      <c r="F130" s="151"/>
      <c r="G130" s="151"/>
      <c r="H130" s="151"/>
      <c r="I130" s="151"/>
      <c r="J130" s="151"/>
      <c r="K130" s="151"/>
      <c r="L130" s="18">
        <f t="shared" ref="L130:L134" si="10">IF(K130=1,7,IF(K130=2,6,IF(K130=3,5,IF(K130=4,4,IF(K130=5,3,IF(K130=6,2,IF(K130&gt;=6,1,0)))))))</f>
        <v>0</v>
      </c>
      <c r="M130" s="67">
        <f t="shared" si="9"/>
        <v>0</v>
      </c>
    </row>
    <row r="131" spans="1:13" ht="14.4" x14ac:dyDescent="0.25">
      <c r="A131" s="229" t="str">
        <f t="shared" si="8"/>
        <v/>
      </c>
      <c r="B131" s="151"/>
      <c r="C131" s="151" t="s">
        <v>19</v>
      </c>
      <c r="D131" s="151" t="s">
        <v>19</v>
      </c>
      <c r="E131" s="151"/>
      <c r="F131" s="151"/>
      <c r="G131" s="151"/>
      <c r="H131" s="151"/>
      <c r="I131" s="151"/>
      <c r="J131" s="151"/>
      <c r="K131" s="151"/>
      <c r="L131" s="18">
        <f t="shared" si="10"/>
        <v>0</v>
      </c>
      <c r="M131" s="67">
        <f t="shared" si="9"/>
        <v>0</v>
      </c>
    </row>
    <row r="132" spans="1:13" ht="14.4" x14ac:dyDescent="0.25">
      <c r="A132" s="229" t="str">
        <f t="shared" si="8"/>
        <v/>
      </c>
      <c r="B132" s="151"/>
      <c r="C132" s="151" t="s">
        <v>19</v>
      </c>
      <c r="D132" s="151" t="s">
        <v>19</v>
      </c>
      <c r="E132" s="151"/>
      <c r="F132" s="151"/>
      <c r="G132" s="151"/>
      <c r="H132" s="151"/>
      <c r="I132" s="151"/>
      <c r="J132" s="151"/>
      <c r="K132" s="151"/>
      <c r="L132" s="18">
        <f t="shared" si="10"/>
        <v>0</v>
      </c>
      <c r="M132" s="67">
        <f t="shared" si="9"/>
        <v>0</v>
      </c>
    </row>
    <row r="133" spans="1:13" ht="14.4" x14ac:dyDescent="0.25">
      <c r="A133" s="229" t="str">
        <f t="shared" si="8"/>
        <v/>
      </c>
      <c r="B133" s="151"/>
      <c r="C133" s="151" t="s">
        <v>19</v>
      </c>
      <c r="D133" s="151" t="s">
        <v>19</v>
      </c>
      <c r="E133" s="151"/>
      <c r="F133" s="151"/>
      <c r="G133" s="151"/>
      <c r="H133" s="151"/>
      <c r="I133" s="151"/>
      <c r="J133" s="151"/>
      <c r="K133" s="151"/>
      <c r="L133" s="18">
        <f t="shared" si="10"/>
        <v>0</v>
      </c>
      <c r="M133" s="67">
        <f t="shared" si="9"/>
        <v>0</v>
      </c>
    </row>
    <row r="134" spans="1:13" ht="14.4" x14ac:dyDescent="0.25">
      <c r="A134" s="370" t="str">
        <f t="shared" ref="A134" si="11">CONCATENATE(B134,C134,D134)</f>
        <v/>
      </c>
      <c r="B134" s="151"/>
      <c r="C134" s="151" t="s">
        <v>19</v>
      </c>
      <c r="D134" s="151" t="s">
        <v>19</v>
      </c>
      <c r="E134" s="151"/>
      <c r="F134" s="151"/>
      <c r="G134" s="151"/>
      <c r="H134" s="151"/>
      <c r="I134" s="151"/>
      <c r="J134" s="151"/>
      <c r="K134" s="151"/>
      <c r="L134" s="18">
        <f t="shared" si="10"/>
        <v>0</v>
      </c>
      <c r="M134" s="67">
        <f t="shared" si="9"/>
        <v>0</v>
      </c>
    </row>
    <row r="135" spans="1:13" ht="14.4" x14ac:dyDescent="0.25">
      <c r="A135" s="371"/>
      <c r="C135" t="s">
        <v>19</v>
      </c>
      <c r="D135" t="s">
        <v>19</v>
      </c>
    </row>
    <row r="136" spans="1:13" ht="14.4" x14ac:dyDescent="0.25">
      <c r="A136" s="371"/>
      <c r="C136" t="s">
        <v>19</v>
      </c>
      <c r="D136" t="s">
        <v>19</v>
      </c>
    </row>
    <row r="137" spans="1:13" ht="14.4" x14ac:dyDescent="0.25">
      <c r="A137" s="371"/>
      <c r="C137" t="s">
        <v>19</v>
      </c>
      <c r="D137" t="s">
        <v>19</v>
      </c>
    </row>
    <row r="138" spans="1:13" ht="14.4" x14ac:dyDescent="0.25">
      <c r="A138" s="371"/>
      <c r="C138" t="s">
        <v>19</v>
      </c>
      <c r="D138" t="s">
        <v>19</v>
      </c>
    </row>
    <row r="139" spans="1:13" ht="14.4" x14ac:dyDescent="0.25">
      <c r="A139" s="371"/>
      <c r="C139" t="s">
        <v>19</v>
      </c>
      <c r="D139" t="s">
        <v>19</v>
      </c>
    </row>
    <row r="140" spans="1:13" ht="14.4" x14ac:dyDescent="0.25">
      <c r="A140" s="371"/>
      <c r="C140" t="s">
        <v>19</v>
      </c>
      <c r="D140" t="s">
        <v>19</v>
      </c>
    </row>
    <row r="141" spans="1:13" ht="14.4" x14ac:dyDescent="0.25">
      <c r="A141" s="371"/>
      <c r="C141" t="s">
        <v>19</v>
      </c>
      <c r="D141" t="s">
        <v>19</v>
      </c>
    </row>
    <row r="142" spans="1:13" ht="14.4" x14ac:dyDescent="0.25">
      <c r="A142" s="371"/>
      <c r="C142" t="s">
        <v>19</v>
      </c>
      <c r="D142" t="s">
        <v>19</v>
      </c>
    </row>
    <row r="143" spans="1:13" ht="14.4" x14ac:dyDescent="0.25">
      <c r="A143" s="371"/>
      <c r="C143" t="s">
        <v>19</v>
      </c>
      <c r="D143" t="s">
        <v>19</v>
      </c>
    </row>
    <row r="144" spans="1:13" x14ac:dyDescent="0.25">
      <c r="C144" t="s">
        <v>19</v>
      </c>
      <c r="D144" t="s">
        <v>19</v>
      </c>
    </row>
    <row r="145" spans="3:4" x14ac:dyDescent="0.25">
      <c r="C145" t="s">
        <v>19</v>
      </c>
      <c r="D145" t="s">
        <v>19</v>
      </c>
    </row>
    <row r="146" spans="3:4" x14ac:dyDescent="0.25">
      <c r="C146" t="s">
        <v>19</v>
      </c>
      <c r="D146" t="s">
        <v>19</v>
      </c>
    </row>
    <row r="147" spans="3:4" x14ac:dyDescent="0.25">
      <c r="C147" t="s">
        <v>19</v>
      </c>
      <c r="D147" t="s">
        <v>19</v>
      </c>
    </row>
    <row r="148" spans="3:4" x14ac:dyDescent="0.25">
      <c r="C148" t="s">
        <v>19</v>
      </c>
      <c r="D148" t="s">
        <v>19</v>
      </c>
    </row>
    <row r="149" spans="3:4" x14ac:dyDescent="0.25">
      <c r="C149" t="s">
        <v>19</v>
      </c>
      <c r="D149" t="s">
        <v>19</v>
      </c>
    </row>
    <row r="150" spans="3:4" x14ac:dyDescent="0.25">
      <c r="C150" t="s">
        <v>19</v>
      </c>
      <c r="D150" t="s">
        <v>19</v>
      </c>
    </row>
    <row r="151" spans="3:4" x14ac:dyDescent="0.25">
      <c r="C151" t="s">
        <v>19</v>
      </c>
      <c r="D151" t="s">
        <v>19</v>
      </c>
    </row>
    <row r="152" spans="3:4" x14ac:dyDescent="0.25">
      <c r="C152" t="s">
        <v>19</v>
      </c>
      <c r="D152" t="s">
        <v>19</v>
      </c>
    </row>
    <row r="153" spans="3:4" x14ac:dyDescent="0.25">
      <c r="C153" t="s">
        <v>19</v>
      </c>
      <c r="D153" t="s">
        <v>19</v>
      </c>
    </row>
    <row r="154" spans="3:4" x14ac:dyDescent="0.25">
      <c r="C154" t="s">
        <v>19</v>
      </c>
      <c r="D154" t="s">
        <v>19</v>
      </c>
    </row>
    <row r="155" spans="3:4" x14ac:dyDescent="0.25">
      <c r="C155" t="s">
        <v>19</v>
      </c>
      <c r="D155" t="s">
        <v>19</v>
      </c>
    </row>
    <row r="156" spans="3:4" x14ac:dyDescent="0.25">
      <c r="C156" t="s">
        <v>19</v>
      </c>
      <c r="D156" t="s">
        <v>19</v>
      </c>
    </row>
    <row r="157" spans="3:4" x14ac:dyDescent="0.25">
      <c r="C157" t="s">
        <v>19</v>
      </c>
      <c r="D157" t="s">
        <v>19</v>
      </c>
    </row>
    <row r="158" spans="3:4" x14ac:dyDescent="0.25">
      <c r="C158" t="s">
        <v>19</v>
      </c>
      <c r="D158" t="s">
        <v>19</v>
      </c>
    </row>
    <row r="159" spans="3:4" x14ac:dyDescent="0.25">
      <c r="C159" t="s">
        <v>19</v>
      </c>
      <c r="D159" t="s">
        <v>19</v>
      </c>
    </row>
    <row r="160" spans="3:4" x14ac:dyDescent="0.25">
      <c r="C160" t="s">
        <v>19</v>
      </c>
      <c r="D160" t="s">
        <v>19</v>
      </c>
    </row>
    <row r="161" spans="3:4" x14ac:dyDescent="0.25">
      <c r="C161" t="s">
        <v>19</v>
      </c>
      <c r="D161" t="s">
        <v>19</v>
      </c>
    </row>
    <row r="162" spans="3:4" x14ac:dyDescent="0.25">
      <c r="C162" t="s">
        <v>19</v>
      </c>
      <c r="D162" t="s">
        <v>19</v>
      </c>
    </row>
    <row r="163" spans="3:4" x14ac:dyDescent="0.25">
      <c r="C163" t="s">
        <v>19</v>
      </c>
      <c r="D163" t="s">
        <v>19</v>
      </c>
    </row>
    <row r="164" spans="3:4" x14ac:dyDescent="0.25">
      <c r="C164" t="s">
        <v>19</v>
      </c>
      <c r="D164" t="s">
        <v>19</v>
      </c>
    </row>
    <row r="165" spans="3:4" x14ac:dyDescent="0.25">
      <c r="C165" t="s">
        <v>19</v>
      </c>
      <c r="D165" t="s">
        <v>19</v>
      </c>
    </row>
    <row r="166" spans="3:4" x14ac:dyDescent="0.25">
      <c r="C166" t="s">
        <v>19</v>
      </c>
      <c r="D166" t="s">
        <v>19</v>
      </c>
    </row>
    <row r="167" spans="3:4" x14ac:dyDescent="0.25">
      <c r="C167" t="s">
        <v>19</v>
      </c>
      <c r="D167" t="s">
        <v>19</v>
      </c>
    </row>
    <row r="168" spans="3:4" x14ac:dyDescent="0.25">
      <c r="C168" t="s">
        <v>19</v>
      </c>
      <c r="D168" t="s">
        <v>19</v>
      </c>
    </row>
    <row r="169" spans="3:4" x14ac:dyDescent="0.25">
      <c r="C169" t="s">
        <v>19</v>
      </c>
      <c r="D169" t="s">
        <v>19</v>
      </c>
    </row>
    <row r="170" spans="3:4" x14ac:dyDescent="0.25">
      <c r="C170" t="s">
        <v>19</v>
      </c>
      <c r="D170" t="s">
        <v>19</v>
      </c>
    </row>
    <row r="171" spans="3:4" x14ac:dyDescent="0.25">
      <c r="C171" t="s">
        <v>19</v>
      </c>
      <c r="D171" t="s">
        <v>19</v>
      </c>
    </row>
    <row r="172" spans="3:4" x14ac:dyDescent="0.25">
      <c r="C172" t="s">
        <v>19</v>
      </c>
      <c r="D172" t="s">
        <v>19</v>
      </c>
    </row>
    <row r="173" spans="3:4" x14ac:dyDescent="0.25">
      <c r="C173" t="s">
        <v>19</v>
      </c>
    </row>
    <row r="174" spans="3:4" x14ac:dyDescent="0.25">
      <c r="C174" t="s">
        <v>19</v>
      </c>
    </row>
  </sheetData>
  <sortState xmlns:xlrd2="http://schemas.microsoft.com/office/spreadsheetml/2017/richdata2" ref="B6:D130">
    <sortCondition ref="B6:B130"/>
  </sortState>
  <mergeCells count="18">
    <mergeCell ref="A3:A5"/>
    <mergeCell ref="B3:B5"/>
    <mergeCell ref="C3:C5"/>
    <mergeCell ref="D3:D5"/>
    <mergeCell ref="E3:E4"/>
    <mergeCell ref="E5:F5"/>
    <mergeCell ref="I4:I5"/>
    <mergeCell ref="J4:J5"/>
    <mergeCell ref="B1:C1"/>
    <mergeCell ref="E1:I1"/>
    <mergeCell ref="K1:L1"/>
    <mergeCell ref="B2:L2"/>
    <mergeCell ref="F3:F4"/>
    <mergeCell ref="G3:J3"/>
    <mergeCell ref="K3:K5"/>
    <mergeCell ref="L3:L5"/>
    <mergeCell ref="G4:G5"/>
    <mergeCell ref="H4:H5"/>
  </mergeCells>
  <conditionalFormatting sqref="B55:D96">
    <cfRule type="duplicateValues" dxfId="28" priority="3"/>
  </conditionalFormatting>
  <conditionalFormatting sqref="B97:D118">
    <cfRule type="duplicateValues" dxfId="27" priority="2"/>
  </conditionalFormatting>
  <conditionalFormatting sqref="B119:D129">
    <cfRule type="duplicateValues" dxfId="26" priority="1"/>
  </conditionalFormatting>
  <conditionalFormatting sqref="C1:D5">
    <cfRule type="duplicateValues" dxfId="25" priority="547"/>
  </conditionalFormatting>
  <conditionalFormatting sqref="C6:D54">
    <cfRule type="duplicateValues" dxfId="24" priority="4"/>
  </conditionalFormatting>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1A980-DE29-4269-8B14-C84B36F2D0ED}">
  <sheetPr>
    <tabColor rgb="FFFFFF00"/>
  </sheetPr>
  <dimension ref="A1:O98"/>
  <sheetViews>
    <sheetView zoomScale="80" zoomScaleNormal="80" workbookViewId="0">
      <selection activeCell="C7" sqref="C7:D7"/>
    </sheetView>
  </sheetViews>
  <sheetFormatPr defaultColWidth="9.109375" defaultRowHeight="13.2" x14ac:dyDescent="0.25"/>
  <cols>
    <col min="1" max="1" width="54.33203125" bestFit="1" customWidth="1"/>
    <col min="2" max="2" width="6.6640625" customWidth="1"/>
    <col min="3" max="3" width="23.5546875" bestFit="1" customWidth="1"/>
    <col min="4" max="4" width="29.109375" bestFit="1" customWidth="1"/>
    <col min="5" max="5" width="6.5546875" bestFit="1" customWidth="1"/>
    <col min="6" max="6" width="13.109375" bestFit="1" customWidth="1"/>
    <col min="7" max="10" width="6.5546875" bestFit="1" customWidth="1"/>
    <col min="11" max="11" width="12.88671875" bestFit="1" customWidth="1"/>
    <col min="12" max="12" width="7" bestFit="1" customWidth="1"/>
    <col min="13" max="13" width="30.5546875" bestFit="1" customWidth="1"/>
  </cols>
  <sheetData>
    <row r="1" spans="1:15" s="9" customFormat="1" ht="22.5" customHeight="1" thickBot="1" x14ac:dyDescent="0.3">
      <c r="A1" s="63">
        <f>SUM(A2-1)</f>
        <v>9</v>
      </c>
      <c r="B1" s="557" t="s">
        <v>99</v>
      </c>
      <c r="C1" s="559"/>
      <c r="D1" s="7" t="s">
        <v>11</v>
      </c>
      <c r="E1" s="557" t="s">
        <v>542</v>
      </c>
      <c r="F1" s="558"/>
      <c r="G1" s="558"/>
      <c r="H1" s="558"/>
      <c r="I1" s="558"/>
      <c r="J1" s="8" t="s">
        <v>12</v>
      </c>
      <c r="K1" s="551">
        <v>45207</v>
      </c>
      <c r="L1" s="552"/>
      <c r="M1" s="8" t="s">
        <v>22</v>
      </c>
    </row>
    <row r="2" spans="1:15" s="9" customFormat="1" ht="22.5" customHeight="1" thickBot="1" x14ac:dyDescent="0.3">
      <c r="A2" s="1">
        <f>COUNTA(_xlfn.UNIQUE(D6:D198))</f>
        <v>10</v>
      </c>
      <c r="B2" s="553" t="s">
        <v>23</v>
      </c>
      <c r="C2" s="554"/>
      <c r="D2" s="554"/>
      <c r="E2" s="554"/>
      <c r="F2" s="554"/>
      <c r="G2" s="554"/>
      <c r="H2" s="554"/>
      <c r="I2" s="554"/>
      <c r="J2" s="554"/>
      <c r="K2" s="554"/>
      <c r="L2" s="555"/>
      <c r="M2" s="10" t="s">
        <v>24</v>
      </c>
    </row>
    <row r="3" spans="1:15" s="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5" s="9" customFormat="1" ht="14.4" thickBot="1" x14ac:dyDescent="0.3">
      <c r="A4" s="536"/>
      <c r="B4" s="539"/>
      <c r="C4" s="542"/>
      <c r="D4" s="545"/>
      <c r="E4" s="548"/>
      <c r="F4" s="556"/>
      <c r="G4" s="566" t="s">
        <v>100</v>
      </c>
      <c r="H4" s="568">
        <v>65</v>
      </c>
      <c r="I4" s="568">
        <v>80</v>
      </c>
      <c r="J4" s="544" t="s">
        <v>101</v>
      </c>
      <c r="K4" s="561"/>
      <c r="L4" s="564"/>
      <c r="M4" s="11">
        <v>1</v>
      </c>
    </row>
    <row r="5" spans="1:15" s="9" customFormat="1" ht="14.4" thickBot="1" x14ac:dyDescent="0.3">
      <c r="A5" s="537"/>
      <c r="B5" s="540"/>
      <c r="C5" s="543"/>
      <c r="D5" s="546"/>
      <c r="E5" s="549" t="s">
        <v>17</v>
      </c>
      <c r="F5" s="550"/>
      <c r="G5" s="567"/>
      <c r="H5" s="569"/>
      <c r="I5" s="569"/>
      <c r="J5" s="546"/>
      <c r="K5" s="562"/>
      <c r="L5" s="565"/>
      <c r="M5" s="66">
        <f>IF(M4=1,0,IF(M4=2,1,IF(M4=3,2,0)))</f>
        <v>0</v>
      </c>
    </row>
    <row r="6" spans="1:15" ht="14.4" x14ac:dyDescent="0.25">
      <c r="A6" s="12" t="str">
        <f t="shared" ref="A6:A37" si="0">CONCATENATE(B6,C6,D6)</f>
        <v>45Philippa CliffArvada Calista</v>
      </c>
      <c r="B6" s="13">
        <v>45</v>
      </c>
      <c r="C6" s="191" t="s">
        <v>540</v>
      </c>
      <c r="D6" s="202" t="s">
        <v>541</v>
      </c>
      <c r="E6" s="19"/>
      <c r="F6" s="16" t="s">
        <v>542</v>
      </c>
      <c r="G6" s="19">
        <v>8</v>
      </c>
      <c r="H6" s="13"/>
      <c r="I6" s="29"/>
      <c r="J6" s="31"/>
      <c r="K6" s="17">
        <v>1</v>
      </c>
      <c r="L6" s="18">
        <f t="shared" ref="L6:L9" si="1">IF(K6=1,7,IF(K6=2,6,IF(K6=3,5,IF(K6=4,4,IF(K6=5,3,IF(K6=6,2,IF(K6&gt;=6,1,0)))))))</f>
        <v>7</v>
      </c>
      <c r="M6" s="67">
        <f>SUM(L6+$M$5)</f>
        <v>7</v>
      </c>
      <c r="N6" s="28"/>
      <c r="O6" s="28"/>
    </row>
    <row r="7" spans="1:15" ht="14.4" x14ac:dyDescent="0.25">
      <c r="A7" s="12" t="str">
        <f t="shared" si="0"/>
        <v>45Makenzie HrubosJenni</v>
      </c>
      <c r="B7" s="13">
        <v>45</v>
      </c>
      <c r="C7" s="14" t="s">
        <v>172</v>
      </c>
      <c r="D7" s="15" t="s">
        <v>173</v>
      </c>
      <c r="E7" s="19"/>
      <c r="F7" s="16"/>
      <c r="G7" s="19">
        <v>11.200000000000001</v>
      </c>
      <c r="H7" s="13"/>
      <c r="I7" s="29"/>
      <c r="J7" s="31"/>
      <c r="K7" s="17">
        <v>2</v>
      </c>
      <c r="L7" s="18">
        <f t="shared" si="1"/>
        <v>6</v>
      </c>
      <c r="M7" s="67">
        <f>SUM(L7+$M$5)</f>
        <v>6</v>
      </c>
      <c r="N7" s="28"/>
      <c r="O7" s="28"/>
    </row>
    <row r="8" spans="1:15" ht="14.4" x14ac:dyDescent="0.25">
      <c r="A8" s="12" t="str">
        <f t="shared" si="0"/>
        <v>45Chloe Carberry-SmithCosy Creek Chances</v>
      </c>
      <c r="B8" s="13">
        <v>45</v>
      </c>
      <c r="C8" s="14" t="s">
        <v>543</v>
      </c>
      <c r="D8" s="15" t="s">
        <v>549</v>
      </c>
      <c r="E8" s="19"/>
      <c r="F8" s="16" t="s">
        <v>542</v>
      </c>
      <c r="G8" s="19">
        <v>35.6</v>
      </c>
      <c r="H8" s="13"/>
      <c r="I8" s="29"/>
      <c r="J8" s="31"/>
      <c r="K8" s="17">
        <v>4</v>
      </c>
      <c r="L8" s="18">
        <f t="shared" si="1"/>
        <v>4</v>
      </c>
      <c r="M8" s="67">
        <f>SUM(L8+$M$5)</f>
        <v>4</v>
      </c>
      <c r="N8" s="28"/>
      <c r="O8" s="28"/>
    </row>
    <row r="9" spans="1:15" ht="14.4" x14ac:dyDescent="0.25">
      <c r="A9" s="12" t="str">
        <f t="shared" si="0"/>
        <v>45Imogene AuldBevanlee Jetstream</v>
      </c>
      <c r="B9" s="13">
        <v>45</v>
      </c>
      <c r="C9" s="14" t="s">
        <v>544</v>
      </c>
      <c r="D9" s="15" t="s">
        <v>550</v>
      </c>
      <c r="E9" s="19"/>
      <c r="F9" s="16" t="s">
        <v>542</v>
      </c>
      <c r="G9" s="19">
        <v>14.8</v>
      </c>
      <c r="H9" s="13"/>
      <c r="I9" s="29"/>
      <c r="J9" s="31"/>
      <c r="K9" s="17">
        <v>3</v>
      </c>
      <c r="L9" s="18">
        <f t="shared" si="1"/>
        <v>5</v>
      </c>
      <c r="M9" s="67">
        <f>SUM(L9+$M$5)</f>
        <v>5</v>
      </c>
      <c r="N9" s="28"/>
      <c r="O9" s="28"/>
    </row>
    <row r="10" spans="1:15" ht="14.4" x14ac:dyDescent="0.25">
      <c r="A10" s="12" t="str">
        <f t="shared" si="0"/>
        <v>65Imogene AuldBevanlee Jetstream</v>
      </c>
      <c r="B10" s="13">
        <v>65</v>
      </c>
      <c r="C10" s="14" t="s">
        <v>544</v>
      </c>
      <c r="D10" s="15" t="s">
        <v>550</v>
      </c>
      <c r="E10" s="19"/>
      <c r="F10" s="16" t="s">
        <v>542</v>
      </c>
      <c r="G10" s="19"/>
      <c r="H10" s="13">
        <v>16.8</v>
      </c>
      <c r="I10" s="29"/>
      <c r="J10" s="31"/>
      <c r="K10" s="17">
        <v>3</v>
      </c>
      <c r="L10" s="18">
        <f t="shared" ref="L10:L26" si="2">IF(K10=1,7,IF(K10=2,6,IF(K10=3,5,IF(K10=4,4,IF(K10=5,3,IF(K10=6,2,IF(K10&gt;=6,1,0)))))))</f>
        <v>5</v>
      </c>
      <c r="M10" s="67">
        <f t="shared" ref="M10:M26" si="3">SUM(L10+$M$5)</f>
        <v>5</v>
      </c>
      <c r="N10" s="28"/>
      <c r="O10" s="28"/>
    </row>
    <row r="11" spans="1:15" ht="14.4" x14ac:dyDescent="0.25">
      <c r="A11" s="12" t="str">
        <f t="shared" si="0"/>
        <v>65Tiana WoollamsKhione</v>
      </c>
      <c r="B11" s="13">
        <v>65</v>
      </c>
      <c r="C11" s="14" t="s">
        <v>340</v>
      </c>
      <c r="D11" s="15" t="s">
        <v>551</v>
      </c>
      <c r="E11" s="19"/>
      <c r="F11" s="16"/>
      <c r="G11" s="19"/>
      <c r="H11" s="13">
        <v>16.399999999999999</v>
      </c>
      <c r="I11" s="29"/>
      <c r="J11" s="31"/>
      <c r="K11" s="17">
        <v>2</v>
      </c>
      <c r="L11" s="18">
        <f t="shared" si="2"/>
        <v>6</v>
      </c>
      <c r="M11" s="67">
        <f t="shared" si="3"/>
        <v>6</v>
      </c>
      <c r="N11" s="28"/>
      <c r="O11" s="28"/>
    </row>
    <row r="12" spans="1:15" ht="14.4" x14ac:dyDescent="0.25">
      <c r="A12" s="12" t="str">
        <f t="shared" si="0"/>
        <v>65Philippa CliffArvada Calista</v>
      </c>
      <c r="B12" s="13">
        <v>65</v>
      </c>
      <c r="C12" s="14" t="s">
        <v>540</v>
      </c>
      <c r="D12" s="15" t="s">
        <v>541</v>
      </c>
      <c r="E12" s="19"/>
      <c r="F12" s="16" t="s">
        <v>542</v>
      </c>
      <c r="G12" s="19"/>
      <c r="H12" s="13">
        <v>4</v>
      </c>
      <c r="I12" s="29"/>
      <c r="J12" s="31"/>
      <c r="K12" s="17">
        <v>1</v>
      </c>
      <c r="L12" s="18">
        <f t="shared" si="2"/>
        <v>7</v>
      </c>
      <c r="M12" s="67">
        <f t="shared" si="3"/>
        <v>7</v>
      </c>
      <c r="O12" s="28"/>
    </row>
    <row r="13" spans="1:15" ht="14.4" x14ac:dyDescent="0.25">
      <c r="A13" s="12" t="str">
        <f t="shared" si="0"/>
        <v>65Chloe Carberry-SmithHigh Tide</v>
      </c>
      <c r="B13" s="13">
        <v>65</v>
      </c>
      <c r="C13" s="14" t="s">
        <v>543</v>
      </c>
      <c r="D13" s="15" t="s">
        <v>552</v>
      </c>
      <c r="E13" s="19"/>
      <c r="F13" s="16" t="s">
        <v>542</v>
      </c>
      <c r="G13" s="19"/>
      <c r="H13" s="13" t="s">
        <v>545</v>
      </c>
      <c r="I13" s="29"/>
      <c r="J13" s="31"/>
      <c r="K13" s="17" t="s">
        <v>545</v>
      </c>
      <c r="L13" s="18">
        <f t="shared" si="2"/>
        <v>1</v>
      </c>
      <c r="M13" s="67">
        <f t="shared" si="3"/>
        <v>1</v>
      </c>
      <c r="O13" s="28"/>
    </row>
    <row r="14" spans="1:15" ht="14.4" x14ac:dyDescent="0.25">
      <c r="A14" s="12" t="str">
        <f t="shared" si="0"/>
        <v>85Sienna StasiwKung Fu Master Gp</v>
      </c>
      <c r="B14" s="13">
        <v>85</v>
      </c>
      <c r="C14" s="14" t="s">
        <v>546</v>
      </c>
      <c r="D14" s="15" t="s">
        <v>553</v>
      </c>
      <c r="E14" s="19"/>
      <c r="F14" s="16" t="s">
        <v>542</v>
      </c>
      <c r="G14" s="19"/>
      <c r="H14" s="13"/>
      <c r="I14" s="29">
        <v>14.8</v>
      </c>
      <c r="J14" s="31"/>
      <c r="K14" s="17">
        <v>1</v>
      </c>
      <c r="L14" s="18">
        <f t="shared" si="2"/>
        <v>7</v>
      </c>
      <c r="M14" s="67">
        <f t="shared" si="3"/>
        <v>7</v>
      </c>
    </row>
    <row r="15" spans="1:15" ht="14.4" x14ac:dyDescent="0.25">
      <c r="A15" s="12" t="str">
        <f t="shared" si="0"/>
        <v>95Rosie PalmerDundee</v>
      </c>
      <c r="B15" s="13">
        <v>95</v>
      </c>
      <c r="C15" s="14" t="s">
        <v>547</v>
      </c>
      <c r="D15" s="15" t="s">
        <v>554</v>
      </c>
      <c r="E15" s="19"/>
      <c r="F15" s="16" t="s">
        <v>542</v>
      </c>
      <c r="G15" s="19"/>
      <c r="H15" s="13"/>
      <c r="I15" s="29"/>
      <c r="J15" s="31">
        <v>5.6</v>
      </c>
      <c r="K15" s="17">
        <v>2</v>
      </c>
      <c r="L15" s="18">
        <f t="shared" si="2"/>
        <v>6</v>
      </c>
      <c r="M15" s="67">
        <f t="shared" si="3"/>
        <v>6</v>
      </c>
    </row>
    <row r="16" spans="1:15" ht="14.4" x14ac:dyDescent="0.25">
      <c r="A16" s="12" t="str">
        <f t="shared" si="0"/>
        <v>95Siena StasiwGlenbaile Half Pint</v>
      </c>
      <c r="B16" s="13">
        <v>95</v>
      </c>
      <c r="C16" s="14" t="s">
        <v>548</v>
      </c>
      <c r="D16" s="15" t="s">
        <v>555</v>
      </c>
      <c r="E16" s="19"/>
      <c r="F16" s="16" t="s">
        <v>542</v>
      </c>
      <c r="G16" s="19"/>
      <c r="H16" s="13"/>
      <c r="I16" s="29"/>
      <c r="J16" s="31">
        <v>2.4</v>
      </c>
      <c r="K16" s="17">
        <v>1</v>
      </c>
      <c r="L16" s="18">
        <f t="shared" si="2"/>
        <v>7</v>
      </c>
      <c r="M16" s="67">
        <f t="shared" si="3"/>
        <v>7</v>
      </c>
    </row>
    <row r="17" spans="1:13" ht="14.4" x14ac:dyDescent="0.25">
      <c r="A17" s="12" t="str">
        <f t="shared" si="0"/>
        <v/>
      </c>
      <c r="B17" s="13"/>
      <c r="C17" s="14" t="s">
        <v>19</v>
      </c>
      <c r="D17" s="15"/>
      <c r="E17" s="19"/>
      <c r="F17" s="16"/>
      <c r="G17" s="19"/>
      <c r="H17" s="13"/>
      <c r="I17" s="29"/>
      <c r="J17" s="31"/>
      <c r="K17" s="17"/>
      <c r="L17" s="18">
        <f t="shared" si="2"/>
        <v>0</v>
      </c>
      <c r="M17" s="67">
        <f t="shared" si="3"/>
        <v>0</v>
      </c>
    </row>
    <row r="18" spans="1:13" ht="14.4" x14ac:dyDescent="0.25">
      <c r="A18" s="12" t="str">
        <f t="shared" si="0"/>
        <v/>
      </c>
      <c r="B18" s="13"/>
      <c r="C18" s="14"/>
      <c r="D18" s="15"/>
      <c r="E18" s="19"/>
      <c r="F18" s="16"/>
      <c r="G18" s="19"/>
      <c r="H18" s="13"/>
      <c r="I18" s="29"/>
      <c r="J18" s="31"/>
      <c r="K18" s="17"/>
      <c r="L18" s="18">
        <f t="shared" si="2"/>
        <v>0</v>
      </c>
      <c r="M18" s="67">
        <f t="shared" si="3"/>
        <v>0</v>
      </c>
    </row>
    <row r="19" spans="1:13" ht="14.4" x14ac:dyDescent="0.25">
      <c r="A19" s="12" t="str">
        <f t="shared" si="0"/>
        <v/>
      </c>
      <c r="B19" s="13"/>
      <c r="C19" s="14"/>
      <c r="D19" s="15"/>
      <c r="E19" s="19"/>
      <c r="F19" s="16"/>
      <c r="G19" s="19"/>
      <c r="H19" s="13"/>
      <c r="I19" s="29"/>
      <c r="J19" s="31"/>
      <c r="K19" s="17"/>
      <c r="L19" s="18">
        <f t="shared" si="2"/>
        <v>0</v>
      </c>
      <c r="M19" s="67">
        <f t="shared" si="3"/>
        <v>0</v>
      </c>
    </row>
    <row r="20" spans="1:13" ht="14.4" x14ac:dyDescent="0.25">
      <c r="A20" s="12" t="str">
        <f t="shared" si="0"/>
        <v/>
      </c>
      <c r="B20" s="13"/>
      <c r="C20" s="14"/>
      <c r="D20" s="15"/>
      <c r="E20" s="19"/>
      <c r="F20" s="16"/>
      <c r="G20" s="19"/>
      <c r="H20" s="13"/>
      <c r="I20" s="29"/>
      <c r="J20" s="31"/>
      <c r="K20" s="17"/>
      <c r="L20" s="18">
        <f t="shared" si="2"/>
        <v>0</v>
      </c>
      <c r="M20" s="67">
        <f t="shared" si="3"/>
        <v>0</v>
      </c>
    </row>
    <row r="21" spans="1:13" ht="14.4" x14ac:dyDescent="0.25">
      <c r="A21" s="12" t="str">
        <f t="shared" si="0"/>
        <v/>
      </c>
      <c r="B21" s="13"/>
      <c r="C21" s="14"/>
      <c r="D21" s="15"/>
      <c r="E21" s="19"/>
      <c r="F21" s="16"/>
      <c r="G21" s="19"/>
      <c r="H21" s="13"/>
      <c r="I21" s="29"/>
      <c r="J21" s="31"/>
      <c r="K21" s="17"/>
      <c r="L21" s="18">
        <f t="shared" si="2"/>
        <v>0</v>
      </c>
      <c r="M21" s="67">
        <f t="shared" si="3"/>
        <v>0</v>
      </c>
    </row>
    <row r="22" spans="1:13" ht="14.4" x14ac:dyDescent="0.25">
      <c r="A22" s="12" t="str">
        <f t="shared" si="0"/>
        <v/>
      </c>
      <c r="B22" s="13"/>
      <c r="C22" s="14"/>
      <c r="D22" s="15"/>
      <c r="E22" s="19"/>
      <c r="F22" s="16"/>
      <c r="G22" s="19"/>
      <c r="H22" s="19"/>
      <c r="I22" s="29"/>
      <c r="J22" s="31"/>
      <c r="K22" s="17"/>
      <c r="L22" s="18">
        <f t="shared" si="2"/>
        <v>0</v>
      </c>
      <c r="M22" s="67">
        <f t="shared" si="3"/>
        <v>0</v>
      </c>
    </row>
    <row r="23" spans="1:13" ht="14.4" x14ac:dyDescent="0.25">
      <c r="A23" s="12" t="str">
        <f t="shared" si="0"/>
        <v/>
      </c>
      <c r="B23" s="13"/>
      <c r="C23" s="14"/>
      <c r="D23" s="15"/>
      <c r="E23" s="19"/>
      <c r="F23" s="16"/>
      <c r="G23" s="19"/>
      <c r="H23" s="19"/>
      <c r="I23" s="29"/>
      <c r="J23" s="31"/>
      <c r="K23" s="17"/>
      <c r="L23" s="18">
        <f t="shared" si="2"/>
        <v>0</v>
      </c>
      <c r="M23" s="67">
        <f t="shared" si="3"/>
        <v>0</v>
      </c>
    </row>
    <row r="24" spans="1:13" ht="14.4" x14ac:dyDescent="0.25">
      <c r="A24" s="12" t="str">
        <f t="shared" si="0"/>
        <v/>
      </c>
      <c r="B24" s="13"/>
      <c r="C24" s="14"/>
      <c r="D24" s="15"/>
      <c r="E24" s="19"/>
      <c r="F24" s="16"/>
      <c r="G24" s="19"/>
      <c r="H24" s="19"/>
      <c r="I24" s="29"/>
      <c r="J24" s="31"/>
      <c r="K24" s="17"/>
      <c r="L24" s="18">
        <f t="shared" si="2"/>
        <v>0</v>
      </c>
      <c r="M24" s="67">
        <f t="shared" si="3"/>
        <v>0</v>
      </c>
    </row>
    <row r="25" spans="1:13" ht="14.4" x14ac:dyDescent="0.25">
      <c r="A25" s="12" t="str">
        <f t="shared" si="0"/>
        <v/>
      </c>
      <c r="B25" s="13"/>
      <c r="C25" s="14"/>
      <c r="D25" s="15"/>
      <c r="E25" s="19"/>
      <c r="F25" s="16"/>
      <c r="G25" s="19"/>
      <c r="H25" s="19"/>
      <c r="I25" s="29"/>
      <c r="J25" s="31"/>
      <c r="K25" s="17"/>
      <c r="L25" s="18">
        <f t="shared" si="2"/>
        <v>0</v>
      </c>
      <c r="M25" s="67">
        <f t="shared" si="3"/>
        <v>0</v>
      </c>
    </row>
    <row r="26" spans="1:13" ht="14.4" x14ac:dyDescent="0.25">
      <c r="A26" s="12" t="str">
        <f t="shared" si="0"/>
        <v/>
      </c>
      <c r="B26" s="13"/>
      <c r="C26" s="14"/>
      <c r="D26" s="15"/>
      <c r="E26" s="19"/>
      <c r="F26" s="16"/>
      <c r="G26" s="19"/>
      <c r="H26" s="19"/>
      <c r="I26" s="29"/>
      <c r="J26" s="31"/>
      <c r="K26" s="17"/>
      <c r="L26" s="18">
        <f t="shared" si="2"/>
        <v>0</v>
      </c>
      <c r="M26" s="67">
        <f t="shared" si="3"/>
        <v>0</v>
      </c>
    </row>
    <row r="27" spans="1:13" ht="14.4" x14ac:dyDescent="0.25">
      <c r="A27" s="12" t="str">
        <f t="shared" si="0"/>
        <v/>
      </c>
      <c r="B27" s="13"/>
      <c r="C27" s="14"/>
      <c r="D27" s="15"/>
      <c r="E27" s="19"/>
      <c r="F27" s="16"/>
      <c r="G27" s="19"/>
      <c r="H27" s="19"/>
      <c r="I27" s="29"/>
      <c r="J27" s="31"/>
      <c r="K27" s="17"/>
      <c r="L27" s="18"/>
      <c r="M27" s="67"/>
    </row>
    <row r="28" spans="1:13" ht="14.4" x14ac:dyDescent="0.25">
      <c r="A28" s="12" t="str">
        <f t="shared" si="0"/>
        <v/>
      </c>
      <c r="B28" s="13"/>
      <c r="C28" s="14"/>
      <c r="D28" s="15"/>
      <c r="E28" s="19"/>
      <c r="F28" s="16"/>
      <c r="G28" s="19"/>
      <c r="H28" s="19"/>
      <c r="I28" s="29"/>
      <c r="J28" s="31"/>
      <c r="K28" s="17"/>
      <c r="L28" s="18"/>
      <c r="M28" s="67"/>
    </row>
    <row r="29" spans="1:13" ht="14.4" x14ac:dyDescent="0.25">
      <c r="A29" s="12" t="str">
        <f t="shared" si="0"/>
        <v/>
      </c>
      <c r="B29" s="13"/>
      <c r="C29" s="14"/>
      <c r="D29" s="15"/>
      <c r="E29" s="19"/>
      <c r="F29" s="16"/>
      <c r="G29" s="19"/>
      <c r="H29" s="19"/>
      <c r="I29" s="29"/>
      <c r="J29" s="31"/>
      <c r="K29" s="17"/>
      <c r="L29" s="18"/>
      <c r="M29" s="67"/>
    </row>
    <row r="30" spans="1:13" ht="14.4" x14ac:dyDescent="0.25">
      <c r="A30" s="12" t="str">
        <f t="shared" si="0"/>
        <v/>
      </c>
      <c r="B30" s="13"/>
      <c r="C30" s="14"/>
      <c r="D30" s="15"/>
      <c r="E30" s="19"/>
      <c r="F30" s="16"/>
      <c r="G30" s="19"/>
      <c r="H30" s="19"/>
      <c r="I30" s="29"/>
      <c r="J30" s="31"/>
      <c r="K30" s="17"/>
      <c r="L30" s="18"/>
      <c r="M30" s="67"/>
    </row>
    <row r="31" spans="1:13" ht="14.4" x14ac:dyDescent="0.25">
      <c r="A31" s="12" t="str">
        <f t="shared" si="0"/>
        <v/>
      </c>
      <c r="B31" s="13"/>
      <c r="C31" s="14"/>
      <c r="D31" s="15"/>
      <c r="E31" s="19"/>
      <c r="F31" s="16"/>
      <c r="G31" s="19"/>
      <c r="H31" s="19"/>
      <c r="I31" s="29"/>
      <c r="J31" s="31"/>
      <c r="K31" s="17"/>
      <c r="L31" s="18"/>
      <c r="M31" s="67"/>
    </row>
    <row r="32" spans="1:13" ht="14.4" x14ac:dyDescent="0.25">
      <c r="A32" s="12" t="str">
        <f t="shared" si="0"/>
        <v/>
      </c>
      <c r="B32" s="13"/>
      <c r="C32" s="14"/>
      <c r="D32" s="202"/>
      <c r="E32" s="19"/>
      <c r="F32" s="16"/>
      <c r="G32" s="19"/>
      <c r="H32" s="13"/>
      <c r="I32" s="29"/>
      <c r="J32" s="31"/>
      <c r="K32" s="17"/>
      <c r="L32" s="18"/>
      <c r="M32" s="67"/>
    </row>
    <row r="33" spans="1:13" ht="14.4" x14ac:dyDescent="0.25">
      <c r="A33" s="12" t="str">
        <f t="shared" si="0"/>
        <v/>
      </c>
      <c r="B33" s="13"/>
      <c r="C33" s="14"/>
      <c r="D33" s="15"/>
      <c r="E33" s="19"/>
      <c r="F33" s="16"/>
      <c r="G33" s="19"/>
      <c r="H33" s="13"/>
      <c r="I33" s="29"/>
      <c r="J33" s="31"/>
      <c r="K33" s="17"/>
      <c r="L33" s="18"/>
      <c r="M33" s="67"/>
    </row>
    <row r="34" spans="1:13" ht="14.4" x14ac:dyDescent="0.25">
      <c r="A34" s="12" t="str">
        <f t="shared" si="0"/>
        <v/>
      </c>
      <c r="B34" s="13"/>
      <c r="C34" s="14"/>
      <c r="D34" s="15"/>
      <c r="E34" s="19"/>
      <c r="F34" s="16"/>
      <c r="G34" s="19"/>
      <c r="H34" s="13"/>
      <c r="I34" s="29"/>
      <c r="J34" s="31"/>
      <c r="K34" s="17"/>
      <c r="L34" s="18"/>
      <c r="M34" s="67"/>
    </row>
    <row r="35" spans="1:13" ht="14.4" x14ac:dyDescent="0.25">
      <c r="A35" s="12" t="str">
        <f t="shared" si="0"/>
        <v/>
      </c>
      <c r="B35" s="13"/>
      <c r="C35" s="14"/>
      <c r="D35" s="15"/>
      <c r="E35" s="19"/>
      <c r="F35" s="16"/>
      <c r="G35" s="19"/>
      <c r="H35" s="13"/>
      <c r="I35" s="29"/>
      <c r="J35" s="31"/>
      <c r="K35" s="17"/>
      <c r="L35" s="18"/>
      <c r="M35" s="67"/>
    </row>
    <row r="36" spans="1:13" ht="14.4" x14ac:dyDescent="0.25">
      <c r="A36" s="12" t="str">
        <f t="shared" si="0"/>
        <v/>
      </c>
      <c r="B36" s="13"/>
      <c r="C36" s="14"/>
      <c r="D36" s="15"/>
      <c r="E36" s="19"/>
      <c r="F36" s="16"/>
      <c r="G36" s="19"/>
      <c r="H36" s="13"/>
      <c r="I36" s="29"/>
      <c r="J36" s="31"/>
      <c r="K36" s="17"/>
      <c r="L36" s="18"/>
      <c r="M36" s="67"/>
    </row>
    <row r="37" spans="1:13" ht="14.4" x14ac:dyDescent="0.25">
      <c r="A37" s="12" t="str">
        <f t="shared" si="0"/>
        <v/>
      </c>
      <c r="B37" s="13"/>
      <c r="C37" s="14"/>
      <c r="D37" s="15"/>
      <c r="E37" s="19"/>
      <c r="F37" s="16"/>
      <c r="G37" s="19"/>
      <c r="H37" s="13"/>
      <c r="I37" s="29"/>
      <c r="J37" s="31"/>
      <c r="K37" s="17"/>
      <c r="L37" s="18"/>
      <c r="M37" s="67"/>
    </row>
    <row r="38" spans="1:13" ht="14.4" x14ac:dyDescent="0.25">
      <c r="A38" s="12" t="str">
        <f t="shared" ref="A38:A69" si="4">CONCATENATE(B38,C38,D38)</f>
        <v/>
      </c>
      <c r="B38" s="13"/>
      <c r="C38" s="14"/>
      <c r="D38" s="15"/>
      <c r="E38" s="19"/>
      <c r="F38" s="16"/>
      <c r="G38" s="19"/>
      <c r="H38" s="13"/>
      <c r="I38" s="29"/>
      <c r="J38" s="31"/>
      <c r="K38" s="17"/>
      <c r="L38" s="18"/>
      <c r="M38" s="67"/>
    </row>
    <row r="39" spans="1:13" ht="14.4" x14ac:dyDescent="0.25">
      <c r="A39" s="12" t="str">
        <f t="shared" si="4"/>
        <v/>
      </c>
      <c r="B39" s="13"/>
      <c r="C39" s="14"/>
      <c r="D39" s="15"/>
      <c r="E39" s="19"/>
      <c r="F39" s="16"/>
      <c r="G39" s="19"/>
      <c r="H39" s="13"/>
      <c r="I39" s="29"/>
      <c r="J39" s="31"/>
      <c r="K39" s="17"/>
      <c r="L39" s="18"/>
      <c r="M39" s="67"/>
    </row>
    <row r="40" spans="1:13" ht="14.4" x14ac:dyDescent="0.25">
      <c r="A40" s="12" t="str">
        <f t="shared" si="4"/>
        <v/>
      </c>
      <c r="B40" s="13"/>
      <c r="C40" s="14"/>
      <c r="D40" s="15"/>
      <c r="E40" s="19"/>
      <c r="F40" s="16"/>
      <c r="G40" s="19"/>
      <c r="H40" s="13"/>
      <c r="I40" s="29"/>
      <c r="J40" s="31"/>
      <c r="K40" s="17"/>
      <c r="L40" s="18"/>
      <c r="M40" s="67"/>
    </row>
    <row r="41" spans="1:13" ht="14.4" x14ac:dyDescent="0.25">
      <c r="A41" s="12" t="str">
        <f t="shared" si="4"/>
        <v/>
      </c>
      <c r="B41" s="13"/>
      <c r="C41" s="14"/>
      <c r="D41" s="15"/>
      <c r="E41" s="19"/>
      <c r="F41" s="16"/>
      <c r="G41" s="19"/>
      <c r="H41" s="13"/>
      <c r="I41" s="29"/>
      <c r="J41" s="31"/>
      <c r="K41" s="17"/>
      <c r="L41" s="18"/>
      <c r="M41" s="67"/>
    </row>
    <row r="42" spans="1:13" ht="14.4" x14ac:dyDescent="0.25">
      <c r="A42" s="12" t="str">
        <f t="shared" si="4"/>
        <v/>
      </c>
      <c r="B42" s="13"/>
      <c r="C42" s="14"/>
      <c r="D42" s="15"/>
      <c r="E42" s="19"/>
      <c r="F42" s="16"/>
      <c r="G42" s="19"/>
      <c r="H42" s="13"/>
      <c r="I42" s="29"/>
      <c r="J42" s="31"/>
      <c r="K42" s="17"/>
      <c r="L42" s="18"/>
      <c r="M42" s="67"/>
    </row>
    <row r="43" spans="1:13" ht="14.4" x14ac:dyDescent="0.25">
      <c r="A43" s="12" t="str">
        <f t="shared" si="4"/>
        <v/>
      </c>
      <c r="B43" s="13"/>
      <c r="C43" s="14"/>
      <c r="D43" s="15"/>
      <c r="E43" s="19"/>
      <c r="F43" s="16"/>
      <c r="G43" s="19"/>
      <c r="H43" s="13"/>
      <c r="I43" s="29"/>
      <c r="J43" s="31"/>
      <c r="K43" s="17"/>
      <c r="L43" s="18"/>
      <c r="M43" s="67"/>
    </row>
    <row r="44" spans="1:13" ht="14.4" x14ac:dyDescent="0.25">
      <c r="A44" s="12" t="str">
        <f t="shared" si="4"/>
        <v/>
      </c>
      <c r="B44" s="13"/>
      <c r="C44" s="14"/>
      <c r="D44" s="15"/>
      <c r="E44" s="19"/>
      <c r="F44" s="16"/>
      <c r="G44" s="19"/>
      <c r="H44" s="13"/>
      <c r="I44" s="29"/>
      <c r="J44" s="31"/>
      <c r="K44" s="17"/>
      <c r="L44" s="18"/>
      <c r="M44" s="67"/>
    </row>
    <row r="45" spans="1:13" ht="14.4" x14ac:dyDescent="0.25">
      <c r="A45" s="12" t="str">
        <f t="shared" si="4"/>
        <v/>
      </c>
      <c r="B45" s="13"/>
      <c r="C45" s="14"/>
      <c r="D45" s="15"/>
      <c r="E45" s="19"/>
      <c r="F45" s="16"/>
      <c r="G45" s="19"/>
      <c r="H45" s="13"/>
      <c r="I45" s="29"/>
      <c r="J45" s="31"/>
      <c r="K45" s="17"/>
      <c r="L45" s="18"/>
      <c r="M45" s="67"/>
    </row>
    <row r="46" spans="1:13" ht="14.4" x14ac:dyDescent="0.25">
      <c r="A46" s="12" t="str">
        <f t="shared" si="4"/>
        <v/>
      </c>
      <c r="B46" s="13"/>
      <c r="C46" s="14"/>
      <c r="D46" s="15"/>
      <c r="E46" s="19"/>
      <c r="F46" s="16"/>
      <c r="G46" s="19"/>
      <c r="H46" s="13"/>
      <c r="I46" s="29"/>
      <c r="J46" s="31"/>
      <c r="K46" s="17"/>
      <c r="L46" s="18"/>
      <c r="M46" s="67"/>
    </row>
    <row r="47" spans="1:13" ht="14.4" x14ac:dyDescent="0.25">
      <c r="A47" s="12" t="str">
        <f t="shared" si="4"/>
        <v/>
      </c>
      <c r="B47" s="13"/>
      <c r="C47" s="14"/>
      <c r="D47" s="15"/>
      <c r="E47" s="19"/>
      <c r="F47" s="16"/>
      <c r="G47" s="19"/>
      <c r="H47" s="13"/>
      <c r="I47" s="29"/>
      <c r="J47" s="31"/>
      <c r="K47" s="17"/>
      <c r="L47" s="18"/>
      <c r="M47" s="67"/>
    </row>
    <row r="48" spans="1:13" ht="14.4" x14ac:dyDescent="0.25">
      <c r="A48" s="12" t="str">
        <f t="shared" si="4"/>
        <v/>
      </c>
      <c r="B48" s="13"/>
      <c r="C48" s="14"/>
      <c r="D48" s="15"/>
      <c r="E48" s="19"/>
      <c r="F48" s="16"/>
      <c r="G48" s="19"/>
      <c r="H48" s="13"/>
      <c r="I48" s="29"/>
      <c r="J48" s="31"/>
      <c r="K48" s="17"/>
      <c r="L48" s="18"/>
      <c r="M48" s="67"/>
    </row>
    <row r="49" spans="1:13" ht="14.4" x14ac:dyDescent="0.25">
      <c r="A49" s="12" t="str">
        <f t="shared" si="4"/>
        <v/>
      </c>
      <c r="B49" s="13"/>
      <c r="C49" s="14"/>
      <c r="D49" s="15"/>
      <c r="E49" s="19"/>
      <c r="F49" s="16"/>
      <c r="G49" s="19"/>
      <c r="H49" s="13"/>
      <c r="I49" s="29"/>
      <c r="J49" s="31"/>
      <c r="K49" s="17"/>
      <c r="L49" s="18"/>
      <c r="M49" s="67"/>
    </row>
    <row r="50" spans="1:13" ht="14.4" x14ac:dyDescent="0.25">
      <c r="A50" s="12" t="str">
        <f t="shared" si="4"/>
        <v/>
      </c>
      <c r="B50" s="13"/>
      <c r="C50" s="14"/>
      <c r="D50" s="15"/>
      <c r="E50" s="19"/>
      <c r="F50" s="16"/>
      <c r="G50" s="19"/>
      <c r="H50" s="13"/>
      <c r="I50" s="29"/>
      <c r="J50" s="31"/>
      <c r="K50" s="17"/>
      <c r="L50" s="18"/>
      <c r="M50" s="67"/>
    </row>
    <row r="51" spans="1:13" ht="14.4" x14ac:dyDescent="0.25">
      <c r="A51" s="12" t="str">
        <f t="shared" si="4"/>
        <v/>
      </c>
      <c r="B51" s="13"/>
      <c r="C51" s="14"/>
      <c r="D51" s="15"/>
      <c r="E51" s="19"/>
      <c r="F51" s="16"/>
      <c r="G51" s="19"/>
      <c r="H51" s="13"/>
      <c r="I51" s="29"/>
      <c r="J51" s="31"/>
      <c r="K51" s="17"/>
      <c r="L51" s="18"/>
      <c r="M51" s="67"/>
    </row>
    <row r="52" spans="1:13" ht="14.4" x14ac:dyDescent="0.25">
      <c r="A52" s="12" t="str">
        <f t="shared" si="4"/>
        <v/>
      </c>
      <c r="B52" s="13"/>
      <c r="C52" s="14"/>
      <c r="D52" s="15"/>
      <c r="E52" s="19"/>
      <c r="F52" s="16"/>
      <c r="G52" s="19"/>
      <c r="H52" s="13"/>
      <c r="I52" s="29"/>
      <c r="J52" s="31"/>
      <c r="K52" s="17"/>
      <c r="L52" s="18"/>
      <c r="M52" s="67"/>
    </row>
    <row r="53" spans="1:13" ht="14.4" x14ac:dyDescent="0.25">
      <c r="A53" s="12" t="str">
        <f t="shared" si="4"/>
        <v/>
      </c>
      <c r="B53" s="13"/>
      <c r="C53" s="14"/>
      <c r="D53" s="15"/>
      <c r="E53" s="19"/>
      <c r="F53" s="16"/>
      <c r="G53" s="19"/>
      <c r="H53" s="13"/>
      <c r="I53" s="29"/>
      <c r="J53" s="31"/>
      <c r="K53" s="17"/>
      <c r="L53" s="18"/>
      <c r="M53" s="67"/>
    </row>
    <row r="54" spans="1:13" ht="14.4" x14ac:dyDescent="0.25">
      <c r="A54" s="12" t="str">
        <f t="shared" si="4"/>
        <v/>
      </c>
      <c r="B54" s="13"/>
      <c r="C54" s="14"/>
      <c r="D54" s="15"/>
      <c r="E54" s="19"/>
      <c r="F54" s="16"/>
      <c r="G54" s="19"/>
      <c r="H54" s="13"/>
      <c r="I54" s="29"/>
      <c r="J54" s="31"/>
      <c r="K54" s="17"/>
      <c r="L54" s="18"/>
      <c r="M54" s="67"/>
    </row>
    <row r="55" spans="1:13" ht="14.4" x14ac:dyDescent="0.25">
      <c r="A55" s="12" t="str">
        <f t="shared" si="4"/>
        <v/>
      </c>
      <c r="B55" s="13"/>
      <c r="C55" s="14"/>
      <c r="D55" s="15"/>
      <c r="E55" s="19"/>
      <c r="F55" s="16"/>
      <c r="G55" s="19"/>
      <c r="H55" s="13"/>
      <c r="I55" s="29"/>
      <c r="J55" s="31"/>
      <c r="K55" s="17"/>
      <c r="L55" s="18"/>
      <c r="M55" s="67"/>
    </row>
    <row r="56" spans="1:13" ht="14.4" x14ac:dyDescent="0.25">
      <c r="A56" s="12" t="str">
        <f t="shared" si="4"/>
        <v/>
      </c>
      <c r="B56" s="13"/>
      <c r="C56" s="14"/>
      <c r="D56" s="15"/>
      <c r="E56" s="19"/>
      <c r="F56" s="16"/>
      <c r="G56" s="19"/>
      <c r="H56" s="13"/>
      <c r="I56" s="29"/>
      <c r="J56" s="31"/>
      <c r="K56" s="17"/>
      <c r="L56" s="18"/>
      <c r="M56" s="67"/>
    </row>
    <row r="57" spans="1:13" ht="14.4" x14ac:dyDescent="0.25">
      <c r="A57" s="12" t="str">
        <f t="shared" si="4"/>
        <v/>
      </c>
      <c r="B57" s="13"/>
      <c r="C57" s="14"/>
      <c r="D57" s="15"/>
      <c r="E57" s="19"/>
      <c r="F57" s="16"/>
      <c r="G57" s="19"/>
      <c r="H57" s="13"/>
      <c r="I57" s="29"/>
      <c r="J57" s="31"/>
      <c r="K57" s="17"/>
      <c r="L57" s="18"/>
      <c r="M57" s="67"/>
    </row>
    <row r="58" spans="1:13" ht="14.4" x14ac:dyDescent="0.25">
      <c r="A58" s="12" t="str">
        <f t="shared" si="4"/>
        <v/>
      </c>
      <c r="B58" s="13"/>
      <c r="C58" s="14"/>
      <c r="D58" s="15"/>
      <c r="E58" s="19"/>
      <c r="F58" s="16"/>
      <c r="G58" s="19"/>
      <c r="H58" s="13"/>
      <c r="I58" s="29"/>
      <c r="J58" s="31"/>
      <c r="K58" s="17"/>
      <c r="L58" s="18"/>
      <c r="M58" s="67"/>
    </row>
    <row r="59" spans="1:13" ht="14.4" x14ac:dyDescent="0.25">
      <c r="A59" s="12" t="str">
        <f t="shared" si="4"/>
        <v/>
      </c>
      <c r="B59" s="13"/>
      <c r="C59" s="14"/>
      <c r="D59" s="15"/>
      <c r="E59" s="19"/>
      <c r="F59" s="16"/>
      <c r="G59" s="19"/>
      <c r="H59" s="13"/>
      <c r="I59" s="29"/>
      <c r="J59" s="31"/>
      <c r="K59" s="17"/>
      <c r="L59" s="18"/>
      <c r="M59" s="67"/>
    </row>
    <row r="60" spans="1:13" ht="14.4" x14ac:dyDescent="0.25">
      <c r="A60" s="12" t="str">
        <f t="shared" si="4"/>
        <v/>
      </c>
      <c r="B60" s="13"/>
      <c r="C60" s="14"/>
      <c r="D60" s="15"/>
      <c r="E60" s="19"/>
      <c r="F60" s="16"/>
      <c r="G60" s="19"/>
      <c r="H60" s="13"/>
      <c r="I60" s="29"/>
      <c r="J60" s="31"/>
      <c r="K60" s="17"/>
      <c r="L60" s="18"/>
      <c r="M60" s="67"/>
    </row>
    <row r="61" spans="1:13" ht="14.4" x14ac:dyDescent="0.25">
      <c r="A61" s="12" t="str">
        <f t="shared" si="4"/>
        <v/>
      </c>
      <c r="B61" s="13"/>
      <c r="C61" s="14"/>
      <c r="D61" s="15"/>
      <c r="E61" s="19"/>
      <c r="F61" s="16"/>
      <c r="G61" s="19"/>
      <c r="H61" s="13"/>
      <c r="I61" s="29"/>
      <c r="J61" s="31"/>
      <c r="K61" s="17"/>
      <c r="L61" s="18"/>
      <c r="M61" s="67"/>
    </row>
    <row r="62" spans="1:13" ht="14.4" x14ac:dyDescent="0.25">
      <c r="A62" s="12" t="str">
        <f t="shared" si="4"/>
        <v/>
      </c>
      <c r="B62" s="13"/>
      <c r="C62" s="14"/>
      <c r="D62" s="15"/>
      <c r="E62" s="19"/>
      <c r="F62" s="16"/>
      <c r="G62" s="19"/>
      <c r="H62" s="13"/>
      <c r="I62" s="29"/>
      <c r="J62" s="31"/>
      <c r="K62" s="17"/>
      <c r="L62" s="18"/>
      <c r="M62" s="67"/>
    </row>
    <row r="63" spans="1:13" ht="14.4" x14ac:dyDescent="0.25">
      <c r="A63" s="12" t="str">
        <f t="shared" si="4"/>
        <v/>
      </c>
      <c r="B63" s="13"/>
      <c r="C63" s="14"/>
      <c r="D63" s="15"/>
      <c r="E63" s="19"/>
      <c r="F63" s="16"/>
      <c r="G63" s="19"/>
      <c r="H63" s="13"/>
      <c r="I63" s="29"/>
      <c r="J63" s="31"/>
      <c r="K63" s="17"/>
      <c r="L63" s="18"/>
      <c r="M63" s="67"/>
    </row>
    <row r="64" spans="1:13" ht="14.4" x14ac:dyDescent="0.25">
      <c r="A64" s="12" t="str">
        <f t="shared" si="4"/>
        <v/>
      </c>
      <c r="B64" s="13"/>
      <c r="C64" s="14"/>
      <c r="D64" s="15"/>
      <c r="E64" s="19"/>
      <c r="F64" s="16"/>
      <c r="G64" s="19"/>
      <c r="H64" s="13"/>
      <c r="I64" s="29"/>
      <c r="J64" s="31"/>
      <c r="K64" s="17"/>
      <c r="L64" s="18"/>
      <c r="M64" s="67"/>
    </row>
    <row r="65" spans="1:13" ht="14.4" x14ac:dyDescent="0.25">
      <c r="A65" s="12" t="str">
        <f t="shared" si="4"/>
        <v/>
      </c>
      <c r="B65" s="13"/>
      <c r="C65" s="14"/>
      <c r="D65" s="15"/>
      <c r="E65" s="19"/>
      <c r="F65" s="16"/>
      <c r="G65" s="19"/>
      <c r="H65" s="13"/>
      <c r="I65" s="29"/>
      <c r="J65" s="31"/>
      <c r="K65" s="17"/>
      <c r="L65" s="18"/>
      <c r="M65" s="67"/>
    </row>
    <row r="66" spans="1:13" ht="14.4" x14ac:dyDescent="0.25">
      <c r="A66" s="12" t="str">
        <f t="shared" si="4"/>
        <v/>
      </c>
      <c r="B66" s="13"/>
      <c r="C66" s="14"/>
      <c r="D66" s="15"/>
      <c r="E66" s="19"/>
      <c r="F66" s="16"/>
      <c r="G66" s="19"/>
      <c r="H66" s="13"/>
      <c r="I66" s="29"/>
      <c r="J66" s="31"/>
      <c r="K66" s="17"/>
      <c r="L66" s="18"/>
      <c r="M66" s="67"/>
    </row>
    <row r="67" spans="1:13" ht="14.4" x14ac:dyDescent="0.25">
      <c r="A67" s="12" t="str">
        <f t="shared" si="4"/>
        <v/>
      </c>
      <c r="B67" s="13"/>
      <c r="C67" s="14"/>
      <c r="D67" s="15"/>
      <c r="E67" s="19"/>
      <c r="F67" s="16"/>
      <c r="G67" s="19"/>
      <c r="H67" s="13"/>
      <c r="I67" s="29"/>
      <c r="J67" s="31"/>
      <c r="K67" s="17"/>
      <c r="L67" s="18"/>
      <c r="M67" s="67"/>
    </row>
    <row r="68" spans="1:13" ht="14.4" x14ac:dyDescent="0.25">
      <c r="A68" s="12" t="str">
        <f t="shared" si="4"/>
        <v/>
      </c>
      <c r="B68" s="13"/>
      <c r="C68" s="14"/>
      <c r="D68" s="15"/>
      <c r="E68" s="19"/>
      <c r="F68" s="16"/>
      <c r="G68" s="19"/>
      <c r="H68" s="13"/>
      <c r="I68" s="29"/>
      <c r="J68" s="31"/>
      <c r="K68" s="17"/>
      <c r="L68" s="18"/>
      <c r="M68" s="67"/>
    </row>
    <row r="69" spans="1:13" ht="14.4" x14ac:dyDescent="0.25">
      <c r="A69" s="12" t="str">
        <f t="shared" si="4"/>
        <v/>
      </c>
      <c r="B69" s="13"/>
      <c r="C69" s="14"/>
      <c r="D69" s="15"/>
      <c r="E69" s="19"/>
      <c r="F69" s="16"/>
      <c r="G69" s="19"/>
      <c r="H69" s="13"/>
      <c r="I69" s="29"/>
      <c r="J69" s="31"/>
      <c r="K69" s="17"/>
      <c r="L69" s="18"/>
      <c r="M69" s="67"/>
    </row>
    <row r="70" spans="1:13" ht="14.4" x14ac:dyDescent="0.25">
      <c r="A70" s="12" t="str">
        <f t="shared" ref="A70:A98" si="5">CONCATENATE(B70,C70,D70)</f>
        <v/>
      </c>
      <c r="B70" s="13"/>
      <c r="C70" s="14"/>
      <c r="D70" s="15"/>
      <c r="E70" s="19"/>
      <c r="F70" s="16"/>
      <c r="G70" s="19"/>
      <c r="H70" s="13"/>
      <c r="I70" s="29"/>
      <c r="J70" s="31"/>
      <c r="K70" s="17"/>
      <c r="L70" s="18"/>
      <c r="M70" s="67"/>
    </row>
    <row r="71" spans="1:13" ht="14.4" x14ac:dyDescent="0.25">
      <c r="A71" s="12" t="str">
        <f t="shared" si="5"/>
        <v/>
      </c>
      <c r="B71" s="13"/>
      <c r="C71" s="14"/>
      <c r="D71" s="15"/>
      <c r="E71" s="19"/>
      <c r="F71" s="16"/>
      <c r="G71" s="19"/>
      <c r="H71" s="13"/>
      <c r="I71" s="29"/>
      <c r="J71" s="31"/>
      <c r="K71" s="17"/>
      <c r="L71" s="18"/>
      <c r="M71" s="67"/>
    </row>
    <row r="72" spans="1:13" ht="14.4" x14ac:dyDescent="0.25">
      <c r="A72" s="12" t="str">
        <f t="shared" si="5"/>
        <v/>
      </c>
      <c r="B72" s="13"/>
      <c r="C72" s="14"/>
      <c r="D72" s="15"/>
      <c r="E72" s="19"/>
      <c r="F72" s="16"/>
      <c r="G72" s="19"/>
      <c r="H72" s="13"/>
      <c r="I72" s="29"/>
      <c r="J72" s="31"/>
      <c r="K72" s="17"/>
      <c r="L72" s="18"/>
      <c r="M72" s="67"/>
    </row>
    <row r="73" spans="1:13" ht="14.4" x14ac:dyDescent="0.25">
      <c r="A73" s="12" t="str">
        <f t="shared" si="5"/>
        <v/>
      </c>
      <c r="B73" s="13"/>
      <c r="C73" s="14"/>
      <c r="D73" s="15"/>
      <c r="E73" s="19"/>
      <c r="F73" s="16"/>
      <c r="G73" s="19"/>
      <c r="H73" s="13"/>
      <c r="I73" s="29"/>
      <c r="J73" s="31"/>
      <c r="K73" s="17"/>
      <c r="L73" s="18"/>
      <c r="M73" s="67"/>
    </row>
    <row r="74" spans="1:13" ht="14.4" x14ac:dyDescent="0.25">
      <c r="A74" s="12" t="str">
        <f t="shared" si="5"/>
        <v/>
      </c>
      <c r="B74" s="13"/>
      <c r="C74" s="14"/>
      <c r="D74" s="15"/>
      <c r="E74" s="19"/>
      <c r="F74" s="16"/>
      <c r="G74" s="19"/>
      <c r="H74" s="13"/>
      <c r="I74" s="29"/>
      <c r="J74" s="31"/>
      <c r="K74" s="17"/>
      <c r="L74" s="18"/>
      <c r="M74" s="67"/>
    </row>
    <row r="75" spans="1:13" ht="14.4" x14ac:dyDescent="0.25">
      <c r="A75" s="12" t="str">
        <f t="shared" si="5"/>
        <v/>
      </c>
      <c r="B75" s="13"/>
      <c r="C75" s="14"/>
      <c r="D75" s="15"/>
      <c r="E75" s="19"/>
      <c r="F75" s="16"/>
      <c r="G75" s="19"/>
      <c r="H75" s="13"/>
      <c r="I75" s="29"/>
      <c r="J75" s="31"/>
      <c r="K75" s="17"/>
      <c r="L75" s="18"/>
      <c r="M75" s="67"/>
    </row>
    <row r="76" spans="1:13" ht="14.4" x14ac:dyDescent="0.25">
      <c r="A76" s="12" t="str">
        <f t="shared" si="5"/>
        <v/>
      </c>
      <c r="B76" s="13"/>
      <c r="C76" s="14"/>
      <c r="D76" s="15"/>
      <c r="E76" s="19"/>
      <c r="F76" s="16"/>
      <c r="G76" s="19"/>
      <c r="H76" s="13"/>
      <c r="I76" s="29"/>
      <c r="J76" s="31"/>
      <c r="K76" s="17"/>
      <c r="L76" s="18"/>
      <c r="M76" s="67"/>
    </row>
    <row r="77" spans="1:13" ht="14.4" x14ac:dyDescent="0.25">
      <c r="A77" s="12" t="str">
        <f t="shared" si="5"/>
        <v/>
      </c>
      <c r="B77" s="13"/>
      <c r="C77" s="14"/>
      <c r="D77" s="15"/>
      <c r="E77" s="19"/>
      <c r="F77" s="16"/>
      <c r="G77" s="19"/>
      <c r="H77" s="13"/>
      <c r="I77" s="29"/>
      <c r="J77" s="31"/>
      <c r="K77" s="17"/>
      <c r="L77" s="18"/>
      <c r="M77" s="67"/>
    </row>
    <row r="78" spans="1:13" ht="14.4" x14ac:dyDescent="0.25">
      <c r="A78" s="12" t="str">
        <f t="shared" si="5"/>
        <v/>
      </c>
      <c r="B78" s="13"/>
      <c r="C78" s="14"/>
      <c r="D78" s="15"/>
      <c r="E78" s="19"/>
      <c r="F78" s="16"/>
      <c r="G78" s="19"/>
      <c r="H78" s="13"/>
      <c r="I78" s="29"/>
      <c r="J78" s="31"/>
      <c r="K78" s="17"/>
      <c r="L78" s="18"/>
      <c r="M78" s="67"/>
    </row>
    <row r="79" spans="1:13" ht="14.4" x14ac:dyDescent="0.25">
      <c r="A79" s="12" t="str">
        <f t="shared" si="5"/>
        <v/>
      </c>
      <c r="B79" s="13"/>
      <c r="C79" s="14"/>
      <c r="D79" s="15"/>
      <c r="E79" s="19"/>
      <c r="F79" s="16"/>
      <c r="G79" s="19"/>
      <c r="H79" s="13"/>
      <c r="I79" s="29"/>
      <c r="J79" s="31"/>
      <c r="K79" s="17"/>
      <c r="L79" s="18"/>
      <c r="M79" s="67"/>
    </row>
    <row r="80" spans="1:13" ht="14.4" x14ac:dyDescent="0.25">
      <c r="A80" s="12" t="str">
        <f t="shared" si="5"/>
        <v/>
      </c>
      <c r="B80" s="13"/>
      <c r="C80" s="14"/>
      <c r="D80" s="15"/>
      <c r="E80" s="19"/>
      <c r="F80" s="16"/>
      <c r="G80" s="19"/>
      <c r="H80" s="13"/>
      <c r="I80" s="29"/>
      <c r="J80" s="31"/>
      <c r="K80" s="17"/>
      <c r="L80" s="18"/>
      <c r="M80" s="67"/>
    </row>
    <row r="81" spans="1:13" ht="14.4" x14ac:dyDescent="0.25">
      <c r="A81" s="12" t="str">
        <f t="shared" si="5"/>
        <v/>
      </c>
      <c r="B81" s="13"/>
      <c r="C81" s="14"/>
      <c r="D81" s="15"/>
      <c r="E81" s="19"/>
      <c r="F81" s="16"/>
      <c r="G81" s="19"/>
      <c r="H81" s="13"/>
      <c r="I81" s="29"/>
      <c r="J81" s="31"/>
      <c r="K81" s="17"/>
      <c r="L81" s="18"/>
      <c r="M81" s="67"/>
    </row>
    <row r="82" spans="1:13" ht="14.4" x14ac:dyDescent="0.25">
      <c r="A82" s="12" t="str">
        <f t="shared" si="5"/>
        <v/>
      </c>
      <c r="B82" s="13"/>
      <c r="C82" s="14"/>
      <c r="D82" s="15"/>
      <c r="E82" s="19"/>
      <c r="F82" s="16"/>
      <c r="G82" s="19"/>
      <c r="H82" s="13"/>
      <c r="I82" s="29"/>
      <c r="J82" s="31"/>
      <c r="K82" s="17"/>
      <c r="L82" s="18"/>
      <c r="M82" s="67"/>
    </row>
    <row r="83" spans="1:13" ht="14.4" x14ac:dyDescent="0.25">
      <c r="A83" s="12" t="str">
        <f t="shared" si="5"/>
        <v/>
      </c>
      <c r="B83" s="13"/>
      <c r="C83" s="14"/>
      <c r="D83" s="15"/>
      <c r="E83" s="19"/>
      <c r="F83" s="16"/>
      <c r="G83" s="19"/>
      <c r="H83" s="13"/>
      <c r="I83" s="29"/>
      <c r="J83" s="31"/>
      <c r="K83" s="17"/>
      <c r="L83" s="18"/>
      <c r="M83" s="67"/>
    </row>
    <row r="84" spans="1:13" ht="14.4" x14ac:dyDescent="0.25">
      <c r="A84" s="12" t="str">
        <f t="shared" si="5"/>
        <v/>
      </c>
      <c r="B84" s="13"/>
      <c r="C84" s="14"/>
      <c r="D84" s="15"/>
      <c r="E84" s="19"/>
      <c r="F84" s="16"/>
      <c r="G84" s="19"/>
      <c r="H84" s="13"/>
      <c r="I84" s="29"/>
      <c r="J84" s="31"/>
      <c r="K84" s="17"/>
      <c r="L84" s="18"/>
      <c r="M84" s="67"/>
    </row>
    <row r="85" spans="1:13" ht="14.4" x14ac:dyDescent="0.25">
      <c r="A85" s="12" t="str">
        <f t="shared" si="5"/>
        <v/>
      </c>
      <c r="B85" s="13"/>
      <c r="C85" s="14"/>
      <c r="D85" s="15"/>
      <c r="E85" s="19"/>
      <c r="F85" s="16"/>
      <c r="G85" s="19"/>
      <c r="H85" s="13"/>
      <c r="I85" s="29"/>
      <c r="J85" s="31"/>
      <c r="K85" s="17"/>
      <c r="L85" s="18"/>
      <c r="M85" s="67"/>
    </row>
    <row r="86" spans="1:13" ht="14.4" x14ac:dyDescent="0.25">
      <c r="A86" s="12" t="str">
        <f t="shared" si="5"/>
        <v/>
      </c>
      <c r="B86" s="13"/>
      <c r="C86" s="14"/>
      <c r="D86" s="15"/>
      <c r="E86" s="19"/>
      <c r="F86" s="16"/>
      <c r="G86" s="19"/>
      <c r="H86" s="13"/>
      <c r="I86" s="29"/>
      <c r="J86" s="31"/>
      <c r="K86" s="17"/>
      <c r="L86" s="18"/>
      <c r="M86" s="67"/>
    </row>
    <row r="87" spans="1:13" ht="14.4" x14ac:dyDescent="0.25">
      <c r="A87" s="12" t="str">
        <f t="shared" si="5"/>
        <v/>
      </c>
      <c r="B87" s="13"/>
      <c r="C87" s="14"/>
      <c r="D87" s="15"/>
      <c r="E87" s="19"/>
      <c r="F87" s="16"/>
      <c r="G87" s="19"/>
      <c r="H87" s="13"/>
      <c r="I87" s="29"/>
      <c r="J87" s="31"/>
      <c r="K87" s="17"/>
      <c r="L87" s="18"/>
      <c r="M87" s="67"/>
    </row>
    <row r="88" spans="1:13" ht="14.4" x14ac:dyDescent="0.25">
      <c r="A88" s="12" t="str">
        <f t="shared" si="5"/>
        <v/>
      </c>
      <c r="B88" s="13"/>
      <c r="C88" s="14"/>
      <c r="D88" s="15"/>
      <c r="E88" s="19"/>
      <c r="F88" s="16"/>
      <c r="G88" s="19"/>
      <c r="H88" s="13"/>
      <c r="I88" s="29"/>
      <c r="J88" s="31"/>
      <c r="K88" s="17"/>
      <c r="L88" s="18"/>
      <c r="M88" s="67"/>
    </row>
    <row r="89" spans="1:13" ht="14.4" x14ac:dyDescent="0.25">
      <c r="A89" s="12" t="str">
        <f t="shared" si="5"/>
        <v/>
      </c>
      <c r="B89" s="13"/>
      <c r="C89" s="14"/>
      <c r="D89" s="15"/>
      <c r="E89" s="19"/>
      <c r="F89" s="16"/>
      <c r="G89" s="19"/>
      <c r="H89" s="13"/>
      <c r="I89" s="29"/>
      <c r="J89" s="31"/>
      <c r="K89" s="17"/>
      <c r="L89" s="18"/>
      <c r="M89" s="67"/>
    </row>
    <row r="90" spans="1:13" ht="14.4" x14ac:dyDescent="0.25">
      <c r="A90" s="12" t="str">
        <f t="shared" si="5"/>
        <v/>
      </c>
      <c r="B90" s="13"/>
      <c r="C90" s="14"/>
      <c r="D90" s="15"/>
      <c r="E90" s="19"/>
      <c r="F90" s="16"/>
      <c r="G90" s="19"/>
      <c r="H90" s="13"/>
      <c r="I90" s="29"/>
      <c r="J90" s="31"/>
      <c r="K90" s="17"/>
      <c r="L90" s="18"/>
      <c r="M90" s="67"/>
    </row>
    <row r="91" spans="1:13" ht="14.4" x14ac:dyDescent="0.25">
      <c r="A91" s="12" t="str">
        <f t="shared" si="5"/>
        <v/>
      </c>
      <c r="B91" s="13"/>
      <c r="C91" s="14"/>
      <c r="D91" s="15"/>
      <c r="E91" s="19"/>
      <c r="F91" s="16"/>
      <c r="G91" s="19"/>
      <c r="H91" s="13"/>
      <c r="I91" s="29"/>
      <c r="J91" s="31"/>
      <c r="K91" s="17"/>
      <c r="L91" s="18"/>
      <c r="M91" s="67"/>
    </row>
    <row r="92" spans="1:13" ht="14.4" x14ac:dyDescent="0.25">
      <c r="A92" s="12" t="str">
        <f t="shared" si="5"/>
        <v/>
      </c>
      <c r="B92" s="13"/>
      <c r="C92" s="14"/>
      <c r="D92" s="15"/>
      <c r="E92" s="19"/>
      <c r="F92" s="16"/>
      <c r="G92" s="19"/>
      <c r="H92" s="13"/>
      <c r="I92" s="29"/>
      <c r="J92" s="31"/>
      <c r="K92" s="17"/>
      <c r="L92" s="18"/>
      <c r="M92" s="67"/>
    </row>
    <row r="93" spans="1:13" ht="14.4" x14ac:dyDescent="0.25">
      <c r="A93" s="12" t="str">
        <f t="shared" si="5"/>
        <v/>
      </c>
      <c r="B93" s="13"/>
      <c r="C93" s="14"/>
      <c r="D93" s="15"/>
      <c r="E93" s="19"/>
      <c r="F93" s="16"/>
      <c r="G93" s="19"/>
      <c r="H93" s="13"/>
      <c r="I93" s="29"/>
      <c r="J93" s="31"/>
      <c r="K93" s="17"/>
      <c r="L93" s="18"/>
      <c r="M93" s="67"/>
    </row>
    <row r="94" spans="1:13" ht="14.4" x14ac:dyDescent="0.25">
      <c r="A94" s="12" t="str">
        <f t="shared" si="5"/>
        <v/>
      </c>
      <c r="B94" s="13"/>
      <c r="C94" s="14"/>
      <c r="D94" s="15"/>
      <c r="E94" s="19"/>
      <c r="F94" s="16"/>
      <c r="G94" s="19"/>
      <c r="H94" s="13"/>
      <c r="I94" s="29"/>
      <c r="J94" s="31"/>
      <c r="K94" s="17"/>
      <c r="L94" s="18"/>
      <c r="M94" s="67"/>
    </row>
    <row r="95" spans="1:13" ht="14.4" x14ac:dyDescent="0.25">
      <c r="A95" s="12" t="str">
        <f t="shared" si="5"/>
        <v/>
      </c>
      <c r="B95" s="13"/>
      <c r="C95" s="14"/>
      <c r="D95" s="15"/>
      <c r="E95" s="19"/>
      <c r="F95" s="16"/>
      <c r="G95" s="19"/>
      <c r="H95" s="13"/>
      <c r="I95" s="29"/>
      <c r="J95" s="31"/>
      <c r="K95" s="17"/>
      <c r="L95" s="18"/>
      <c r="M95" s="67"/>
    </row>
    <row r="96" spans="1:13" ht="14.4" x14ac:dyDescent="0.25">
      <c r="A96" s="12" t="str">
        <f t="shared" si="5"/>
        <v/>
      </c>
      <c r="B96" s="13"/>
      <c r="C96" s="14"/>
      <c r="D96" s="15"/>
      <c r="E96" s="19"/>
      <c r="F96" s="16"/>
      <c r="G96" s="19"/>
      <c r="H96" s="13"/>
      <c r="I96" s="29"/>
      <c r="J96" s="31"/>
      <c r="K96" s="17"/>
      <c r="L96" s="18"/>
      <c r="M96" s="67"/>
    </row>
    <row r="97" spans="1:13" ht="14.4" x14ac:dyDescent="0.25">
      <c r="A97" s="12" t="str">
        <f t="shared" si="5"/>
        <v/>
      </c>
      <c r="B97" s="13"/>
      <c r="C97" s="14"/>
      <c r="D97" s="15"/>
      <c r="E97" s="19"/>
      <c r="F97" s="16"/>
      <c r="G97" s="19"/>
      <c r="H97" s="13"/>
      <c r="I97" s="29"/>
      <c r="J97" s="31"/>
      <c r="K97" s="17"/>
      <c r="L97" s="18"/>
      <c r="M97" s="67"/>
    </row>
    <row r="98" spans="1:13" ht="15" thickBot="1" x14ac:dyDescent="0.3">
      <c r="A98" s="12" t="str">
        <f t="shared" si="5"/>
        <v/>
      </c>
      <c r="B98" s="20"/>
      <c r="C98" s="21"/>
      <c r="D98" s="22"/>
      <c r="E98" s="23"/>
      <c r="F98" s="24"/>
      <c r="G98" s="23"/>
      <c r="H98" s="20"/>
      <c r="I98" s="30"/>
      <c r="J98" s="64"/>
      <c r="K98" s="25"/>
      <c r="L98" s="26"/>
      <c r="M98" s="67"/>
    </row>
  </sheetData>
  <mergeCells count="18">
    <mergeCell ref="A3:A5"/>
    <mergeCell ref="B3:B5"/>
    <mergeCell ref="C3:C5"/>
    <mergeCell ref="D3:D5"/>
    <mergeCell ref="E3:E4"/>
    <mergeCell ref="E5:F5"/>
    <mergeCell ref="I4:I5"/>
    <mergeCell ref="J4:J5"/>
    <mergeCell ref="B1:C1"/>
    <mergeCell ref="E1:I1"/>
    <mergeCell ref="K1:L1"/>
    <mergeCell ref="B2:L2"/>
    <mergeCell ref="F3:F4"/>
    <mergeCell ref="G3:J3"/>
    <mergeCell ref="K3:K5"/>
    <mergeCell ref="L3:L5"/>
    <mergeCell ref="G4:G5"/>
    <mergeCell ref="H4:H5"/>
  </mergeCells>
  <conditionalFormatting sqref="C1:D5">
    <cfRule type="duplicateValues" dxfId="23" priority="527"/>
  </conditionalFormatting>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E0E16-9B49-4601-90E7-5BC0421A4B7C}">
  <sheetPr>
    <tabColor rgb="FFFF0000"/>
  </sheetPr>
  <dimension ref="A1:R133"/>
  <sheetViews>
    <sheetView showZeros="0" zoomScale="80" zoomScaleNormal="80" workbookViewId="0">
      <selection activeCell="K20" sqref="K20"/>
    </sheetView>
  </sheetViews>
  <sheetFormatPr defaultColWidth="9.109375" defaultRowHeight="13.2" x14ac:dyDescent="0.25"/>
  <cols>
    <col min="1" max="1" width="54.33203125" bestFit="1" customWidth="1"/>
    <col min="2" max="2" width="6.6640625" style="158" customWidth="1"/>
    <col min="3" max="3" width="23.5546875" bestFit="1" customWidth="1"/>
    <col min="4" max="4" width="29.109375" bestFit="1" customWidth="1"/>
    <col min="5" max="5" width="6.6640625" style="158" bestFit="1" customWidth="1"/>
    <col min="6" max="6" width="13.109375" style="158" bestFit="1" customWidth="1"/>
    <col min="7" max="10" width="6.5546875" style="158" bestFit="1" customWidth="1"/>
    <col min="11" max="11" width="12.88671875" style="158" bestFit="1" customWidth="1"/>
    <col min="12" max="12" width="17.6640625" style="158" bestFit="1" customWidth="1"/>
    <col min="13" max="13" width="30.5546875" style="158" bestFit="1" customWidth="1"/>
  </cols>
  <sheetData>
    <row r="1" spans="1:18" s="9" customFormat="1" ht="22.5" customHeight="1" thickBot="1" x14ac:dyDescent="0.3">
      <c r="A1" s="63">
        <f>SUM(A2-1)</f>
        <v>0</v>
      </c>
      <c r="B1" s="557" t="s">
        <v>99</v>
      </c>
      <c r="C1" s="559"/>
      <c r="D1" s="7" t="s">
        <v>11</v>
      </c>
      <c r="E1" s="557" t="s">
        <v>583</v>
      </c>
      <c r="F1" s="558"/>
      <c r="G1" s="558"/>
      <c r="H1" s="558"/>
      <c r="I1" s="558"/>
      <c r="J1" s="8" t="s">
        <v>12</v>
      </c>
      <c r="K1" s="551">
        <v>45130</v>
      </c>
      <c r="L1" s="552"/>
      <c r="M1" s="8" t="s">
        <v>22</v>
      </c>
      <c r="Q1"/>
      <c r="R1"/>
    </row>
    <row r="2" spans="1:18" s="9" customFormat="1" ht="22.5" customHeight="1" thickBot="1" x14ac:dyDescent="0.3">
      <c r="A2" s="1">
        <f>COUNTA(_xlfn.UNIQUE(D6:D198))</f>
        <v>1</v>
      </c>
      <c r="B2" s="553" t="s">
        <v>23</v>
      </c>
      <c r="C2" s="554"/>
      <c r="D2" s="554"/>
      <c r="E2" s="554"/>
      <c r="F2" s="554"/>
      <c r="G2" s="554"/>
      <c r="H2" s="554"/>
      <c r="I2" s="554"/>
      <c r="J2" s="554"/>
      <c r="K2" s="554"/>
      <c r="L2" s="555"/>
      <c r="M2" s="10" t="s">
        <v>24</v>
      </c>
    </row>
    <row r="3" spans="1:18" s="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8" s="9" customFormat="1" ht="14.4" thickBot="1" x14ac:dyDescent="0.3">
      <c r="A4" s="536"/>
      <c r="B4" s="539"/>
      <c r="C4" s="542"/>
      <c r="D4" s="545"/>
      <c r="E4" s="548"/>
      <c r="F4" s="556"/>
      <c r="G4" s="566" t="s">
        <v>100</v>
      </c>
      <c r="H4" s="568">
        <v>65</v>
      </c>
      <c r="I4" s="568">
        <v>80</v>
      </c>
      <c r="J4" s="544" t="s">
        <v>101</v>
      </c>
      <c r="K4" s="561"/>
      <c r="L4" s="564"/>
      <c r="M4" s="11">
        <v>1</v>
      </c>
    </row>
    <row r="5" spans="1:18" s="9" customFormat="1" ht="14.4" thickBot="1" x14ac:dyDescent="0.3">
      <c r="A5" s="537"/>
      <c r="B5" s="540"/>
      <c r="C5" s="543"/>
      <c r="D5" s="546"/>
      <c r="E5" s="549" t="s">
        <v>17</v>
      </c>
      <c r="F5" s="550"/>
      <c r="G5" s="567"/>
      <c r="H5" s="569"/>
      <c r="I5" s="569"/>
      <c r="J5" s="546"/>
      <c r="K5" s="562"/>
      <c r="L5" s="565"/>
      <c r="M5" s="66">
        <v>0</v>
      </c>
    </row>
    <row r="6" spans="1:18" ht="14.4" x14ac:dyDescent="0.25">
      <c r="A6" s="12" t="str">
        <f t="shared" ref="A6:A37" si="0">CONCATENATE(B6,C6,D6)</f>
        <v/>
      </c>
      <c r="B6" s="13"/>
      <c r="C6" s="14"/>
      <c r="D6" s="15"/>
      <c r="E6" s="19"/>
      <c r="F6" s="31"/>
      <c r="G6" s="19"/>
      <c r="H6" s="13"/>
      <c r="I6" s="29"/>
      <c r="J6" s="31"/>
      <c r="K6" s="17"/>
      <c r="L6" s="18">
        <f t="shared" ref="L6:L69" si="1">IF(K6=1,7,IF(K6=2,6,IF(K6=3,5,IF(K6=4,4,IF(K6=5,3,IF(K6=6,2,IF(K6&gt;=6,1,0)))))))</f>
        <v>0</v>
      </c>
      <c r="M6" s="67">
        <f t="shared" ref="M6:M37" si="2">SUM(L6+$M$5)</f>
        <v>0</v>
      </c>
      <c r="N6" s="28"/>
      <c r="O6" s="28"/>
      <c r="Q6" s="9"/>
      <c r="R6" s="9"/>
    </row>
    <row r="7" spans="1:18" ht="14.4" x14ac:dyDescent="0.25">
      <c r="A7" s="12" t="str">
        <f t="shared" si="0"/>
        <v/>
      </c>
      <c r="B7" s="13"/>
      <c r="C7" s="14"/>
      <c r="D7" s="15"/>
      <c r="E7" s="19"/>
      <c r="F7" s="31"/>
      <c r="G7" s="19"/>
      <c r="H7" s="13"/>
      <c r="I7" s="29"/>
      <c r="J7" s="31"/>
      <c r="K7" s="17"/>
      <c r="L7" s="18">
        <f t="shared" si="1"/>
        <v>0</v>
      </c>
      <c r="M7" s="67">
        <f t="shared" si="2"/>
        <v>0</v>
      </c>
      <c r="N7" s="28"/>
      <c r="O7" s="28"/>
    </row>
    <row r="8" spans="1:18" ht="14.4" x14ac:dyDescent="0.25">
      <c r="A8" s="12" t="str">
        <f t="shared" si="0"/>
        <v/>
      </c>
      <c r="B8" s="13"/>
      <c r="C8" s="14"/>
      <c r="D8" s="15"/>
      <c r="E8" s="19"/>
      <c r="F8" s="31"/>
      <c r="G8" s="19"/>
      <c r="H8" s="13"/>
      <c r="I8" s="29"/>
      <c r="J8" s="31"/>
      <c r="K8" s="17"/>
      <c r="L8" s="18">
        <f t="shared" si="1"/>
        <v>0</v>
      </c>
      <c r="M8" s="67">
        <f t="shared" si="2"/>
        <v>0</v>
      </c>
      <c r="N8" s="28"/>
      <c r="O8" s="28"/>
    </row>
    <row r="9" spans="1:18" ht="14.4" x14ac:dyDescent="0.25">
      <c r="A9" s="12" t="str">
        <f t="shared" si="0"/>
        <v/>
      </c>
      <c r="B9" s="13"/>
      <c r="C9" s="14"/>
      <c r="D9" s="15"/>
      <c r="E9" s="19"/>
      <c r="F9" s="31"/>
      <c r="G9" s="19"/>
      <c r="H9" s="13"/>
      <c r="I9" s="29"/>
      <c r="J9" s="31"/>
      <c r="K9" s="17"/>
      <c r="L9" s="18">
        <f t="shared" si="1"/>
        <v>0</v>
      </c>
      <c r="M9" s="67">
        <f t="shared" si="2"/>
        <v>0</v>
      </c>
      <c r="N9" s="28"/>
      <c r="O9" s="28"/>
    </row>
    <row r="10" spans="1:18" ht="14.4" x14ac:dyDescent="0.25">
      <c r="A10" s="12" t="str">
        <f t="shared" si="0"/>
        <v/>
      </c>
      <c r="B10" s="13"/>
      <c r="C10" s="14"/>
      <c r="D10" s="15"/>
      <c r="E10" s="19"/>
      <c r="F10" s="31"/>
      <c r="G10" s="19"/>
      <c r="H10" s="13"/>
      <c r="I10" s="29"/>
      <c r="J10" s="31"/>
      <c r="K10" s="17"/>
      <c r="L10" s="18">
        <f t="shared" si="1"/>
        <v>0</v>
      </c>
      <c r="M10" s="67">
        <f t="shared" si="2"/>
        <v>0</v>
      </c>
      <c r="N10" s="28"/>
      <c r="O10" s="28"/>
    </row>
    <row r="11" spans="1:18" ht="14.4" x14ac:dyDescent="0.25">
      <c r="A11" s="12" t="str">
        <f t="shared" si="0"/>
        <v/>
      </c>
      <c r="B11" s="13"/>
      <c r="C11" s="14"/>
      <c r="D11" s="15"/>
      <c r="E11" s="19"/>
      <c r="F11" s="31"/>
      <c r="G11" s="19"/>
      <c r="H11" s="13"/>
      <c r="I11" s="29"/>
      <c r="J11" s="31"/>
      <c r="K11" s="17"/>
      <c r="L11" s="18">
        <f t="shared" si="1"/>
        <v>0</v>
      </c>
      <c r="M11" s="67">
        <f t="shared" si="2"/>
        <v>0</v>
      </c>
      <c r="N11" s="28"/>
      <c r="O11" s="28"/>
    </row>
    <row r="12" spans="1:18" ht="14.4" x14ac:dyDescent="0.25">
      <c r="A12" s="12" t="str">
        <f t="shared" si="0"/>
        <v/>
      </c>
      <c r="B12" s="13"/>
      <c r="C12" s="14"/>
      <c r="D12" s="15"/>
      <c r="E12" s="19"/>
      <c r="F12" s="31"/>
      <c r="G12" s="19"/>
      <c r="H12" s="13"/>
      <c r="I12" s="29"/>
      <c r="J12" s="31"/>
      <c r="K12" s="17"/>
      <c r="L12" s="18">
        <f t="shared" si="1"/>
        <v>0</v>
      </c>
      <c r="M12" s="67">
        <f t="shared" si="2"/>
        <v>0</v>
      </c>
      <c r="O12" s="28"/>
    </row>
    <row r="13" spans="1:18" ht="14.4" x14ac:dyDescent="0.25">
      <c r="A13" s="12" t="str">
        <f t="shared" si="0"/>
        <v/>
      </c>
      <c r="B13" s="13"/>
      <c r="C13" s="14"/>
      <c r="D13" s="15"/>
      <c r="E13" s="19"/>
      <c r="F13" s="31"/>
      <c r="G13" s="19"/>
      <c r="H13" s="13"/>
      <c r="I13" s="29"/>
      <c r="J13" s="31"/>
      <c r="K13" s="17"/>
      <c r="L13" s="18">
        <f t="shared" si="1"/>
        <v>0</v>
      </c>
      <c r="M13" s="67">
        <f t="shared" si="2"/>
        <v>0</v>
      </c>
      <c r="O13" s="28"/>
    </row>
    <row r="14" spans="1:18" ht="14.4" x14ac:dyDescent="0.25">
      <c r="A14" s="12" t="str">
        <f t="shared" si="0"/>
        <v/>
      </c>
      <c r="B14" s="13"/>
      <c r="C14" s="14"/>
      <c r="D14" s="15"/>
      <c r="E14" s="19"/>
      <c r="F14" s="31"/>
      <c r="G14" s="19"/>
      <c r="H14" s="13"/>
      <c r="I14" s="29"/>
      <c r="J14" s="31"/>
      <c r="K14" s="17"/>
      <c r="L14" s="18">
        <f t="shared" si="1"/>
        <v>0</v>
      </c>
      <c r="M14" s="67">
        <f t="shared" si="2"/>
        <v>0</v>
      </c>
    </row>
    <row r="15" spans="1:18" ht="14.4" x14ac:dyDescent="0.25">
      <c r="A15" s="12" t="str">
        <f t="shared" si="0"/>
        <v/>
      </c>
      <c r="B15" s="13"/>
      <c r="C15" s="14"/>
      <c r="D15" s="15"/>
      <c r="E15" s="19"/>
      <c r="F15" s="31"/>
      <c r="G15" s="19"/>
      <c r="H15" s="13"/>
      <c r="I15" s="29"/>
      <c r="J15" s="31"/>
      <c r="K15" s="17"/>
      <c r="L15" s="18">
        <f t="shared" si="1"/>
        <v>0</v>
      </c>
      <c r="M15" s="67">
        <f t="shared" si="2"/>
        <v>0</v>
      </c>
    </row>
    <row r="16" spans="1:18" ht="14.4" x14ac:dyDescent="0.25">
      <c r="A16" s="12" t="str">
        <f t="shared" si="0"/>
        <v/>
      </c>
      <c r="B16" s="13"/>
      <c r="C16" s="14"/>
      <c r="D16" s="15"/>
      <c r="E16" s="19"/>
      <c r="F16" s="31"/>
      <c r="G16" s="19"/>
      <c r="H16" s="13"/>
      <c r="I16" s="29"/>
      <c r="J16" s="31"/>
      <c r="K16" s="17"/>
      <c r="L16" s="18">
        <f t="shared" si="1"/>
        <v>0</v>
      </c>
      <c r="M16" s="67">
        <f t="shared" si="2"/>
        <v>0</v>
      </c>
    </row>
    <row r="17" spans="1:13" ht="14.4" x14ac:dyDescent="0.25">
      <c r="A17" s="12" t="str">
        <f t="shared" si="0"/>
        <v/>
      </c>
      <c r="B17" s="13"/>
      <c r="C17" s="14"/>
      <c r="D17" s="15"/>
      <c r="E17" s="19"/>
      <c r="F17" s="31"/>
      <c r="G17" s="19"/>
      <c r="H17" s="13"/>
      <c r="I17" s="29"/>
      <c r="J17" s="31"/>
      <c r="K17" s="17"/>
      <c r="L17" s="18">
        <f t="shared" si="1"/>
        <v>0</v>
      </c>
      <c r="M17" s="67">
        <f t="shared" si="2"/>
        <v>0</v>
      </c>
    </row>
    <row r="18" spans="1:13" ht="14.4" x14ac:dyDescent="0.25">
      <c r="A18" s="12" t="str">
        <f t="shared" si="0"/>
        <v/>
      </c>
      <c r="B18" s="13"/>
      <c r="C18" s="14"/>
      <c r="D18" s="15"/>
      <c r="E18" s="19"/>
      <c r="F18" s="31"/>
      <c r="G18" s="19"/>
      <c r="H18" s="13"/>
      <c r="I18" s="29"/>
      <c r="J18" s="31"/>
      <c r="K18" s="17"/>
      <c r="L18" s="18">
        <f t="shared" si="1"/>
        <v>0</v>
      </c>
      <c r="M18" s="67">
        <f t="shared" si="2"/>
        <v>0</v>
      </c>
    </row>
    <row r="19" spans="1:13" ht="14.4" x14ac:dyDescent="0.25">
      <c r="A19" s="12" t="str">
        <f t="shared" si="0"/>
        <v/>
      </c>
      <c r="B19" s="13"/>
      <c r="C19" s="14"/>
      <c r="D19" s="15"/>
      <c r="E19" s="19"/>
      <c r="F19" s="31"/>
      <c r="G19" s="19"/>
      <c r="H19" s="13"/>
      <c r="I19" s="29"/>
      <c r="J19" s="31"/>
      <c r="K19" s="17"/>
      <c r="L19" s="18">
        <f t="shared" si="1"/>
        <v>0</v>
      </c>
      <c r="M19" s="67">
        <f t="shared" si="2"/>
        <v>0</v>
      </c>
    </row>
    <row r="20" spans="1:13" ht="14.4" x14ac:dyDescent="0.25">
      <c r="A20" s="12" t="str">
        <f t="shared" si="0"/>
        <v/>
      </c>
      <c r="B20" s="13"/>
      <c r="C20" s="14"/>
      <c r="D20" s="15"/>
      <c r="E20" s="19"/>
      <c r="F20" s="31"/>
      <c r="G20" s="19"/>
      <c r="H20" s="13"/>
      <c r="I20" s="29"/>
      <c r="J20" s="31"/>
      <c r="K20" s="17"/>
      <c r="L20" s="18">
        <f t="shared" si="1"/>
        <v>0</v>
      </c>
      <c r="M20" s="67">
        <f t="shared" si="2"/>
        <v>0</v>
      </c>
    </row>
    <row r="21" spans="1:13" ht="14.4" x14ac:dyDescent="0.25">
      <c r="A21" s="12" t="str">
        <f t="shared" si="0"/>
        <v/>
      </c>
      <c r="B21" s="13"/>
      <c r="C21" s="14"/>
      <c r="D21" s="15"/>
      <c r="E21" s="19"/>
      <c r="F21" s="31"/>
      <c r="G21" s="19"/>
      <c r="H21" s="13"/>
      <c r="I21" s="29"/>
      <c r="J21" s="31"/>
      <c r="K21" s="17"/>
      <c r="L21" s="18">
        <f t="shared" si="1"/>
        <v>0</v>
      </c>
      <c r="M21" s="67">
        <f t="shared" si="2"/>
        <v>0</v>
      </c>
    </row>
    <row r="22" spans="1:13" ht="14.4" x14ac:dyDescent="0.25">
      <c r="A22" s="12" t="str">
        <f t="shared" si="0"/>
        <v/>
      </c>
      <c r="B22" s="13"/>
      <c r="C22" s="14"/>
      <c r="D22" s="15"/>
      <c r="E22" s="19"/>
      <c r="F22" s="31"/>
      <c r="G22" s="19"/>
      <c r="H22" s="13"/>
      <c r="I22" s="29"/>
      <c r="J22" s="31"/>
      <c r="K22" s="17"/>
      <c r="L22" s="18">
        <f t="shared" si="1"/>
        <v>0</v>
      </c>
      <c r="M22" s="67">
        <f t="shared" si="2"/>
        <v>0</v>
      </c>
    </row>
    <row r="23" spans="1:13" ht="14.4" x14ac:dyDescent="0.25">
      <c r="A23" s="12" t="str">
        <f t="shared" si="0"/>
        <v/>
      </c>
      <c r="B23" s="13"/>
      <c r="C23" s="14"/>
      <c r="D23" s="15"/>
      <c r="E23" s="19"/>
      <c r="F23" s="31"/>
      <c r="G23" s="19"/>
      <c r="H23" s="13"/>
      <c r="I23" s="29"/>
      <c r="J23" s="31"/>
      <c r="K23" s="17"/>
      <c r="L23" s="18">
        <f t="shared" si="1"/>
        <v>0</v>
      </c>
      <c r="M23" s="67">
        <f t="shared" si="2"/>
        <v>0</v>
      </c>
    </row>
    <row r="24" spans="1:13" ht="14.4" x14ac:dyDescent="0.25">
      <c r="A24" s="12" t="str">
        <f t="shared" si="0"/>
        <v/>
      </c>
      <c r="B24" s="13"/>
      <c r="C24" s="14"/>
      <c r="D24" s="15"/>
      <c r="E24" s="19"/>
      <c r="F24" s="31"/>
      <c r="G24" s="19"/>
      <c r="H24" s="13"/>
      <c r="I24" s="29"/>
      <c r="J24" s="31"/>
      <c r="K24" s="17"/>
      <c r="L24" s="18">
        <f t="shared" si="1"/>
        <v>0</v>
      </c>
      <c r="M24" s="67">
        <f t="shared" si="2"/>
        <v>0</v>
      </c>
    </row>
    <row r="25" spans="1:13" ht="14.4" x14ac:dyDescent="0.25">
      <c r="A25" s="12" t="str">
        <f t="shared" si="0"/>
        <v/>
      </c>
      <c r="B25" s="13"/>
      <c r="C25" s="14"/>
      <c r="D25" s="15"/>
      <c r="E25" s="19"/>
      <c r="F25" s="31"/>
      <c r="G25" s="19"/>
      <c r="H25" s="13"/>
      <c r="I25" s="29"/>
      <c r="J25" s="31"/>
      <c r="K25" s="17"/>
      <c r="L25" s="18">
        <f t="shared" si="1"/>
        <v>0</v>
      </c>
      <c r="M25" s="67">
        <f t="shared" si="2"/>
        <v>0</v>
      </c>
    </row>
    <row r="26" spans="1:13" ht="14.4" x14ac:dyDescent="0.25">
      <c r="A26" s="12" t="str">
        <f t="shared" si="0"/>
        <v/>
      </c>
      <c r="B26" s="13"/>
      <c r="C26" s="14"/>
      <c r="D26" s="15"/>
      <c r="E26" s="19"/>
      <c r="F26" s="31"/>
      <c r="G26" s="19"/>
      <c r="H26" s="13"/>
      <c r="I26" s="29"/>
      <c r="J26" s="31"/>
      <c r="K26" s="17"/>
      <c r="L26" s="18">
        <f t="shared" si="1"/>
        <v>0</v>
      </c>
      <c r="M26" s="67">
        <f t="shared" si="2"/>
        <v>0</v>
      </c>
    </row>
    <row r="27" spans="1:13" ht="14.4" x14ac:dyDescent="0.25">
      <c r="A27" s="12" t="str">
        <f t="shared" si="0"/>
        <v/>
      </c>
      <c r="B27" s="13"/>
      <c r="C27" s="14"/>
      <c r="D27" s="15"/>
      <c r="E27" s="19"/>
      <c r="F27" s="31"/>
      <c r="G27" s="19"/>
      <c r="H27" s="13"/>
      <c r="I27" s="29"/>
      <c r="J27" s="31"/>
      <c r="K27" s="17"/>
      <c r="L27" s="18">
        <f t="shared" si="1"/>
        <v>0</v>
      </c>
      <c r="M27" s="67">
        <f t="shared" si="2"/>
        <v>0</v>
      </c>
    </row>
    <row r="28" spans="1:13" ht="14.4" x14ac:dyDescent="0.25">
      <c r="A28" s="12" t="str">
        <f t="shared" si="0"/>
        <v/>
      </c>
      <c r="B28" s="13"/>
      <c r="C28" s="14"/>
      <c r="D28" s="15"/>
      <c r="E28" s="19"/>
      <c r="F28" s="31"/>
      <c r="G28" s="19"/>
      <c r="H28" s="13"/>
      <c r="I28" s="29"/>
      <c r="J28" s="31"/>
      <c r="K28" s="17"/>
      <c r="L28" s="18">
        <f t="shared" si="1"/>
        <v>0</v>
      </c>
      <c r="M28" s="67">
        <f t="shared" si="2"/>
        <v>0</v>
      </c>
    </row>
    <row r="29" spans="1:13" ht="14.4" x14ac:dyDescent="0.25">
      <c r="A29" s="12" t="str">
        <f t="shared" si="0"/>
        <v/>
      </c>
      <c r="B29" s="13"/>
      <c r="C29" s="14"/>
      <c r="D29" s="15"/>
      <c r="E29" s="19"/>
      <c r="F29" s="31"/>
      <c r="G29" s="19"/>
      <c r="H29" s="13"/>
      <c r="I29" s="29"/>
      <c r="J29" s="31"/>
      <c r="K29" s="17"/>
      <c r="L29" s="18">
        <f t="shared" si="1"/>
        <v>0</v>
      </c>
      <c r="M29" s="67">
        <f t="shared" si="2"/>
        <v>0</v>
      </c>
    </row>
    <row r="30" spans="1:13" ht="14.4" x14ac:dyDescent="0.25">
      <c r="A30" s="12" t="str">
        <f t="shared" si="0"/>
        <v/>
      </c>
      <c r="B30" s="13"/>
      <c r="C30" s="14"/>
      <c r="D30" s="15"/>
      <c r="E30" s="19"/>
      <c r="F30" s="31"/>
      <c r="G30" s="19"/>
      <c r="H30" s="13"/>
      <c r="I30" s="29"/>
      <c r="J30" s="31"/>
      <c r="K30" s="17"/>
      <c r="L30" s="18">
        <f t="shared" si="1"/>
        <v>0</v>
      </c>
      <c r="M30" s="67">
        <f t="shared" si="2"/>
        <v>0</v>
      </c>
    </row>
    <row r="31" spans="1:13" ht="14.4" x14ac:dyDescent="0.25">
      <c r="A31" s="12" t="str">
        <f t="shared" si="0"/>
        <v/>
      </c>
      <c r="B31" s="13"/>
      <c r="C31" s="14"/>
      <c r="D31" s="15"/>
      <c r="E31" s="19"/>
      <c r="F31" s="31"/>
      <c r="G31" s="19"/>
      <c r="H31" s="13"/>
      <c r="I31" s="29"/>
      <c r="J31" s="31"/>
      <c r="K31" s="17"/>
      <c r="L31" s="18">
        <f t="shared" si="1"/>
        <v>0</v>
      </c>
      <c r="M31" s="67">
        <f t="shared" si="2"/>
        <v>0</v>
      </c>
    </row>
    <row r="32" spans="1:13" ht="14.4" x14ac:dyDescent="0.25">
      <c r="A32" s="12" t="str">
        <f t="shared" si="0"/>
        <v/>
      </c>
      <c r="B32" s="13"/>
      <c r="C32" s="14"/>
      <c r="D32" s="15"/>
      <c r="E32" s="19"/>
      <c r="F32" s="31"/>
      <c r="G32" s="19"/>
      <c r="H32" s="13"/>
      <c r="I32" s="29"/>
      <c r="J32" s="31"/>
      <c r="K32" s="17"/>
      <c r="L32" s="18">
        <f t="shared" si="1"/>
        <v>0</v>
      </c>
      <c r="M32" s="67">
        <f t="shared" si="2"/>
        <v>0</v>
      </c>
    </row>
    <row r="33" spans="1:13" ht="14.4" x14ac:dyDescent="0.25">
      <c r="A33" s="12" t="str">
        <f t="shared" si="0"/>
        <v/>
      </c>
      <c r="B33" s="13"/>
      <c r="C33" s="14"/>
      <c r="D33" s="15"/>
      <c r="E33" s="19"/>
      <c r="F33" s="31"/>
      <c r="G33" s="19"/>
      <c r="H33" s="13"/>
      <c r="I33" s="29"/>
      <c r="J33" s="31"/>
      <c r="K33" s="17"/>
      <c r="L33" s="18">
        <f t="shared" si="1"/>
        <v>0</v>
      </c>
      <c r="M33" s="67">
        <f t="shared" si="2"/>
        <v>0</v>
      </c>
    </row>
    <row r="34" spans="1:13" ht="14.4" x14ac:dyDescent="0.25">
      <c r="A34" s="12" t="str">
        <f t="shared" si="0"/>
        <v/>
      </c>
      <c r="B34" s="13"/>
      <c r="C34" s="14"/>
      <c r="D34" s="15"/>
      <c r="E34" s="19"/>
      <c r="F34" s="31"/>
      <c r="G34" s="19"/>
      <c r="H34" s="13"/>
      <c r="I34" s="29"/>
      <c r="J34" s="31"/>
      <c r="K34" s="17"/>
      <c r="L34" s="18">
        <f t="shared" si="1"/>
        <v>0</v>
      </c>
      <c r="M34" s="67">
        <f t="shared" si="2"/>
        <v>0</v>
      </c>
    </row>
    <row r="35" spans="1:13" ht="14.4" x14ac:dyDescent="0.25">
      <c r="A35" s="12" t="str">
        <f t="shared" si="0"/>
        <v/>
      </c>
      <c r="B35" s="13"/>
      <c r="C35" s="14"/>
      <c r="D35" s="15"/>
      <c r="E35" s="19"/>
      <c r="F35" s="31"/>
      <c r="G35" s="19"/>
      <c r="H35" s="13"/>
      <c r="I35" s="29"/>
      <c r="J35" s="31"/>
      <c r="K35" s="17"/>
      <c r="L35" s="18">
        <f t="shared" si="1"/>
        <v>0</v>
      </c>
      <c r="M35" s="67">
        <f t="shared" si="2"/>
        <v>0</v>
      </c>
    </row>
    <row r="36" spans="1:13" ht="14.4" x14ac:dyDescent="0.25">
      <c r="A36" s="12" t="str">
        <f t="shared" si="0"/>
        <v/>
      </c>
      <c r="B36" s="13"/>
      <c r="C36" s="14"/>
      <c r="D36" s="15"/>
      <c r="E36" s="19"/>
      <c r="F36" s="31"/>
      <c r="G36" s="19"/>
      <c r="H36" s="13"/>
      <c r="I36" s="29"/>
      <c r="J36" s="31"/>
      <c r="K36" s="17"/>
      <c r="L36" s="18">
        <f t="shared" si="1"/>
        <v>0</v>
      </c>
      <c r="M36" s="67">
        <f t="shared" si="2"/>
        <v>0</v>
      </c>
    </row>
    <row r="37" spans="1:13" ht="14.4" x14ac:dyDescent="0.25">
      <c r="A37" s="12" t="str">
        <f t="shared" si="0"/>
        <v/>
      </c>
      <c r="B37" s="13"/>
      <c r="C37" s="14"/>
      <c r="D37" s="15"/>
      <c r="E37" s="19"/>
      <c r="F37" s="31"/>
      <c r="G37" s="19"/>
      <c r="H37" s="13"/>
      <c r="I37" s="29"/>
      <c r="J37" s="31"/>
      <c r="K37" s="17"/>
      <c r="L37" s="18">
        <f t="shared" si="1"/>
        <v>0</v>
      </c>
      <c r="M37" s="67">
        <f t="shared" si="2"/>
        <v>0</v>
      </c>
    </row>
    <row r="38" spans="1:13" ht="14.4" x14ac:dyDescent="0.25">
      <c r="A38" s="12" t="str">
        <f t="shared" ref="A38:A69" si="3">CONCATENATE(B38,C38,D38)</f>
        <v/>
      </c>
      <c r="B38" s="13"/>
      <c r="C38" s="14"/>
      <c r="D38" s="15"/>
      <c r="E38" s="19"/>
      <c r="F38" s="31"/>
      <c r="G38" s="19"/>
      <c r="H38" s="13"/>
      <c r="I38" s="29"/>
      <c r="J38" s="31"/>
      <c r="K38" s="17"/>
      <c r="L38" s="18">
        <f t="shared" si="1"/>
        <v>0</v>
      </c>
      <c r="M38" s="67">
        <f t="shared" ref="M38:M69" si="4">SUM(L38+$M$5)</f>
        <v>0</v>
      </c>
    </row>
    <row r="39" spans="1:13" ht="14.4" x14ac:dyDescent="0.25">
      <c r="A39" s="12" t="str">
        <f t="shared" si="3"/>
        <v/>
      </c>
      <c r="B39" s="13"/>
      <c r="C39" s="14"/>
      <c r="D39" s="15"/>
      <c r="E39" s="19"/>
      <c r="F39" s="31"/>
      <c r="G39" s="19"/>
      <c r="H39" s="13"/>
      <c r="I39" s="29"/>
      <c r="J39" s="31"/>
      <c r="K39" s="17"/>
      <c r="L39" s="18">
        <f t="shared" si="1"/>
        <v>0</v>
      </c>
      <c r="M39" s="67">
        <f t="shared" si="4"/>
        <v>0</v>
      </c>
    </row>
    <row r="40" spans="1:13" ht="14.4" x14ac:dyDescent="0.25">
      <c r="A40" s="12" t="str">
        <f t="shared" si="3"/>
        <v/>
      </c>
      <c r="B40" s="13"/>
      <c r="C40" s="14"/>
      <c r="D40" s="15"/>
      <c r="E40" s="19"/>
      <c r="F40" s="31"/>
      <c r="G40" s="19"/>
      <c r="H40" s="13"/>
      <c r="I40" s="29"/>
      <c r="J40" s="31"/>
      <c r="K40" s="17"/>
      <c r="L40" s="18">
        <f t="shared" si="1"/>
        <v>0</v>
      </c>
      <c r="M40" s="67">
        <f t="shared" si="4"/>
        <v>0</v>
      </c>
    </row>
    <row r="41" spans="1:13" ht="14.4" x14ac:dyDescent="0.25">
      <c r="A41" s="12" t="str">
        <f t="shared" si="3"/>
        <v/>
      </c>
      <c r="B41" s="13"/>
      <c r="C41" s="14"/>
      <c r="D41" s="15"/>
      <c r="E41" s="19"/>
      <c r="F41" s="31"/>
      <c r="G41" s="19"/>
      <c r="H41" s="13"/>
      <c r="I41" s="29"/>
      <c r="J41" s="31"/>
      <c r="K41" s="17"/>
      <c r="L41" s="18">
        <f t="shared" si="1"/>
        <v>0</v>
      </c>
      <c r="M41" s="67">
        <f t="shared" si="4"/>
        <v>0</v>
      </c>
    </row>
    <row r="42" spans="1:13" ht="14.4" x14ac:dyDescent="0.25">
      <c r="A42" s="12" t="str">
        <f t="shared" si="3"/>
        <v/>
      </c>
      <c r="B42" s="13"/>
      <c r="C42" s="14"/>
      <c r="D42" s="15"/>
      <c r="E42" s="19"/>
      <c r="F42" s="31"/>
      <c r="G42" s="19"/>
      <c r="H42" s="13"/>
      <c r="I42" s="29"/>
      <c r="J42" s="31"/>
      <c r="K42" s="17"/>
      <c r="L42" s="18">
        <f t="shared" si="1"/>
        <v>0</v>
      </c>
      <c r="M42" s="67">
        <f t="shared" si="4"/>
        <v>0</v>
      </c>
    </row>
    <row r="43" spans="1:13" ht="14.4" x14ac:dyDescent="0.25">
      <c r="A43" s="12" t="str">
        <f t="shared" si="3"/>
        <v/>
      </c>
      <c r="B43" s="13"/>
      <c r="C43" s="14"/>
      <c r="D43" s="15"/>
      <c r="E43" s="19"/>
      <c r="F43" s="31"/>
      <c r="G43" s="19"/>
      <c r="H43" s="13"/>
      <c r="I43" s="29"/>
      <c r="J43" s="31"/>
      <c r="K43" s="17"/>
      <c r="L43" s="18">
        <f t="shared" si="1"/>
        <v>0</v>
      </c>
      <c r="M43" s="67">
        <f t="shared" si="4"/>
        <v>0</v>
      </c>
    </row>
    <row r="44" spans="1:13" ht="14.4" x14ac:dyDescent="0.25">
      <c r="A44" s="12" t="str">
        <f t="shared" si="3"/>
        <v/>
      </c>
      <c r="B44" s="13"/>
      <c r="C44" s="14"/>
      <c r="D44" s="15"/>
      <c r="E44" s="19"/>
      <c r="F44" s="31"/>
      <c r="G44" s="19"/>
      <c r="H44" s="13"/>
      <c r="I44" s="29"/>
      <c r="J44" s="31"/>
      <c r="K44" s="17"/>
      <c r="L44" s="18">
        <f t="shared" si="1"/>
        <v>0</v>
      </c>
      <c r="M44" s="67">
        <f t="shared" si="4"/>
        <v>0</v>
      </c>
    </row>
    <row r="45" spans="1:13" ht="14.4" x14ac:dyDescent="0.25">
      <c r="A45" s="12" t="str">
        <f t="shared" si="3"/>
        <v/>
      </c>
      <c r="B45" s="13"/>
      <c r="C45" s="14"/>
      <c r="D45" s="15"/>
      <c r="E45" s="19"/>
      <c r="F45" s="31"/>
      <c r="G45" s="19"/>
      <c r="H45" s="13"/>
      <c r="I45" s="29"/>
      <c r="J45" s="31"/>
      <c r="K45" s="17"/>
      <c r="L45" s="18">
        <f t="shared" si="1"/>
        <v>0</v>
      </c>
      <c r="M45" s="67">
        <f t="shared" si="4"/>
        <v>0</v>
      </c>
    </row>
    <row r="46" spans="1:13" ht="14.4" x14ac:dyDescent="0.25">
      <c r="A46" s="12" t="str">
        <f t="shared" si="3"/>
        <v/>
      </c>
      <c r="B46" s="13"/>
      <c r="C46" s="14"/>
      <c r="D46" s="15"/>
      <c r="E46" s="19"/>
      <c r="F46" s="31"/>
      <c r="G46" s="19"/>
      <c r="H46" s="13"/>
      <c r="I46" s="29"/>
      <c r="J46" s="31"/>
      <c r="K46" s="17"/>
      <c r="L46" s="18">
        <f t="shared" si="1"/>
        <v>0</v>
      </c>
      <c r="M46" s="67">
        <f t="shared" si="4"/>
        <v>0</v>
      </c>
    </row>
    <row r="47" spans="1:13" ht="14.4" x14ac:dyDescent="0.25">
      <c r="A47" s="12" t="str">
        <f t="shared" si="3"/>
        <v/>
      </c>
      <c r="B47" s="13"/>
      <c r="C47" s="14"/>
      <c r="D47" s="15"/>
      <c r="E47" s="19"/>
      <c r="F47" s="31"/>
      <c r="G47" s="19"/>
      <c r="H47" s="13"/>
      <c r="I47" s="29"/>
      <c r="J47" s="31"/>
      <c r="K47" s="17"/>
      <c r="L47" s="18">
        <f t="shared" si="1"/>
        <v>0</v>
      </c>
      <c r="M47" s="67">
        <f t="shared" si="4"/>
        <v>0</v>
      </c>
    </row>
    <row r="48" spans="1:13" ht="14.4" x14ac:dyDescent="0.25">
      <c r="A48" s="12" t="str">
        <f t="shared" si="3"/>
        <v/>
      </c>
      <c r="B48" s="13"/>
      <c r="C48" s="14"/>
      <c r="D48" s="15"/>
      <c r="E48" s="19"/>
      <c r="F48" s="31"/>
      <c r="G48" s="19"/>
      <c r="H48" s="13"/>
      <c r="I48" s="29"/>
      <c r="J48" s="31"/>
      <c r="K48" s="17"/>
      <c r="L48" s="18">
        <f t="shared" si="1"/>
        <v>0</v>
      </c>
      <c r="M48" s="67">
        <f t="shared" si="4"/>
        <v>0</v>
      </c>
    </row>
    <row r="49" spans="1:13" ht="14.4" x14ac:dyDescent="0.25">
      <c r="A49" s="12" t="str">
        <f t="shared" si="3"/>
        <v/>
      </c>
      <c r="B49" s="13"/>
      <c r="C49" s="14"/>
      <c r="D49" s="15"/>
      <c r="E49" s="19"/>
      <c r="F49" s="31"/>
      <c r="G49" s="19"/>
      <c r="H49" s="13"/>
      <c r="I49" s="29"/>
      <c r="J49" s="31"/>
      <c r="K49" s="17"/>
      <c r="L49" s="18">
        <f t="shared" si="1"/>
        <v>0</v>
      </c>
      <c r="M49" s="67">
        <f t="shared" si="4"/>
        <v>0</v>
      </c>
    </row>
    <row r="50" spans="1:13" ht="14.4" x14ac:dyDescent="0.25">
      <c r="A50" s="12" t="str">
        <f t="shared" si="3"/>
        <v/>
      </c>
      <c r="B50" s="13"/>
      <c r="C50" s="14"/>
      <c r="D50" s="15"/>
      <c r="E50" s="19"/>
      <c r="F50" s="31"/>
      <c r="G50" s="19"/>
      <c r="H50" s="13"/>
      <c r="I50" s="29"/>
      <c r="J50" s="31"/>
      <c r="K50" s="17"/>
      <c r="L50" s="18">
        <f t="shared" si="1"/>
        <v>0</v>
      </c>
      <c r="M50" s="67">
        <f t="shared" si="4"/>
        <v>0</v>
      </c>
    </row>
    <row r="51" spans="1:13" ht="14.4" x14ac:dyDescent="0.25">
      <c r="A51" s="12" t="str">
        <f t="shared" si="3"/>
        <v/>
      </c>
      <c r="B51" s="13"/>
      <c r="C51" s="14"/>
      <c r="D51" s="15"/>
      <c r="E51" s="19"/>
      <c r="F51" s="31"/>
      <c r="G51" s="19"/>
      <c r="H51" s="13"/>
      <c r="I51" s="29"/>
      <c r="J51" s="31"/>
      <c r="K51" s="17"/>
      <c r="L51" s="18">
        <f t="shared" si="1"/>
        <v>0</v>
      </c>
      <c r="M51" s="67">
        <f t="shared" si="4"/>
        <v>0</v>
      </c>
    </row>
    <row r="52" spans="1:13" ht="14.4" x14ac:dyDescent="0.25">
      <c r="A52" s="12" t="str">
        <f t="shared" si="3"/>
        <v/>
      </c>
      <c r="B52" s="13"/>
      <c r="C52" s="14"/>
      <c r="D52" s="15"/>
      <c r="E52" s="19"/>
      <c r="F52" s="31"/>
      <c r="G52" s="19"/>
      <c r="H52" s="13"/>
      <c r="I52" s="29"/>
      <c r="J52" s="31"/>
      <c r="K52" s="17"/>
      <c r="L52" s="18">
        <f t="shared" si="1"/>
        <v>0</v>
      </c>
      <c r="M52" s="67">
        <f t="shared" si="4"/>
        <v>0</v>
      </c>
    </row>
    <row r="53" spans="1:13" ht="14.4" x14ac:dyDescent="0.25">
      <c r="A53" s="12" t="str">
        <f t="shared" si="3"/>
        <v/>
      </c>
      <c r="B53" s="13"/>
      <c r="C53" s="14"/>
      <c r="D53" s="15"/>
      <c r="E53" s="19"/>
      <c r="F53" s="31"/>
      <c r="G53" s="19"/>
      <c r="H53" s="13"/>
      <c r="I53" s="29"/>
      <c r="J53" s="31"/>
      <c r="K53" s="17"/>
      <c r="L53" s="18">
        <f t="shared" si="1"/>
        <v>0</v>
      </c>
      <c r="M53" s="67">
        <f t="shared" si="4"/>
        <v>0</v>
      </c>
    </row>
    <row r="54" spans="1:13" ht="14.4" x14ac:dyDescent="0.25">
      <c r="A54" s="12" t="str">
        <f t="shared" si="3"/>
        <v/>
      </c>
      <c r="B54" s="13"/>
      <c r="C54" s="14"/>
      <c r="D54" s="15"/>
      <c r="E54" s="19"/>
      <c r="F54" s="31"/>
      <c r="G54" s="19"/>
      <c r="H54" s="13"/>
      <c r="I54" s="29"/>
      <c r="J54" s="31"/>
      <c r="K54" s="17"/>
      <c r="L54" s="18">
        <f t="shared" si="1"/>
        <v>0</v>
      </c>
      <c r="M54" s="67">
        <f t="shared" si="4"/>
        <v>0</v>
      </c>
    </row>
    <row r="55" spans="1:13" ht="14.4" x14ac:dyDescent="0.25">
      <c r="A55" s="12" t="str">
        <f t="shared" si="3"/>
        <v/>
      </c>
      <c r="B55" s="13"/>
      <c r="C55" s="14"/>
      <c r="D55" s="15"/>
      <c r="E55" s="19"/>
      <c r="F55" s="31"/>
      <c r="G55" s="19"/>
      <c r="H55" s="13"/>
      <c r="I55" s="29"/>
      <c r="J55" s="31"/>
      <c r="K55" s="17"/>
      <c r="L55" s="18">
        <f t="shared" si="1"/>
        <v>0</v>
      </c>
      <c r="M55" s="67">
        <f t="shared" si="4"/>
        <v>0</v>
      </c>
    </row>
    <row r="56" spans="1:13" ht="14.4" x14ac:dyDescent="0.25">
      <c r="A56" s="12" t="str">
        <f t="shared" si="3"/>
        <v/>
      </c>
      <c r="B56" s="13"/>
      <c r="C56" s="14"/>
      <c r="D56" s="15"/>
      <c r="E56" s="19"/>
      <c r="F56" s="31"/>
      <c r="G56" s="19"/>
      <c r="H56" s="13"/>
      <c r="I56" s="29"/>
      <c r="J56" s="31"/>
      <c r="K56" s="17"/>
      <c r="L56" s="18">
        <f t="shared" si="1"/>
        <v>0</v>
      </c>
      <c r="M56" s="67">
        <f t="shared" si="4"/>
        <v>0</v>
      </c>
    </row>
    <row r="57" spans="1:13" ht="14.4" x14ac:dyDescent="0.25">
      <c r="A57" s="12" t="str">
        <f t="shared" si="3"/>
        <v/>
      </c>
      <c r="B57" s="13"/>
      <c r="C57" s="14"/>
      <c r="D57" s="15"/>
      <c r="E57" s="19"/>
      <c r="F57" s="31"/>
      <c r="G57" s="19"/>
      <c r="H57" s="13"/>
      <c r="I57" s="29"/>
      <c r="J57" s="31"/>
      <c r="K57" s="17"/>
      <c r="L57" s="18">
        <f t="shared" si="1"/>
        <v>0</v>
      </c>
      <c r="M57" s="67">
        <f t="shared" si="4"/>
        <v>0</v>
      </c>
    </row>
    <row r="58" spans="1:13" ht="14.4" x14ac:dyDescent="0.25">
      <c r="A58" s="12" t="str">
        <f t="shared" si="3"/>
        <v/>
      </c>
      <c r="B58" s="13"/>
      <c r="C58" s="14"/>
      <c r="D58" s="15"/>
      <c r="E58" s="19"/>
      <c r="F58" s="31"/>
      <c r="G58" s="19"/>
      <c r="H58" s="13"/>
      <c r="I58" s="29"/>
      <c r="J58" s="31"/>
      <c r="K58" s="17"/>
      <c r="L58" s="18">
        <f t="shared" si="1"/>
        <v>0</v>
      </c>
      <c r="M58" s="67">
        <f t="shared" si="4"/>
        <v>0</v>
      </c>
    </row>
    <row r="59" spans="1:13" ht="14.4" x14ac:dyDescent="0.25">
      <c r="A59" s="12" t="str">
        <f t="shared" si="3"/>
        <v/>
      </c>
      <c r="B59" s="13"/>
      <c r="C59" s="14"/>
      <c r="D59" s="15"/>
      <c r="E59" s="19"/>
      <c r="F59" s="31"/>
      <c r="G59" s="19"/>
      <c r="H59" s="13"/>
      <c r="I59" s="29"/>
      <c r="J59" s="31"/>
      <c r="K59" s="17"/>
      <c r="L59" s="18">
        <f t="shared" si="1"/>
        <v>0</v>
      </c>
      <c r="M59" s="67">
        <f t="shared" si="4"/>
        <v>0</v>
      </c>
    </row>
    <row r="60" spans="1:13" ht="14.4" x14ac:dyDescent="0.25">
      <c r="A60" s="12" t="str">
        <f t="shared" si="3"/>
        <v/>
      </c>
      <c r="B60" s="13"/>
      <c r="C60" s="14"/>
      <c r="D60" s="15"/>
      <c r="E60" s="19"/>
      <c r="F60" s="31"/>
      <c r="G60" s="19"/>
      <c r="H60" s="13"/>
      <c r="I60" s="29"/>
      <c r="J60" s="31"/>
      <c r="K60" s="17"/>
      <c r="L60" s="18">
        <f t="shared" si="1"/>
        <v>0</v>
      </c>
      <c r="M60" s="67">
        <f t="shared" si="4"/>
        <v>0</v>
      </c>
    </row>
    <row r="61" spans="1:13" ht="14.4" x14ac:dyDescent="0.25">
      <c r="A61" s="12" t="str">
        <f t="shared" si="3"/>
        <v/>
      </c>
      <c r="B61" s="13"/>
      <c r="C61" s="14"/>
      <c r="D61" s="15"/>
      <c r="E61" s="19"/>
      <c r="F61" s="31"/>
      <c r="G61" s="19"/>
      <c r="H61" s="13"/>
      <c r="I61" s="29"/>
      <c r="J61" s="31"/>
      <c r="K61" s="17"/>
      <c r="L61" s="18">
        <f t="shared" si="1"/>
        <v>0</v>
      </c>
      <c r="M61" s="67">
        <f t="shared" si="4"/>
        <v>0</v>
      </c>
    </row>
    <row r="62" spans="1:13" ht="14.4" x14ac:dyDescent="0.25">
      <c r="A62" s="12" t="str">
        <f t="shared" si="3"/>
        <v/>
      </c>
      <c r="B62" s="13"/>
      <c r="C62" s="14"/>
      <c r="D62" s="15"/>
      <c r="E62" s="19"/>
      <c r="F62" s="31"/>
      <c r="G62" s="19"/>
      <c r="H62" s="13"/>
      <c r="I62" s="29"/>
      <c r="J62" s="31"/>
      <c r="K62" s="17"/>
      <c r="L62" s="18">
        <f t="shared" si="1"/>
        <v>0</v>
      </c>
      <c r="M62" s="67">
        <f t="shared" si="4"/>
        <v>0</v>
      </c>
    </row>
    <row r="63" spans="1:13" ht="14.4" x14ac:dyDescent="0.25">
      <c r="A63" s="12" t="str">
        <f t="shared" si="3"/>
        <v/>
      </c>
      <c r="B63" s="13"/>
      <c r="C63" s="14"/>
      <c r="D63" s="15"/>
      <c r="E63" s="19"/>
      <c r="F63" s="279"/>
      <c r="G63" s="155"/>
      <c r="H63" s="13"/>
      <c r="I63" s="29"/>
      <c r="J63" s="31"/>
      <c r="K63" s="17"/>
      <c r="L63" s="18">
        <f t="shared" si="1"/>
        <v>0</v>
      </c>
      <c r="M63" s="67">
        <f t="shared" si="4"/>
        <v>0</v>
      </c>
    </row>
    <row r="64" spans="1:13" ht="14.4" x14ac:dyDescent="0.25">
      <c r="A64" s="12" t="str">
        <f t="shared" si="3"/>
        <v/>
      </c>
      <c r="B64" s="13"/>
      <c r="C64" s="14"/>
      <c r="D64" s="15"/>
      <c r="E64" s="19"/>
      <c r="F64" s="279"/>
      <c r="G64" s="155"/>
      <c r="H64" s="13"/>
      <c r="I64" s="29"/>
      <c r="J64" s="31"/>
      <c r="K64" s="17"/>
      <c r="L64" s="18">
        <f t="shared" si="1"/>
        <v>0</v>
      </c>
      <c r="M64" s="67">
        <f t="shared" si="4"/>
        <v>0</v>
      </c>
    </row>
    <row r="65" spans="1:13" ht="14.4" x14ac:dyDescent="0.25">
      <c r="A65" s="12" t="str">
        <f t="shared" si="3"/>
        <v/>
      </c>
      <c r="B65" s="13"/>
      <c r="C65" s="14"/>
      <c r="D65" s="15"/>
      <c r="E65" s="19"/>
      <c r="F65" s="279"/>
      <c r="G65" s="155"/>
      <c r="H65" s="13"/>
      <c r="I65" s="29"/>
      <c r="J65" s="31"/>
      <c r="K65" s="17"/>
      <c r="L65" s="18">
        <f t="shared" si="1"/>
        <v>0</v>
      </c>
      <c r="M65" s="67">
        <f t="shared" si="4"/>
        <v>0</v>
      </c>
    </row>
    <row r="66" spans="1:13" ht="14.4" x14ac:dyDescent="0.25">
      <c r="A66" s="12" t="str">
        <f t="shared" si="3"/>
        <v/>
      </c>
      <c r="B66" s="13"/>
      <c r="C66" s="14"/>
      <c r="D66" s="15"/>
      <c r="E66" s="19"/>
      <c r="F66" s="279"/>
      <c r="G66" s="155"/>
      <c r="H66" s="13"/>
      <c r="I66" s="29"/>
      <c r="J66" s="31"/>
      <c r="K66" s="17"/>
      <c r="L66" s="18">
        <f t="shared" si="1"/>
        <v>0</v>
      </c>
      <c r="M66" s="67">
        <f t="shared" si="4"/>
        <v>0</v>
      </c>
    </row>
    <row r="67" spans="1:13" ht="14.4" x14ac:dyDescent="0.25">
      <c r="A67" s="12" t="str">
        <f t="shared" si="3"/>
        <v/>
      </c>
      <c r="B67" s="13"/>
      <c r="C67" s="14"/>
      <c r="D67" s="15"/>
      <c r="E67" s="19"/>
      <c r="F67" s="279"/>
      <c r="G67" s="155"/>
      <c r="H67" s="13"/>
      <c r="I67" s="29"/>
      <c r="J67" s="31"/>
      <c r="K67" s="17"/>
      <c r="L67" s="18">
        <f t="shared" si="1"/>
        <v>0</v>
      </c>
      <c r="M67" s="67">
        <f t="shared" si="4"/>
        <v>0</v>
      </c>
    </row>
    <row r="68" spans="1:13" ht="14.4" x14ac:dyDescent="0.25">
      <c r="A68" s="12" t="str">
        <f t="shared" si="3"/>
        <v/>
      </c>
      <c r="B68" s="13"/>
      <c r="C68" s="14"/>
      <c r="D68" s="15"/>
      <c r="E68" s="19"/>
      <c r="F68" s="279"/>
      <c r="G68" s="155"/>
      <c r="H68" s="13"/>
      <c r="I68" s="29"/>
      <c r="J68" s="31"/>
      <c r="K68" s="17"/>
      <c r="L68" s="18">
        <f t="shared" si="1"/>
        <v>0</v>
      </c>
      <c r="M68" s="67">
        <f t="shared" si="4"/>
        <v>0</v>
      </c>
    </row>
    <row r="69" spans="1:13" ht="14.4" x14ac:dyDescent="0.25">
      <c r="A69" s="12" t="str">
        <f t="shared" si="3"/>
        <v/>
      </c>
      <c r="B69" s="13"/>
      <c r="C69" s="14"/>
      <c r="D69" s="15"/>
      <c r="E69" s="19"/>
      <c r="F69" s="279"/>
      <c r="G69" s="155"/>
      <c r="H69" s="13"/>
      <c r="I69" s="29"/>
      <c r="J69" s="31"/>
      <c r="K69" s="17"/>
      <c r="L69" s="18">
        <f t="shared" si="1"/>
        <v>0</v>
      </c>
      <c r="M69" s="67">
        <f t="shared" si="4"/>
        <v>0</v>
      </c>
    </row>
    <row r="70" spans="1:13" ht="14.4" x14ac:dyDescent="0.25">
      <c r="A70" s="12" t="str">
        <f t="shared" ref="A70:A101" si="5">CONCATENATE(B70,C70,D70)</f>
        <v/>
      </c>
      <c r="B70" s="13"/>
      <c r="C70" s="14"/>
      <c r="D70" s="15"/>
      <c r="E70" s="19"/>
      <c r="F70" s="279"/>
      <c r="G70" s="29"/>
      <c r="H70" s="13"/>
      <c r="I70" s="29"/>
      <c r="J70" s="31"/>
      <c r="K70" s="17"/>
      <c r="L70" s="18">
        <f t="shared" ref="L70:L132" si="6">IF(K70=1,7,IF(K70=2,6,IF(K70=3,5,IF(K70=4,4,IF(K70=5,3,IF(K70=6,2,IF(K70&gt;=6,1,0)))))))</f>
        <v>0</v>
      </c>
      <c r="M70" s="67">
        <f t="shared" ref="M70:M72" si="7">SUM(L70+$M$5)</f>
        <v>0</v>
      </c>
    </row>
    <row r="71" spans="1:13" ht="14.4" x14ac:dyDescent="0.25">
      <c r="A71" s="12" t="str">
        <f t="shared" si="5"/>
        <v/>
      </c>
      <c r="B71" s="13"/>
      <c r="C71" s="14"/>
      <c r="D71" s="15"/>
      <c r="E71" s="19"/>
      <c r="F71" s="279"/>
      <c r="G71" s="155"/>
      <c r="H71" s="13"/>
      <c r="I71" s="29"/>
      <c r="J71" s="31"/>
      <c r="K71" s="17"/>
      <c r="L71" s="18">
        <f t="shared" si="6"/>
        <v>0</v>
      </c>
      <c r="M71" s="67">
        <f t="shared" si="7"/>
        <v>0</v>
      </c>
    </row>
    <row r="72" spans="1:13" ht="14.4" x14ac:dyDescent="0.25">
      <c r="A72" s="12" t="str">
        <f t="shared" si="5"/>
        <v/>
      </c>
      <c r="B72" s="13"/>
      <c r="C72" s="14"/>
      <c r="D72" s="15"/>
      <c r="E72" s="19"/>
      <c r="F72" s="279"/>
      <c r="G72" s="155"/>
      <c r="H72" s="13"/>
      <c r="I72" s="29"/>
      <c r="J72" s="31"/>
      <c r="K72" s="17"/>
      <c r="L72" s="18">
        <f t="shared" si="6"/>
        <v>0</v>
      </c>
      <c r="M72" s="67">
        <f t="shared" si="7"/>
        <v>0</v>
      </c>
    </row>
    <row r="73" spans="1:13" ht="14.4" x14ac:dyDescent="0.25">
      <c r="A73" s="12" t="str">
        <f t="shared" si="5"/>
        <v/>
      </c>
      <c r="B73" s="13"/>
      <c r="C73" s="151"/>
      <c r="D73" s="150"/>
      <c r="E73" s="152"/>
      <c r="F73" s="280"/>
      <c r="G73" s="155"/>
      <c r="H73" s="154"/>
      <c r="I73" s="155"/>
      <c r="J73" s="153"/>
      <c r="K73" s="156"/>
      <c r="L73" s="18">
        <f t="shared" si="6"/>
        <v>0</v>
      </c>
      <c r="M73" s="157"/>
    </row>
    <row r="74" spans="1:13" ht="14.4" x14ac:dyDescent="0.25">
      <c r="A74" s="12" t="str">
        <f t="shared" si="5"/>
        <v/>
      </c>
      <c r="B74" s="13"/>
      <c r="C74" s="14"/>
      <c r="D74" s="15"/>
      <c r="E74" s="19"/>
      <c r="F74" s="279"/>
      <c r="G74" s="155"/>
      <c r="H74" s="13"/>
      <c r="I74" s="29"/>
      <c r="J74" s="31"/>
      <c r="K74" s="17"/>
      <c r="L74" s="18">
        <f t="shared" si="6"/>
        <v>0</v>
      </c>
      <c r="M74" s="67">
        <f t="shared" ref="M74:M132" si="8">SUM(L74+$M$5)</f>
        <v>0</v>
      </c>
    </row>
    <row r="75" spans="1:13" ht="14.4" x14ac:dyDescent="0.25">
      <c r="A75" s="12" t="str">
        <f t="shared" si="5"/>
        <v/>
      </c>
      <c r="B75" s="13"/>
      <c r="C75" s="14"/>
      <c r="D75" s="15"/>
      <c r="E75" s="19"/>
      <c r="F75" s="279"/>
      <c r="G75" s="155"/>
      <c r="H75" s="13"/>
      <c r="I75" s="29"/>
      <c r="J75" s="31"/>
      <c r="K75" s="17"/>
      <c r="L75" s="18">
        <f t="shared" si="6"/>
        <v>0</v>
      </c>
      <c r="M75" s="67">
        <f t="shared" si="8"/>
        <v>0</v>
      </c>
    </row>
    <row r="76" spans="1:13" ht="14.4" x14ac:dyDescent="0.25">
      <c r="A76" s="12" t="str">
        <f t="shared" si="5"/>
        <v/>
      </c>
      <c r="B76" s="13"/>
      <c r="C76" s="14"/>
      <c r="D76" s="15"/>
      <c r="E76" s="19"/>
      <c r="F76" s="279"/>
      <c r="G76" s="155"/>
      <c r="H76" s="13"/>
      <c r="I76" s="29"/>
      <c r="J76" s="31"/>
      <c r="K76" s="17"/>
      <c r="L76" s="18">
        <f t="shared" si="6"/>
        <v>0</v>
      </c>
      <c r="M76" s="67">
        <f t="shared" si="8"/>
        <v>0</v>
      </c>
    </row>
    <row r="77" spans="1:13" ht="14.4" x14ac:dyDescent="0.25">
      <c r="A77" s="12" t="str">
        <f t="shared" si="5"/>
        <v/>
      </c>
      <c r="B77" s="13"/>
      <c r="C77" s="14"/>
      <c r="D77" s="15"/>
      <c r="E77" s="19"/>
      <c r="F77" s="279"/>
      <c r="G77" s="155"/>
      <c r="H77" s="13"/>
      <c r="I77" s="29"/>
      <c r="J77" s="31"/>
      <c r="K77" s="17"/>
      <c r="L77" s="18">
        <f t="shared" si="6"/>
        <v>0</v>
      </c>
      <c r="M77" s="67">
        <f t="shared" si="8"/>
        <v>0</v>
      </c>
    </row>
    <row r="78" spans="1:13" ht="14.4" x14ac:dyDescent="0.25">
      <c r="A78" s="12" t="str">
        <f t="shared" si="5"/>
        <v/>
      </c>
      <c r="B78" s="13"/>
      <c r="C78" s="14"/>
      <c r="D78" s="15"/>
      <c r="E78" s="19"/>
      <c r="F78" s="279"/>
      <c r="G78" s="155"/>
      <c r="H78" s="13"/>
      <c r="I78" s="29"/>
      <c r="J78" s="31"/>
      <c r="K78" s="17"/>
      <c r="L78" s="18">
        <f t="shared" si="6"/>
        <v>0</v>
      </c>
      <c r="M78" s="67">
        <f t="shared" si="8"/>
        <v>0</v>
      </c>
    </row>
    <row r="79" spans="1:13" ht="14.4" x14ac:dyDescent="0.25">
      <c r="A79" s="12" t="str">
        <f t="shared" si="5"/>
        <v/>
      </c>
      <c r="B79" s="13"/>
      <c r="C79" s="14"/>
      <c r="D79" s="15"/>
      <c r="E79" s="19"/>
      <c r="F79" s="279"/>
      <c r="G79" s="155"/>
      <c r="H79" s="13"/>
      <c r="I79" s="29"/>
      <c r="J79" s="31"/>
      <c r="K79" s="17"/>
      <c r="L79" s="18">
        <f t="shared" si="6"/>
        <v>0</v>
      </c>
      <c r="M79" s="67">
        <f t="shared" si="8"/>
        <v>0</v>
      </c>
    </row>
    <row r="80" spans="1:13" ht="14.4" x14ac:dyDescent="0.25">
      <c r="A80" s="12" t="str">
        <f t="shared" si="5"/>
        <v/>
      </c>
      <c r="B80" s="13"/>
      <c r="C80" s="14"/>
      <c r="D80" s="15"/>
      <c r="E80" s="19"/>
      <c r="F80" s="279"/>
      <c r="G80" s="155"/>
      <c r="H80" s="13"/>
      <c r="I80" s="29"/>
      <c r="J80" s="31"/>
      <c r="K80" s="17"/>
      <c r="L80" s="18">
        <f t="shared" si="6"/>
        <v>0</v>
      </c>
      <c r="M80" s="67">
        <f t="shared" si="8"/>
        <v>0</v>
      </c>
    </row>
    <row r="81" spans="1:13" ht="14.4" x14ac:dyDescent="0.25">
      <c r="A81" s="12" t="str">
        <f t="shared" si="5"/>
        <v/>
      </c>
      <c r="B81" s="13"/>
      <c r="C81" s="14"/>
      <c r="D81" s="15"/>
      <c r="E81" s="19"/>
      <c r="F81" s="279"/>
      <c r="G81" s="155"/>
      <c r="H81" s="13"/>
      <c r="I81" s="29"/>
      <c r="J81" s="31"/>
      <c r="K81" s="17"/>
      <c r="L81" s="18">
        <f t="shared" si="6"/>
        <v>0</v>
      </c>
      <c r="M81" s="67">
        <f t="shared" si="8"/>
        <v>0</v>
      </c>
    </row>
    <row r="82" spans="1:13" ht="14.4" x14ac:dyDescent="0.25">
      <c r="A82" s="12" t="str">
        <f t="shared" si="5"/>
        <v/>
      </c>
      <c r="B82" s="13"/>
      <c r="C82" s="14"/>
      <c r="D82" s="15"/>
      <c r="E82" s="19"/>
      <c r="F82" s="279"/>
      <c r="G82" s="155"/>
      <c r="H82" s="13"/>
      <c r="I82" s="29"/>
      <c r="J82" s="31"/>
      <c r="K82" s="17"/>
      <c r="L82" s="18">
        <f t="shared" si="6"/>
        <v>0</v>
      </c>
      <c r="M82" s="67">
        <f t="shared" si="8"/>
        <v>0</v>
      </c>
    </row>
    <row r="83" spans="1:13" ht="14.4" x14ac:dyDescent="0.25">
      <c r="A83" s="12" t="str">
        <f t="shared" si="5"/>
        <v/>
      </c>
      <c r="B83" s="13"/>
      <c r="C83" s="151"/>
      <c r="D83" s="150"/>
      <c r="E83" s="152"/>
      <c r="F83" s="280"/>
      <c r="G83" s="155"/>
      <c r="H83" s="154"/>
      <c r="I83" s="155"/>
      <c r="J83" s="153"/>
      <c r="K83" s="156"/>
      <c r="L83" s="18">
        <f t="shared" si="6"/>
        <v>0</v>
      </c>
      <c r="M83" s="67">
        <f t="shared" si="8"/>
        <v>0</v>
      </c>
    </row>
    <row r="84" spans="1:13" ht="14.4" x14ac:dyDescent="0.25">
      <c r="A84" s="12" t="str">
        <f t="shared" si="5"/>
        <v/>
      </c>
      <c r="B84" s="13"/>
      <c r="C84" s="151"/>
      <c r="D84" s="150"/>
      <c r="E84" s="152"/>
      <c r="F84" s="280"/>
      <c r="G84" s="155"/>
      <c r="H84" s="154"/>
      <c r="I84" s="155"/>
      <c r="J84" s="153"/>
      <c r="K84" s="156"/>
      <c r="L84" s="18">
        <f t="shared" si="6"/>
        <v>0</v>
      </c>
      <c r="M84" s="67">
        <f t="shared" si="8"/>
        <v>0</v>
      </c>
    </row>
    <row r="85" spans="1:13" ht="14.4" x14ac:dyDescent="0.25">
      <c r="A85" s="12" t="str">
        <f t="shared" si="5"/>
        <v/>
      </c>
      <c r="B85" s="13"/>
      <c r="C85" s="14"/>
      <c r="D85" s="15"/>
      <c r="E85" s="19"/>
      <c r="F85" s="279"/>
      <c r="G85" s="155"/>
      <c r="H85" s="13"/>
      <c r="I85" s="29"/>
      <c r="J85" s="31"/>
      <c r="K85" s="17"/>
      <c r="L85" s="18">
        <f t="shared" si="6"/>
        <v>0</v>
      </c>
      <c r="M85" s="67">
        <f t="shared" si="8"/>
        <v>0</v>
      </c>
    </row>
    <row r="86" spans="1:13" ht="14.4" x14ac:dyDescent="0.25">
      <c r="A86" s="12" t="str">
        <f t="shared" si="5"/>
        <v/>
      </c>
      <c r="B86" s="13"/>
      <c r="C86" s="14"/>
      <c r="D86" s="202"/>
      <c r="E86" s="19"/>
      <c r="F86" s="279"/>
      <c r="G86" s="155"/>
      <c r="H86" s="13"/>
      <c r="I86" s="29"/>
      <c r="J86" s="31"/>
      <c r="K86" s="17"/>
      <c r="L86" s="18">
        <f t="shared" si="6"/>
        <v>0</v>
      </c>
      <c r="M86" s="67">
        <f t="shared" si="8"/>
        <v>0</v>
      </c>
    </row>
    <row r="87" spans="1:13" ht="14.4" x14ac:dyDescent="0.25">
      <c r="A87" s="12" t="str">
        <f t="shared" si="5"/>
        <v/>
      </c>
      <c r="B87" s="13"/>
      <c r="C87" s="14"/>
      <c r="D87" s="15"/>
      <c r="E87" s="19"/>
      <c r="F87" s="279"/>
      <c r="G87" s="155"/>
      <c r="H87" s="13"/>
      <c r="I87" s="29"/>
      <c r="J87" s="31"/>
      <c r="K87" s="17"/>
      <c r="L87" s="18">
        <f t="shared" si="6"/>
        <v>0</v>
      </c>
      <c r="M87" s="67">
        <f t="shared" si="8"/>
        <v>0</v>
      </c>
    </row>
    <row r="88" spans="1:13" ht="14.4" x14ac:dyDescent="0.25">
      <c r="A88" s="12" t="str">
        <f t="shared" si="5"/>
        <v/>
      </c>
      <c r="B88" s="13"/>
      <c r="C88" s="14"/>
      <c r="D88" s="15"/>
      <c r="E88" s="19"/>
      <c r="F88" s="279"/>
      <c r="G88" s="155"/>
      <c r="H88" s="13"/>
      <c r="I88" s="29"/>
      <c r="J88" s="31"/>
      <c r="K88" s="17"/>
      <c r="L88" s="18">
        <f t="shared" si="6"/>
        <v>0</v>
      </c>
      <c r="M88" s="67">
        <f t="shared" si="8"/>
        <v>0</v>
      </c>
    </row>
    <row r="89" spans="1:13" ht="14.4" x14ac:dyDescent="0.25">
      <c r="A89" s="12" t="str">
        <f t="shared" si="5"/>
        <v/>
      </c>
      <c r="B89" s="13"/>
      <c r="C89" s="151"/>
      <c r="D89" s="150"/>
      <c r="E89" s="152"/>
      <c r="F89" s="280"/>
      <c r="G89" s="155"/>
      <c r="H89" s="154"/>
      <c r="I89" s="155"/>
      <c r="J89" s="153"/>
      <c r="K89" s="156"/>
      <c r="L89" s="18">
        <f t="shared" si="6"/>
        <v>0</v>
      </c>
      <c r="M89" s="67">
        <f t="shared" si="8"/>
        <v>0</v>
      </c>
    </row>
    <row r="90" spans="1:13" ht="14.4" x14ac:dyDescent="0.25">
      <c r="A90" s="12" t="str">
        <f t="shared" si="5"/>
        <v/>
      </c>
      <c r="B90" s="13"/>
      <c r="C90" s="151"/>
      <c r="D90" s="150"/>
      <c r="E90" s="152"/>
      <c r="F90" s="280"/>
      <c r="G90" s="155"/>
      <c r="H90" s="154"/>
      <c r="I90" s="155"/>
      <c r="J90" s="153"/>
      <c r="K90" s="156"/>
      <c r="L90" s="18">
        <f t="shared" si="6"/>
        <v>0</v>
      </c>
      <c r="M90" s="67">
        <f t="shared" si="8"/>
        <v>0</v>
      </c>
    </row>
    <row r="91" spans="1:13" ht="14.4" x14ac:dyDescent="0.25">
      <c r="A91" s="12" t="str">
        <f t="shared" si="5"/>
        <v/>
      </c>
      <c r="B91" s="13"/>
      <c r="C91" s="14"/>
      <c r="D91" s="15"/>
      <c r="E91" s="19"/>
      <c r="F91" s="279"/>
      <c r="G91" s="155"/>
      <c r="H91" s="13"/>
      <c r="I91" s="29"/>
      <c r="J91" s="31"/>
      <c r="K91" s="17"/>
      <c r="L91" s="18">
        <f t="shared" si="6"/>
        <v>0</v>
      </c>
      <c r="M91" s="67">
        <f t="shared" si="8"/>
        <v>0</v>
      </c>
    </row>
    <row r="92" spans="1:13" ht="14.4" x14ac:dyDescent="0.25">
      <c r="A92" s="12" t="str">
        <f t="shared" si="5"/>
        <v/>
      </c>
      <c r="B92" s="13"/>
      <c r="C92" s="14"/>
      <c r="D92" s="15"/>
      <c r="E92" s="19"/>
      <c r="F92" s="279"/>
      <c r="G92" s="155"/>
      <c r="H92" s="13"/>
      <c r="I92" s="29"/>
      <c r="J92" s="31"/>
      <c r="K92" s="17"/>
      <c r="L92" s="18">
        <f t="shared" si="6"/>
        <v>0</v>
      </c>
      <c r="M92" s="67">
        <f t="shared" si="8"/>
        <v>0</v>
      </c>
    </row>
    <row r="93" spans="1:13" ht="14.4" x14ac:dyDescent="0.25">
      <c r="A93" s="12" t="str">
        <f t="shared" si="5"/>
        <v/>
      </c>
      <c r="B93" s="13"/>
      <c r="C93" s="14"/>
      <c r="D93" s="15"/>
      <c r="E93" s="19"/>
      <c r="F93" s="279"/>
      <c r="G93" s="155"/>
      <c r="H93" s="13"/>
      <c r="I93" s="29"/>
      <c r="J93" s="31"/>
      <c r="K93" s="17"/>
      <c r="L93" s="18">
        <f t="shared" si="6"/>
        <v>0</v>
      </c>
      <c r="M93" s="67">
        <f t="shared" si="8"/>
        <v>0</v>
      </c>
    </row>
    <row r="94" spans="1:13" ht="14.4" x14ac:dyDescent="0.25">
      <c r="A94" s="12" t="str">
        <f t="shared" si="5"/>
        <v/>
      </c>
      <c r="B94" s="13"/>
      <c r="C94" s="151"/>
      <c r="D94" s="150"/>
      <c r="E94" s="152"/>
      <c r="F94" s="280"/>
      <c r="G94" s="155"/>
      <c r="H94" s="154"/>
      <c r="I94" s="155"/>
      <c r="J94" s="153"/>
      <c r="K94" s="156"/>
      <c r="L94" s="18">
        <f t="shared" si="6"/>
        <v>0</v>
      </c>
      <c r="M94" s="67">
        <f t="shared" si="8"/>
        <v>0</v>
      </c>
    </row>
    <row r="95" spans="1:13" ht="14.4" x14ac:dyDescent="0.25">
      <c r="A95" s="12" t="str">
        <f t="shared" si="5"/>
        <v/>
      </c>
      <c r="B95" s="13"/>
      <c r="C95" s="151"/>
      <c r="D95" s="150"/>
      <c r="E95" s="152"/>
      <c r="F95" s="280"/>
      <c r="G95" s="155"/>
      <c r="H95" s="154"/>
      <c r="I95" s="155"/>
      <c r="J95" s="153"/>
      <c r="K95" s="156"/>
      <c r="L95" s="18">
        <f t="shared" si="6"/>
        <v>0</v>
      </c>
      <c r="M95" s="67">
        <f t="shared" si="8"/>
        <v>0</v>
      </c>
    </row>
    <row r="96" spans="1:13" ht="14.4" x14ac:dyDescent="0.25">
      <c r="A96" s="12" t="str">
        <f t="shared" si="5"/>
        <v/>
      </c>
      <c r="B96" s="13"/>
      <c r="C96" s="151"/>
      <c r="D96" s="150"/>
      <c r="E96" s="152"/>
      <c r="F96" s="280"/>
      <c r="G96" s="155"/>
      <c r="H96" s="154"/>
      <c r="I96" s="155"/>
      <c r="J96" s="153"/>
      <c r="K96" s="156"/>
      <c r="L96" s="18">
        <f t="shared" si="6"/>
        <v>0</v>
      </c>
      <c r="M96" s="67">
        <f t="shared" si="8"/>
        <v>0</v>
      </c>
    </row>
    <row r="97" spans="1:13" ht="14.4" x14ac:dyDescent="0.25">
      <c r="A97" s="12" t="str">
        <f t="shared" si="5"/>
        <v/>
      </c>
      <c r="B97" s="13"/>
      <c r="C97" s="151"/>
      <c r="D97" s="150"/>
      <c r="E97" s="152"/>
      <c r="F97" s="280"/>
      <c r="G97" s="155"/>
      <c r="H97" s="154"/>
      <c r="I97" s="155"/>
      <c r="J97" s="153"/>
      <c r="K97" s="156"/>
      <c r="L97" s="18">
        <f t="shared" si="6"/>
        <v>0</v>
      </c>
      <c r="M97" s="67">
        <f t="shared" si="8"/>
        <v>0</v>
      </c>
    </row>
    <row r="98" spans="1:13" ht="14.4" x14ac:dyDescent="0.25">
      <c r="A98" s="12" t="str">
        <f t="shared" si="5"/>
        <v/>
      </c>
      <c r="B98" s="13"/>
      <c r="C98" s="151"/>
      <c r="D98" s="150"/>
      <c r="E98" s="152"/>
      <c r="F98" s="280"/>
      <c r="G98" s="155"/>
      <c r="H98" s="154"/>
      <c r="I98" s="155"/>
      <c r="J98" s="153"/>
      <c r="K98" s="156"/>
      <c r="L98" s="18">
        <f t="shared" si="6"/>
        <v>0</v>
      </c>
      <c r="M98" s="67">
        <f t="shared" si="8"/>
        <v>0</v>
      </c>
    </row>
    <row r="99" spans="1:13" ht="14.4" x14ac:dyDescent="0.25">
      <c r="A99" s="12" t="str">
        <f t="shared" si="5"/>
        <v/>
      </c>
      <c r="B99" s="13"/>
      <c r="C99" s="151"/>
      <c r="D99" s="150"/>
      <c r="E99" s="152"/>
      <c r="F99" s="280"/>
      <c r="G99" s="155"/>
      <c r="H99" s="154"/>
      <c r="I99" s="155"/>
      <c r="J99" s="153"/>
      <c r="K99" s="156"/>
      <c r="L99" s="18">
        <f t="shared" si="6"/>
        <v>0</v>
      </c>
      <c r="M99" s="67">
        <f t="shared" si="8"/>
        <v>0</v>
      </c>
    </row>
    <row r="100" spans="1:13" ht="14.4" x14ac:dyDescent="0.25">
      <c r="A100" s="12" t="str">
        <f t="shared" si="5"/>
        <v/>
      </c>
      <c r="B100" s="154"/>
      <c r="C100" s="151"/>
      <c r="D100" s="150"/>
      <c r="E100" s="152"/>
      <c r="F100" s="280"/>
      <c r="G100" s="155"/>
      <c r="H100" s="154"/>
      <c r="I100" s="155"/>
      <c r="J100" s="153"/>
      <c r="K100" s="156"/>
      <c r="L100" s="18">
        <f t="shared" si="6"/>
        <v>0</v>
      </c>
      <c r="M100" s="67">
        <f t="shared" si="8"/>
        <v>0</v>
      </c>
    </row>
    <row r="101" spans="1:13" ht="14.4" x14ac:dyDescent="0.25">
      <c r="A101" s="12" t="str">
        <f t="shared" si="5"/>
        <v/>
      </c>
      <c r="B101" s="13"/>
      <c r="C101" s="14"/>
      <c r="D101" s="15"/>
      <c r="E101" s="19"/>
      <c r="F101" s="279"/>
      <c r="G101" s="155"/>
      <c r="H101" s="13"/>
      <c r="I101" s="29"/>
      <c r="J101" s="31"/>
      <c r="K101" s="17"/>
      <c r="L101" s="18">
        <f t="shared" si="6"/>
        <v>0</v>
      </c>
      <c r="M101" s="67">
        <f t="shared" si="8"/>
        <v>0</v>
      </c>
    </row>
    <row r="102" spans="1:13" ht="14.4" x14ac:dyDescent="0.25">
      <c r="A102" s="12" t="str">
        <f t="shared" ref="A102:A133" si="9">CONCATENATE(B102,C102,D102)</f>
        <v/>
      </c>
      <c r="B102" s="13"/>
      <c r="C102" s="14"/>
      <c r="D102" s="15"/>
      <c r="E102" s="19"/>
      <c r="F102" s="279"/>
      <c r="G102" s="155"/>
      <c r="H102" s="13"/>
      <c r="I102" s="29"/>
      <c r="J102" s="31"/>
      <c r="K102" s="17"/>
      <c r="L102" s="18">
        <f t="shared" si="6"/>
        <v>0</v>
      </c>
      <c r="M102" s="67">
        <f t="shared" si="8"/>
        <v>0</v>
      </c>
    </row>
    <row r="103" spans="1:13" ht="14.4" x14ac:dyDescent="0.25">
      <c r="A103" s="12" t="str">
        <f t="shared" si="9"/>
        <v/>
      </c>
      <c r="B103" s="13"/>
      <c r="C103" s="14"/>
      <c r="D103" s="15"/>
      <c r="E103" s="19"/>
      <c r="F103" s="279"/>
      <c r="G103" s="155"/>
      <c r="H103" s="13"/>
      <c r="I103" s="29"/>
      <c r="J103" s="31"/>
      <c r="K103" s="17"/>
      <c r="L103" s="18">
        <f t="shared" si="6"/>
        <v>0</v>
      </c>
      <c r="M103" s="67">
        <f t="shared" si="8"/>
        <v>0</v>
      </c>
    </row>
    <row r="104" spans="1:13" ht="14.4" x14ac:dyDescent="0.25">
      <c r="A104" s="12" t="str">
        <f t="shared" si="9"/>
        <v/>
      </c>
      <c r="B104" s="13"/>
      <c r="C104" s="151"/>
      <c r="D104" s="150"/>
      <c r="E104" s="152"/>
      <c r="F104" s="280"/>
      <c r="G104" s="155"/>
      <c r="H104" s="154"/>
      <c r="I104" s="155"/>
      <c r="J104" s="153"/>
      <c r="K104" s="156"/>
      <c r="L104" s="18">
        <f t="shared" si="6"/>
        <v>0</v>
      </c>
      <c r="M104" s="67">
        <f t="shared" si="8"/>
        <v>0</v>
      </c>
    </row>
    <row r="105" spans="1:13" ht="14.4" x14ac:dyDescent="0.25">
      <c r="A105" s="12" t="str">
        <f t="shared" si="9"/>
        <v/>
      </c>
      <c r="B105" s="13"/>
      <c r="C105" s="14"/>
      <c r="D105" s="15"/>
      <c r="E105" s="19"/>
      <c r="F105" s="279"/>
      <c r="G105" s="155"/>
      <c r="H105" s="13"/>
      <c r="I105" s="29"/>
      <c r="J105" s="31"/>
      <c r="K105" s="17"/>
      <c r="L105" s="18">
        <f t="shared" si="6"/>
        <v>0</v>
      </c>
      <c r="M105" s="67">
        <f t="shared" si="8"/>
        <v>0</v>
      </c>
    </row>
    <row r="106" spans="1:13" ht="14.4" x14ac:dyDescent="0.25">
      <c r="A106" s="12" t="str">
        <f t="shared" si="9"/>
        <v/>
      </c>
      <c r="B106" s="13"/>
      <c r="C106" s="151"/>
      <c r="D106" s="150"/>
      <c r="E106" s="152"/>
      <c r="F106" s="280"/>
      <c r="G106" s="155"/>
      <c r="H106" s="154"/>
      <c r="I106" s="155"/>
      <c r="J106" s="153"/>
      <c r="K106" s="156"/>
      <c r="L106" s="18">
        <f t="shared" si="6"/>
        <v>0</v>
      </c>
      <c r="M106" s="67">
        <f t="shared" si="8"/>
        <v>0</v>
      </c>
    </row>
    <row r="107" spans="1:13" ht="14.4" x14ac:dyDescent="0.25">
      <c r="A107" s="12" t="str">
        <f t="shared" si="9"/>
        <v/>
      </c>
      <c r="B107" s="13"/>
      <c r="C107" s="151"/>
      <c r="D107" s="150"/>
      <c r="E107" s="152"/>
      <c r="F107" s="280"/>
      <c r="G107" s="155"/>
      <c r="H107" s="154"/>
      <c r="I107" s="155"/>
      <c r="J107" s="153"/>
      <c r="K107" s="156"/>
      <c r="L107" s="18">
        <f t="shared" si="6"/>
        <v>0</v>
      </c>
      <c r="M107" s="67">
        <f t="shared" si="8"/>
        <v>0</v>
      </c>
    </row>
    <row r="108" spans="1:13" ht="14.4" x14ac:dyDescent="0.25">
      <c r="A108" s="12" t="str">
        <f t="shared" si="9"/>
        <v/>
      </c>
      <c r="B108" s="13"/>
      <c r="C108" s="151"/>
      <c r="D108" s="150"/>
      <c r="E108" s="152"/>
      <c r="F108" s="280"/>
      <c r="G108" s="155"/>
      <c r="H108" s="154"/>
      <c r="I108" s="155"/>
      <c r="J108" s="153"/>
      <c r="K108" s="156"/>
      <c r="L108" s="18">
        <f t="shared" si="6"/>
        <v>0</v>
      </c>
      <c r="M108" s="67">
        <f t="shared" si="8"/>
        <v>0</v>
      </c>
    </row>
    <row r="109" spans="1:13" ht="14.4" x14ac:dyDescent="0.25">
      <c r="A109" s="12" t="str">
        <f t="shared" si="9"/>
        <v/>
      </c>
      <c r="B109" s="13"/>
      <c r="C109" s="151"/>
      <c r="D109" s="150"/>
      <c r="E109" s="152"/>
      <c r="F109" s="280"/>
      <c r="G109" s="155"/>
      <c r="H109" s="154"/>
      <c r="I109" s="155"/>
      <c r="J109" s="153"/>
      <c r="K109" s="156"/>
      <c r="L109" s="18">
        <f t="shared" si="6"/>
        <v>0</v>
      </c>
      <c r="M109" s="67">
        <f t="shared" si="8"/>
        <v>0</v>
      </c>
    </row>
    <row r="110" spans="1:13" ht="14.4" x14ac:dyDescent="0.25">
      <c r="A110" s="12" t="str">
        <f t="shared" si="9"/>
        <v/>
      </c>
      <c r="B110" s="13"/>
      <c r="C110" s="14"/>
      <c r="D110" s="15"/>
      <c r="E110" s="19"/>
      <c r="F110" s="279"/>
      <c r="G110" s="155"/>
      <c r="H110" s="13"/>
      <c r="I110" s="29"/>
      <c r="J110" s="31"/>
      <c r="K110" s="17"/>
      <c r="L110" s="18">
        <f t="shared" si="6"/>
        <v>0</v>
      </c>
      <c r="M110" s="67">
        <f t="shared" si="8"/>
        <v>0</v>
      </c>
    </row>
    <row r="111" spans="1:13" ht="14.4" x14ac:dyDescent="0.25">
      <c r="A111" s="12" t="str">
        <f t="shared" si="9"/>
        <v/>
      </c>
      <c r="B111" s="13"/>
      <c r="C111" s="14"/>
      <c r="D111" s="15"/>
      <c r="E111" s="19"/>
      <c r="F111" s="279"/>
      <c r="G111" s="155"/>
      <c r="H111" s="13"/>
      <c r="I111" s="29"/>
      <c r="J111" s="31"/>
      <c r="K111" s="17"/>
      <c r="L111" s="18">
        <f t="shared" si="6"/>
        <v>0</v>
      </c>
      <c r="M111" s="67">
        <f t="shared" si="8"/>
        <v>0</v>
      </c>
    </row>
    <row r="112" spans="1:13" ht="14.4" x14ac:dyDescent="0.25">
      <c r="A112" s="12" t="str">
        <f t="shared" si="9"/>
        <v/>
      </c>
      <c r="B112" s="13"/>
      <c r="C112" s="14"/>
      <c r="D112" s="15"/>
      <c r="E112" s="19"/>
      <c r="F112" s="279"/>
      <c r="G112" s="29"/>
      <c r="H112" s="13"/>
      <c r="I112" s="29"/>
      <c r="J112" s="31"/>
      <c r="K112" s="17"/>
      <c r="L112" s="18">
        <f t="shared" si="6"/>
        <v>0</v>
      </c>
      <c r="M112" s="67">
        <f t="shared" si="8"/>
        <v>0</v>
      </c>
    </row>
    <row r="113" spans="1:13" ht="14.4" x14ac:dyDescent="0.25">
      <c r="A113" s="12" t="str">
        <f t="shared" si="9"/>
        <v/>
      </c>
      <c r="B113" s="13"/>
      <c r="C113" s="14"/>
      <c r="D113" s="15"/>
      <c r="E113" s="19"/>
      <c r="F113" s="279"/>
      <c r="G113" s="155"/>
      <c r="H113" s="13"/>
      <c r="I113" s="19"/>
      <c r="J113" s="31"/>
      <c r="K113" s="17"/>
      <c r="L113" s="18">
        <f t="shared" si="6"/>
        <v>0</v>
      </c>
      <c r="M113" s="67">
        <f t="shared" si="8"/>
        <v>0</v>
      </c>
    </row>
    <row r="114" spans="1:13" ht="14.4" x14ac:dyDescent="0.25">
      <c r="A114" s="12" t="str">
        <f t="shared" si="9"/>
        <v/>
      </c>
      <c r="B114" s="13"/>
      <c r="C114" s="14"/>
      <c r="D114" s="15"/>
      <c r="E114" s="19"/>
      <c r="F114" s="279"/>
      <c r="G114" s="155"/>
      <c r="H114" s="13"/>
      <c r="I114" s="19"/>
      <c r="J114" s="31"/>
      <c r="K114" s="17"/>
      <c r="L114" s="18">
        <f t="shared" si="6"/>
        <v>0</v>
      </c>
      <c r="M114" s="67">
        <f t="shared" si="8"/>
        <v>0</v>
      </c>
    </row>
    <row r="115" spans="1:13" ht="14.4" x14ac:dyDescent="0.25">
      <c r="A115" s="12" t="str">
        <f t="shared" si="9"/>
        <v/>
      </c>
      <c r="B115" s="13"/>
      <c r="C115" s="14"/>
      <c r="D115" s="15"/>
      <c r="E115" s="19"/>
      <c r="F115" s="279"/>
      <c r="G115" s="155"/>
      <c r="H115" s="13"/>
      <c r="I115" s="19"/>
      <c r="J115" s="31"/>
      <c r="K115" s="17"/>
      <c r="L115" s="18">
        <f t="shared" si="6"/>
        <v>0</v>
      </c>
      <c r="M115" s="67">
        <f t="shared" si="8"/>
        <v>0</v>
      </c>
    </row>
    <row r="116" spans="1:13" ht="14.4" x14ac:dyDescent="0.25">
      <c r="A116" s="229" t="str">
        <f t="shared" si="9"/>
        <v/>
      </c>
      <c r="B116" s="29"/>
      <c r="C116" s="151"/>
      <c r="D116" s="151"/>
      <c r="E116" s="155"/>
      <c r="F116" s="280"/>
      <c r="G116" s="155"/>
      <c r="H116" s="154"/>
      <c r="I116" s="155"/>
      <c r="J116" s="155"/>
      <c r="K116" s="155"/>
      <c r="L116" s="18">
        <f t="shared" si="6"/>
        <v>0</v>
      </c>
      <c r="M116" s="67">
        <f t="shared" si="8"/>
        <v>0</v>
      </c>
    </row>
    <row r="117" spans="1:13" ht="14.4" x14ac:dyDescent="0.25">
      <c r="A117" s="229" t="str">
        <f t="shared" si="9"/>
        <v/>
      </c>
      <c r="B117" s="155"/>
      <c r="C117" s="151"/>
      <c r="D117" s="151"/>
      <c r="E117" s="155"/>
      <c r="F117" s="280"/>
      <c r="G117" s="155"/>
      <c r="H117" s="154"/>
      <c r="I117" s="155"/>
      <c r="J117" s="155"/>
      <c r="K117" s="155"/>
      <c r="L117" s="18">
        <f t="shared" si="6"/>
        <v>0</v>
      </c>
      <c r="M117" s="67">
        <f t="shared" si="8"/>
        <v>0</v>
      </c>
    </row>
    <row r="118" spans="1:13" ht="14.4" x14ac:dyDescent="0.25">
      <c r="A118" s="229" t="str">
        <f t="shared" si="9"/>
        <v/>
      </c>
      <c r="B118" s="155"/>
      <c r="C118" s="151"/>
      <c r="D118" s="151"/>
      <c r="E118" s="155"/>
      <c r="F118" s="280"/>
      <c r="G118" s="155"/>
      <c r="H118" s="154"/>
      <c r="I118" s="155"/>
      <c r="J118" s="155"/>
      <c r="K118" s="155"/>
      <c r="L118" s="18">
        <f t="shared" si="6"/>
        <v>0</v>
      </c>
      <c r="M118" s="67">
        <f t="shared" si="8"/>
        <v>0</v>
      </c>
    </row>
    <row r="119" spans="1:13" ht="14.4" x14ac:dyDescent="0.25">
      <c r="A119" s="229" t="str">
        <f t="shared" si="9"/>
        <v/>
      </c>
      <c r="B119" s="155"/>
      <c r="C119" s="151"/>
      <c r="D119" s="151"/>
      <c r="E119" s="155"/>
      <c r="F119" s="280"/>
      <c r="G119" s="155"/>
      <c r="H119" s="154"/>
      <c r="I119" s="155"/>
      <c r="J119" s="155"/>
      <c r="K119" s="155"/>
      <c r="L119" s="18">
        <f t="shared" si="6"/>
        <v>0</v>
      </c>
      <c r="M119" s="67">
        <f t="shared" si="8"/>
        <v>0</v>
      </c>
    </row>
    <row r="120" spans="1:13" ht="14.4" x14ac:dyDescent="0.25">
      <c r="A120" s="229" t="str">
        <f t="shared" si="9"/>
        <v/>
      </c>
      <c r="B120" s="155"/>
      <c r="C120" s="151"/>
      <c r="D120" s="151"/>
      <c r="E120" s="155"/>
      <c r="F120" s="280"/>
      <c r="G120" s="155"/>
      <c r="H120" s="154"/>
      <c r="I120" s="155"/>
      <c r="J120" s="155"/>
      <c r="K120" s="155"/>
      <c r="L120" s="18">
        <f t="shared" si="6"/>
        <v>0</v>
      </c>
      <c r="M120" s="67">
        <f t="shared" si="8"/>
        <v>0</v>
      </c>
    </row>
    <row r="121" spans="1:13" ht="14.4" x14ac:dyDescent="0.25">
      <c r="A121" s="229" t="str">
        <f t="shared" si="9"/>
        <v/>
      </c>
      <c r="B121" s="155"/>
      <c r="C121" s="151"/>
      <c r="D121" s="151"/>
      <c r="E121" s="155"/>
      <c r="F121" s="280"/>
      <c r="G121" s="155"/>
      <c r="H121" s="154"/>
      <c r="I121" s="155"/>
      <c r="J121" s="155"/>
      <c r="K121" s="155"/>
      <c r="L121" s="18">
        <f t="shared" si="6"/>
        <v>0</v>
      </c>
      <c r="M121" s="67">
        <f t="shared" si="8"/>
        <v>0</v>
      </c>
    </row>
    <row r="122" spans="1:13" ht="14.4" x14ac:dyDescent="0.25">
      <c r="A122" s="229" t="str">
        <f t="shared" si="9"/>
        <v/>
      </c>
      <c r="B122" s="155"/>
      <c r="C122" s="151"/>
      <c r="D122" s="151"/>
      <c r="E122" s="155"/>
      <c r="F122" s="280"/>
      <c r="G122" s="155"/>
      <c r="H122" s="154"/>
      <c r="I122" s="155"/>
      <c r="J122" s="155"/>
      <c r="K122" s="155"/>
      <c r="L122" s="18">
        <f t="shared" si="6"/>
        <v>0</v>
      </c>
      <c r="M122" s="67">
        <f t="shared" si="8"/>
        <v>0</v>
      </c>
    </row>
    <row r="123" spans="1:13" ht="14.4" x14ac:dyDescent="0.25">
      <c r="A123" s="229" t="str">
        <f t="shared" si="9"/>
        <v/>
      </c>
      <c r="B123" s="155"/>
      <c r="C123" s="151"/>
      <c r="D123" s="151"/>
      <c r="E123" s="155"/>
      <c r="F123" s="280"/>
      <c r="G123" s="155"/>
      <c r="H123" s="154"/>
      <c r="I123" s="155"/>
      <c r="J123" s="155"/>
      <c r="K123" s="155"/>
      <c r="L123" s="18">
        <f t="shared" si="6"/>
        <v>0</v>
      </c>
      <c r="M123" s="67">
        <f t="shared" si="8"/>
        <v>0</v>
      </c>
    </row>
    <row r="124" spans="1:13" ht="14.4" x14ac:dyDescent="0.25">
      <c r="A124" s="229" t="str">
        <f t="shared" si="9"/>
        <v/>
      </c>
      <c r="B124" s="155"/>
      <c r="C124" s="151"/>
      <c r="D124" s="151"/>
      <c r="E124" s="155"/>
      <c r="F124" s="280"/>
      <c r="G124" s="155"/>
      <c r="H124" s="154"/>
      <c r="I124" s="155"/>
      <c r="J124" s="155"/>
      <c r="K124" s="155"/>
      <c r="L124" s="18">
        <f t="shared" si="6"/>
        <v>0</v>
      </c>
      <c r="M124" s="67">
        <f t="shared" si="8"/>
        <v>0</v>
      </c>
    </row>
    <row r="125" spans="1:13" ht="14.4" x14ac:dyDescent="0.25">
      <c r="A125" s="229" t="str">
        <f t="shared" si="9"/>
        <v/>
      </c>
      <c r="B125" s="155"/>
      <c r="C125" s="151"/>
      <c r="D125" s="151"/>
      <c r="E125" s="155"/>
      <c r="F125" s="280"/>
      <c r="G125" s="155"/>
      <c r="H125" s="154"/>
      <c r="I125" s="155"/>
      <c r="J125" s="155"/>
      <c r="K125" s="155"/>
      <c r="L125" s="18">
        <f t="shared" si="6"/>
        <v>0</v>
      </c>
      <c r="M125" s="67">
        <f t="shared" si="8"/>
        <v>0</v>
      </c>
    </row>
    <row r="126" spans="1:13" ht="14.4" x14ac:dyDescent="0.25">
      <c r="A126" s="229" t="str">
        <f t="shared" si="9"/>
        <v/>
      </c>
      <c r="B126" s="155"/>
      <c r="C126" s="151"/>
      <c r="D126" s="151"/>
      <c r="E126" s="155"/>
      <c r="F126" s="280"/>
      <c r="G126" s="155"/>
      <c r="H126" s="154"/>
      <c r="I126" s="155"/>
      <c r="J126" s="155"/>
      <c r="K126" s="155"/>
      <c r="L126" s="18">
        <f t="shared" si="6"/>
        <v>0</v>
      </c>
      <c r="M126" s="67">
        <f t="shared" si="8"/>
        <v>0</v>
      </c>
    </row>
    <row r="127" spans="1:13" ht="14.4" x14ac:dyDescent="0.25">
      <c r="A127" s="229" t="str">
        <f t="shared" si="9"/>
        <v/>
      </c>
      <c r="B127" s="155"/>
      <c r="C127" s="151"/>
      <c r="D127" s="151"/>
      <c r="E127" s="155"/>
      <c r="F127" s="280"/>
      <c r="G127" s="155"/>
      <c r="H127" s="154"/>
      <c r="I127" s="155"/>
      <c r="J127" s="155"/>
      <c r="K127" s="155"/>
      <c r="L127" s="18">
        <f t="shared" si="6"/>
        <v>0</v>
      </c>
      <c r="M127" s="67">
        <f t="shared" si="8"/>
        <v>0</v>
      </c>
    </row>
    <row r="128" spans="1:13" ht="14.4" x14ac:dyDescent="0.25">
      <c r="A128" s="229" t="str">
        <f t="shared" si="9"/>
        <v/>
      </c>
      <c r="B128" s="155"/>
      <c r="C128" s="151"/>
      <c r="D128" s="151"/>
      <c r="E128" s="155"/>
      <c r="F128" s="280"/>
      <c r="G128" s="155"/>
      <c r="H128" s="154"/>
      <c r="I128" s="155"/>
      <c r="J128" s="155"/>
      <c r="K128" s="155"/>
      <c r="L128" s="18">
        <f t="shared" si="6"/>
        <v>0</v>
      </c>
      <c r="M128" s="67">
        <f t="shared" si="8"/>
        <v>0</v>
      </c>
    </row>
    <row r="129" spans="1:13" ht="14.4" x14ac:dyDescent="0.25">
      <c r="A129" s="229" t="str">
        <f t="shared" si="9"/>
        <v/>
      </c>
      <c r="B129" s="155"/>
      <c r="C129" s="151"/>
      <c r="D129" s="151"/>
      <c r="E129" s="155"/>
      <c r="F129" s="280"/>
      <c r="G129" s="155"/>
      <c r="H129" s="154"/>
      <c r="I129" s="155"/>
      <c r="J129" s="155"/>
      <c r="K129" s="155"/>
      <c r="L129" s="18">
        <f t="shared" si="6"/>
        <v>0</v>
      </c>
      <c r="M129" s="67">
        <f t="shared" si="8"/>
        <v>0</v>
      </c>
    </row>
    <row r="130" spans="1:13" ht="14.4" x14ac:dyDescent="0.25">
      <c r="A130" s="229" t="str">
        <f t="shared" si="9"/>
        <v/>
      </c>
      <c r="B130" s="155"/>
      <c r="C130" s="151"/>
      <c r="D130" s="151"/>
      <c r="E130" s="155"/>
      <c r="F130" s="280"/>
      <c r="G130" s="155"/>
      <c r="H130" s="154"/>
      <c r="I130" s="155"/>
      <c r="J130" s="155"/>
      <c r="K130" s="155"/>
      <c r="L130" s="18">
        <f t="shared" si="6"/>
        <v>0</v>
      </c>
      <c r="M130" s="67">
        <f t="shared" si="8"/>
        <v>0</v>
      </c>
    </row>
    <row r="131" spans="1:13" ht="14.4" x14ac:dyDescent="0.25">
      <c r="A131" s="229" t="str">
        <f t="shared" si="9"/>
        <v/>
      </c>
      <c r="B131" s="155"/>
      <c r="C131" s="151"/>
      <c r="D131" s="151"/>
      <c r="E131" s="155"/>
      <c r="F131" s="280"/>
      <c r="G131" s="155"/>
      <c r="H131" s="154"/>
      <c r="I131" s="155"/>
      <c r="J131" s="155"/>
      <c r="K131" s="155"/>
      <c r="L131" s="18">
        <f t="shared" si="6"/>
        <v>0</v>
      </c>
      <c r="M131" s="67">
        <f t="shared" si="8"/>
        <v>0</v>
      </c>
    </row>
    <row r="132" spans="1:13" ht="14.4" x14ac:dyDescent="0.25">
      <c r="A132" s="229" t="str">
        <f t="shared" si="9"/>
        <v/>
      </c>
      <c r="B132" s="155"/>
      <c r="C132" s="151"/>
      <c r="D132" s="151"/>
      <c r="E132" s="155"/>
      <c r="F132" s="280"/>
      <c r="G132" s="155"/>
      <c r="H132" s="154"/>
      <c r="I132" s="155"/>
      <c r="J132" s="155"/>
      <c r="K132" s="155"/>
      <c r="L132" s="18">
        <f t="shared" si="6"/>
        <v>0</v>
      </c>
      <c r="M132" s="67">
        <f t="shared" si="8"/>
        <v>0</v>
      </c>
    </row>
    <row r="133" spans="1:13" ht="14.4" x14ac:dyDescent="0.25">
      <c r="A133" s="229" t="str">
        <f t="shared" si="9"/>
        <v/>
      </c>
      <c r="B133" s="155"/>
      <c r="C133" s="151"/>
      <c r="D133" s="151"/>
      <c r="E133" s="155"/>
      <c r="F133" s="155"/>
      <c r="G133" s="155"/>
      <c r="H133" s="155"/>
      <c r="I133" s="155"/>
      <c r="J133" s="155"/>
      <c r="K133" s="155"/>
      <c r="L133" s="18"/>
      <c r="M133" s="155"/>
    </row>
  </sheetData>
  <autoFilter ref="A3:M116" xr:uid="{DD490F49-085D-4A1E-95F9-0A51C0A42FBD}">
    <filterColumn colId="6" showButton="0"/>
    <filterColumn colId="7" showButton="0"/>
    <filterColumn colId="8" showButton="0"/>
    <sortState xmlns:xlrd2="http://schemas.microsoft.com/office/spreadsheetml/2017/richdata2" ref="A8:M115">
      <sortCondition ref="B3:B116"/>
    </sortState>
  </autoFilter>
  <mergeCells count="18">
    <mergeCell ref="A3:A5"/>
    <mergeCell ref="B3:B5"/>
    <mergeCell ref="C3:C5"/>
    <mergeCell ref="D3:D5"/>
    <mergeCell ref="E3:E4"/>
    <mergeCell ref="E5:F5"/>
    <mergeCell ref="I4:I5"/>
    <mergeCell ref="J4:J5"/>
    <mergeCell ref="B1:C1"/>
    <mergeCell ref="E1:I1"/>
    <mergeCell ref="K1:L1"/>
    <mergeCell ref="B2:L2"/>
    <mergeCell ref="F3:F4"/>
    <mergeCell ref="G3:J3"/>
    <mergeCell ref="K3:K5"/>
    <mergeCell ref="L3:L5"/>
    <mergeCell ref="G4:G5"/>
    <mergeCell ref="H4:H5"/>
  </mergeCells>
  <conditionalFormatting sqref="C1:D5">
    <cfRule type="duplicateValues" dxfId="22" priority="3"/>
  </conditionalFormatting>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E4AE1-E16F-45B5-AC77-CC360BC9EE35}">
  <sheetPr>
    <tabColor rgb="FFFFFF00"/>
  </sheetPr>
  <dimension ref="A1:O98"/>
  <sheetViews>
    <sheetView topLeftCell="A12" zoomScale="80" zoomScaleNormal="80" workbookViewId="0">
      <selection activeCell="C43" sqref="C43:D43"/>
    </sheetView>
  </sheetViews>
  <sheetFormatPr defaultColWidth="9.109375" defaultRowHeight="13.2" x14ac:dyDescent="0.25"/>
  <cols>
    <col min="1" max="1" width="54.33203125" bestFit="1" customWidth="1"/>
    <col min="2" max="2" width="6.6640625" customWidth="1"/>
    <col min="3" max="3" width="23.5546875" bestFit="1" customWidth="1"/>
    <col min="4" max="4" width="29.109375" bestFit="1" customWidth="1"/>
    <col min="5" max="5" width="6.6640625" bestFit="1" customWidth="1"/>
    <col min="6" max="6" width="13.109375" bestFit="1" customWidth="1"/>
    <col min="7" max="10" width="6.5546875" bestFit="1" customWidth="1"/>
    <col min="11" max="11" width="12.88671875" bestFit="1" customWidth="1"/>
    <col min="12" max="12" width="7" bestFit="1" customWidth="1"/>
    <col min="13" max="13" width="30.5546875" bestFit="1" customWidth="1"/>
  </cols>
  <sheetData>
    <row r="1" spans="1:15" s="9" customFormat="1" ht="22.5" customHeight="1" thickBot="1" x14ac:dyDescent="0.3">
      <c r="A1" s="63">
        <f>SUM(A2-1)</f>
        <v>38</v>
      </c>
      <c r="B1" s="557" t="s">
        <v>99</v>
      </c>
      <c r="C1" s="559"/>
      <c r="D1" s="7" t="s">
        <v>11</v>
      </c>
      <c r="E1" s="557" t="s">
        <v>114</v>
      </c>
      <c r="F1" s="558"/>
      <c r="G1" s="558"/>
      <c r="H1" s="558"/>
      <c r="I1" s="558"/>
      <c r="J1" s="8" t="s">
        <v>12</v>
      </c>
      <c r="K1" s="551">
        <v>45137</v>
      </c>
      <c r="L1" s="552"/>
      <c r="M1" s="8" t="s">
        <v>22</v>
      </c>
    </row>
    <row r="2" spans="1:15" s="9" customFormat="1" ht="22.5" customHeight="1" thickBot="1" x14ac:dyDescent="0.3">
      <c r="A2" s="1">
        <f>COUNTA(_xlfn.UNIQUE(D6:D198))</f>
        <v>39</v>
      </c>
      <c r="B2" s="553" t="s">
        <v>23</v>
      </c>
      <c r="C2" s="554"/>
      <c r="D2" s="554"/>
      <c r="E2" s="554"/>
      <c r="F2" s="554"/>
      <c r="G2" s="554"/>
      <c r="H2" s="554"/>
      <c r="I2" s="554"/>
      <c r="J2" s="554"/>
      <c r="K2" s="554"/>
      <c r="L2" s="555"/>
      <c r="M2" s="10" t="s">
        <v>24</v>
      </c>
    </row>
    <row r="3" spans="1:15" s="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5" s="9" customFormat="1" ht="14.4" thickBot="1" x14ac:dyDescent="0.3">
      <c r="A4" s="536"/>
      <c r="B4" s="539"/>
      <c r="C4" s="542"/>
      <c r="D4" s="545"/>
      <c r="E4" s="548"/>
      <c r="F4" s="556"/>
      <c r="G4" s="566" t="s">
        <v>100</v>
      </c>
      <c r="H4" s="568">
        <v>65</v>
      </c>
      <c r="I4" s="568">
        <v>80</v>
      </c>
      <c r="J4" s="544" t="s">
        <v>101</v>
      </c>
      <c r="K4" s="561"/>
      <c r="L4" s="564"/>
      <c r="M4" s="11">
        <v>1</v>
      </c>
    </row>
    <row r="5" spans="1:15" s="9" customFormat="1" ht="14.4" thickBot="1" x14ac:dyDescent="0.3">
      <c r="A5" s="537"/>
      <c r="B5" s="540"/>
      <c r="C5" s="543"/>
      <c r="D5" s="546"/>
      <c r="E5" s="549" t="s">
        <v>17</v>
      </c>
      <c r="F5" s="550"/>
      <c r="G5" s="575"/>
      <c r="H5" s="569"/>
      <c r="I5" s="569"/>
      <c r="J5" s="546"/>
      <c r="K5" s="562"/>
      <c r="L5" s="565"/>
      <c r="M5" s="66">
        <v>0</v>
      </c>
    </row>
    <row r="6" spans="1:15" ht="14.4" x14ac:dyDescent="0.3">
      <c r="A6" s="12" t="str">
        <f t="shared" ref="A6:A37" si="0">CONCATENATE(B6,C6,D6)</f>
        <v>30Bailey TylerPuck</v>
      </c>
      <c r="B6" s="247">
        <v>30</v>
      </c>
      <c r="C6" s="248" t="s">
        <v>402</v>
      </c>
      <c r="D6" s="263" t="s">
        <v>415</v>
      </c>
      <c r="E6" s="249"/>
      <c r="F6" s="257"/>
      <c r="G6" s="307">
        <v>30</v>
      </c>
      <c r="H6" s="247"/>
      <c r="I6" s="250"/>
      <c r="J6" s="251"/>
      <c r="K6" s="252">
        <v>1</v>
      </c>
      <c r="L6" s="18">
        <f t="shared" ref="L6:L69" si="1">IF(K6=1,7,IF(K6=2,6,IF(K6=3,5,IF(K6=4,4,IF(K6=5,3,IF(K6=6,2,IF(K6&gt;=6,1,0)))))))</f>
        <v>7</v>
      </c>
      <c r="M6" s="67">
        <f>SUM(L6+$M$5)</f>
        <v>7</v>
      </c>
      <c r="N6" s="28"/>
      <c r="O6" s="28"/>
    </row>
    <row r="7" spans="1:15" ht="14.4" x14ac:dyDescent="0.3">
      <c r="A7" s="12" t="str">
        <f t="shared" si="0"/>
        <v>30Finn MansillasGlamorvod N/F</v>
      </c>
      <c r="B7" s="253">
        <v>30</v>
      </c>
      <c r="C7" s="260" t="s">
        <v>403</v>
      </c>
      <c r="D7" s="264" t="s">
        <v>369</v>
      </c>
      <c r="E7" s="253"/>
      <c r="F7" s="258"/>
      <c r="G7" s="308">
        <v>30</v>
      </c>
      <c r="H7" s="253"/>
      <c r="I7" s="254"/>
      <c r="J7" s="255"/>
      <c r="K7" s="256">
        <v>2</v>
      </c>
      <c r="L7" s="18">
        <f t="shared" si="1"/>
        <v>6</v>
      </c>
      <c r="M7" s="67">
        <f t="shared" ref="M7:M70" si="2">SUM(L7+$M$5)</f>
        <v>6</v>
      </c>
      <c r="N7" s="28"/>
      <c r="O7" s="28"/>
    </row>
    <row r="8" spans="1:15" ht="14.4" x14ac:dyDescent="0.3">
      <c r="A8" s="12" t="str">
        <f t="shared" si="0"/>
        <v>30Everlee TylerYartarla Park Wish</v>
      </c>
      <c r="B8" s="13">
        <v>30</v>
      </c>
      <c r="C8" s="260" t="s">
        <v>407</v>
      </c>
      <c r="D8" s="264" t="s">
        <v>417</v>
      </c>
      <c r="E8" s="13"/>
      <c r="F8" s="259"/>
      <c r="G8" s="308">
        <v>30</v>
      </c>
      <c r="H8" s="13"/>
      <c r="I8" s="29"/>
      <c r="J8" s="31"/>
      <c r="K8" s="17">
        <v>1</v>
      </c>
      <c r="L8" s="18">
        <f t="shared" si="1"/>
        <v>7</v>
      </c>
      <c r="M8" s="67">
        <f t="shared" si="2"/>
        <v>7</v>
      </c>
      <c r="N8" s="28"/>
      <c r="O8" s="28"/>
    </row>
    <row r="9" spans="1:15" ht="14.4" x14ac:dyDescent="0.3">
      <c r="A9" s="12" t="str">
        <f t="shared" si="0"/>
        <v>30Makenzie HrubosJenni</v>
      </c>
      <c r="B9" s="13">
        <v>30</v>
      </c>
      <c r="C9" s="260" t="s">
        <v>172</v>
      </c>
      <c r="D9" s="264" t="s">
        <v>173</v>
      </c>
      <c r="E9" s="13"/>
      <c r="F9" s="16"/>
      <c r="G9" s="19">
        <v>30</v>
      </c>
      <c r="H9" s="13"/>
      <c r="I9" s="29"/>
      <c r="J9" s="31"/>
      <c r="K9" s="17">
        <v>2</v>
      </c>
      <c r="L9" s="18">
        <f t="shared" si="1"/>
        <v>6</v>
      </c>
      <c r="M9" s="67">
        <f t="shared" si="2"/>
        <v>6</v>
      </c>
      <c r="N9" s="28"/>
      <c r="O9" s="28"/>
    </row>
    <row r="10" spans="1:15" ht="14.4" x14ac:dyDescent="0.3">
      <c r="A10" s="12" t="str">
        <f t="shared" si="0"/>
        <v>30Mia StephensPanda</v>
      </c>
      <c r="B10" s="13">
        <v>30</v>
      </c>
      <c r="C10" s="260" t="s">
        <v>177</v>
      </c>
      <c r="D10" s="264" t="s">
        <v>178</v>
      </c>
      <c r="E10" s="13"/>
      <c r="F10" s="16"/>
      <c r="G10" s="19">
        <v>30</v>
      </c>
      <c r="H10" s="13"/>
      <c r="I10" s="29"/>
      <c r="J10" s="31"/>
      <c r="K10" s="17">
        <v>3</v>
      </c>
      <c r="L10" s="18">
        <f t="shared" si="1"/>
        <v>5</v>
      </c>
      <c r="M10" s="67">
        <f t="shared" si="2"/>
        <v>5</v>
      </c>
      <c r="N10" s="28"/>
      <c r="O10" s="28"/>
    </row>
    <row r="11" spans="1:15" ht="14.4" x14ac:dyDescent="0.3">
      <c r="A11" s="12" t="str">
        <f t="shared" si="0"/>
        <v>30Miley GossageQuiz</v>
      </c>
      <c r="B11" s="13">
        <v>30</v>
      </c>
      <c r="C11" s="260" t="s">
        <v>406</v>
      </c>
      <c r="D11" s="264" t="s">
        <v>375</v>
      </c>
      <c r="E11" s="13"/>
      <c r="F11" s="16"/>
      <c r="G11" s="19">
        <v>30</v>
      </c>
      <c r="H11" s="13"/>
      <c r="I11" s="29"/>
      <c r="J11" s="31"/>
      <c r="K11" s="17">
        <v>4</v>
      </c>
      <c r="L11" s="18">
        <f t="shared" si="1"/>
        <v>4</v>
      </c>
      <c r="M11" s="67">
        <f t="shared" si="2"/>
        <v>4</v>
      </c>
      <c r="N11" s="28"/>
      <c r="O11" s="28"/>
    </row>
    <row r="12" spans="1:15" ht="14.4" x14ac:dyDescent="0.3">
      <c r="A12" s="12" t="str">
        <f t="shared" si="0"/>
        <v>30Ava RobinsonSilver Wings Moon</v>
      </c>
      <c r="B12" s="13">
        <v>30</v>
      </c>
      <c r="C12" s="260" t="s">
        <v>448</v>
      </c>
      <c r="D12" s="265" t="s">
        <v>440</v>
      </c>
      <c r="E12" s="13"/>
      <c r="F12" s="16"/>
      <c r="G12" s="19">
        <v>30</v>
      </c>
      <c r="H12" s="13"/>
      <c r="I12" s="29"/>
      <c r="J12" s="31"/>
      <c r="K12" s="17">
        <v>5</v>
      </c>
      <c r="L12" s="18">
        <f t="shared" si="1"/>
        <v>3</v>
      </c>
      <c r="M12" s="67">
        <f t="shared" si="2"/>
        <v>3</v>
      </c>
      <c r="O12" s="28"/>
    </row>
    <row r="13" spans="1:15" ht="14.4" x14ac:dyDescent="0.3">
      <c r="A13" s="12" t="str">
        <f t="shared" si="0"/>
        <v>30Ivy SmithFawley Armani</v>
      </c>
      <c r="B13" s="13">
        <v>30</v>
      </c>
      <c r="C13" s="260" t="s">
        <v>449</v>
      </c>
      <c r="D13" s="264" t="s">
        <v>441</v>
      </c>
      <c r="E13" s="13"/>
      <c r="F13" s="16"/>
      <c r="G13" s="19">
        <v>30</v>
      </c>
      <c r="H13" s="13"/>
      <c r="I13" s="29"/>
      <c r="J13" s="31"/>
      <c r="K13" s="17">
        <v>6</v>
      </c>
      <c r="L13" s="18">
        <f t="shared" si="1"/>
        <v>2</v>
      </c>
      <c r="M13" s="67">
        <f t="shared" si="2"/>
        <v>2</v>
      </c>
      <c r="O13" s="28"/>
    </row>
    <row r="14" spans="1:15" ht="14.4" x14ac:dyDescent="0.3">
      <c r="A14" s="12" t="str">
        <f t="shared" si="0"/>
        <v>30Mia BradshawMagnum</v>
      </c>
      <c r="B14" s="13">
        <v>30</v>
      </c>
      <c r="C14" s="260" t="s">
        <v>372</v>
      </c>
      <c r="D14" s="264" t="s">
        <v>416</v>
      </c>
      <c r="E14" s="13"/>
      <c r="F14" s="16"/>
      <c r="G14" s="19">
        <v>30</v>
      </c>
      <c r="H14" s="13"/>
      <c r="I14" s="29"/>
      <c r="J14" s="31"/>
      <c r="K14" s="17">
        <v>7</v>
      </c>
      <c r="L14" s="18">
        <f t="shared" si="1"/>
        <v>1</v>
      </c>
      <c r="M14" s="67">
        <f t="shared" si="2"/>
        <v>1</v>
      </c>
    </row>
    <row r="15" spans="1:15" ht="14.4" x14ac:dyDescent="0.3">
      <c r="A15" s="12" t="str">
        <f t="shared" si="0"/>
        <v>30Aine DooleyWillow</v>
      </c>
      <c r="B15" s="13">
        <v>30</v>
      </c>
      <c r="C15" s="260" t="s">
        <v>405</v>
      </c>
      <c r="D15" s="264" t="s">
        <v>434</v>
      </c>
      <c r="E15" s="13"/>
      <c r="F15" s="16"/>
      <c r="G15" s="19">
        <v>30</v>
      </c>
      <c r="H15" s="13"/>
      <c r="I15" s="29"/>
      <c r="J15" s="31"/>
      <c r="K15" s="17">
        <v>8</v>
      </c>
      <c r="L15" s="18">
        <f t="shared" si="1"/>
        <v>1</v>
      </c>
      <c r="M15" s="67">
        <f t="shared" si="2"/>
        <v>1</v>
      </c>
    </row>
    <row r="16" spans="1:15" ht="14.4" x14ac:dyDescent="0.3">
      <c r="A16" s="12" t="str">
        <f t="shared" si="0"/>
        <v>30Maddison MackenzieMadi</v>
      </c>
      <c r="B16" s="13">
        <v>30</v>
      </c>
      <c r="C16" s="260" t="s">
        <v>435</v>
      </c>
      <c r="D16" s="264" t="s">
        <v>442</v>
      </c>
      <c r="E16" s="13"/>
      <c r="F16" s="16"/>
      <c r="G16" s="19">
        <v>30</v>
      </c>
      <c r="H16" s="13"/>
      <c r="I16" s="29"/>
      <c r="J16" s="31"/>
      <c r="K16" s="17">
        <v>9</v>
      </c>
      <c r="L16" s="18">
        <f t="shared" si="1"/>
        <v>1</v>
      </c>
      <c r="M16" s="67">
        <f t="shared" si="2"/>
        <v>1</v>
      </c>
    </row>
    <row r="17" spans="1:13" ht="14.4" x14ac:dyDescent="0.3">
      <c r="A17" s="12" t="str">
        <f t="shared" si="0"/>
        <v>30Jye GossageJoe</v>
      </c>
      <c r="B17" s="13">
        <v>30</v>
      </c>
      <c r="C17" s="260" t="s">
        <v>404</v>
      </c>
      <c r="D17" s="264" t="s">
        <v>373</v>
      </c>
      <c r="E17" s="13"/>
      <c r="F17" s="16"/>
      <c r="G17" s="19">
        <v>30</v>
      </c>
      <c r="H17" s="13"/>
      <c r="I17" s="29"/>
      <c r="J17" s="31"/>
      <c r="K17" s="17">
        <v>10</v>
      </c>
      <c r="L17" s="18">
        <f t="shared" si="1"/>
        <v>1</v>
      </c>
      <c r="M17" s="67">
        <f t="shared" si="2"/>
        <v>1</v>
      </c>
    </row>
    <row r="18" spans="1:13" ht="14.4" x14ac:dyDescent="0.3">
      <c r="A18" s="12" t="str">
        <f t="shared" si="0"/>
        <v>30Esther SinclairKody</v>
      </c>
      <c r="B18" s="13">
        <v>30</v>
      </c>
      <c r="C18" s="260" t="s">
        <v>582</v>
      </c>
      <c r="D18" s="264" t="s">
        <v>443</v>
      </c>
      <c r="E18" s="13"/>
      <c r="F18" s="16"/>
      <c r="G18" s="19">
        <v>30</v>
      </c>
      <c r="H18" s="13"/>
      <c r="I18" s="29"/>
      <c r="J18" s="31"/>
      <c r="K18" s="17">
        <v>11</v>
      </c>
      <c r="L18" s="18">
        <f t="shared" si="1"/>
        <v>1</v>
      </c>
      <c r="M18" s="67">
        <f t="shared" si="2"/>
        <v>1</v>
      </c>
    </row>
    <row r="19" spans="1:13" ht="14.4" x14ac:dyDescent="0.3">
      <c r="A19" s="12" t="str">
        <f t="shared" si="0"/>
        <v>30Layla KeoghHoney</v>
      </c>
      <c r="B19" s="13">
        <v>30</v>
      </c>
      <c r="C19" s="260" t="s">
        <v>376</v>
      </c>
      <c r="D19" s="264" t="s">
        <v>377</v>
      </c>
      <c r="E19" s="13"/>
      <c r="F19" s="16"/>
      <c r="G19" s="19">
        <v>30</v>
      </c>
      <c r="H19" s="13"/>
      <c r="I19" s="29"/>
      <c r="J19" s="31"/>
      <c r="K19" s="17">
        <v>12</v>
      </c>
      <c r="L19" s="18">
        <f t="shared" si="1"/>
        <v>1</v>
      </c>
      <c r="M19" s="67">
        <f t="shared" si="2"/>
        <v>1</v>
      </c>
    </row>
    <row r="20" spans="1:13" ht="14.4" x14ac:dyDescent="0.3">
      <c r="A20" s="12" t="str">
        <f t="shared" si="0"/>
        <v/>
      </c>
      <c r="B20" s="13"/>
      <c r="C20" s="260" t="s">
        <v>19</v>
      </c>
      <c r="D20" s="264" t="s">
        <v>19</v>
      </c>
      <c r="E20" s="13"/>
      <c r="F20" s="16"/>
      <c r="G20" s="19"/>
      <c r="H20" s="13"/>
      <c r="I20" s="29"/>
      <c r="J20" s="31"/>
      <c r="K20" s="17"/>
      <c r="L20" s="18">
        <f t="shared" si="1"/>
        <v>0</v>
      </c>
      <c r="M20" s="67">
        <f t="shared" si="2"/>
        <v>0</v>
      </c>
    </row>
    <row r="21" spans="1:13" ht="14.4" x14ac:dyDescent="0.3">
      <c r="A21" s="12" t="str">
        <f t="shared" si="0"/>
        <v>45Emily HicksMax</v>
      </c>
      <c r="B21" s="13">
        <v>45</v>
      </c>
      <c r="C21" s="261" t="s">
        <v>409</v>
      </c>
      <c r="D21" s="264" t="s">
        <v>383</v>
      </c>
      <c r="E21" s="13"/>
      <c r="F21" s="16"/>
      <c r="G21" s="19">
        <v>45</v>
      </c>
      <c r="H21" s="13"/>
      <c r="I21" s="29"/>
      <c r="J21" s="31"/>
      <c r="K21" s="17">
        <v>1</v>
      </c>
      <c r="L21" s="18">
        <f t="shared" si="1"/>
        <v>7</v>
      </c>
      <c r="M21" s="67">
        <f t="shared" si="2"/>
        <v>7</v>
      </c>
    </row>
    <row r="22" spans="1:13" ht="14.4" x14ac:dyDescent="0.3">
      <c r="A22" s="12" t="str">
        <f t="shared" si="0"/>
        <v>45Ava StephensShilo</v>
      </c>
      <c r="B22" s="13">
        <v>45</v>
      </c>
      <c r="C22" s="261" t="s">
        <v>386</v>
      </c>
      <c r="D22" s="264" t="s">
        <v>419</v>
      </c>
      <c r="E22" s="13"/>
      <c r="F22" s="16"/>
      <c r="G22" s="19">
        <v>45</v>
      </c>
      <c r="H22" s="13"/>
      <c r="I22" s="29"/>
      <c r="J22" s="31"/>
      <c r="K22" s="17">
        <v>2</v>
      </c>
      <c r="L22" s="18">
        <f t="shared" si="1"/>
        <v>6</v>
      </c>
      <c r="M22" s="67">
        <f t="shared" si="2"/>
        <v>6</v>
      </c>
    </row>
    <row r="23" spans="1:13" ht="14.4" x14ac:dyDescent="0.25">
      <c r="A23" s="12" t="str">
        <f t="shared" si="0"/>
        <v>45Nell HoworthCosmo</v>
      </c>
      <c r="B23" s="13">
        <v>45</v>
      </c>
      <c r="C23" s="261" t="s">
        <v>450</v>
      </c>
      <c r="D23" s="266" t="s">
        <v>436</v>
      </c>
      <c r="E23" s="13"/>
      <c r="F23" s="16"/>
      <c r="G23" s="19">
        <v>45</v>
      </c>
      <c r="H23" s="13"/>
      <c r="I23" s="29"/>
      <c r="J23" s="31"/>
      <c r="K23" s="17">
        <v>1</v>
      </c>
      <c r="L23" s="18">
        <f t="shared" si="1"/>
        <v>7</v>
      </c>
      <c r="M23" s="67">
        <f t="shared" si="2"/>
        <v>7</v>
      </c>
    </row>
    <row r="24" spans="1:13" ht="14.4" x14ac:dyDescent="0.3">
      <c r="A24" s="12" t="str">
        <f t="shared" si="0"/>
        <v>45Sophie McdougallGood Intentions</v>
      </c>
      <c r="B24" s="13">
        <v>45</v>
      </c>
      <c r="C24" s="261" t="s">
        <v>411</v>
      </c>
      <c r="D24" s="264" t="s">
        <v>422</v>
      </c>
      <c r="E24" s="13"/>
      <c r="F24" s="16"/>
      <c r="G24" s="19">
        <v>45</v>
      </c>
      <c r="H24" s="13"/>
      <c r="I24" s="29"/>
      <c r="J24" s="31"/>
      <c r="K24" s="17">
        <v>2</v>
      </c>
      <c r="L24" s="18">
        <f t="shared" si="1"/>
        <v>6</v>
      </c>
      <c r="M24" s="67">
        <f t="shared" si="2"/>
        <v>6</v>
      </c>
    </row>
    <row r="25" spans="1:13" ht="14.4" x14ac:dyDescent="0.3">
      <c r="A25" s="12" t="str">
        <f t="shared" si="0"/>
        <v>45Taleah BeardMiss Scarlet</v>
      </c>
      <c r="B25" s="13">
        <v>45</v>
      </c>
      <c r="C25" s="260" t="s">
        <v>393</v>
      </c>
      <c r="D25" s="264" t="s">
        <v>394</v>
      </c>
      <c r="E25" s="13"/>
      <c r="F25" s="16"/>
      <c r="G25" s="19">
        <v>45</v>
      </c>
      <c r="H25" s="13"/>
      <c r="I25" s="29"/>
      <c r="J25" s="31"/>
      <c r="K25" s="17">
        <v>3</v>
      </c>
      <c r="L25" s="18">
        <f t="shared" si="1"/>
        <v>5</v>
      </c>
      <c r="M25" s="67">
        <f t="shared" si="2"/>
        <v>5</v>
      </c>
    </row>
    <row r="26" spans="1:13" ht="14.4" x14ac:dyDescent="0.25">
      <c r="A26" s="12" t="str">
        <f t="shared" si="0"/>
        <v>45Charlotte MillerKings Town Maggie</v>
      </c>
      <c r="B26" s="13">
        <v>45</v>
      </c>
      <c r="C26" s="14" t="s">
        <v>169</v>
      </c>
      <c r="D26" s="267" t="s">
        <v>444</v>
      </c>
      <c r="E26" s="13"/>
      <c r="F26" s="16"/>
      <c r="G26" s="19">
        <v>45</v>
      </c>
      <c r="H26" s="13"/>
      <c r="I26" s="29"/>
      <c r="J26" s="31"/>
      <c r="K26" s="17">
        <v>4</v>
      </c>
      <c r="L26" s="18">
        <f t="shared" si="1"/>
        <v>4</v>
      </c>
      <c r="M26" s="67">
        <f t="shared" si="2"/>
        <v>4</v>
      </c>
    </row>
    <row r="27" spans="1:13" ht="14.4" x14ac:dyDescent="0.3">
      <c r="A27" s="12" t="str">
        <f t="shared" si="0"/>
        <v>45Chiara ThomasMaddi</v>
      </c>
      <c r="B27" s="13">
        <v>45</v>
      </c>
      <c r="C27" s="260" t="s">
        <v>291</v>
      </c>
      <c r="D27" s="264" t="s">
        <v>222</v>
      </c>
      <c r="E27" s="13"/>
      <c r="F27" s="16"/>
      <c r="G27" s="19">
        <v>45</v>
      </c>
      <c r="H27" s="13"/>
      <c r="I27" s="29"/>
      <c r="J27" s="31"/>
      <c r="K27" s="17">
        <v>5</v>
      </c>
      <c r="L27" s="18">
        <f t="shared" si="1"/>
        <v>3</v>
      </c>
      <c r="M27" s="67">
        <f t="shared" si="2"/>
        <v>3</v>
      </c>
    </row>
    <row r="28" spans="1:13" ht="14.4" x14ac:dyDescent="0.3">
      <c r="A28" s="12" t="str">
        <f t="shared" si="0"/>
        <v/>
      </c>
      <c r="B28" s="13"/>
      <c r="C28" s="260" t="s">
        <v>19</v>
      </c>
      <c r="D28" s="264" t="s">
        <v>19</v>
      </c>
      <c r="E28" s="13"/>
      <c r="F28" s="16"/>
      <c r="G28" s="19"/>
      <c r="H28" s="13"/>
      <c r="I28" s="29"/>
      <c r="J28" s="31"/>
      <c r="K28" s="17"/>
      <c r="L28" s="18">
        <f t="shared" si="1"/>
        <v>0</v>
      </c>
      <c r="M28" s="67">
        <f t="shared" si="2"/>
        <v>0</v>
      </c>
    </row>
    <row r="29" spans="1:13" ht="14.4" x14ac:dyDescent="0.3">
      <c r="A29" s="12" t="str">
        <f t="shared" si="0"/>
        <v>65Zara Coussens-LeesonTeifi Valley Mr Llewellyn</v>
      </c>
      <c r="B29" s="13">
        <v>65</v>
      </c>
      <c r="C29" s="262" t="s">
        <v>478</v>
      </c>
      <c r="D29" s="265" t="s">
        <v>479</v>
      </c>
      <c r="E29" s="13"/>
      <c r="F29" s="16"/>
      <c r="G29" s="19"/>
      <c r="H29" s="13">
        <v>65</v>
      </c>
      <c r="I29" s="29"/>
      <c r="J29" s="31"/>
      <c r="K29" s="17">
        <v>1</v>
      </c>
      <c r="L29" s="18">
        <f t="shared" si="1"/>
        <v>7</v>
      </c>
      <c r="M29" s="67">
        <f t="shared" si="2"/>
        <v>7</v>
      </c>
    </row>
    <row r="30" spans="1:13" ht="14.4" x14ac:dyDescent="0.3">
      <c r="A30" s="12" t="str">
        <f t="shared" si="0"/>
        <v>65Sophie IkenushiYartarla Park Paparazzi</v>
      </c>
      <c r="B30" s="13">
        <v>65</v>
      </c>
      <c r="C30" s="260" t="s">
        <v>271</v>
      </c>
      <c r="D30" s="264" t="s">
        <v>272</v>
      </c>
      <c r="E30" s="13"/>
      <c r="F30" s="16"/>
      <c r="G30" s="19"/>
      <c r="H30" s="13">
        <v>65</v>
      </c>
      <c r="I30" s="29"/>
      <c r="J30" s="31"/>
      <c r="K30" s="17">
        <v>2</v>
      </c>
      <c r="L30" s="18">
        <f t="shared" si="1"/>
        <v>6</v>
      </c>
      <c r="M30" s="67">
        <f t="shared" si="2"/>
        <v>6</v>
      </c>
    </row>
    <row r="31" spans="1:13" ht="14.4" x14ac:dyDescent="0.3">
      <c r="A31" s="12" t="str">
        <f t="shared" si="0"/>
        <v>65Lily VanderwielSp Syella</v>
      </c>
      <c r="B31" s="13">
        <v>65</v>
      </c>
      <c r="C31" s="260" t="s">
        <v>451</v>
      </c>
      <c r="D31" s="264" t="s">
        <v>445</v>
      </c>
      <c r="E31" s="13"/>
      <c r="F31" s="16"/>
      <c r="G31" s="19"/>
      <c r="H31" s="13">
        <v>65</v>
      </c>
      <c r="I31" s="29"/>
      <c r="J31" s="31"/>
      <c r="K31" s="17">
        <v>3</v>
      </c>
      <c r="L31" s="18">
        <f t="shared" si="1"/>
        <v>5</v>
      </c>
      <c r="M31" s="67">
        <f t="shared" si="2"/>
        <v>5</v>
      </c>
    </row>
    <row r="32" spans="1:13" ht="14.4" x14ac:dyDescent="0.3">
      <c r="A32" s="12" t="str">
        <f t="shared" si="0"/>
        <v>65Penelope FreemanSpringwater Dustyn</v>
      </c>
      <c r="B32" s="13">
        <v>65</v>
      </c>
      <c r="C32" s="260" t="s">
        <v>452</v>
      </c>
      <c r="D32" s="264" t="s">
        <v>446</v>
      </c>
      <c r="E32" s="13"/>
      <c r="F32" s="16"/>
      <c r="G32" s="19"/>
      <c r="H32" s="13">
        <v>65</v>
      </c>
      <c r="I32" s="29"/>
      <c r="J32" s="31"/>
      <c r="K32" s="17">
        <v>4</v>
      </c>
      <c r="L32" s="18">
        <f t="shared" si="1"/>
        <v>4</v>
      </c>
      <c r="M32" s="67">
        <f t="shared" si="2"/>
        <v>4</v>
      </c>
    </row>
    <row r="33" spans="1:13" ht="14.4" x14ac:dyDescent="0.3">
      <c r="A33" s="12" t="str">
        <f t="shared" si="0"/>
        <v>65Breanna BosmaBella</v>
      </c>
      <c r="B33" s="13">
        <v>65</v>
      </c>
      <c r="C33" s="260" t="s">
        <v>381</v>
      </c>
      <c r="D33" s="264" t="s">
        <v>382</v>
      </c>
      <c r="E33" s="13"/>
      <c r="F33" s="16"/>
      <c r="G33" s="19"/>
      <c r="H33" s="13">
        <v>65</v>
      </c>
      <c r="I33" s="29"/>
      <c r="J33" s="31"/>
      <c r="K33" s="17">
        <v>5</v>
      </c>
      <c r="L33" s="18">
        <f t="shared" si="1"/>
        <v>3</v>
      </c>
      <c r="M33" s="67">
        <f t="shared" si="2"/>
        <v>3</v>
      </c>
    </row>
    <row r="34" spans="1:13" ht="14.4" x14ac:dyDescent="0.3">
      <c r="A34" s="12" t="str">
        <f t="shared" si="0"/>
        <v>65Ava MinshullPangari Rain Dance</v>
      </c>
      <c r="B34" s="13">
        <v>65</v>
      </c>
      <c r="C34" s="260" t="s">
        <v>413</v>
      </c>
      <c r="D34" s="264" t="s">
        <v>425</v>
      </c>
      <c r="E34" s="13"/>
      <c r="F34" s="16"/>
      <c r="G34" s="19"/>
      <c r="H34" s="19">
        <v>65</v>
      </c>
      <c r="I34" s="29"/>
      <c r="J34" s="31"/>
      <c r="K34" s="17">
        <v>6</v>
      </c>
      <c r="L34" s="18">
        <f t="shared" si="1"/>
        <v>2</v>
      </c>
      <c r="M34" s="67">
        <f t="shared" si="2"/>
        <v>2</v>
      </c>
    </row>
    <row r="35" spans="1:13" ht="14.4" x14ac:dyDescent="0.3">
      <c r="A35" s="12" t="str">
        <f t="shared" si="0"/>
        <v>65Bridget BarwickClayton Souvenir</v>
      </c>
      <c r="B35" s="13">
        <v>65</v>
      </c>
      <c r="C35" s="260" t="s">
        <v>432</v>
      </c>
      <c r="D35" s="268" t="s">
        <v>424</v>
      </c>
      <c r="E35" s="13"/>
      <c r="F35" s="16"/>
      <c r="G35" s="19"/>
      <c r="H35" s="19">
        <v>65</v>
      </c>
      <c r="I35" s="29"/>
      <c r="J35" s="31"/>
      <c r="K35" s="17">
        <v>7</v>
      </c>
      <c r="L35" s="18">
        <f t="shared" si="1"/>
        <v>1</v>
      </c>
      <c r="M35" s="67">
        <f t="shared" si="2"/>
        <v>1</v>
      </c>
    </row>
    <row r="36" spans="1:13" ht="14.4" x14ac:dyDescent="0.3">
      <c r="A36" s="12" t="str">
        <f t="shared" si="0"/>
        <v>65Hayley WassinkBliss</v>
      </c>
      <c r="B36" s="13">
        <v>65</v>
      </c>
      <c r="C36" s="260" t="s">
        <v>414</v>
      </c>
      <c r="D36" s="264" t="s">
        <v>427</v>
      </c>
      <c r="E36" s="13"/>
      <c r="F36" s="16"/>
      <c r="G36" s="19"/>
      <c r="H36" s="19">
        <v>65</v>
      </c>
      <c r="I36" s="29"/>
      <c r="J36" s="31"/>
      <c r="K36" s="17">
        <v>8</v>
      </c>
      <c r="L36" s="18">
        <f t="shared" si="1"/>
        <v>1</v>
      </c>
      <c r="M36" s="67">
        <f t="shared" si="2"/>
        <v>1</v>
      </c>
    </row>
    <row r="37" spans="1:13" ht="14.4" x14ac:dyDescent="0.3">
      <c r="A37" s="12" t="str">
        <f t="shared" si="0"/>
        <v>65Charlee HarperSundale Jubylat</v>
      </c>
      <c r="B37" s="13">
        <v>65</v>
      </c>
      <c r="C37" s="260" t="s">
        <v>437</v>
      </c>
      <c r="D37" s="264" t="s">
        <v>581</v>
      </c>
      <c r="E37" s="13"/>
      <c r="F37" s="16"/>
      <c r="G37" s="19"/>
      <c r="H37" s="19">
        <v>65</v>
      </c>
      <c r="I37" s="29"/>
      <c r="J37" s="31"/>
      <c r="K37" s="17">
        <v>9</v>
      </c>
      <c r="L37" s="18">
        <f t="shared" si="1"/>
        <v>1</v>
      </c>
      <c r="M37" s="67">
        <f t="shared" si="2"/>
        <v>1</v>
      </c>
    </row>
    <row r="38" spans="1:13" ht="14.4" x14ac:dyDescent="0.3">
      <c r="A38" s="12" t="str">
        <f t="shared" ref="A38:A69" si="3">CONCATENATE(B38,C38,D38)</f>
        <v>65Pippa BlackTrapalanda Downs P</v>
      </c>
      <c r="B38" s="13">
        <v>65</v>
      </c>
      <c r="C38" s="260" t="s">
        <v>438</v>
      </c>
      <c r="D38" s="264" t="s">
        <v>580</v>
      </c>
      <c r="E38" s="13"/>
      <c r="F38" s="16"/>
      <c r="G38" s="19"/>
      <c r="H38" s="19">
        <v>65</v>
      </c>
      <c r="I38" s="29"/>
      <c r="J38" s="31"/>
      <c r="K38" s="17">
        <v>10</v>
      </c>
      <c r="L38" s="18">
        <f t="shared" si="1"/>
        <v>1</v>
      </c>
      <c r="M38" s="67">
        <f t="shared" si="2"/>
        <v>1</v>
      </c>
    </row>
    <row r="39" spans="1:13" ht="14.4" x14ac:dyDescent="0.3">
      <c r="A39" s="12" t="str">
        <f t="shared" si="3"/>
        <v/>
      </c>
      <c r="B39" s="13"/>
      <c r="C39" s="260" t="s">
        <v>19</v>
      </c>
      <c r="D39" s="264" t="s">
        <v>19</v>
      </c>
      <c r="E39" s="13"/>
      <c r="F39" s="16"/>
      <c r="G39" s="19"/>
      <c r="H39" s="19"/>
      <c r="I39" s="29"/>
      <c r="J39" s="31"/>
      <c r="K39" s="17"/>
      <c r="L39" s="18">
        <f t="shared" si="1"/>
        <v>0</v>
      </c>
      <c r="M39" s="67">
        <f t="shared" si="2"/>
        <v>0</v>
      </c>
    </row>
    <row r="40" spans="1:13" ht="14.4" x14ac:dyDescent="0.3">
      <c r="A40" s="12" t="str">
        <f t="shared" si="3"/>
        <v>80Portia Lee FreemanQuantas</v>
      </c>
      <c r="B40" s="13">
        <v>80</v>
      </c>
      <c r="C40" s="260" t="s">
        <v>453</v>
      </c>
      <c r="D40" s="264" t="s">
        <v>447</v>
      </c>
      <c r="E40" s="13"/>
      <c r="F40" s="16"/>
      <c r="G40" s="19"/>
      <c r="H40" s="19"/>
      <c r="I40" s="29">
        <v>80</v>
      </c>
      <c r="J40" s="31"/>
      <c r="K40" s="17">
        <v>1</v>
      </c>
      <c r="L40" s="18">
        <f t="shared" si="1"/>
        <v>7</v>
      </c>
      <c r="M40" s="67">
        <f t="shared" si="2"/>
        <v>7</v>
      </c>
    </row>
    <row r="41" spans="1:13" ht="14.4" x14ac:dyDescent="0.3">
      <c r="A41" s="12" t="str">
        <f t="shared" si="3"/>
        <v>80Grace JohnsonKatie</v>
      </c>
      <c r="B41" s="13">
        <v>80</v>
      </c>
      <c r="C41" s="260" t="s">
        <v>311</v>
      </c>
      <c r="D41" s="264" t="s">
        <v>312</v>
      </c>
      <c r="E41" s="13"/>
      <c r="F41" s="16"/>
      <c r="G41" s="19"/>
      <c r="H41" s="19"/>
      <c r="I41" s="29">
        <v>80</v>
      </c>
      <c r="J41" s="31"/>
      <c r="K41" s="17">
        <v>2</v>
      </c>
      <c r="L41" s="18">
        <f t="shared" si="1"/>
        <v>6</v>
      </c>
      <c r="M41" s="67">
        <f t="shared" si="2"/>
        <v>6</v>
      </c>
    </row>
    <row r="42" spans="1:13" ht="14.4" x14ac:dyDescent="0.3">
      <c r="A42" s="12" t="str">
        <f t="shared" si="3"/>
        <v>80Alexis WyllieBuffalo Soldier</v>
      </c>
      <c r="B42" s="13">
        <v>80</v>
      </c>
      <c r="C42" s="260" t="s">
        <v>236</v>
      </c>
      <c r="D42" s="264" t="s">
        <v>310</v>
      </c>
      <c r="E42" s="13"/>
      <c r="F42" s="16"/>
      <c r="G42" s="19"/>
      <c r="H42" s="19"/>
      <c r="I42" s="29">
        <v>80</v>
      </c>
      <c r="J42" s="31"/>
      <c r="K42" s="17">
        <v>3</v>
      </c>
      <c r="L42" s="18">
        <f t="shared" si="1"/>
        <v>5</v>
      </c>
      <c r="M42" s="67">
        <f t="shared" si="2"/>
        <v>5</v>
      </c>
    </row>
    <row r="43" spans="1:13" ht="14.4" x14ac:dyDescent="0.3">
      <c r="A43" s="12" t="str">
        <f t="shared" si="3"/>
        <v>80Tahni Williams Holland Park Riviera</v>
      </c>
      <c r="B43" s="13">
        <v>80</v>
      </c>
      <c r="C43" s="260" t="s">
        <v>530</v>
      </c>
      <c r="D43" s="264" t="s">
        <v>399</v>
      </c>
      <c r="E43" s="13"/>
      <c r="F43" s="16"/>
      <c r="G43" s="19"/>
      <c r="H43" s="19"/>
      <c r="I43" s="29">
        <v>80</v>
      </c>
      <c r="J43" s="31"/>
      <c r="K43" s="17">
        <v>4</v>
      </c>
      <c r="L43" s="18">
        <f t="shared" si="1"/>
        <v>4</v>
      </c>
      <c r="M43" s="67">
        <f t="shared" si="2"/>
        <v>4</v>
      </c>
    </row>
    <row r="44" spans="1:13" ht="14.4" x14ac:dyDescent="0.3">
      <c r="A44" s="12" t="str">
        <f t="shared" si="3"/>
        <v>80Jackson BlackYo Espro Asto</v>
      </c>
      <c r="B44" s="13">
        <v>80</v>
      </c>
      <c r="C44" s="260" t="s">
        <v>454</v>
      </c>
      <c r="D44" s="269" t="s">
        <v>439</v>
      </c>
      <c r="E44" s="13"/>
      <c r="F44" s="16"/>
      <c r="G44" s="19"/>
      <c r="H44" s="19"/>
      <c r="I44" s="29">
        <v>80</v>
      </c>
      <c r="J44" s="31"/>
      <c r="K44" s="17">
        <v>5</v>
      </c>
      <c r="L44" s="18">
        <f t="shared" si="1"/>
        <v>3</v>
      </c>
      <c r="M44" s="67">
        <f t="shared" si="2"/>
        <v>3</v>
      </c>
    </row>
    <row r="45" spans="1:13" ht="14.4" x14ac:dyDescent="0.3">
      <c r="A45" s="12" t="str">
        <f t="shared" si="3"/>
        <v>80Tanaya PustkuchenSecret Mojito</v>
      </c>
      <c r="B45" s="13">
        <v>80</v>
      </c>
      <c r="C45" s="260" t="s">
        <v>400</v>
      </c>
      <c r="D45" s="269" t="s">
        <v>401</v>
      </c>
      <c r="E45" s="13"/>
      <c r="F45" s="16"/>
      <c r="G45" s="19"/>
      <c r="H45" s="13"/>
      <c r="I45" s="29">
        <v>80</v>
      </c>
      <c r="J45" s="31"/>
      <c r="K45" s="17">
        <v>6</v>
      </c>
      <c r="L45" s="18">
        <f t="shared" si="1"/>
        <v>2</v>
      </c>
      <c r="M45" s="67">
        <f t="shared" si="2"/>
        <v>2</v>
      </c>
    </row>
    <row r="46" spans="1:13" ht="14.4" x14ac:dyDescent="0.3">
      <c r="A46" s="12" t="str">
        <f t="shared" si="3"/>
        <v/>
      </c>
      <c r="B46" s="13"/>
      <c r="C46" s="260" t="s">
        <v>19</v>
      </c>
      <c r="D46" s="264" t="s">
        <v>19</v>
      </c>
      <c r="E46" s="13"/>
      <c r="F46" s="16"/>
      <c r="G46" s="19"/>
      <c r="H46" s="13"/>
      <c r="I46" s="19"/>
      <c r="J46" s="31"/>
      <c r="K46" s="17"/>
      <c r="L46" s="18">
        <f t="shared" si="1"/>
        <v>0</v>
      </c>
      <c r="M46" s="67">
        <f t="shared" si="2"/>
        <v>0</v>
      </c>
    </row>
    <row r="47" spans="1:13" ht="14.4" x14ac:dyDescent="0.3">
      <c r="A47" s="12" t="str">
        <f t="shared" si="3"/>
        <v/>
      </c>
      <c r="B47" s="13"/>
      <c r="C47" s="260" t="s">
        <v>19</v>
      </c>
      <c r="D47" s="264" t="s">
        <v>19</v>
      </c>
      <c r="E47" s="13"/>
      <c r="F47" s="16"/>
      <c r="G47" s="19"/>
      <c r="H47" s="13"/>
      <c r="I47" s="19"/>
      <c r="J47" s="31"/>
      <c r="K47" s="17"/>
      <c r="L47" s="18">
        <f t="shared" si="1"/>
        <v>0</v>
      </c>
      <c r="M47" s="67">
        <f t="shared" si="2"/>
        <v>0</v>
      </c>
    </row>
    <row r="48" spans="1:13" ht="14.4" x14ac:dyDescent="0.3">
      <c r="A48" s="12" t="str">
        <f t="shared" si="3"/>
        <v/>
      </c>
      <c r="B48" s="13"/>
      <c r="C48" s="260" t="s">
        <v>19</v>
      </c>
      <c r="D48" s="264" t="s">
        <v>19</v>
      </c>
      <c r="E48" s="13"/>
      <c r="F48" s="16"/>
      <c r="G48" s="19"/>
      <c r="H48" s="13"/>
      <c r="I48" s="19"/>
      <c r="J48" s="31"/>
      <c r="K48" s="17"/>
      <c r="L48" s="18">
        <f t="shared" si="1"/>
        <v>0</v>
      </c>
      <c r="M48" s="67">
        <f t="shared" si="2"/>
        <v>0</v>
      </c>
    </row>
    <row r="49" spans="1:13" ht="14.4" x14ac:dyDescent="0.3">
      <c r="A49" s="12" t="str">
        <f t="shared" si="3"/>
        <v/>
      </c>
      <c r="B49" s="13"/>
      <c r="C49" s="260" t="s">
        <v>19</v>
      </c>
      <c r="D49" s="264" t="s">
        <v>19</v>
      </c>
      <c r="E49" s="13"/>
      <c r="F49" s="16"/>
      <c r="G49" s="19"/>
      <c r="H49" s="13"/>
      <c r="I49" s="19"/>
      <c r="J49" s="31"/>
      <c r="K49" s="17"/>
      <c r="L49" s="18">
        <f t="shared" si="1"/>
        <v>0</v>
      </c>
      <c r="M49" s="67">
        <f t="shared" si="2"/>
        <v>0</v>
      </c>
    </row>
    <row r="50" spans="1:13" ht="14.4" x14ac:dyDescent="0.3">
      <c r="A50" s="12" t="str">
        <f t="shared" si="3"/>
        <v/>
      </c>
      <c r="B50" s="13"/>
      <c r="C50" s="260" t="s">
        <v>19</v>
      </c>
      <c r="D50" s="264"/>
      <c r="E50" s="13"/>
      <c r="F50" s="16"/>
      <c r="G50" s="19"/>
      <c r="H50" s="13"/>
      <c r="I50" s="19"/>
      <c r="J50" s="31"/>
      <c r="K50" s="17"/>
      <c r="L50" s="18">
        <f t="shared" si="1"/>
        <v>0</v>
      </c>
      <c r="M50" s="67">
        <f t="shared" si="2"/>
        <v>0</v>
      </c>
    </row>
    <row r="51" spans="1:13" ht="14.4" x14ac:dyDescent="0.3">
      <c r="A51" s="12" t="str">
        <f t="shared" si="3"/>
        <v/>
      </c>
      <c r="B51" s="13"/>
      <c r="C51" s="260"/>
      <c r="D51" s="264"/>
      <c r="E51" s="13"/>
      <c r="F51" s="16"/>
      <c r="G51" s="19"/>
      <c r="H51" s="13"/>
      <c r="I51" s="19"/>
      <c r="J51" s="31"/>
      <c r="K51" s="17"/>
      <c r="L51" s="18">
        <f t="shared" si="1"/>
        <v>0</v>
      </c>
      <c r="M51" s="67">
        <f t="shared" si="2"/>
        <v>0</v>
      </c>
    </row>
    <row r="52" spans="1:13" ht="14.4" x14ac:dyDescent="0.25">
      <c r="A52" s="12" t="str">
        <f t="shared" si="3"/>
        <v/>
      </c>
      <c r="B52" s="13"/>
      <c r="C52" s="14"/>
      <c r="D52" s="15"/>
      <c r="E52" s="19"/>
      <c r="F52" s="16"/>
      <c r="G52" s="19"/>
      <c r="H52" s="13"/>
      <c r="I52" s="29"/>
      <c r="J52" s="31"/>
      <c r="K52" s="17"/>
      <c r="L52" s="18">
        <f t="shared" si="1"/>
        <v>0</v>
      </c>
      <c r="M52" s="67">
        <f t="shared" si="2"/>
        <v>0</v>
      </c>
    </row>
    <row r="53" spans="1:13" ht="14.4" x14ac:dyDescent="0.25">
      <c r="A53" s="12" t="str">
        <f t="shared" si="3"/>
        <v/>
      </c>
      <c r="B53" s="13"/>
      <c r="C53" s="14"/>
      <c r="D53" s="15"/>
      <c r="E53" s="19"/>
      <c r="F53" s="16"/>
      <c r="G53" s="19"/>
      <c r="H53" s="13"/>
      <c r="I53" s="29"/>
      <c r="J53" s="31"/>
      <c r="K53" s="17"/>
      <c r="L53" s="18">
        <f t="shared" si="1"/>
        <v>0</v>
      </c>
      <c r="M53" s="67">
        <f t="shared" si="2"/>
        <v>0</v>
      </c>
    </row>
    <row r="54" spans="1:13" ht="14.4" x14ac:dyDescent="0.25">
      <c r="A54" s="12" t="str">
        <f t="shared" si="3"/>
        <v/>
      </c>
      <c r="B54" s="13"/>
      <c r="C54" s="14"/>
      <c r="D54" s="15"/>
      <c r="E54" s="19"/>
      <c r="F54" s="16"/>
      <c r="G54" s="19"/>
      <c r="H54" s="13"/>
      <c r="I54" s="29"/>
      <c r="J54" s="31"/>
      <c r="K54" s="17"/>
      <c r="L54" s="18">
        <f t="shared" si="1"/>
        <v>0</v>
      </c>
      <c r="M54" s="67">
        <f t="shared" si="2"/>
        <v>0</v>
      </c>
    </row>
    <row r="55" spans="1:13" ht="14.4" x14ac:dyDescent="0.25">
      <c r="A55" s="12" t="str">
        <f t="shared" si="3"/>
        <v/>
      </c>
      <c r="B55" s="13"/>
      <c r="C55" s="14"/>
      <c r="D55" s="15"/>
      <c r="E55" s="19"/>
      <c r="F55" s="16"/>
      <c r="G55" s="19"/>
      <c r="H55" s="13"/>
      <c r="I55" s="29"/>
      <c r="J55" s="31"/>
      <c r="K55" s="17"/>
      <c r="L55" s="18">
        <f t="shared" si="1"/>
        <v>0</v>
      </c>
      <c r="M55" s="67">
        <f t="shared" si="2"/>
        <v>0</v>
      </c>
    </row>
    <row r="56" spans="1:13" ht="14.4" x14ac:dyDescent="0.25">
      <c r="A56" s="12" t="str">
        <f t="shared" si="3"/>
        <v/>
      </c>
      <c r="B56" s="13"/>
      <c r="C56" s="14"/>
      <c r="D56" s="15"/>
      <c r="E56" s="19"/>
      <c r="F56" s="16"/>
      <c r="G56" s="19"/>
      <c r="H56" s="13"/>
      <c r="I56" s="29"/>
      <c r="J56" s="31"/>
      <c r="K56" s="17"/>
      <c r="L56" s="18">
        <f t="shared" si="1"/>
        <v>0</v>
      </c>
      <c r="M56" s="67">
        <f t="shared" si="2"/>
        <v>0</v>
      </c>
    </row>
    <row r="57" spans="1:13" ht="14.4" x14ac:dyDescent="0.25">
      <c r="A57" s="12" t="str">
        <f t="shared" si="3"/>
        <v/>
      </c>
      <c r="B57" s="13"/>
      <c r="C57" s="14"/>
      <c r="D57" s="15"/>
      <c r="E57" s="19"/>
      <c r="F57" s="16"/>
      <c r="G57" s="19"/>
      <c r="H57" s="13"/>
      <c r="I57" s="29"/>
      <c r="J57" s="31"/>
      <c r="K57" s="17"/>
      <c r="L57" s="18">
        <f t="shared" si="1"/>
        <v>0</v>
      </c>
      <c r="M57" s="67">
        <f t="shared" si="2"/>
        <v>0</v>
      </c>
    </row>
    <row r="58" spans="1:13" ht="14.4" x14ac:dyDescent="0.25">
      <c r="A58" s="12" t="str">
        <f t="shared" si="3"/>
        <v/>
      </c>
      <c r="B58" s="13"/>
      <c r="C58" s="14"/>
      <c r="D58" s="15"/>
      <c r="E58" s="19"/>
      <c r="F58" s="16"/>
      <c r="G58" s="19"/>
      <c r="H58" s="13"/>
      <c r="I58" s="29"/>
      <c r="J58" s="31"/>
      <c r="K58" s="17"/>
      <c r="L58" s="18">
        <f t="shared" si="1"/>
        <v>0</v>
      </c>
      <c r="M58" s="67">
        <f t="shared" si="2"/>
        <v>0</v>
      </c>
    </row>
    <row r="59" spans="1:13" ht="14.4" x14ac:dyDescent="0.25">
      <c r="A59" s="12" t="str">
        <f t="shared" si="3"/>
        <v/>
      </c>
      <c r="B59" s="13"/>
      <c r="C59" s="14"/>
      <c r="D59" s="15"/>
      <c r="E59" s="19"/>
      <c r="F59" s="16"/>
      <c r="G59" s="19"/>
      <c r="H59" s="13"/>
      <c r="I59" s="29"/>
      <c r="J59" s="31"/>
      <c r="K59" s="17"/>
      <c r="L59" s="18">
        <f t="shared" si="1"/>
        <v>0</v>
      </c>
      <c r="M59" s="67">
        <f t="shared" si="2"/>
        <v>0</v>
      </c>
    </row>
    <row r="60" spans="1:13" ht="14.4" x14ac:dyDescent="0.25">
      <c r="A60" s="12" t="str">
        <f t="shared" si="3"/>
        <v/>
      </c>
      <c r="B60" s="13"/>
      <c r="C60" s="14"/>
      <c r="D60" s="15"/>
      <c r="E60" s="19"/>
      <c r="F60" s="16"/>
      <c r="G60" s="19"/>
      <c r="H60" s="13"/>
      <c r="I60" s="29"/>
      <c r="J60" s="31"/>
      <c r="K60" s="17"/>
      <c r="L60" s="18">
        <f t="shared" si="1"/>
        <v>0</v>
      </c>
      <c r="M60" s="67">
        <f t="shared" si="2"/>
        <v>0</v>
      </c>
    </row>
    <row r="61" spans="1:13" ht="14.4" x14ac:dyDescent="0.25">
      <c r="A61" s="12" t="str">
        <f t="shared" si="3"/>
        <v/>
      </c>
      <c r="B61" s="13"/>
      <c r="C61" s="14"/>
      <c r="D61" s="15"/>
      <c r="E61" s="19"/>
      <c r="F61" s="16"/>
      <c r="G61" s="19"/>
      <c r="H61" s="13"/>
      <c r="I61" s="29"/>
      <c r="J61" s="31"/>
      <c r="K61" s="17"/>
      <c r="L61" s="18">
        <f t="shared" si="1"/>
        <v>0</v>
      </c>
      <c r="M61" s="67">
        <f t="shared" si="2"/>
        <v>0</v>
      </c>
    </row>
    <row r="62" spans="1:13" ht="14.4" x14ac:dyDescent="0.25">
      <c r="A62" s="12" t="str">
        <f t="shared" si="3"/>
        <v/>
      </c>
      <c r="B62" s="13"/>
      <c r="C62" s="14"/>
      <c r="D62" s="15"/>
      <c r="E62" s="19"/>
      <c r="F62" s="16"/>
      <c r="G62" s="19"/>
      <c r="H62" s="13"/>
      <c r="I62" s="29"/>
      <c r="J62" s="31"/>
      <c r="K62" s="17"/>
      <c r="L62" s="18">
        <f t="shared" si="1"/>
        <v>0</v>
      </c>
      <c r="M62" s="67">
        <f t="shared" si="2"/>
        <v>0</v>
      </c>
    </row>
    <row r="63" spans="1:13" ht="14.4" x14ac:dyDescent="0.25">
      <c r="A63" s="12" t="str">
        <f t="shared" si="3"/>
        <v/>
      </c>
      <c r="B63" s="13"/>
      <c r="C63" s="14"/>
      <c r="D63" s="15"/>
      <c r="E63" s="19"/>
      <c r="F63" s="16"/>
      <c r="G63" s="19"/>
      <c r="H63" s="13"/>
      <c r="I63" s="29"/>
      <c r="J63" s="31"/>
      <c r="K63" s="17"/>
      <c r="L63" s="18">
        <f t="shared" si="1"/>
        <v>0</v>
      </c>
      <c r="M63" s="67">
        <f t="shared" si="2"/>
        <v>0</v>
      </c>
    </row>
    <row r="64" spans="1:13" ht="14.4" x14ac:dyDescent="0.25">
      <c r="A64" s="12" t="str">
        <f t="shared" si="3"/>
        <v/>
      </c>
      <c r="B64" s="13"/>
      <c r="C64" s="14"/>
      <c r="D64" s="15"/>
      <c r="E64" s="19"/>
      <c r="F64" s="16"/>
      <c r="G64" s="19"/>
      <c r="H64" s="13"/>
      <c r="I64" s="29"/>
      <c r="J64" s="31"/>
      <c r="K64" s="17"/>
      <c r="L64" s="18">
        <f t="shared" si="1"/>
        <v>0</v>
      </c>
      <c r="M64" s="67">
        <f t="shared" si="2"/>
        <v>0</v>
      </c>
    </row>
    <row r="65" spans="1:13" ht="14.4" x14ac:dyDescent="0.25">
      <c r="A65" s="12" t="str">
        <f t="shared" si="3"/>
        <v/>
      </c>
      <c r="B65" s="13"/>
      <c r="C65" s="14"/>
      <c r="D65" s="15"/>
      <c r="E65" s="19"/>
      <c r="F65" s="16"/>
      <c r="G65" s="19"/>
      <c r="H65" s="13"/>
      <c r="I65" s="29"/>
      <c r="J65" s="31"/>
      <c r="K65" s="17"/>
      <c r="L65" s="18">
        <f t="shared" si="1"/>
        <v>0</v>
      </c>
      <c r="M65" s="67">
        <f t="shared" si="2"/>
        <v>0</v>
      </c>
    </row>
    <row r="66" spans="1:13" ht="14.4" x14ac:dyDescent="0.25">
      <c r="A66" s="12" t="str">
        <f t="shared" si="3"/>
        <v/>
      </c>
      <c r="B66" s="13"/>
      <c r="C66" s="14"/>
      <c r="D66" s="15"/>
      <c r="E66" s="19"/>
      <c r="F66" s="16"/>
      <c r="G66" s="19"/>
      <c r="H66" s="13"/>
      <c r="I66" s="29"/>
      <c r="J66" s="31"/>
      <c r="K66" s="17"/>
      <c r="L66" s="18">
        <f t="shared" si="1"/>
        <v>0</v>
      </c>
      <c r="M66" s="67">
        <f t="shared" si="2"/>
        <v>0</v>
      </c>
    </row>
    <row r="67" spans="1:13" ht="14.4" x14ac:dyDescent="0.25">
      <c r="A67" s="12" t="str">
        <f t="shared" si="3"/>
        <v/>
      </c>
      <c r="B67" s="13"/>
      <c r="C67" s="14"/>
      <c r="D67" s="15"/>
      <c r="E67" s="19"/>
      <c r="F67" s="16"/>
      <c r="G67" s="19"/>
      <c r="H67" s="13"/>
      <c r="I67" s="29"/>
      <c r="J67" s="31"/>
      <c r="K67" s="17"/>
      <c r="L67" s="18">
        <f t="shared" si="1"/>
        <v>0</v>
      </c>
      <c r="M67" s="67">
        <f t="shared" si="2"/>
        <v>0</v>
      </c>
    </row>
    <row r="68" spans="1:13" ht="14.4" x14ac:dyDescent="0.25">
      <c r="A68" s="12" t="str">
        <f t="shared" si="3"/>
        <v/>
      </c>
      <c r="B68" s="13"/>
      <c r="C68" s="14"/>
      <c r="D68" s="15"/>
      <c r="E68" s="19"/>
      <c r="F68" s="16"/>
      <c r="G68" s="19"/>
      <c r="H68" s="13"/>
      <c r="I68" s="29"/>
      <c r="J68" s="31"/>
      <c r="K68" s="17"/>
      <c r="L68" s="18">
        <f t="shared" si="1"/>
        <v>0</v>
      </c>
      <c r="M68" s="67">
        <f t="shared" si="2"/>
        <v>0</v>
      </c>
    </row>
    <row r="69" spans="1:13" ht="14.4" x14ac:dyDescent="0.25">
      <c r="A69" s="12" t="str">
        <f t="shared" si="3"/>
        <v/>
      </c>
      <c r="B69" s="13"/>
      <c r="C69" s="14"/>
      <c r="D69" s="15"/>
      <c r="E69" s="19"/>
      <c r="F69" s="16"/>
      <c r="G69" s="19"/>
      <c r="H69" s="13"/>
      <c r="I69" s="29"/>
      <c r="J69" s="31"/>
      <c r="K69" s="17"/>
      <c r="L69" s="18">
        <f t="shared" si="1"/>
        <v>0</v>
      </c>
      <c r="M69" s="67">
        <f t="shared" si="2"/>
        <v>0</v>
      </c>
    </row>
    <row r="70" spans="1:13" ht="14.4" x14ac:dyDescent="0.25">
      <c r="A70" s="12" t="str">
        <f t="shared" ref="A70:A98" si="4">CONCATENATE(B70,C70,D70)</f>
        <v/>
      </c>
      <c r="B70" s="13"/>
      <c r="C70" s="14"/>
      <c r="D70" s="15"/>
      <c r="E70" s="19"/>
      <c r="F70" s="16"/>
      <c r="G70" s="19"/>
      <c r="H70" s="13"/>
      <c r="I70" s="29"/>
      <c r="J70" s="31"/>
      <c r="K70" s="17"/>
      <c r="L70" s="18">
        <f t="shared" ref="L70:L98" si="5">IF(K70=1,7,IF(K70=2,6,IF(K70=3,5,IF(K70=4,4,IF(K70=5,3,IF(K70=6,2,IF(K70&gt;=6,1,0)))))))</f>
        <v>0</v>
      </c>
      <c r="M70" s="67">
        <f t="shared" si="2"/>
        <v>0</v>
      </c>
    </row>
    <row r="71" spans="1:13" ht="14.4" x14ac:dyDescent="0.25">
      <c r="A71" s="12" t="str">
        <f t="shared" si="4"/>
        <v/>
      </c>
      <c r="B71" s="13"/>
      <c r="C71" s="14"/>
      <c r="D71" s="15"/>
      <c r="E71" s="19"/>
      <c r="F71" s="16"/>
      <c r="G71" s="19"/>
      <c r="H71" s="13"/>
      <c r="I71" s="29"/>
      <c r="J71" s="31"/>
      <c r="K71" s="17"/>
      <c r="L71" s="18">
        <f t="shared" si="5"/>
        <v>0</v>
      </c>
      <c r="M71" s="67">
        <f t="shared" ref="M71:M98" si="6">SUM(L71+$M$5)</f>
        <v>0</v>
      </c>
    </row>
    <row r="72" spans="1:13" ht="14.4" x14ac:dyDescent="0.25">
      <c r="A72" s="12" t="str">
        <f t="shared" si="4"/>
        <v/>
      </c>
      <c r="B72" s="13"/>
      <c r="C72" s="14"/>
      <c r="D72" s="15"/>
      <c r="E72" s="19"/>
      <c r="F72" s="16"/>
      <c r="G72" s="19"/>
      <c r="H72" s="13"/>
      <c r="I72" s="29"/>
      <c r="J72" s="31"/>
      <c r="K72" s="17"/>
      <c r="L72" s="18">
        <f t="shared" si="5"/>
        <v>0</v>
      </c>
      <c r="M72" s="67">
        <f t="shared" si="6"/>
        <v>0</v>
      </c>
    </row>
    <row r="73" spans="1:13" ht="14.4" x14ac:dyDescent="0.25">
      <c r="A73" s="12" t="str">
        <f t="shared" si="4"/>
        <v/>
      </c>
      <c r="B73" s="13"/>
      <c r="C73" s="14"/>
      <c r="D73" s="15"/>
      <c r="E73" s="19"/>
      <c r="F73" s="16"/>
      <c r="G73" s="19"/>
      <c r="H73" s="13"/>
      <c r="I73" s="29"/>
      <c r="J73" s="31"/>
      <c r="K73" s="17"/>
      <c r="L73" s="18">
        <f t="shared" si="5"/>
        <v>0</v>
      </c>
      <c r="M73" s="67">
        <f t="shared" si="6"/>
        <v>0</v>
      </c>
    </row>
    <row r="74" spans="1:13" ht="14.4" x14ac:dyDescent="0.25">
      <c r="A74" s="12" t="str">
        <f t="shared" si="4"/>
        <v/>
      </c>
      <c r="B74" s="13"/>
      <c r="C74" s="14"/>
      <c r="D74" s="15"/>
      <c r="E74" s="19"/>
      <c r="F74" s="16"/>
      <c r="G74" s="19"/>
      <c r="H74" s="13"/>
      <c r="I74" s="29"/>
      <c r="J74" s="31"/>
      <c r="K74" s="17"/>
      <c r="L74" s="18">
        <f t="shared" si="5"/>
        <v>0</v>
      </c>
      <c r="M74" s="67">
        <f t="shared" si="6"/>
        <v>0</v>
      </c>
    </row>
    <row r="75" spans="1:13" ht="14.4" x14ac:dyDescent="0.25">
      <c r="A75" s="12" t="str">
        <f t="shared" si="4"/>
        <v/>
      </c>
      <c r="B75" s="13"/>
      <c r="C75" s="14"/>
      <c r="D75" s="15"/>
      <c r="E75" s="19"/>
      <c r="F75" s="16"/>
      <c r="G75" s="19"/>
      <c r="H75" s="13"/>
      <c r="I75" s="29"/>
      <c r="J75" s="31"/>
      <c r="K75" s="17"/>
      <c r="L75" s="18">
        <f t="shared" si="5"/>
        <v>0</v>
      </c>
      <c r="M75" s="67">
        <f t="shared" si="6"/>
        <v>0</v>
      </c>
    </row>
    <row r="76" spans="1:13" ht="14.4" x14ac:dyDescent="0.25">
      <c r="A76" s="12" t="str">
        <f t="shared" si="4"/>
        <v/>
      </c>
      <c r="B76" s="13"/>
      <c r="C76" s="14"/>
      <c r="D76" s="15"/>
      <c r="E76" s="19"/>
      <c r="F76" s="16"/>
      <c r="G76" s="19"/>
      <c r="H76" s="13"/>
      <c r="I76" s="29"/>
      <c r="J76" s="31"/>
      <c r="K76" s="17"/>
      <c r="L76" s="18">
        <f t="shared" si="5"/>
        <v>0</v>
      </c>
      <c r="M76" s="67">
        <f t="shared" si="6"/>
        <v>0</v>
      </c>
    </row>
    <row r="77" spans="1:13" ht="14.4" x14ac:dyDescent="0.25">
      <c r="A77" s="12" t="str">
        <f t="shared" si="4"/>
        <v/>
      </c>
      <c r="B77" s="13"/>
      <c r="C77" s="14"/>
      <c r="D77" s="15"/>
      <c r="E77" s="19"/>
      <c r="F77" s="16"/>
      <c r="G77" s="19"/>
      <c r="H77" s="13"/>
      <c r="I77" s="29"/>
      <c r="J77" s="31"/>
      <c r="K77" s="17"/>
      <c r="L77" s="18">
        <f t="shared" si="5"/>
        <v>0</v>
      </c>
      <c r="M77" s="67">
        <f t="shared" si="6"/>
        <v>0</v>
      </c>
    </row>
    <row r="78" spans="1:13" ht="14.4" x14ac:dyDescent="0.25">
      <c r="A78" s="12" t="str">
        <f t="shared" si="4"/>
        <v/>
      </c>
      <c r="B78" s="13"/>
      <c r="C78" s="14"/>
      <c r="D78" s="15"/>
      <c r="E78" s="19"/>
      <c r="F78" s="16"/>
      <c r="G78" s="19"/>
      <c r="H78" s="13"/>
      <c r="I78" s="29"/>
      <c r="J78" s="31"/>
      <c r="K78" s="17"/>
      <c r="L78" s="18">
        <f t="shared" si="5"/>
        <v>0</v>
      </c>
      <c r="M78" s="67">
        <f t="shared" si="6"/>
        <v>0</v>
      </c>
    </row>
    <row r="79" spans="1:13" ht="14.4" x14ac:dyDescent="0.25">
      <c r="A79" s="12" t="str">
        <f t="shared" si="4"/>
        <v/>
      </c>
      <c r="B79" s="13"/>
      <c r="C79" s="14"/>
      <c r="D79" s="15"/>
      <c r="E79" s="19"/>
      <c r="F79" s="16"/>
      <c r="G79" s="19"/>
      <c r="H79" s="13"/>
      <c r="I79" s="29"/>
      <c r="J79" s="31"/>
      <c r="K79" s="17"/>
      <c r="L79" s="18">
        <f t="shared" si="5"/>
        <v>0</v>
      </c>
      <c r="M79" s="67">
        <f t="shared" si="6"/>
        <v>0</v>
      </c>
    </row>
    <row r="80" spans="1:13" ht="14.4" x14ac:dyDescent="0.25">
      <c r="A80" s="12" t="str">
        <f t="shared" si="4"/>
        <v/>
      </c>
      <c r="B80" s="13"/>
      <c r="C80" s="14"/>
      <c r="D80" s="15"/>
      <c r="E80" s="19"/>
      <c r="F80" s="16"/>
      <c r="G80" s="19"/>
      <c r="H80" s="13"/>
      <c r="I80" s="29"/>
      <c r="J80" s="31"/>
      <c r="K80" s="17"/>
      <c r="L80" s="18">
        <f t="shared" si="5"/>
        <v>0</v>
      </c>
      <c r="M80" s="67">
        <f t="shared" si="6"/>
        <v>0</v>
      </c>
    </row>
    <row r="81" spans="1:13" ht="14.4" x14ac:dyDescent="0.25">
      <c r="A81" s="12" t="str">
        <f t="shared" si="4"/>
        <v/>
      </c>
      <c r="B81" s="13"/>
      <c r="C81" s="14"/>
      <c r="D81" s="15"/>
      <c r="E81" s="19"/>
      <c r="F81" s="16"/>
      <c r="G81" s="19"/>
      <c r="H81" s="13"/>
      <c r="I81" s="29"/>
      <c r="J81" s="31"/>
      <c r="K81" s="17"/>
      <c r="L81" s="18">
        <f t="shared" si="5"/>
        <v>0</v>
      </c>
      <c r="M81" s="67">
        <f t="shared" si="6"/>
        <v>0</v>
      </c>
    </row>
    <row r="82" spans="1:13" ht="14.4" x14ac:dyDescent="0.25">
      <c r="A82" s="12" t="str">
        <f t="shared" si="4"/>
        <v/>
      </c>
      <c r="B82" s="13"/>
      <c r="C82" s="14"/>
      <c r="D82" s="15"/>
      <c r="E82" s="19"/>
      <c r="F82" s="16"/>
      <c r="G82" s="19"/>
      <c r="H82" s="13"/>
      <c r="I82" s="29"/>
      <c r="J82" s="31"/>
      <c r="K82" s="17"/>
      <c r="L82" s="18">
        <f t="shared" si="5"/>
        <v>0</v>
      </c>
      <c r="M82" s="67">
        <f t="shared" si="6"/>
        <v>0</v>
      </c>
    </row>
    <row r="83" spans="1:13" ht="14.4" x14ac:dyDescent="0.25">
      <c r="A83" s="12" t="str">
        <f t="shared" si="4"/>
        <v/>
      </c>
      <c r="B83" s="13"/>
      <c r="C83" s="14"/>
      <c r="D83" s="15"/>
      <c r="E83" s="19"/>
      <c r="F83" s="16"/>
      <c r="G83" s="19"/>
      <c r="H83" s="13"/>
      <c r="I83" s="29"/>
      <c r="J83" s="31"/>
      <c r="K83" s="17"/>
      <c r="L83" s="18">
        <f t="shared" si="5"/>
        <v>0</v>
      </c>
      <c r="M83" s="67">
        <f t="shared" si="6"/>
        <v>0</v>
      </c>
    </row>
    <row r="84" spans="1:13" ht="14.4" x14ac:dyDescent="0.25">
      <c r="A84" s="12" t="str">
        <f t="shared" si="4"/>
        <v/>
      </c>
      <c r="B84" s="13"/>
      <c r="C84" s="14"/>
      <c r="D84" s="15"/>
      <c r="E84" s="19"/>
      <c r="F84" s="16"/>
      <c r="G84" s="19"/>
      <c r="H84" s="13"/>
      <c r="I84" s="29"/>
      <c r="J84" s="31"/>
      <c r="K84" s="17"/>
      <c r="L84" s="18">
        <f t="shared" si="5"/>
        <v>0</v>
      </c>
      <c r="M84" s="67">
        <f t="shared" si="6"/>
        <v>0</v>
      </c>
    </row>
    <row r="85" spans="1:13" ht="14.4" x14ac:dyDescent="0.25">
      <c r="A85" s="12" t="str">
        <f t="shared" si="4"/>
        <v/>
      </c>
      <c r="B85" s="13"/>
      <c r="C85" s="14"/>
      <c r="D85" s="15"/>
      <c r="E85" s="19"/>
      <c r="F85" s="16"/>
      <c r="G85" s="19"/>
      <c r="H85" s="13"/>
      <c r="I85" s="29"/>
      <c r="J85" s="31"/>
      <c r="K85" s="17"/>
      <c r="L85" s="18">
        <f t="shared" si="5"/>
        <v>0</v>
      </c>
      <c r="M85" s="67">
        <f t="shared" si="6"/>
        <v>0</v>
      </c>
    </row>
    <row r="86" spans="1:13" ht="14.4" x14ac:dyDescent="0.25">
      <c r="A86" s="12" t="str">
        <f t="shared" si="4"/>
        <v/>
      </c>
      <c r="B86" s="13"/>
      <c r="C86" s="14"/>
      <c r="D86" s="15"/>
      <c r="E86" s="19"/>
      <c r="F86" s="16"/>
      <c r="G86" s="19"/>
      <c r="H86" s="13"/>
      <c r="I86" s="29"/>
      <c r="J86" s="31"/>
      <c r="K86" s="17"/>
      <c r="L86" s="18">
        <f t="shared" si="5"/>
        <v>0</v>
      </c>
      <c r="M86" s="67">
        <f t="shared" si="6"/>
        <v>0</v>
      </c>
    </row>
    <row r="87" spans="1:13" ht="14.4" x14ac:dyDescent="0.25">
      <c r="A87" s="12" t="str">
        <f t="shared" si="4"/>
        <v/>
      </c>
      <c r="B87" s="13"/>
      <c r="C87" s="14"/>
      <c r="D87" s="15"/>
      <c r="E87" s="19"/>
      <c r="F87" s="16"/>
      <c r="G87" s="19"/>
      <c r="H87" s="13"/>
      <c r="I87" s="29"/>
      <c r="J87" s="31"/>
      <c r="K87" s="17"/>
      <c r="L87" s="18">
        <f t="shared" si="5"/>
        <v>0</v>
      </c>
      <c r="M87" s="67">
        <f t="shared" si="6"/>
        <v>0</v>
      </c>
    </row>
    <row r="88" spans="1:13" ht="14.4" x14ac:dyDescent="0.25">
      <c r="A88" s="12" t="str">
        <f t="shared" si="4"/>
        <v/>
      </c>
      <c r="B88" s="13"/>
      <c r="C88" s="14"/>
      <c r="D88" s="15"/>
      <c r="E88" s="19"/>
      <c r="F88" s="16"/>
      <c r="G88" s="19"/>
      <c r="H88" s="13"/>
      <c r="I88" s="29"/>
      <c r="J88" s="31"/>
      <c r="K88" s="17"/>
      <c r="L88" s="18">
        <f t="shared" si="5"/>
        <v>0</v>
      </c>
      <c r="M88" s="67">
        <f t="shared" si="6"/>
        <v>0</v>
      </c>
    </row>
    <row r="89" spans="1:13" ht="14.4" x14ac:dyDescent="0.25">
      <c r="A89" s="12" t="str">
        <f t="shared" si="4"/>
        <v/>
      </c>
      <c r="B89" s="13"/>
      <c r="C89" s="14"/>
      <c r="D89" s="15"/>
      <c r="E89" s="19"/>
      <c r="F89" s="16"/>
      <c r="G89" s="19"/>
      <c r="H89" s="13"/>
      <c r="I89" s="29"/>
      <c r="J89" s="31"/>
      <c r="K89" s="17"/>
      <c r="L89" s="18">
        <f t="shared" si="5"/>
        <v>0</v>
      </c>
      <c r="M89" s="67">
        <f t="shared" si="6"/>
        <v>0</v>
      </c>
    </row>
    <row r="90" spans="1:13" ht="14.4" x14ac:dyDescent="0.25">
      <c r="A90" s="12" t="str">
        <f t="shared" si="4"/>
        <v/>
      </c>
      <c r="B90" s="13"/>
      <c r="C90" s="14"/>
      <c r="D90" s="15"/>
      <c r="E90" s="19"/>
      <c r="F90" s="16"/>
      <c r="G90" s="19"/>
      <c r="H90" s="13"/>
      <c r="I90" s="29"/>
      <c r="J90" s="31"/>
      <c r="K90" s="17"/>
      <c r="L90" s="18">
        <f t="shared" si="5"/>
        <v>0</v>
      </c>
      <c r="M90" s="67">
        <f t="shared" si="6"/>
        <v>0</v>
      </c>
    </row>
    <row r="91" spans="1:13" ht="14.4" x14ac:dyDescent="0.25">
      <c r="A91" s="12" t="str">
        <f t="shared" si="4"/>
        <v/>
      </c>
      <c r="B91" s="13"/>
      <c r="C91" s="14"/>
      <c r="D91" s="15"/>
      <c r="E91" s="19"/>
      <c r="F91" s="16"/>
      <c r="G91" s="19"/>
      <c r="H91" s="13"/>
      <c r="I91" s="29"/>
      <c r="J91" s="31"/>
      <c r="K91" s="17"/>
      <c r="L91" s="18">
        <f t="shared" si="5"/>
        <v>0</v>
      </c>
      <c r="M91" s="67">
        <f t="shared" si="6"/>
        <v>0</v>
      </c>
    </row>
    <row r="92" spans="1:13" ht="14.4" x14ac:dyDescent="0.25">
      <c r="A92" s="12" t="str">
        <f t="shared" si="4"/>
        <v/>
      </c>
      <c r="B92" s="13"/>
      <c r="C92" s="14"/>
      <c r="D92" s="15"/>
      <c r="E92" s="19"/>
      <c r="F92" s="16"/>
      <c r="G92" s="19"/>
      <c r="H92" s="13"/>
      <c r="I92" s="29"/>
      <c r="J92" s="31"/>
      <c r="K92" s="17"/>
      <c r="L92" s="18">
        <f t="shared" si="5"/>
        <v>0</v>
      </c>
      <c r="M92" s="67">
        <f t="shared" si="6"/>
        <v>0</v>
      </c>
    </row>
    <row r="93" spans="1:13" ht="14.4" x14ac:dyDescent="0.25">
      <c r="A93" s="12" t="str">
        <f t="shared" si="4"/>
        <v/>
      </c>
      <c r="B93" s="13"/>
      <c r="C93" s="14"/>
      <c r="D93" s="15"/>
      <c r="E93" s="19"/>
      <c r="F93" s="16"/>
      <c r="G93" s="19"/>
      <c r="H93" s="13"/>
      <c r="I93" s="29"/>
      <c r="J93" s="31"/>
      <c r="K93" s="17"/>
      <c r="L93" s="18">
        <f t="shared" si="5"/>
        <v>0</v>
      </c>
      <c r="M93" s="67">
        <f t="shared" si="6"/>
        <v>0</v>
      </c>
    </row>
    <row r="94" spans="1:13" ht="14.4" x14ac:dyDescent="0.25">
      <c r="A94" s="12" t="str">
        <f t="shared" si="4"/>
        <v/>
      </c>
      <c r="B94" s="13"/>
      <c r="C94" s="14"/>
      <c r="D94" s="15"/>
      <c r="E94" s="19"/>
      <c r="F94" s="16"/>
      <c r="G94" s="19"/>
      <c r="H94" s="13"/>
      <c r="I94" s="29"/>
      <c r="J94" s="31"/>
      <c r="K94" s="17"/>
      <c r="L94" s="18">
        <f t="shared" si="5"/>
        <v>0</v>
      </c>
      <c r="M94" s="67">
        <f t="shared" si="6"/>
        <v>0</v>
      </c>
    </row>
    <row r="95" spans="1:13" ht="14.4" x14ac:dyDescent="0.25">
      <c r="A95" s="12" t="str">
        <f t="shared" si="4"/>
        <v/>
      </c>
      <c r="B95" s="13"/>
      <c r="C95" s="14"/>
      <c r="D95" s="15"/>
      <c r="E95" s="19"/>
      <c r="F95" s="16"/>
      <c r="G95" s="19"/>
      <c r="H95" s="13"/>
      <c r="I95" s="29"/>
      <c r="J95" s="31"/>
      <c r="K95" s="17"/>
      <c r="L95" s="18">
        <f t="shared" si="5"/>
        <v>0</v>
      </c>
      <c r="M95" s="67">
        <f t="shared" si="6"/>
        <v>0</v>
      </c>
    </row>
    <row r="96" spans="1:13" ht="14.4" x14ac:dyDescent="0.25">
      <c r="A96" s="12" t="str">
        <f t="shared" si="4"/>
        <v/>
      </c>
      <c r="B96" s="13"/>
      <c r="C96" s="14"/>
      <c r="D96" s="15"/>
      <c r="E96" s="19"/>
      <c r="F96" s="16"/>
      <c r="G96" s="19"/>
      <c r="H96" s="13"/>
      <c r="I96" s="29"/>
      <c r="J96" s="31"/>
      <c r="K96" s="17"/>
      <c r="L96" s="18">
        <f t="shared" si="5"/>
        <v>0</v>
      </c>
      <c r="M96" s="67">
        <f t="shared" si="6"/>
        <v>0</v>
      </c>
    </row>
    <row r="97" spans="1:13" ht="14.4" x14ac:dyDescent="0.25">
      <c r="A97" s="12" t="str">
        <f t="shared" si="4"/>
        <v/>
      </c>
      <c r="B97" s="13"/>
      <c r="C97" s="14"/>
      <c r="D97" s="15"/>
      <c r="E97" s="19"/>
      <c r="F97" s="16"/>
      <c r="G97" s="19"/>
      <c r="H97" s="13"/>
      <c r="I97" s="29"/>
      <c r="J97" s="31"/>
      <c r="K97" s="17"/>
      <c r="L97" s="18">
        <f t="shared" si="5"/>
        <v>0</v>
      </c>
      <c r="M97" s="67">
        <f t="shared" si="6"/>
        <v>0</v>
      </c>
    </row>
    <row r="98" spans="1:13" ht="15" thickBot="1" x14ac:dyDescent="0.3">
      <c r="A98" s="12" t="str">
        <f t="shared" si="4"/>
        <v/>
      </c>
      <c r="B98" s="20"/>
      <c r="C98" s="21"/>
      <c r="D98" s="22"/>
      <c r="E98" s="23"/>
      <c r="F98" s="24"/>
      <c r="G98" s="23"/>
      <c r="H98" s="20"/>
      <c r="I98" s="30"/>
      <c r="J98" s="64"/>
      <c r="K98" s="25"/>
      <c r="L98" s="26">
        <f t="shared" si="5"/>
        <v>0</v>
      </c>
      <c r="M98" s="67">
        <f t="shared" si="6"/>
        <v>0</v>
      </c>
    </row>
  </sheetData>
  <mergeCells count="18">
    <mergeCell ref="A3:A5"/>
    <mergeCell ref="B3:B5"/>
    <mergeCell ref="C3:C5"/>
    <mergeCell ref="D3:D5"/>
    <mergeCell ref="E3:E4"/>
    <mergeCell ref="E5:F5"/>
    <mergeCell ref="I4:I5"/>
    <mergeCell ref="J4:J5"/>
    <mergeCell ref="B1:C1"/>
    <mergeCell ref="E1:I1"/>
    <mergeCell ref="K1:L1"/>
    <mergeCell ref="B2:L2"/>
    <mergeCell ref="F3:F4"/>
    <mergeCell ref="G3:J3"/>
    <mergeCell ref="K3:K5"/>
    <mergeCell ref="L3:L5"/>
    <mergeCell ref="G4:G5"/>
    <mergeCell ref="H4:H5"/>
  </mergeCells>
  <conditionalFormatting sqref="C1:D5">
    <cfRule type="duplicateValues" dxfId="21" priority="531"/>
  </conditionalFormatting>
  <conditionalFormatting sqref="D31">
    <cfRule type="duplicateValues" dxfId="20" priority="2"/>
    <cfRule type="duplicateValues" dxfId="19" priority="3"/>
    <cfRule type="duplicateValues" dxfId="18" priority="4"/>
  </conditionalFormatting>
  <conditionalFormatting sqref="D32">
    <cfRule type="duplicateValues" dxfId="17" priority="1"/>
  </conditionalFormatting>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EE45-C751-446D-863A-6155CB7EEF39}">
  <sheetPr>
    <tabColor rgb="FFFF0000"/>
  </sheetPr>
  <dimension ref="A1:O98"/>
  <sheetViews>
    <sheetView zoomScale="80" zoomScaleNormal="80" workbookViewId="0">
      <selection activeCell="D29" sqref="D29"/>
    </sheetView>
  </sheetViews>
  <sheetFormatPr defaultColWidth="9.109375" defaultRowHeight="13.2" x14ac:dyDescent="0.25"/>
  <cols>
    <col min="1" max="1" width="54.33203125" bestFit="1" customWidth="1"/>
    <col min="2" max="2" width="6.6640625" customWidth="1"/>
    <col min="3" max="3" width="23.5546875" bestFit="1" customWidth="1"/>
    <col min="4" max="4" width="29.109375" bestFit="1" customWidth="1"/>
    <col min="5" max="5" width="6.6640625" bestFit="1" customWidth="1"/>
    <col min="6" max="6" width="13.109375" bestFit="1" customWidth="1"/>
    <col min="7" max="10" width="6.5546875" bestFit="1" customWidth="1"/>
    <col min="11" max="11" width="12.88671875" bestFit="1" customWidth="1"/>
    <col min="12" max="12" width="7" bestFit="1" customWidth="1"/>
    <col min="13" max="13" width="30.5546875" bestFit="1" customWidth="1"/>
  </cols>
  <sheetData>
    <row r="1" spans="1:15" s="9" customFormat="1" ht="22.5" customHeight="1" thickBot="1" x14ac:dyDescent="0.3">
      <c r="A1" s="63">
        <f>SUM(A2-1)</f>
        <v>0</v>
      </c>
      <c r="B1" s="557" t="s">
        <v>99</v>
      </c>
      <c r="C1" s="559"/>
      <c r="D1" s="7" t="s">
        <v>11</v>
      </c>
      <c r="E1" s="557" t="s">
        <v>585</v>
      </c>
      <c r="F1" s="558"/>
      <c r="G1" s="558"/>
      <c r="H1" s="558"/>
      <c r="I1" s="558"/>
      <c r="J1" s="8" t="s">
        <v>12</v>
      </c>
      <c r="K1" s="551">
        <v>45158</v>
      </c>
      <c r="L1" s="552"/>
      <c r="M1" s="8" t="s">
        <v>22</v>
      </c>
    </row>
    <row r="2" spans="1:15" s="9" customFormat="1" ht="22.5" customHeight="1" thickBot="1" x14ac:dyDescent="0.3">
      <c r="A2" s="1">
        <f>COUNTA(_xlfn.UNIQUE(D6:D198))</f>
        <v>1</v>
      </c>
      <c r="B2" s="553" t="s">
        <v>23</v>
      </c>
      <c r="C2" s="554"/>
      <c r="D2" s="554"/>
      <c r="E2" s="554"/>
      <c r="F2" s="554"/>
      <c r="G2" s="554"/>
      <c r="H2" s="554"/>
      <c r="I2" s="554"/>
      <c r="J2" s="554"/>
      <c r="K2" s="554"/>
      <c r="L2" s="555"/>
      <c r="M2" s="10" t="s">
        <v>24</v>
      </c>
    </row>
    <row r="3" spans="1:15" s="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5" s="9" customFormat="1" ht="14.4" thickBot="1" x14ac:dyDescent="0.3">
      <c r="A4" s="536"/>
      <c r="B4" s="539"/>
      <c r="C4" s="542"/>
      <c r="D4" s="545"/>
      <c r="E4" s="548"/>
      <c r="F4" s="556"/>
      <c r="G4" s="566" t="s">
        <v>100</v>
      </c>
      <c r="H4" s="568">
        <v>65</v>
      </c>
      <c r="I4" s="568">
        <v>80</v>
      </c>
      <c r="J4" s="544" t="s">
        <v>101</v>
      </c>
      <c r="K4" s="561"/>
      <c r="L4" s="564"/>
      <c r="M4" s="11">
        <v>1</v>
      </c>
    </row>
    <row r="5" spans="1:15" s="9" customFormat="1" ht="14.4" thickBot="1" x14ac:dyDescent="0.3">
      <c r="A5" s="537"/>
      <c r="B5" s="540"/>
      <c r="C5" s="543"/>
      <c r="D5" s="546"/>
      <c r="E5" s="549" t="s">
        <v>17</v>
      </c>
      <c r="F5" s="550"/>
      <c r="G5" s="567"/>
      <c r="H5" s="569"/>
      <c r="I5" s="569"/>
      <c r="J5" s="546"/>
      <c r="K5" s="562"/>
      <c r="L5" s="565"/>
      <c r="M5" s="66">
        <f>IF(M4=1,0,IF(M4=2,1,IF(M4=3,2,0)))</f>
        <v>0</v>
      </c>
    </row>
    <row r="6" spans="1:15" ht="14.4" x14ac:dyDescent="0.25">
      <c r="A6" s="12" t="str">
        <f t="shared" ref="A6:A37" si="0">CONCATENATE(B6,C6,D6)</f>
        <v/>
      </c>
      <c r="B6" s="163"/>
      <c r="C6" s="151"/>
      <c r="D6" s="150"/>
      <c r="E6" s="19"/>
      <c r="F6" s="16"/>
      <c r="G6" s="19"/>
      <c r="H6" s="13"/>
      <c r="I6" s="29"/>
      <c r="J6" s="31"/>
      <c r="K6" s="17"/>
      <c r="L6" s="18">
        <f t="shared" ref="L6:L69" si="1">IF(K6=1,7,IF(K6=2,6,IF(K6=3,5,IF(K6=4,4,IF(K6=5,3,IF(K6=6,2,IF(K6&gt;=6,1,0)))))))</f>
        <v>0</v>
      </c>
      <c r="M6" s="67">
        <f>SUM(L6+$M$5)</f>
        <v>0</v>
      </c>
      <c r="N6" s="28"/>
      <c r="O6" s="28"/>
    </row>
    <row r="7" spans="1:15" ht="14.4" x14ac:dyDescent="0.25">
      <c r="A7" s="12" t="str">
        <f t="shared" si="0"/>
        <v/>
      </c>
      <c r="B7" s="163"/>
      <c r="C7" s="151"/>
      <c r="D7" s="150"/>
      <c r="E7" s="19"/>
      <c r="F7" s="16"/>
      <c r="G7" s="19"/>
      <c r="H7" s="13"/>
      <c r="I7" s="29"/>
      <c r="J7" s="31"/>
      <c r="K7" s="17"/>
      <c r="L7" s="18">
        <f t="shared" si="1"/>
        <v>0</v>
      </c>
      <c r="M7" s="67">
        <f t="shared" ref="M7:M70" si="2">SUM(L7+$M$5)</f>
        <v>0</v>
      </c>
      <c r="N7" s="28"/>
      <c r="O7" s="28"/>
    </row>
    <row r="8" spans="1:15" ht="14.4" x14ac:dyDescent="0.25">
      <c r="A8" s="12" t="str">
        <f t="shared" si="0"/>
        <v/>
      </c>
      <c r="B8" s="163"/>
      <c r="C8" s="151"/>
      <c r="D8" s="150"/>
      <c r="E8" s="19"/>
      <c r="F8" s="16"/>
      <c r="G8" s="19"/>
      <c r="H8" s="13"/>
      <c r="I8" s="29"/>
      <c r="J8" s="31"/>
      <c r="K8" s="17"/>
      <c r="L8" s="18">
        <f t="shared" si="1"/>
        <v>0</v>
      </c>
      <c r="M8" s="67">
        <f t="shared" si="2"/>
        <v>0</v>
      </c>
      <c r="N8" s="28"/>
      <c r="O8" s="28"/>
    </row>
    <row r="9" spans="1:15" ht="14.4" x14ac:dyDescent="0.25">
      <c r="A9" s="12" t="str">
        <f t="shared" si="0"/>
        <v/>
      </c>
      <c r="B9" s="163"/>
      <c r="C9" s="151"/>
      <c r="D9" s="150"/>
      <c r="E9" s="19"/>
      <c r="F9" s="16"/>
      <c r="G9" s="19"/>
      <c r="H9" s="13"/>
      <c r="I9" s="29"/>
      <c r="J9" s="31"/>
      <c r="K9" s="17"/>
      <c r="L9" s="18">
        <f t="shared" si="1"/>
        <v>0</v>
      </c>
      <c r="M9" s="67">
        <f t="shared" si="2"/>
        <v>0</v>
      </c>
      <c r="N9" s="28"/>
      <c r="O9" s="28"/>
    </row>
    <row r="10" spans="1:15" ht="14.4" x14ac:dyDescent="0.25">
      <c r="A10" s="12" t="str">
        <f t="shared" si="0"/>
        <v/>
      </c>
      <c r="B10" s="13"/>
      <c r="C10" s="14"/>
      <c r="D10" s="15"/>
      <c r="E10" s="19"/>
      <c r="F10" s="16"/>
      <c r="G10" s="19"/>
      <c r="H10" s="13"/>
      <c r="I10" s="29"/>
      <c r="J10" s="31"/>
      <c r="K10" s="17"/>
      <c r="L10" s="18">
        <f t="shared" si="1"/>
        <v>0</v>
      </c>
      <c r="M10" s="67">
        <f t="shared" si="2"/>
        <v>0</v>
      </c>
      <c r="N10" s="28"/>
      <c r="O10" s="28"/>
    </row>
    <row r="11" spans="1:15" ht="14.4" x14ac:dyDescent="0.25">
      <c r="A11" s="12" t="str">
        <f t="shared" si="0"/>
        <v/>
      </c>
      <c r="B11" s="13"/>
      <c r="C11" s="14"/>
      <c r="D11" s="15"/>
      <c r="E11" s="19"/>
      <c r="F11" s="16"/>
      <c r="G11" s="19"/>
      <c r="H11" s="13"/>
      <c r="I11" s="29"/>
      <c r="J11" s="31"/>
      <c r="K11" s="17"/>
      <c r="L11" s="18">
        <f t="shared" si="1"/>
        <v>0</v>
      </c>
      <c r="M11" s="67">
        <f t="shared" si="2"/>
        <v>0</v>
      </c>
      <c r="N11" s="28"/>
      <c r="O11" s="28"/>
    </row>
    <row r="12" spans="1:15" ht="14.4" x14ac:dyDescent="0.25">
      <c r="A12" s="12" t="str">
        <f t="shared" si="0"/>
        <v/>
      </c>
      <c r="B12" s="13"/>
      <c r="C12" s="14"/>
      <c r="D12" s="15"/>
      <c r="E12" s="19"/>
      <c r="F12" s="16"/>
      <c r="G12" s="19"/>
      <c r="H12" s="13"/>
      <c r="I12" s="29"/>
      <c r="J12" s="31"/>
      <c r="K12" s="17"/>
      <c r="L12" s="18">
        <f t="shared" si="1"/>
        <v>0</v>
      </c>
      <c r="M12" s="67">
        <f t="shared" si="2"/>
        <v>0</v>
      </c>
      <c r="O12" s="28"/>
    </row>
    <row r="13" spans="1:15" ht="14.4" x14ac:dyDescent="0.25">
      <c r="A13" s="12" t="str">
        <f t="shared" si="0"/>
        <v/>
      </c>
      <c r="B13" s="13"/>
      <c r="C13" s="14"/>
      <c r="D13" s="15"/>
      <c r="E13" s="19"/>
      <c r="F13" s="16"/>
      <c r="G13" s="19"/>
      <c r="H13" s="13"/>
      <c r="I13" s="29"/>
      <c r="J13" s="31"/>
      <c r="K13" s="17"/>
      <c r="L13" s="18">
        <f t="shared" si="1"/>
        <v>0</v>
      </c>
      <c r="M13" s="67">
        <f t="shared" si="2"/>
        <v>0</v>
      </c>
      <c r="O13" s="28"/>
    </row>
    <row r="14" spans="1:15" ht="14.4" x14ac:dyDescent="0.25">
      <c r="A14" s="12" t="str">
        <f t="shared" si="0"/>
        <v/>
      </c>
      <c r="B14" s="13"/>
      <c r="C14" s="14"/>
      <c r="D14" s="15"/>
      <c r="E14" s="19"/>
      <c r="F14" s="16"/>
      <c r="G14" s="19"/>
      <c r="H14" s="13"/>
      <c r="I14" s="29"/>
      <c r="J14" s="31"/>
      <c r="K14" s="17"/>
      <c r="L14" s="18">
        <f t="shared" si="1"/>
        <v>0</v>
      </c>
      <c r="M14" s="67">
        <f t="shared" si="2"/>
        <v>0</v>
      </c>
    </row>
    <row r="15" spans="1:15" ht="14.4" x14ac:dyDescent="0.25">
      <c r="A15" s="12" t="str">
        <f t="shared" si="0"/>
        <v/>
      </c>
      <c r="B15" s="13"/>
      <c r="C15" s="14"/>
      <c r="D15" s="15"/>
      <c r="E15" s="19"/>
      <c r="F15" s="16"/>
      <c r="G15" s="19"/>
      <c r="H15" s="13"/>
      <c r="I15" s="29"/>
      <c r="J15" s="31"/>
      <c r="K15" s="17"/>
      <c r="L15" s="18">
        <f t="shared" si="1"/>
        <v>0</v>
      </c>
      <c r="M15" s="67">
        <f t="shared" si="2"/>
        <v>0</v>
      </c>
    </row>
    <row r="16" spans="1:15" ht="14.4" x14ac:dyDescent="0.25">
      <c r="A16" s="12" t="str">
        <f t="shared" si="0"/>
        <v/>
      </c>
      <c r="B16" s="13"/>
      <c r="E16" s="19"/>
      <c r="F16" s="16"/>
      <c r="G16" s="19"/>
      <c r="H16" s="13"/>
      <c r="I16" s="29"/>
      <c r="J16" s="31"/>
      <c r="K16" s="17"/>
      <c r="L16" s="18">
        <f t="shared" si="1"/>
        <v>0</v>
      </c>
      <c r="M16" s="67">
        <f t="shared" si="2"/>
        <v>0</v>
      </c>
    </row>
    <row r="17" spans="1:13" ht="14.4" x14ac:dyDescent="0.25">
      <c r="A17" s="12" t="str">
        <f t="shared" si="0"/>
        <v/>
      </c>
      <c r="B17" s="13"/>
      <c r="C17" s="14"/>
      <c r="D17" s="15"/>
      <c r="E17" s="19"/>
      <c r="F17" s="16"/>
      <c r="G17" s="19"/>
      <c r="H17" s="13"/>
      <c r="I17" s="29"/>
      <c r="J17" s="31"/>
      <c r="K17" s="17"/>
      <c r="L17" s="18">
        <f t="shared" si="1"/>
        <v>0</v>
      </c>
      <c r="M17" s="67">
        <f t="shared" si="2"/>
        <v>0</v>
      </c>
    </row>
    <row r="18" spans="1:13" ht="14.4" x14ac:dyDescent="0.25">
      <c r="A18" s="12" t="str">
        <f t="shared" si="0"/>
        <v/>
      </c>
      <c r="B18" s="13"/>
      <c r="C18" s="14"/>
      <c r="D18" s="15"/>
      <c r="E18" s="19"/>
      <c r="F18" s="16"/>
      <c r="G18" s="19"/>
      <c r="H18" s="13"/>
      <c r="I18" s="29"/>
      <c r="J18" s="31"/>
      <c r="K18" s="17"/>
      <c r="L18" s="18">
        <f t="shared" si="1"/>
        <v>0</v>
      </c>
      <c r="M18" s="67">
        <f t="shared" si="2"/>
        <v>0</v>
      </c>
    </row>
    <row r="19" spans="1:13" ht="14.4" x14ac:dyDescent="0.25">
      <c r="A19" s="12" t="str">
        <f t="shared" si="0"/>
        <v/>
      </c>
      <c r="B19" s="13"/>
      <c r="C19" s="14"/>
      <c r="D19" s="15"/>
      <c r="E19" s="19"/>
      <c r="F19" s="16"/>
      <c r="G19" s="19"/>
      <c r="H19" s="13"/>
      <c r="I19" s="29"/>
      <c r="J19" s="31"/>
      <c r="K19" s="17"/>
      <c r="L19" s="18">
        <f t="shared" si="1"/>
        <v>0</v>
      </c>
      <c r="M19" s="67">
        <f t="shared" si="2"/>
        <v>0</v>
      </c>
    </row>
    <row r="20" spans="1:13" ht="14.4" x14ac:dyDescent="0.25">
      <c r="A20" s="12" t="str">
        <f t="shared" si="0"/>
        <v/>
      </c>
      <c r="B20" s="13"/>
      <c r="C20" s="14"/>
      <c r="D20" s="15"/>
      <c r="E20" s="19"/>
      <c r="F20" s="16"/>
      <c r="G20" s="19"/>
      <c r="H20" s="13"/>
      <c r="I20" s="29"/>
      <c r="J20" s="31"/>
      <c r="K20" s="17"/>
      <c r="L20" s="18">
        <f t="shared" si="1"/>
        <v>0</v>
      </c>
      <c r="M20" s="67">
        <f t="shared" si="2"/>
        <v>0</v>
      </c>
    </row>
    <row r="21" spans="1:13" ht="14.4" x14ac:dyDescent="0.25">
      <c r="A21" s="12" t="str">
        <f t="shared" si="0"/>
        <v/>
      </c>
      <c r="B21" s="13"/>
      <c r="C21" s="14"/>
      <c r="D21" s="15"/>
      <c r="E21" s="19"/>
      <c r="F21" s="16"/>
      <c r="G21" s="19"/>
      <c r="H21" s="13"/>
      <c r="I21" s="29"/>
      <c r="J21" s="31"/>
      <c r="K21" s="17"/>
      <c r="L21" s="18">
        <f t="shared" si="1"/>
        <v>0</v>
      </c>
      <c r="M21" s="67">
        <f t="shared" si="2"/>
        <v>0</v>
      </c>
    </row>
    <row r="22" spans="1:13" ht="14.4" x14ac:dyDescent="0.25">
      <c r="A22" s="12" t="str">
        <f t="shared" si="0"/>
        <v/>
      </c>
      <c r="B22" s="13"/>
      <c r="C22" s="14"/>
      <c r="D22" s="15"/>
      <c r="E22" s="19"/>
      <c r="F22" s="16"/>
      <c r="G22" s="19"/>
      <c r="H22" s="13"/>
      <c r="I22" s="29"/>
      <c r="J22" s="31"/>
      <c r="K22" s="17"/>
      <c r="L22" s="18">
        <f t="shared" si="1"/>
        <v>0</v>
      </c>
      <c r="M22" s="67">
        <f t="shared" si="2"/>
        <v>0</v>
      </c>
    </row>
    <row r="23" spans="1:13" ht="14.4" x14ac:dyDescent="0.25">
      <c r="A23" s="12" t="str">
        <f t="shared" si="0"/>
        <v/>
      </c>
      <c r="B23" s="13"/>
      <c r="C23" s="14"/>
      <c r="D23" s="15"/>
      <c r="E23" s="19"/>
      <c r="F23" s="16"/>
      <c r="G23" s="19"/>
      <c r="H23" s="13"/>
      <c r="I23" s="29"/>
      <c r="J23" s="31"/>
      <c r="K23" s="17"/>
      <c r="L23" s="18">
        <f t="shared" si="1"/>
        <v>0</v>
      </c>
      <c r="M23" s="67">
        <f t="shared" si="2"/>
        <v>0</v>
      </c>
    </row>
    <row r="24" spans="1:13" ht="14.4" x14ac:dyDescent="0.25">
      <c r="A24" s="12" t="str">
        <f t="shared" si="0"/>
        <v/>
      </c>
      <c r="B24" s="13"/>
      <c r="C24" s="14"/>
      <c r="D24" s="15"/>
      <c r="E24" s="19"/>
      <c r="F24" s="16"/>
      <c r="G24" s="19"/>
      <c r="H24" s="13"/>
      <c r="I24" s="29"/>
      <c r="J24" s="31"/>
      <c r="K24" s="17"/>
      <c r="L24" s="18">
        <f t="shared" si="1"/>
        <v>0</v>
      </c>
      <c r="M24" s="67">
        <f t="shared" si="2"/>
        <v>0</v>
      </c>
    </row>
    <row r="25" spans="1:13" ht="14.4" x14ac:dyDescent="0.25">
      <c r="A25" s="12" t="str">
        <f t="shared" si="0"/>
        <v/>
      </c>
      <c r="B25" s="13"/>
      <c r="C25" s="14"/>
      <c r="D25" s="15"/>
      <c r="E25" s="19"/>
      <c r="F25" s="16"/>
      <c r="G25" s="19"/>
      <c r="H25" s="13"/>
      <c r="I25" s="29"/>
      <c r="J25" s="31"/>
      <c r="K25" s="17"/>
      <c r="L25" s="18">
        <f t="shared" si="1"/>
        <v>0</v>
      </c>
      <c r="M25" s="67">
        <f t="shared" si="2"/>
        <v>0</v>
      </c>
    </row>
    <row r="26" spans="1:13" ht="14.4" x14ac:dyDescent="0.25">
      <c r="A26" s="12" t="str">
        <f t="shared" si="0"/>
        <v/>
      </c>
      <c r="B26" s="13"/>
      <c r="C26" s="14"/>
      <c r="D26" s="15"/>
      <c r="E26" s="19"/>
      <c r="F26" s="16"/>
      <c r="G26" s="19"/>
      <c r="H26" s="13"/>
      <c r="I26" s="29"/>
      <c r="J26" s="31"/>
      <c r="K26" s="17"/>
      <c r="L26" s="18">
        <f t="shared" si="1"/>
        <v>0</v>
      </c>
      <c r="M26" s="67">
        <f t="shared" si="2"/>
        <v>0</v>
      </c>
    </row>
    <row r="27" spans="1:13" ht="14.4" x14ac:dyDescent="0.25">
      <c r="A27" s="12" t="str">
        <f t="shared" si="0"/>
        <v/>
      </c>
      <c r="B27" s="13"/>
      <c r="C27" s="14"/>
      <c r="D27" s="15"/>
      <c r="E27" s="19"/>
      <c r="F27" s="16"/>
      <c r="G27" s="19"/>
      <c r="H27" s="13"/>
      <c r="I27" s="29"/>
      <c r="J27" s="31"/>
      <c r="K27" s="17"/>
      <c r="L27" s="18">
        <f t="shared" si="1"/>
        <v>0</v>
      </c>
      <c r="M27" s="67">
        <f t="shared" si="2"/>
        <v>0</v>
      </c>
    </row>
    <row r="28" spans="1:13" ht="14.4" x14ac:dyDescent="0.25">
      <c r="A28" s="12" t="str">
        <f t="shared" si="0"/>
        <v/>
      </c>
      <c r="B28" s="13"/>
      <c r="C28" s="14"/>
      <c r="D28" s="15"/>
      <c r="E28" s="19"/>
      <c r="F28" s="16"/>
      <c r="G28" s="19"/>
      <c r="H28" s="13"/>
      <c r="I28" s="29"/>
      <c r="J28" s="31"/>
      <c r="K28" s="17"/>
      <c r="L28" s="18">
        <f t="shared" si="1"/>
        <v>0</v>
      </c>
      <c r="M28" s="67">
        <f t="shared" si="2"/>
        <v>0</v>
      </c>
    </row>
    <row r="29" spans="1:13" ht="14.4" x14ac:dyDescent="0.25">
      <c r="A29" s="12" t="str">
        <f t="shared" si="0"/>
        <v/>
      </c>
      <c r="B29" s="13"/>
      <c r="C29" s="14"/>
      <c r="D29" s="15"/>
      <c r="E29" s="19"/>
      <c r="F29" s="16"/>
      <c r="G29" s="19"/>
      <c r="H29" s="13"/>
      <c r="I29" s="29"/>
      <c r="J29" s="31"/>
      <c r="K29" s="17"/>
      <c r="L29" s="18">
        <f t="shared" si="1"/>
        <v>0</v>
      </c>
      <c r="M29" s="67">
        <f t="shared" si="2"/>
        <v>0</v>
      </c>
    </row>
    <row r="30" spans="1:13" ht="14.4" x14ac:dyDescent="0.25">
      <c r="A30" s="12" t="str">
        <f t="shared" si="0"/>
        <v/>
      </c>
      <c r="B30" s="13"/>
      <c r="C30" s="14"/>
      <c r="D30" s="15"/>
      <c r="E30" s="19"/>
      <c r="F30" s="16"/>
      <c r="G30" s="19"/>
      <c r="H30" s="13"/>
      <c r="I30" s="29"/>
      <c r="J30" s="31"/>
      <c r="K30" s="17"/>
      <c r="L30" s="18">
        <f t="shared" si="1"/>
        <v>0</v>
      </c>
      <c r="M30" s="67">
        <f t="shared" si="2"/>
        <v>0</v>
      </c>
    </row>
    <row r="31" spans="1:13" ht="14.4" x14ac:dyDescent="0.25">
      <c r="A31" s="12" t="str">
        <f t="shared" si="0"/>
        <v/>
      </c>
      <c r="B31" s="13"/>
      <c r="C31" s="207"/>
      <c r="D31" s="208"/>
      <c r="E31" s="19"/>
      <c r="F31" s="16"/>
      <c r="H31" s="29"/>
      <c r="I31" s="29"/>
      <c r="J31" s="31"/>
      <c r="K31" s="17"/>
      <c r="L31" s="18">
        <f t="shared" si="1"/>
        <v>0</v>
      </c>
      <c r="M31" s="67">
        <f t="shared" si="2"/>
        <v>0</v>
      </c>
    </row>
    <row r="32" spans="1:13" ht="14.4" x14ac:dyDescent="0.25">
      <c r="A32" s="12" t="str">
        <f t="shared" si="0"/>
        <v/>
      </c>
      <c r="B32" s="13"/>
      <c r="C32" s="127"/>
      <c r="D32" s="132"/>
      <c r="E32" s="19"/>
      <c r="F32" s="16"/>
      <c r="G32" s="19"/>
      <c r="H32" s="13"/>
      <c r="I32" s="29"/>
      <c r="J32" s="31"/>
      <c r="K32" s="17"/>
      <c r="L32" s="18">
        <f t="shared" si="1"/>
        <v>0</v>
      </c>
      <c r="M32" s="67">
        <f t="shared" si="2"/>
        <v>0</v>
      </c>
    </row>
    <row r="33" spans="1:13" ht="14.4" x14ac:dyDescent="0.25">
      <c r="A33" s="12" t="str">
        <f t="shared" si="0"/>
        <v/>
      </c>
      <c r="B33" s="13"/>
      <c r="C33" s="14"/>
      <c r="D33" s="15"/>
      <c r="E33" s="19"/>
      <c r="F33" s="16"/>
      <c r="G33" s="19"/>
      <c r="H33" s="13"/>
      <c r="I33" s="29"/>
      <c r="J33" s="31"/>
      <c r="K33" s="17"/>
      <c r="L33" s="18">
        <f t="shared" si="1"/>
        <v>0</v>
      </c>
      <c r="M33" s="67">
        <f t="shared" si="2"/>
        <v>0</v>
      </c>
    </row>
    <row r="34" spans="1:13" ht="14.4" x14ac:dyDescent="0.25">
      <c r="A34" s="12" t="str">
        <f t="shared" si="0"/>
        <v/>
      </c>
      <c r="B34" s="13"/>
      <c r="C34" s="191"/>
      <c r="D34" s="202"/>
      <c r="E34" s="19"/>
      <c r="F34" s="16"/>
      <c r="G34" s="19"/>
      <c r="H34" s="13"/>
      <c r="I34" s="29"/>
      <c r="J34" s="31"/>
      <c r="K34" s="17"/>
      <c r="L34" s="18">
        <f t="shared" si="1"/>
        <v>0</v>
      </c>
      <c r="M34" s="67">
        <f t="shared" si="2"/>
        <v>0</v>
      </c>
    </row>
    <row r="35" spans="1:13" ht="14.4" x14ac:dyDescent="0.25">
      <c r="A35" s="12" t="str">
        <f t="shared" si="0"/>
        <v/>
      </c>
      <c r="B35" s="13"/>
      <c r="C35" s="14"/>
      <c r="D35" s="15"/>
      <c r="E35" s="19"/>
      <c r="F35" s="16"/>
      <c r="G35" s="19"/>
      <c r="H35" s="13"/>
      <c r="I35" s="29"/>
      <c r="J35" s="31"/>
      <c r="K35" s="17"/>
      <c r="L35" s="18">
        <f t="shared" si="1"/>
        <v>0</v>
      </c>
      <c r="M35" s="67">
        <f t="shared" si="2"/>
        <v>0</v>
      </c>
    </row>
    <row r="36" spans="1:13" ht="14.4" x14ac:dyDescent="0.25">
      <c r="A36" s="12" t="str">
        <f t="shared" si="0"/>
        <v/>
      </c>
      <c r="B36" s="13"/>
      <c r="C36" s="14"/>
      <c r="D36" s="15"/>
      <c r="E36" s="19"/>
      <c r="F36" s="16"/>
      <c r="G36" s="19"/>
      <c r="H36" s="13"/>
      <c r="I36" s="29"/>
      <c r="J36" s="31"/>
      <c r="K36" s="17"/>
      <c r="L36" s="18">
        <f t="shared" si="1"/>
        <v>0</v>
      </c>
      <c r="M36" s="67">
        <f t="shared" si="2"/>
        <v>0</v>
      </c>
    </row>
    <row r="37" spans="1:13" ht="14.4" x14ac:dyDescent="0.25">
      <c r="A37" s="12" t="str">
        <f t="shared" si="0"/>
        <v/>
      </c>
      <c r="B37" s="13"/>
      <c r="C37" s="14"/>
      <c r="D37" s="15"/>
      <c r="E37" s="19"/>
      <c r="F37" s="16"/>
      <c r="G37" s="19"/>
      <c r="H37" s="13"/>
      <c r="I37" s="29"/>
      <c r="J37" s="31"/>
      <c r="K37" s="17"/>
      <c r="L37" s="18">
        <f t="shared" si="1"/>
        <v>0</v>
      </c>
      <c r="M37" s="67">
        <f t="shared" si="2"/>
        <v>0</v>
      </c>
    </row>
    <row r="38" spans="1:13" ht="14.4" x14ac:dyDescent="0.25">
      <c r="A38" s="12" t="str">
        <f t="shared" ref="A38:A69" si="3">CONCATENATE(B38,C38,D38)</f>
        <v/>
      </c>
      <c r="B38" s="13"/>
      <c r="C38" s="14"/>
      <c r="D38" s="15"/>
      <c r="E38" s="19"/>
      <c r="F38" s="16"/>
      <c r="G38" s="19"/>
      <c r="H38" s="13"/>
      <c r="I38" s="29"/>
      <c r="J38" s="31"/>
      <c r="K38" s="17"/>
      <c r="L38" s="18">
        <f t="shared" si="1"/>
        <v>0</v>
      </c>
      <c r="M38" s="67">
        <f t="shared" si="2"/>
        <v>0</v>
      </c>
    </row>
    <row r="39" spans="1:13" ht="14.4" x14ac:dyDescent="0.25">
      <c r="A39" s="12" t="str">
        <f t="shared" si="3"/>
        <v/>
      </c>
      <c r="B39" s="13"/>
      <c r="C39" s="14"/>
      <c r="D39" s="15"/>
      <c r="E39" s="19"/>
      <c r="F39" s="16"/>
      <c r="G39" s="19"/>
      <c r="H39" s="13"/>
      <c r="I39" s="29"/>
      <c r="J39" s="31"/>
      <c r="K39" s="17"/>
      <c r="L39" s="18">
        <f t="shared" si="1"/>
        <v>0</v>
      </c>
      <c r="M39" s="67">
        <f t="shared" si="2"/>
        <v>0</v>
      </c>
    </row>
    <row r="40" spans="1:13" ht="14.4" x14ac:dyDescent="0.25">
      <c r="A40" s="12" t="str">
        <f t="shared" si="3"/>
        <v/>
      </c>
      <c r="B40" s="13"/>
      <c r="C40" s="14"/>
      <c r="D40" s="15"/>
      <c r="E40" s="19"/>
      <c r="F40" s="16"/>
      <c r="G40" s="19"/>
      <c r="H40" s="13"/>
      <c r="I40" s="29"/>
      <c r="J40" s="31"/>
      <c r="K40" s="17"/>
      <c r="L40" s="18">
        <f t="shared" si="1"/>
        <v>0</v>
      </c>
      <c r="M40" s="67">
        <f t="shared" si="2"/>
        <v>0</v>
      </c>
    </row>
    <row r="41" spans="1:13" ht="14.4" x14ac:dyDescent="0.25">
      <c r="A41" s="12" t="str">
        <f t="shared" si="3"/>
        <v/>
      </c>
      <c r="B41" s="13"/>
      <c r="C41" s="14"/>
      <c r="D41" s="15"/>
      <c r="E41" s="19"/>
      <c r="F41" s="16"/>
      <c r="G41" s="19"/>
      <c r="H41" s="13"/>
      <c r="I41" s="29"/>
      <c r="J41" s="31"/>
      <c r="K41" s="17"/>
      <c r="L41" s="18">
        <f t="shared" si="1"/>
        <v>0</v>
      </c>
      <c r="M41" s="67">
        <f t="shared" si="2"/>
        <v>0</v>
      </c>
    </row>
    <row r="42" spans="1:13" ht="14.4" x14ac:dyDescent="0.25">
      <c r="A42" s="12" t="str">
        <f t="shared" si="3"/>
        <v/>
      </c>
      <c r="B42" s="13"/>
      <c r="C42" s="14"/>
      <c r="D42" s="15"/>
      <c r="E42" s="19"/>
      <c r="F42" s="16"/>
      <c r="G42" s="19"/>
      <c r="H42" s="13"/>
      <c r="I42" s="29"/>
      <c r="J42" s="31"/>
      <c r="K42" s="17"/>
      <c r="L42" s="18">
        <f t="shared" si="1"/>
        <v>0</v>
      </c>
      <c r="M42" s="67">
        <f t="shared" si="2"/>
        <v>0</v>
      </c>
    </row>
    <row r="43" spans="1:13" ht="14.4" x14ac:dyDescent="0.25">
      <c r="A43" s="12" t="str">
        <f t="shared" si="3"/>
        <v/>
      </c>
      <c r="B43" s="13"/>
      <c r="C43" s="14"/>
      <c r="D43" s="15"/>
      <c r="E43" s="19"/>
      <c r="F43" s="16"/>
      <c r="G43" s="19"/>
      <c r="H43" s="13"/>
      <c r="I43" s="29"/>
      <c r="J43" s="31"/>
      <c r="K43" s="17"/>
      <c r="L43" s="18">
        <f t="shared" si="1"/>
        <v>0</v>
      </c>
      <c r="M43" s="67">
        <f t="shared" si="2"/>
        <v>0</v>
      </c>
    </row>
    <row r="44" spans="1:13" ht="14.4" x14ac:dyDescent="0.25">
      <c r="A44" s="12" t="str">
        <f t="shared" si="3"/>
        <v/>
      </c>
      <c r="B44" s="13"/>
      <c r="C44" s="14"/>
      <c r="D44" s="15"/>
      <c r="E44" s="19"/>
      <c r="F44" s="16"/>
      <c r="G44" s="19"/>
      <c r="H44" s="13"/>
      <c r="I44" s="29"/>
      <c r="J44" s="31"/>
      <c r="K44" s="17"/>
      <c r="L44" s="18">
        <f t="shared" si="1"/>
        <v>0</v>
      </c>
      <c r="M44" s="67">
        <f t="shared" si="2"/>
        <v>0</v>
      </c>
    </row>
    <row r="45" spans="1:13" ht="14.4" x14ac:dyDescent="0.25">
      <c r="A45" s="12" t="str">
        <f t="shared" si="3"/>
        <v/>
      </c>
      <c r="B45" s="13"/>
      <c r="C45" s="14"/>
      <c r="D45" s="15"/>
      <c r="E45" s="19"/>
      <c r="F45" s="16"/>
      <c r="G45" s="19"/>
      <c r="H45" s="13"/>
      <c r="I45" s="29"/>
      <c r="J45" s="31"/>
      <c r="K45" s="17"/>
      <c r="L45" s="18">
        <f t="shared" si="1"/>
        <v>0</v>
      </c>
      <c r="M45" s="67">
        <f t="shared" si="2"/>
        <v>0</v>
      </c>
    </row>
    <row r="46" spans="1:13" ht="14.4" x14ac:dyDescent="0.25">
      <c r="A46" s="12" t="str">
        <f t="shared" si="3"/>
        <v/>
      </c>
      <c r="B46" s="13"/>
      <c r="C46" s="14"/>
      <c r="D46" s="15"/>
      <c r="E46" s="19"/>
      <c r="F46" s="16"/>
      <c r="G46" s="19"/>
      <c r="H46" s="13"/>
      <c r="I46" s="29"/>
      <c r="J46" s="31"/>
      <c r="K46" s="17"/>
      <c r="L46" s="18">
        <f t="shared" si="1"/>
        <v>0</v>
      </c>
      <c r="M46" s="67">
        <f t="shared" si="2"/>
        <v>0</v>
      </c>
    </row>
    <row r="47" spans="1:13" ht="14.4" x14ac:dyDescent="0.25">
      <c r="A47" s="12" t="str">
        <f t="shared" si="3"/>
        <v/>
      </c>
      <c r="B47" s="13"/>
      <c r="C47" s="14"/>
      <c r="D47" s="15"/>
      <c r="E47" s="19"/>
      <c r="F47" s="16"/>
      <c r="G47" s="19"/>
      <c r="H47" s="13"/>
      <c r="I47" s="29"/>
      <c r="J47" s="31"/>
      <c r="K47" s="17"/>
      <c r="L47" s="18">
        <f t="shared" si="1"/>
        <v>0</v>
      </c>
      <c r="M47" s="67">
        <f t="shared" si="2"/>
        <v>0</v>
      </c>
    </row>
    <row r="48" spans="1:13" ht="14.4" x14ac:dyDescent="0.25">
      <c r="A48" s="12" t="str">
        <f t="shared" si="3"/>
        <v/>
      </c>
      <c r="B48" s="13"/>
      <c r="C48" s="14"/>
      <c r="D48" s="15"/>
      <c r="E48" s="19"/>
      <c r="F48" s="16"/>
      <c r="G48" s="19"/>
      <c r="H48" s="13"/>
      <c r="I48" s="29"/>
      <c r="J48" s="31"/>
      <c r="K48" s="17"/>
      <c r="L48" s="18">
        <f t="shared" si="1"/>
        <v>0</v>
      </c>
      <c r="M48" s="67">
        <f t="shared" si="2"/>
        <v>0</v>
      </c>
    </row>
    <row r="49" spans="1:13" ht="14.4" x14ac:dyDescent="0.25">
      <c r="A49" s="12" t="str">
        <f t="shared" si="3"/>
        <v/>
      </c>
      <c r="B49" s="13"/>
      <c r="C49" s="14"/>
      <c r="D49" s="15"/>
      <c r="E49" s="19"/>
      <c r="F49" s="16"/>
      <c r="G49" s="19"/>
      <c r="H49" s="13"/>
      <c r="I49" s="29"/>
      <c r="J49" s="31"/>
      <c r="K49" s="17"/>
      <c r="L49" s="18">
        <f t="shared" si="1"/>
        <v>0</v>
      </c>
      <c r="M49" s="67">
        <f t="shared" si="2"/>
        <v>0</v>
      </c>
    </row>
    <row r="50" spans="1:13" ht="14.4" x14ac:dyDescent="0.25">
      <c r="A50" s="12" t="str">
        <f t="shared" si="3"/>
        <v/>
      </c>
      <c r="B50" s="13"/>
      <c r="C50" s="14"/>
      <c r="D50" s="15"/>
      <c r="E50" s="19"/>
      <c r="F50" s="16"/>
      <c r="G50" s="19"/>
      <c r="H50" s="13"/>
      <c r="I50" s="29"/>
      <c r="J50" s="31"/>
      <c r="K50" s="17"/>
      <c r="L50" s="18">
        <f t="shared" si="1"/>
        <v>0</v>
      </c>
      <c r="M50" s="67">
        <f t="shared" si="2"/>
        <v>0</v>
      </c>
    </row>
    <row r="51" spans="1:13" ht="14.4" x14ac:dyDescent="0.25">
      <c r="A51" s="12" t="str">
        <f t="shared" si="3"/>
        <v/>
      </c>
      <c r="B51" s="13"/>
      <c r="C51" s="14"/>
      <c r="D51" s="15"/>
      <c r="E51" s="19"/>
      <c r="F51" s="16"/>
      <c r="G51" s="19"/>
      <c r="H51" s="13"/>
      <c r="I51" s="29"/>
      <c r="J51" s="31"/>
      <c r="K51" s="17"/>
      <c r="L51" s="18">
        <f t="shared" si="1"/>
        <v>0</v>
      </c>
      <c r="M51" s="67">
        <f t="shared" si="2"/>
        <v>0</v>
      </c>
    </row>
    <row r="52" spans="1:13" ht="14.4" x14ac:dyDescent="0.25">
      <c r="A52" s="12" t="str">
        <f t="shared" si="3"/>
        <v/>
      </c>
      <c r="B52" s="13"/>
      <c r="C52" s="14"/>
      <c r="D52" s="15"/>
      <c r="E52" s="19"/>
      <c r="F52" s="16"/>
      <c r="G52" s="19"/>
      <c r="H52" s="13"/>
      <c r="I52" s="29"/>
      <c r="J52" s="31"/>
      <c r="K52" s="17"/>
      <c r="L52" s="18">
        <f t="shared" si="1"/>
        <v>0</v>
      </c>
      <c r="M52" s="67">
        <f t="shared" si="2"/>
        <v>0</v>
      </c>
    </row>
    <row r="53" spans="1:13" ht="14.4" x14ac:dyDescent="0.25">
      <c r="A53" s="12" t="str">
        <f t="shared" si="3"/>
        <v/>
      </c>
      <c r="B53" s="13"/>
      <c r="C53" s="14"/>
      <c r="D53" s="15"/>
      <c r="E53" s="19"/>
      <c r="F53" s="16"/>
      <c r="G53" s="19"/>
      <c r="H53" s="13"/>
      <c r="I53" s="29"/>
      <c r="J53" s="31"/>
      <c r="K53" s="17"/>
      <c r="L53" s="18">
        <f t="shared" si="1"/>
        <v>0</v>
      </c>
      <c r="M53" s="67">
        <f t="shared" si="2"/>
        <v>0</v>
      </c>
    </row>
    <row r="54" spans="1:13" ht="14.4" x14ac:dyDescent="0.25">
      <c r="A54" s="12" t="str">
        <f t="shared" si="3"/>
        <v/>
      </c>
      <c r="B54" s="13"/>
      <c r="C54" s="14"/>
      <c r="D54" s="15"/>
      <c r="E54" s="19"/>
      <c r="F54" s="16"/>
      <c r="G54" s="19"/>
      <c r="H54" s="13"/>
      <c r="I54" s="29"/>
      <c r="J54" s="31"/>
      <c r="K54" s="17"/>
      <c r="L54" s="18">
        <f t="shared" si="1"/>
        <v>0</v>
      </c>
      <c r="M54" s="67">
        <f t="shared" si="2"/>
        <v>0</v>
      </c>
    </row>
    <row r="55" spans="1:13" ht="14.4" x14ac:dyDescent="0.25">
      <c r="A55" s="12" t="str">
        <f t="shared" si="3"/>
        <v/>
      </c>
      <c r="B55" s="13"/>
      <c r="C55" s="14"/>
      <c r="D55" s="15"/>
      <c r="E55" s="19"/>
      <c r="F55" s="16"/>
      <c r="G55" s="19"/>
      <c r="H55" s="13"/>
      <c r="I55" s="29"/>
      <c r="J55" s="31"/>
      <c r="K55" s="17"/>
      <c r="L55" s="18">
        <f t="shared" si="1"/>
        <v>0</v>
      </c>
      <c r="M55" s="67">
        <f t="shared" si="2"/>
        <v>0</v>
      </c>
    </row>
    <row r="56" spans="1:13" ht="14.4" x14ac:dyDescent="0.25">
      <c r="A56" s="12" t="str">
        <f t="shared" si="3"/>
        <v/>
      </c>
      <c r="B56" s="13"/>
      <c r="C56" s="14"/>
      <c r="D56" s="15"/>
      <c r="E56" s="19"/>
      <c r="F56" s="16"/>
      <c r="G56" s="19"/>
      <c r="H56" s="13"/>
      <c r="I56" s="29"/>
      <c r="J56" s="31"/>
      <c r="K56" s="17"/>
      <c r="L56" s="18">
        <f t="shared" si="1"/>
        <v>0</v>
      </c>
      <c r="M56" s="67">
        <f t="shared" si="2"/>
        <v>0</v>
      </c>
    </row>
    <row r="57" spans="1:13" ht="14.4" x14ac:dyDescent="0.25">
      <c r="A57" s="12" t="str">
        <f t="shared" si="3"/>
        <v/>
      </c>
      <c r="B57" s="13"/>
      <c r="C57" s="14"/>
      <c r="D57" s="15"/>
      <c r="E57" s="19"/>
      <c r="F57" s="16"/>
      <c r="G57" s="19"/>
      <c r="H57" s="13"/>
      <c r="I57" s="29"/>
      <c r="J57" s="31"/>
      <c r="K57" s="17"/>
      <c r="L57" s="18">
        <f t="shared" si="1"/>
        <v>0</v>
      </c>
      <c r="M57" s="67">
        <f t="shared" si="2"/>
        <v>0</v>
      </c>
    </row>
    <row r="58" spans="1:13" ht="14.4" x14ac:dyDescent="0.25">
      <c r="A58" s="12" t="str">
        <f t="shared" si="3"/>
        <v/>
      </c>
      <c r="B58" s="13"/>
      <c r="C58" s="14"/>
      <c r="D58" s="15"/>
      <c r="E58" s="19"/>
      <c r="F58" s="16"/>
      <c r="G58" s="19"/>
      <c r="H58" s="13"/>
      <c r="I58" s="29"/>
      <c r="J58" s="31"/>
      <c r="K58" s="17"/>
      <c r="L58" s="18">
        <f t="shared" si="1"/>
        <v>0</v>
      </c>
      <c r="M58" s="67">
        <f t="shared" si="2"/>
        <v>0</v>
      </c>
    </row>
    <row r="59" spans="1:13" ht="14.4" x14ac:dyDescent="0.25">
      <c r="A59" s="12" t="str">
        <f t="shared" si="3"/>
        <v/>
      </c>
      <c r="B59" s="13"/>
      <c r="C59" s="14"/>
      <c r="D59" s="15"/>
      <c r="E59" s="19"/>
      <c r="F59" s="16"/>
      <c r="G59" s="19"/>
      <c r="H59" s="13"/>
      <c r="I59" s="29"/>
      <c r="J59" s="31"/>
      <c r="K59" s="17"/>
      <c r="L59" s="18">
        <f t="shared" si="1"/>
        <v>0</v>
      </c>
      <c r="M59" s="67">
        <f t="shared" si="2"/>
        <v>0</v>
      </c>
    </row>
    <row r="60" spans="1:13" ht="14.4" x14ac:dyDescent="0.25">
      <c r="A60" s="12" t="str">
        <f t="shared" si="3"/>
        <v/>
      </c>
      <c r="B60" s="13"/>
      <c r="C60" s="14"/>
      <c r="D60" s="15"/>
      <c r="E60" s="19"/>
      <c r="F60" s="16"/>
      <c r="G60" s="19"/>
      <c r="H60" s="13"/>
      <c r="I60" s="29"/>
      <c r="J60" s="31"/>
      <c r="K60" s="17"/>
      <c r="L60" s="18">
        <f t="shared" si="1"/>
        <v>0</v>
      </c>
      <c r="M60" s="67">
        <f t="shared" si="2"/>
        <v>0</v>
      </c>
    </row>
    <row r="61" spans="1:13" ht="14.4" x14ac:dyDescent="0.25">
      <c r="A61" s="12" t="str">
        <f t="shared" si="3"/>
        <v/>
      </c>
      <c r="B61" s="13"/>
      <c r="C61" s="14"/>
      <c r="D61" s="15"/>
      <c r="E61" s="19"/>
      <c r="F61" s="16"/>
      <c r="G61" s="19"/>
      <c r="H61" s="13"/>
      <c r="I61" s="29"/>
      <c r="J61" s="31"/>
      <c r="K61" s="17"/>
      <c r="L61" s="18">
        <f t="shared" si="1"/>
        <v>0</v>
      </c>
      <c r="M61" s="67">
        <f t="shared" si="2"/>
        <v>0</v>
      </c>
    </row>
    <row r="62" spans="1:13" ht="14.4" x14ac:dyDescent="0.25">
      <c r="A62" s="12" t="str">
        <f t="shared" si="3"/>
        <v/>
      </c>
      <c r="B62" s="13"/>
      <c r="C62" s="14"/>
      <c r="D62" s="15"/>
      <c r="E62" s="19"/>
      <c r="F62" s="16"/>
      <c r="G62" s="19"/>
      <c r="H62" s="13"/>
      <c r="I62" s="29"/>
      <c r="J62" s="31"/>
      <c r="K62" s="17"/>
      <c r="L62" s="18">
        <f t="shared" si="1"/>
        <v>0</v>
      </c>
      <c r="M62" s="67">
        <f t="shared" si="2"/>
        <v>0</v>
      </c>
    </row>
    <row r="63" spans="1:13" ht="14.4" x14ac:dyDescent="0.25">
      <c r="A63" s="12" t="str">
        <f t="shared" si="3"/>
        <v/>
      </c>
      <c r="B63" s="13"/>
      <c r="C63" s="14"/>
      <c r="D63" s="15"/>
      <c r="E63" s="19"/>
      <c r="F63" s="16"/>
      <c r="G63" s="19"/>
      <c r="H63" s="13"/>
      <c r="I63" s="29"/>
      <c r="J63" s="31"/>
      <c r="K63" s="17"/>
      <c r="L63" s="18">
        <f t="shared" si="1"/>
        <v>0</v>
      </c>
      <c r="M63" s="67">
        <f t="shared" si="2"/>
        <v>0</v>
      </c>
    </row>
    <row r="64" spans="1:13" ht="14.4" x14ac:dyDescent="0.25">
      <c r="A64" s="12" t="str">
        <f t="shared" si="3"/>
        <v/>
      </c>
      <c r="B64" s="13"/>
      <c r="C64" s="14"/>
      <c r="D64" s="15"/>
      <c r="E64" s="19"/>
      <c r="F64" s="16"/>
      <c r="G64" s="19"/>
      <c r="H64" s="13"/>
      <c r="I64" s="29"/>
      <c r="J64" s="31"/>
      <c r="K64" s="17"/>
      <c r="L64" s="18">
        <f t="shared" si="1"/>
        <v>0</v>
      </c>
      <c r="M64" s="67">
        <f t="shared" si="2"/>
        <v>0</v>
      </c>
    </row>
    <row r="65" spans="1:13" ht="14.4" x14ac:dyDescent="0.25">
      <c r="A65" s="12" t="str">
        <f t="shared" si="3"/>
        <v/>
      </c>
      <c r="B65" s="13"/>
      <c r="C65" s="14"/>
      <c r="D65" s="15"/>
      <c r="E65" s="19"/>
      <c r="F65" s="16"/>
      <c r="G65" s="19"/>
      <c r="H65" s="13"/>
      <c r="I65" s="29"/>
      <c r="J65" s="31"/>
      <c r="K65" s="17"/>
      <c r="L65" s="18">
        <f t="shared" si="1"/>
        <v>0</v>
      </c>
      <c r="M65" s="67">
        <f t="shared" si="2"/>
        <v>0</v>
      </c>
    </row>
    <row r="66" spans="1:13" ht="14.4" x14ac:dyDescent="0.25">
      <c r="A66" s="12" t="str">
        <f t="shared" si="3"/>
        <v/>
      </c>
      <c r="B66" s="13"/>
      <c r="C66" s="14"/>
      <c r="D66" s="15"/>
      <c r="E66" s="19"/>
      <c r="F66" s="16"/>
      <c r="G66" s="19"/>
      <c r="H66" s="13"/>
      <c r="I66" s="29"/>
      <c r="J66" s="31"/>
      <c r="K66" s="17"/>
      <c r="L66" s="18">
        <f t="shared" si="1"/>
        <v>0</v>
      </c>
      <c r="M66" s="67">
        <f t="shared" si="2"/>
        <v>0</v>
      </c>
    </row>
    <row r="67" spans="1:13" ht="14.4" x14ac:dyDescent="0.25">
      <c r="A67" s="12" t="str">
        <f t="shared" si="3"/>
        <v/>
      </c>
      <c r="B67" s="13"/>
      <c r="C67" s="14"/>
      <c r="D67" s="15"/>
      <c r="E67" s="19"/>
      <c r="F67" s="16"/>
      <c r="G67" s="19"/>
      <c r="H67" s="13"/>
      <c r="I67" s="29"/>
      <c r="J67" s="31"/>
      <c r="K67" s="17"/>
      <c r="L67" s="18">
        <f t="shared" si="1"/>
        <v>0</v>
      </c>
      <c r="M67" s="67">
        <f t="shared" si="2"/>
        <v>0</v>
      </c>
    </row>
    <row r="68" spans="1:13" ht="14.4" x14ac:dyDescent="0.25">
      <c r="A68" s="12" t="str">
        <f t="shared" si="3"/>
        <v/>
      </c>
      <c r="B68" s="13"/>
      <c r="C68" s="14"/>
      <c r="D68" s="15"/>
      <c r="E68" s="19"/>
      <c r="F68" s="16"/>
      <c r="G68" s="19"/>
      <c r="H68" s="13"/>
      <c r="I68" s="29"/>
      <c r="J68" s="31"/>
      <c r="K68" s="17"/>
      <c r="L68" s="18">
        <f t="shared" si="1"/>
        <v>0</v>
      </c>
      <c r="M68" s="67">
        <f t="shared" si="2"/>
        <v>0</v>
      </c>
    </row>
    <row r="69" spans="1:13" ht="14.4" x14ac:dyDescent="0.25">
      <c r="A69" s="12" t="str">
        <f t="shared" si="3"/>
        <v/>
      </c>
      <c r="B69" s="13"/>
      <c r="C69" s="14"/>
      <c r="D69" s="15"/>
      <c r="E69" s="19"/>
      <c r="F69" s="16"/>
      <c r="G69" s="19"/>
      <c r="H69" s="13"/>
      <c r="I69" s="29"/>
      <c r="J69" s="31"/>
      <c r="K69" s="17"/>
      <c r="L69" s="18">
        <f t="shared" si="1"/>
        <v>0</v>
      </c>
      <c r="M69" s="67">
        <f t="shared" si="2"/>
        <v>0</v>
      </c>
    </row>
    <row r="70" spans="1:13" ht="14.4" x14ac:dyDescent="0.25">
      <c r="A70" s="12" t="str">
        <f t="shared" ref="A70:A98" si="4">CONCATENATE(B70,C70,D70)</f>
        <v/>
      </c>
      <c r="B70" s="13"/>
      <c r="C70" s="14"/>
      <c r="D70" s="15"/>
      <c r="E70" s="19"/>
      <c r="F70" s="16"/>
      <c r="G70" s="19"/>
      <c r="H70" s="13"/>
      <c r="I70" s="29"/>
      <c r="J70" s="31"/>
      <c r="K70" s="17"/>
      <c r="L70" s="18">
        <f t="shared" ref="L70:L98" si="5">IF(K70=1,7,IF(K70=2,6,IF(K70=3,5,IF(K70=4,4,IF(K70=5,3,IF(K70=6,2,IF(K70&gt;=6,1,0)))))))</f>
        <v>0</v>
      </c>
      <c r="M70" s="67">
        <f t="shared" si="2"/>
        <v>0</v>
      </c>
    </row>
    <row r="71" spans="1:13" ht="14.4" x14ac:dyDescent="0.25">
      <c r="A71" s="12" t="str">
        <f t="shared" si="4"/>
        <v/>
      </c>
      <c r="B71" s="13"/>
      <c r="C71" s="14"/>
      <c r="D71" s="15"/>
      <c r="E71" s="19"/>
      <c r="F71" s="16"/>
      <c r="G71" s="19"/>
      <c r="H71" s="13"/>
      <c r="I71" s="29"/>
      <c r="J71" s="31"/>
      <c r="K71" s="17"/>
      <c r="L71" s="18">
        <f t="shared" si="5"/>
        <v>0</v>
      </c>
      <c r="M71" s="67">
        <f t="shared" ref="M71:M98" si="6">SUM(L71+$M$5)</f>
        <v>0</v>
      </c>
    </row>
    <row r="72" spans="1:13" ht="14.4" x14ac:dyDescent="0.25">
      <c r="A72" s="12" t="str">
        <f t="shared" si="4"/>
        <v/>
      </c>
      <c r="B72" s="13"/>
      <c r="C72" s="14"/>
      <c r="D72" s="15"/>
      <c r="E72" s="19"/>
      <c r="F72" s="16"/>
      <c r="G72" s="19"/>
      <c r="H72" s="13"/>
      <c r="I72" s="29"/>
      <c r="J72" s="31"/>
      <c r="K72" s="17"/>
      <c r="L72" s="18">
        <f t="shared" si="5"/>
        <v>0</v>
      </c>
      <c r="M72" s="67">
        <f t="shared" si="6"/>
        <v>0</v>
      </c>
    </row>
    <row r="73" spans="1:13" ht="14.4" x14ac:dyDescent="0.25">
      <c r="A73" s="12" t="str">
        <f t="shared" si="4"/>
        <v/>
      </c>
      <c r="B73" s="13"/>
      <c r="C73" s="14"/>
      <c r="D73" s="15"/>
      <c r="E73" s="19"/>
      <c r="F73" s="16"/>
      <c r="G73" s="19"/>
      <c r="H73" s="13"/>
      <c r="I73" s="29"/>
      <c r="J73" s="31"/>
      <c r="K73" s="17"/>
      <c r="L73" s="18">
        <f t="shared" si="5"/>
        <v>0</v>
      </c>
      <c r="M73" s="67">
        <f t="shared" si="6"/>
        <v>0</v>
      </c>
    </row>
    <row r="74" spans="1:13" ht="14.4" x14ac:dyDescent="0.25">
      <c r="A74" s="12" t="str">
        <f t="shared" si="4"/>
        <v/>
      </c>
      <c r="B74" s="13"/>
      <c r="C74" s="14"/>
      <c r="D74" s="15"/>
      <c r="E74" s="19"/>
      <c r="F74" s="16"/>
      <c r="G74" s="19"/>
      <c r="H74" s="13"/>
      <c r="I74" s="29"/>
      <c r="J74" s="31"/>
      <c r="K74" s="17"/>
      <c r="L74" s="18">
        <f t="shared" si="5"/>
        <v>0</v>
      </c>
      <c r="M74" s="67">
        <f t="shared" si="6"/>
        <v>0</v>
      </c>
    </row>
    <row r="75" spans="1:13" ht="14.4" x14ac:dyDescent="0.25">
      <c r="A75" s="12" t="str">
        <f t="shared" si="4"/>
        <v/>
      </c>
      <c r="B75" s="13"/>
      <c r="C75" s="14"/>
      <c r="D75" s="15"/>
      <c r="E75" s="19"/>
      <c r="F75" s="16"/>
      <c r="G75" s="19"/>
      <c r="H75" s="13"/>
      <c r="I75" s="29"/>
      <c r="J75" s="31"/>
      <c r="K75" s="17"/>
      <c r="L75" s="18">
        <f t="shared" si="5"/>
        <v>0</v>
      </c>
      <c r="M75" s="67">
        <f t="shared" si="6"/>
        <v>0</v>
      </c>
    </row>
    <row r="76" spans="1:13" ht="14.4" x14ac:dyDescent="0.25">
      <c r="A76" s="12" t="str">
        <f t="shared" si="4"/>
        <v/>
      </c>
      <c r="B76" s="13"/>
      <c r="C76" s="14"/>
      <c r="D76" s="15"/>
      <c r="E76" s="19"/>
      <c r="F76" s="16"/>
      <c r="G76" s="19"/>
      <c r="H76" s="13"/>
      <c r="I76" s="29"/>
      <c r="J76" s="31"/>
      <c r="K76" s="17"/>
      <c r="L76" s="18">
        <f t="shared" si="5"/>
        <v>0</v>
      </c>
      <c r="M76" s="67">
        <f t="shared" si="6"/>
        <v>0</v>
      </c>
    </row>
    <row r="77" spans="1:13" ht="14.4" x14ac:dyDescent="0.25">
      <c r="A77" s="12" t="str">
        <f t="shared" si="4"/>
        <v/>
      </c>
      <c r="B77" s="13"/>
      <c r="C77" s="14"/>
      <c r="D77" s="15"/>
      <c r="E77" s="19"/>
      <c r="F77" s="16"/>
      <c r="G77" s="19"/>
      <c r="H77" s="13"/>
      <c r="I77" s="29"/>
      <c r="J77" s="31"/>
      <c r="K77" s="17"/>
      <c r="L77" s="18">
        <f t="shared" si="5"/>
        <v>0</v>
      </c>
      <c r="M77" s="67">
        <f t="shared" si="6"/>
        <v>0</v>
      </c>
    </row>
    <row r="78" spans="1:13" ht="14.4" x14ac:dyDescent="0.25">
      <c r="A78" s="12" t="str">
        <f t="shared" si="4"/>
        <v/>
      </c>
      <c r="B78" s="13"/>
      <c r="C78" s="14"/>
      <c r="D78" s="15"/>
      <c r="E78" s="19"/>
      <c r="F78" s="16"/>
      <c r="G78" s="19"/>
      <c r="H78" s="13"/>
      <c r="I78" s="29"/>
      <c r="J78" s="31"/>
      <c r="K78" s="17"/>
      <c r="L78" s="18">
        <f t="shared" si="5"/>
        <v>0</v>
      </c>
      <c r="M78" s="67">
        <f t="shared" si="6"/>
        <v>0</v>
      </c>
    </row>
    <row r="79" spans="1:13" ht="14.4" x14ac:dyDescent="0.25">
      <c r="A79" s="12" t="str">
        <f t="shared" si="4"/>
        <v/>
      </c>
      <c r="B79" s="13"/>
      <c r="C79" s="14"/>
      <c r="D79" s="15"/>
      <c r="E79" s="19"/>
      <c r="F79" s="16"/>
      <c r="G79" s="19"/>
      <c r="H79" s="13"/>
      <c r="I79" s="29"/>
      <c r="J79" s="31"/>
      <c r="K79" s="17"/>
      <c r="L79" s="18">
        <f t="shared" si="5"/>
        <v>0</v>
      </c>
      <c r="M79" s="67">
        <f t="shared" si="6"/>
        <v>0</v>
      </c>
    </row>
    <row r="80" spans="1:13" ht="14.4" x14ac:dyDescent="0.25">
      <c r="A80" s="12" t="str">
        <f t="shared" si="4"/>
        <v/>
      </c>
      <c r="B80" s="13"/>
      <c r="C80" s="14"/>
      <c r="D80" s="15"/>
      <c r="E80" s="19"/>
      <c r="F80" s="16"/>
      <c r="G80" s="19"/>
      <c r="H80" s="13"/>
      <c r="I80" s="29"/>
      <c r="J80" s="31"/>
      <c r="K80" s="17"/>
      <c r="L80" s="18">
        <f t="shared" si="5"/>
        <v>0</v>
      </c>
      <c r="M80" s="67">
        <f t="shared" si="6"/>
        <v>0</v>
      </c>
    </row>
    <row r="81" spans="1:13" ht="14.4" x14ac:dyDescent="0.25">
      <c r="A81" s="12" t="str">
        <f t="shared" si="4"/>
        <v/>
      </c>
      <c r="B81" s="13"/>
      <c r="C81" s="14"/>
      <c r="D81" s="15"/>
      <c r="E81" s="19"/>
      <c r="F81" s="16"/>
      <c r="G81" s="19"/>
      <c r="H81" s="13"/>
      <c r="I81" s="29"/>
      <c r="J81" s="31"/>
      <c r="K81" s="17"/>
      <c r="L81" s="18">
        <f t="shared" si="5"/>
        <v>0</v>
      </c>
      <c r="M81" s="67">
        <f t="shared" si="6"/>
        <v>0</v>
      </c>
    </row>
    <row r="82" spans="1:13" ht="14.4" x14ac:dyDescent="0.25">
      <c r="A82" s="12" t="str">
        <f t="shared" si="4"/>
        <v/>
      </c>
      <c r="B82" s="13"/>
      <c r="C82" s="14"/>
      <c r="D82" s="15"/>
      <c r="E82" s="19"/>
      <c r="F82" s="16"/>
      <c r="G82" s="19"/>
      <c r="H82" s="13"/>
      <c r="I82" s="29"/>
      <c r="J82" s="31"/>
      <c r="K82" s="17"/>
      <c r="L82" s="18">
        <f t="shared" si="5"/>
        <v>0</v>
      </c>
      <c r="M82" s="67">
        <f t="shared" si="6"/>
        <v>0</v>
      </c>
    </row>
    <row r="83" spans="1:13" ht="14.4" x14ac:dyDescent="0.25">
      <c r="A83" s="12" t="str">
        <f t="shared" si="4"/>
        <v/>
      </c>
      <c r="B83" s="13"/>
      <c r="C83" s="14"/>
      <c r="D83" s="15"/>
      <c r="E83" s="19"/>
      <c r="F83" s="16"/>
      <c r="G83" s="19"/>
      <c r="H83" s="13"/>
      <c r="I83" s="29"/>
      <c r="J83" s="31"/>
      <c r="K83" s="17"/>
      <c r="L83" s="18">
        <f t="shared" si="5"/>
        <v>0</v>
      </c>
      <c r="M83" s="67">
        <f t="shared" si="6"/>
        <v>0</v>
      </c>
    </row>
    <row r="84" spans="1:13" ht="14.4" x14ac:dyDescent="0.25">
      <c r="A84" s="12" t="str">
        <f t="shared" si="4"/>
        <v/>
      </c>
      <c r="B84" s="13"/>
      <c r="C84" s="14"/>
      <c r="D84" s="15"/>
      <c r="E84" s="19"/>
      <c r="F84" s="16"/>
      <c r="G84" s="19"/>
      <c r="H84" s="13"/>
      <c r="I84" s="29"/>
      <c r="J84" s="31"/>
      <c r="K84" s="17"/>
      <c r="L84" s="18">
        <f t="shared" si="5"/>
        <v>0</v>
      </c>
      <c r="M84" s="67">
        <f t="shared" si="6"/>
        <v>0</v>
      </c>
    </row>
    <row r="85" spans="1:13" ht="14.4" x14ac:dyDescent="0.25">
      <c r="A85" s="12" t="str">
        <f t="shared" si="4"/>
        <v/>
      </c>
      <c r="B85" s="13"/>
      <c r="C85" s="14"/>
      <c r="D85" s="15"/>
      <c r="E85" s="19"/>
      <c r="F85" s="16"/>
      <c r="G85" s="19"/>
      <c r="H85" s="13"/>
      <c r="I85" s="29"/>
      <c r="J85" s="31"/>
      <c r="K85" s="17"/>
      <c r="L85" s="18">
        <f t="shared" si="5"/>
        <v>0</v>
      </c>
      <c r="M85" s="67">
        <f t="shared" si="6"/>
        <v>0</v>
      </c>
    </row>
    <row r="86" spans="1:13" ht="14.4" x14ac:dyDescent="0.25">
      <c r="A86" s="12" t="str">
        <f t="shared" si="4"/>
        <v/>
      </c>
      <c r="B86" s="13"/>
      <c r="C86" s="14"/>
      <c r="D86" s="15"/>
      <c r="E86" s="19"/>
      <c r="F86" s="16"/>
      <c r="G86" s="19"/>
      <c r="H86" s="13"/>
      <c r="I86" s="29"/>
      <c r="J86" s="31"/>
      <c r="K86" s="17"/>
      <c r="L86" s="18">
        <f t="shared" si="5"/>
        <v>0</v>
      </c>
      <c r="M86" s="67">
        <f t="shared" si="6"/>
        <v>0</v>
      </c>
    </row>
    <row r="87" spans="1:13" ht="14.4" x14ac:dyDescent="0.25">
      <c r="A87" s="12" t="str">
        <f t="shared" si="4"/>
        <v/>
      </c>
      <c r="B87" s="13"/>
      <c r="C87" s="14"/>
      <c r="D87" s="15"/>
      <c r="E87" s="19"/>
      <c r="F87" s="16"/>
      <c r="G87" s="19"/>
      <c r="H87" s="13"/>
      <c r="I87" s="29"/>
      <c r="J87" s="31"/>
      <c r="K87" s="17"/>
      <c r="L87" s="18">
        <f t="shared" si="5"/>
        <v>0</v>
      </c>
      <c r="M87" s="67">
        <f t="shared" si="6"/>
        <v>0</v>
      </c>
    </row>
    <row r="88" spans="1:13" ht="14.4" x14ac:dyDescent="0.25">
      <c r="A88" s="12" t="str">
        <f t="shared" si="4"/>
        <v/>
      </c>
      <c r="B88" s="13"/>
      <c r="C88" s="14"/>
      <c r="D88" s="15"/>
      <c r="E88" s="19"/>
      <c r="F88" s="16"/>
      <c r="G88" s="19"/>
      <c r="H88" s="13"/>
      <c r="I88" s="29"/>
      <c r="J88" s="31"/>
      <c r="K88" s="17"/>
      <c r="L88" s="18">
        <f t="shared" si="5"/>
        <v>0</v>
      </c>
      <c r="M88" s="67">
        <f t="shared" si="6"/>
        <v>0</v>
      </c>
    </row>
    <row r="89" spans="1:13" ht="14.4" x14ac:dyDescent="0.25">
      <c r="A89" s="12" t="str">
        <f t="shared" si="4"/>
        <v/>
      </c>
      <c r="B89" s="13"/>
      <c r="C89" s="14"/>
      <c r="D89" s="15"/>
      <c r="E89" s="19"/>
      <c r="F89" s="16"/>
      <c r="G89" s="19"/>
      <c r="H89" s="13"/>
      <c r="I89" s="29"/>
      <c r="J89" s="31"/>
      <c r="K89" s="17"/>
      <c r="L89" s="18">
        <f t="shared" si="5"/>
        <v>0</v>
      </c>
      <c r="M89" s="67">
        <f t="shared" si="6"/>
        <v>0</v>
      </c>
    </row>
    <row r="90" spans="1:13" ht="14.4" x14ac:dyDescent="0.25">
      <c r="A90" s="12" t="str">
        <f t="shared" si="4"/>
        <v/>
      </c>
      <c r="B90" s="13"/>
      <c r="C90" s="14"/>
      <c r="D90" s="15"/>
      <c r="E90" s="19"/>
      <c r="F90" s="16"/>
      <c r="G90" s="19"/>
      <c r="H90" s="13"/>
      <c r="I90" s="29"/>
      <c r="J90" s="31"/>
      <c r="K90" s="17"/>
      <c r="L90" s="18">
        <f t="shared" si="5"/>
        <v>0</v>
      </c>
      <c r="M90" s="67">
        <f t="shared" si="6"/>
        <v>0</v>
      </c>
    </row>
    <row r="91" spans="1:13" ht="14.4" x14ac:dyDescent="0.25">
      <c r="A91" s="12" t="str">
        <f t="shared" si="4"/>
        <v/>
      </c>
      <c r="B91" s="13"/>
      <c r="C91" s="14"/>
      <c r="D91" s="15"/>
      <c r="E91" s="19"/>
      <c r="F91" s="16"/>
      <c r="G91" s="19"/>
      <c r="H91" s="13"/>
      <c r="I91" s="29"/>
      <c r="J91" s="31"/>
      <c r="K91" s="17"/>
      <c r="L91" s="18">
        <f t="shared" si="5"/>
        <v>0</v>
      </c>
      <c r="M91" s="67">
        <f t="shared" si="6"/>
        <v>0</v>
      </c>
    </row>
    <row r="92" spans="1:13" ht="14.4" x14ac:dyDescent="0.25">
      <c r="A92" s="12" t="str">
        <f t="shared" si="4"/>
        <v/>
      </c>
      <c r="B92" s="13"/>
      <c r="C92" s="14"/>
      <c r="D92" s="15"/>
      <c r="E92" s="19"/>
      <c r="F92" s="16"/>
      <c r="G92" s="19"/>
      <c r="H92" s="13"/>
      <c r="I92" s="29"/>
      <c r="J92" s="31"/>
      <c r="K92" s="17"/>
      <c r="L92" s="18">
        <f t="shared" si="5"/>
        <v>0</v>
      </c>
      <c r="M92" s="67">
        <f t="shared" si="6"/>
        <v>0</v>
      </c>
    </row>
    <row r="93" spans="1:13" ht="14.4" x14ac:dyDescent="0.25">
      <c r="A93" s="12" t="str">
        <f t="shared" si="4"/>
        <v/>
      </c>
      <c r="B93" s="13"/>
      <c r="C93" s="14"/>
      <c r="D93" s="15"/>
      <c r="E93" s="19"/>
      <c r="F93" s="16"/>
      <c r="G93" s="19"/>
      <c r="H93" s="13"/>
      <c r="I93" s="29"/>
      <c r="J93" s="31"/>
      <c r="K93" s="17"/>
      <c r="L93" s="18">
        <f t="shared" si="5"/>
        <v>0</v>
      </c>
      <c r="M93" s="67">
        <f t="shared" si="6"/>
        <v>0</v>
      </c>
    </row>
    <row r="94" spans="1:13" ht="14.4" x14ac:dyDescent="0.25">
      <c r="A94" s="12" t="str">
        <f t="shared" si="4"/>
        <v/>
      </c>
      <c r="B94" s="13"/>
      <c r="C94" s="14"/>
      <c r="D94" s="15"/>
      <c r="E94" s="19"/>
      <c r="F94" s="16"/>
      <c r="G94" s="19"/>
      <c r="H94" s="13"/>
      <c r="I94" s="29"/>
      <c r="J94" s="31"/>
      <c r="K94" s="17"/>
      <c r="L94" s="18">
        <f t="shared" si="5"/>
        <v>0</v>
      </c>
      <c r="M94" s="67">
        <f t="shared" si="6"/>
        <v>0</v>
      </c>
    </row>
    <row r="95" spans="1:13" ht="14.4" x14ac:dyDescent="0.25">
      <c r="A95" s="12" t="str">
        <f t="shared" si="4"/>
        <v/>
      </c>
      <c r="B95" s="13"/>
      <c r="C95" s="14"/>
      <c r="D95" s="15"/>
      <c r="E95" s="19"/>
      <c r="F95" s="16"/>
      <c r="G95" s="19"/>
      <c r="H95" s="13"/>
      <c r="I95" s="29"/>
      <c r="J95" s="31"/>
      <c r="K95" s="17"/>
      <c r="L95" s="18">
        <f t="shared" si="5"/>
        <v>0</v>
      </c>
      <c r="M95" s="67">
        <f t="shared" si="6"/>
        <v>0</v>
      </c>
    </row>
    <row r="96" spans="1:13" ht="14.4" x14ac:dyDescent="0.25">
      <c r="A96" s="12" t="str">
        <f t="shared" si="4"/>
        <v/>
      </c>
      <c r="B96" s="13"/>
      <c r="C96" s="14"/>
      <c r="D96" s="15"/>
      <c r="E96" s="19"/>
      <c r="F96" s="16"/>
      <c r="G96" s="19"/>
      <c r="H96" s="13"/>
      <c r="I96" s="29"/>
      <c r="J96" s="31"/>
      <c r="K96" s="17"/>
      <c r="L96" s="18">
        <f t="shared" si="5"/>
        <v>0</v>
      </c>
      <c r="M96" s="67">
        <f t="shared" si="6"/>
        <v>0</v>
      </c>
    </row>
    <row r="97" spans="1:13" ht="14.4" x14ac:dyDescent="0.25">
      <c r="A97" s="12" t="str">
        <f t="shared" si="4"/>
        <v/>
      </c>
      <c r="B97" s="13"/>
      <c r="C97" s="14"/>
      <c r="D97" s="15"/>
      <c r="E97" s="19"/>
      <c r="F97" s="16"/>
      <c r="G97" s="19"/>
      <c r="H97" s="13"/>
      <c r="I97" s="29"/>
      <c r="J97" s="31"/>
      <c r="K97" s="17"/>
      <c r="L97" s="18">
        <f t="shared" si="5"/>
        <v>0</v>
      </c>
      <c r="M97" s="67">
        <f t="shared" si="6"/>
        <v>0</v>
      </c>
    </row>
    <row r="98" spans="1:13" ht="15" thickBot="1" x14ac:dyDescent="0.3">
      <c r="A98" s="12" t="str">
        <f t="shared" si="4"/>
        <v/>
      </c>
      <c r="B98" s="20"/>
      <c r="C98" s="21"/>
      <c r="D98" s="22"/>
      <c r="E98" s="23"/>
      <c r="F98" s="24"/>
      <c r="G98" s="23"/>
      <c r="H98" s="20"/>
      <c r="I98" s="30"/>
      <c r="J98" s="64"/>
      <c r="K98" s="25"/>
      <c r="L98" s="26">
        <f t="shared" si="5"/>
        <v>0</v>
      </c>
      <c r="M98" s="67">
        <f t="shared" si="6"/>
        <v>0</v>
      </c>
    </row>
  </sheetData>
  <mergeCells count="18">
    <mergeCell ref="I4:I5"/>
    <mergeCell ref="J4:J5"/>
    <mergeCell ref="B1:C1"/>
    <mergeCell ref="E1:I1"/>
    <mergeCell ref="K1:L1"/>
    <mergeCell ref="B2:L2"/>
    <mergeCell ref="F3:F4"/>
    <mergeCell ref="G3:J3"/>
    <mergeCell ref="K3:K5"/>
    <mergeCell ref="L3:L5"/>
    <mergeCell ref="G4:G5"/>
    <mergeCell ref="H4:H5"/>
    <mergeCell ref="A3:A5"/>
    <mergeCell ref="B3:B5"/>
    <mergeCell ref="C3:C5"/>
    <mergeCell ref="D3:D5"/>
    <mergeCell ref="E3:E4"/>
    <mergeCell ref="E5:F5"/>
  </mergeCells>
  <conditionalFormatting sqref="C1:D5">
    <cfRule type="duplicateValues" dxfId="16" priority="323"/>
  </conditionalFormatting>
  <conditionalFormatting sqref="D31">
    <cfRule type="duplicateValues" dxfId="15" priority="2"/>
    <cfRule type="duplicateValues" dxfId="14" priority="3"/>
    <cfRule type="duplicateValues" dxfId="13" priority="4"/>
  </conditionalFormatting>
  <conditionalFormatting sqref="D32">
    <cfRule type="duplicateValues" dxfId="12" priority="1"/>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ADB26-4ACC-4878-B6A8-893B3955C05E}">
  <sheetPr>
    <tabColor rgb="FFFFFF00"/>
  </sheetPr>
  <dimension ref="A1:O94"/>
  <sheetViews>
    <sheetView topLeftCell="A25" zoomScale="80" zoomScaleNormal="80" workbookViewId="0">
      <selection activeCell="A8" sqref="A8"/>
    </sheetView>
  </sheetViews>
  <sheetFormatPr defaultColWidth="54" defaultRowHeight="13.2" x14ac:dyDescent="0.25"/>
  <cols>
    <col min="1" max="1" width="52.33203125" customWidth="1"/>
    <col min="2" max="2" width="8.44140625" bestFit="1" customWidth="1"/>
    <col min="3" max="3" width="17.6640625" bestFit="1" customWidth="1"/>
    <col min="4" max="4" width="24.109375" bestFit="1" customWidth="1"/>
    <col min="5" max="5" width="9.109375" bestFit="1" customWidth="1"/>
    <col min="6" max="6" width="16.33203125" bestFit="1" customWidth="1"/>
    <col min="7" max="7" width="7.5546875" bestFit="1" customWidth="1"/>
    <col min="8" max="8" width="12" bestFit="1" customWidth="1"/>
    <col min="9" max="9" width="4.88671875" bestFit="1" customWidth="1"/>
    <col min="10" max="10" width="16.33203125" bestFit="1" customWidth="1"/>
    <col min="11" max="11" width="13.6640625" bestFit="1" customWidth="1"/>
    <col min="12" max="12" width="17" bestFit="1" customWidth="1"/>
    <col min="13" max="13" width="35.88671875" style="162" bestFit="1" customWidth="1"/>
  </cols>
  <sheetData>
    <row r="1" spans="1:15" s="9" customFormat="1" ht="22.5" customHeight="1" thickBot="1" x14ac:dyDescent="0.3">
      <c r="A1" s="174">
        <f>SUM(A2-1)</f>
        <v>30</v>
      </c>
      <c r="B1" s="557" t="s">
        <v>99</v>
      </c>
      <c r="C1" s="559"/>
      <c r="D1" s="7" t="s">
        <v>11</v>
      </c>
      <c r="E1" s="557" t="s">
        <v>130</v>
      </c>
      <c r="F1" s="558"/>
      <c r="G1" s="558"/>
      <c r="H1" s="558"/>
      <c r="I1" s="558"/>
      <c r="J1" s="8" t="s">
        <v>12</v>
      </c>
      <c r="K1" s="551">
        <v>45165</v>
      </c>
      <c r="L1" s="552"/>
      <c r="M1" s="8" t="s">
        <v>22</v>
      </c>
    </row>
    <row r="2" spans="1:15" s="9" customFormat="1" ht="22.5" customHeight="1" thickBot="1" x14ac:dyDescent="0.3">
      <c r="A2" s="175">
        <f>COUNTA(_xlfn.UNIQUE(D6:D194))</f>
        <v>31</v>
      </c>
      <c r="B2" s="553" t="s">
        <v>23</v>
      </c>
      <c r="C2" s="554"/>
      <c r="D2" s="554"/>
      <c r="E2" s="554"/>
      <c r="F2" s="554"/>
      <c r="G2" s="554"/>
      <c r="H2" s="554"/>
      <c r="I2" s="554"/>
      <c r="J2" s="554"/>
      <c r="K2" s="554"/>
      <c r="L2" s="555"/>
      <c r="M2" s="10" t="s">
        <v>24</v>
      </c>
    </row>
    <row r="3" spans="1:15" s="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5" s="9" customFormat="1" ht="14.4" thickBot="1" x14ac:dyDescent="0.3">
      <c r="A4" s="536"/>
      <c r="B4" s="539"/>
      <c r="C4" s="542"/>
      <c r="D4" s="545"/>
      <c r="E4" s="548"/>
      <c r="F4" s="556"/>
      <c r="G4" s="566" t="s">
        <v>109</v>
      </c>
      <c r="H4" s="568" t="s">
        <v>110</v>
      </c>
      <c r="I4" s="568">
        <v>80</v>
      </c>
      <c r="J4" s="544" t="s">
        <v>101</v>
      </c>
      <c r="K4" s="561"/>
      <c r="L4" s="564"/>
      <c r="M4" s="11">
        <v>1</v>
      </c>
    </row>
    <row r="5" spans="1:15" s="9" customFormat="1" ht="14.4" thickBot="1" x14ac:dyDescent="0.3">
      <c r="A5" s="537"/>
      <c r="B5" s="540"/>
      <c r="C5" s="543"/>
      <c r="D5" s="546"/>
      <c r="E5" s="549" t="s">
        <v>17</v>
      </c>
      <c r="F5" s="550"/>
      <c r="G5" s="567"/>
      <c r="H5" s="569"/>
      <c r="I5" s="569"/>
      <c r="J5" s="546"/>
      <c r="K5" s="562"/>
      <c r="L5" s="565"/>
      <c r="M5" s="66">
        <f>IF(M4=1,0,IF(M4=2,1,IF(M4=3,2,0)))</f>
        <v>0</v>
      </c>
    </row>
    <row r="6" spans="1:15" ht="14.4" x14ac:dyDescent="0.25">
      <c r="A6" s="12" t="str">
        <f t="shared" ref="A6:A34" si="0">CONCATENATE(B6,C6,D6)</f>
        <v>45Zoe DayRainbow</v>
      </c>
      <c r="B6" s="13">
        <v>45</v>
      </c>
      <c r="C6" s="14" t="s">
        <v>164</v>
      </c>
      <c r="D6" s="15" t="s">
        <v>165</v>
      </c>
      <c r="E6" s="19"/>
      <c r="F6" s="16"/>
      <c r="G6" s="19"/>
      <c r="H6" s="13"/>
      <c r="I6" s="29"/>
      <c r="J6" s="31"/>
      <c r="K6" s="17">
        <v>1</v>
      </c>
      <c r="L6" s="18">
        <f t="shared" ref="L6" si="1">IF(K6=1,7,IF(K6=2,6,IF(K6=3,5,IF(K6=4,4,IF(K6=5,3,IF(K6=6,2,IF(K6&gt;=6,1,0)))))))</f>
        <v>7</v>
      </c>
      <c r="M6" s="200">
        <f>SUM(L6+$M$5)</f>
        <v>7</v>
      </c>
      <c r="N6" s="28"/>
      <c r="O6" s="28"/>
    </row>
    <row r="7" spans="1:15" ht="14.4" x14ac:dyDescent="0.25">
      <c r="A7" s="12" t="str">
        <f t="shared" si="0"/>
        <v>45Ava GleesonDymunaid Aur</v>
      </c>
      <c r="B7" s="13">
        <v>45</v>
      </c>
      <c r="C7" s="14" t="s">
        <v>619</v>
      </c>
      <c r="D7" s="15" t="s">
        <v>620</v>
      </c>
      <c r="E7" s="19"/>
      <c r="F7" s="16"/>
      <c r="G7" s="19"/>
      <c r="H7" s="13"/>
      <c r="I7" s="29"/>
      <c r="J7" s="31"/>
      <c r="K7" s="17">
        <v>2</v>
      </c>
      <c r="L7" s="18">
        <f t="shared" ref="L7:L47" si="2">IF(K7=1,7,IF(K7=2,6,IF(K7=3,5,IF(K7=4,4,IF(K7=5,3,IF(K7=6,2,IF(K7&gt;=6,1,0)))))))</f>
        <v>6</v>
      </c>
      <c r="M7" s="200">
        <f t="shared" ref="M7:M47" si="3">SUM(L7+$M$5)</f>
        <v>6</v>
      </c>
      <c r="N7" s="28"/>
      <c r="O7" s="28"/>
    </row>
    <row r="8" spans="1:15" ht="14.4" x14ac:dyDescent="0.25">
      <c r="A8" s="12" t="str">
        <f t="shared" si="0"/>
        <v>45Hailey SnymanGordan Park Smarty Pants</v>
      </c>
      <c r="B8" s="13">
        <v>45</v>
      </c>
      <c r="C8" s="191" t="s">
        <v>146</v>
      </c>
      <c r="D8" s="202" t="s">
        <v>621</v>
      </c>
      <c r="E8" s="19"/>
      <c r="F8" s="16"/>
      <c r="G8" s="19"/>
      <c r="H8" s="13"/>
      <c r="I8" s="29"/>
      <c r="J8" s="31"/>
      <c r="K8" s="17">
        <v>3</v>
      </c>
      <c r="L8" s="18">
        <f t="shared" si="2"/>
        <v>5</v>
      </c>
      <c r="M8" s="200">
        <f t="shared" si="3"/>
        <v>5</v>
      </c>
      <c r="N8" s="28"/>
      <c r="O8" s="28"/>
    </row>
    <row r="9" spans="1:15" ht="14.4" x14ac:dyDescent="0.25">
      <c r="A9" s="12" t="str">
        <f t="shared" si="0"/>
        <v>45Olivia ReadSensational Sinny</v>
      </c>
      <c r="B9" s="13">
        <v>45</v>
      </c>
      <c r="C9" s="14" t="s">
        <v>160</v>
      </c>
      <c r="D9" s="15" t="s">
        <v>622</v>
      </c>
      <c r="E9" s="19"/>
      <c r="F9" s="16"/>
      <c r="G9" s="19"/>
      <c r="H9" s="13"/>
      <c r="I9" s="29"/>
      <c r="J9" s="31"/>
      <c r="K9" s="17">
        <v>4</v>
      </c>
      <c r="L9" s="18">
        <f t="shared" si="2"/>
        <v>4</v>
      </c>
      <c r="M9" s="200">
        <f t="shared" si="3"/>
        <v>4</v>
      </c>
      <c r="N9" s="28"/>
      <c r="O9" s="28"/>
    </row>
    <row r="10" spans="1:15" ht="14.4" x14ac:dyDescent="0.25">
      <c r="A10" s="12" t="str">
        <f t="shared" si="0"/>
        <v>45Caitlyn DuncanPowderbank Eireann</v>
      </c>
      <c r="B10" s="13">
        <v>45</v>
      </c>
      <c r="C10" s="14" t="s">
        <v>623</v>
      </c>
      <c r="D10" s="15" t="s">
        <v>624</v>
      </c>
      <c r="E10" s="19"/>
      <c r="F10" s="16"/>
      <c r="G10" s="19"/>
      <c r="H10" s="13"/>
      <c r="I10" s="29"/>
      <c r="J10" s="31"/>
      <c r="K10" s="17">
        <v>5</v>
      </c>
      <c r="L10" s="18">
        <f t="shared" si="2"/>
        <v>3</v>
      </c>
      <c r="M10" s="200">
        <f t="shared" si="3"/>
        <v>3</v>
      </c>
      <c r="N10" s="28"/>
      <c r="O10" s="28"/>
    </row>
    <row r="11" spans="1:15" ht="14.4" x14ac:dyDescent="0.25">
      <c r="A11" s="12" t="str">
        <f t="shared" si="0"/>
        <v>45India CurtainBrayside Blackjack</v>
      </c>
      <c r="B11" s="13">
        <v>45</v>
      </c>
      <c r="C11" s="14" t="s">
        <v>625</v>
      </c>
      <c r="D11" s="15" t="s">
        <v>626</v>
      </c>
      <c r="E11" s="19"/>
      <c r="F11" s="16"/>
      <c r="G11" s="19" t="s">
        <v>545</v>
      </c>
      <c r="H11" s="13"/>
      <c r="I11" s="29"/>
      <c r="J11" s="31"/>
      <c r="K11" s="17">
        <v>0</v>
      </c>
      <c r="L11" s="18">
        <f t="shared" si="2"/>
        <v>0</v>
      </c>
      <c r="M11" s="200">
        <f t="shared" si="3"/>
        <v>0</v>
      </c>
      <c r="N11" s="28"/>
      <c r="O11" s="28"/>
    </row>
    <row r="12" spans="1:15" ht="14.4" x14ac:dyDescent="0.25">
      <c r="A12" s="12" t="str">
        <f t="shared" si="0"/>
        <v>45Emily HicksMax</v>
      </c>
      <c r="B12" s="13">
        <v>45</v>
      </c>
      <c r="C12" s="14" t="s">
        <v>409</v>
      </c>
      <c r="D12" s="15" t="s">
        <v>383</v>
      </c>
      <c r="E12" s="19"/>
      <c r="F12" s="16"/>
      <c r="G12" s="19" t="s">
        <v>545</v>
      </c>
      <c r="H12" s="13"/>
      <c r="I12" s="29"/>
      <c r="J12" s="31"/>
      <c r="K12" s="17">
        <v>0</v>
      </c>
      <c r="L12" s="18">
        <f t="shared" si="2"/>
        <v>0</v>
      </c>
      <c r="M12" s="200">
        <f t="shared" si="3"/>
        <v>0</v>
      </c>
      <c r="O12" s="28"/>
    </row>
    <row r="13" spans="1:15" ht="14.4" x14ac:dyDescent="0.25">
      <c r="A13" s="12" t="str">
        <f t="shared" si="0"/>
        <v>45Sophie MoseyOwendale Jessica</v>
      </c>
      <c r="B13" s="13">
        <v>45</v>
      </c>
      <c r="C13" s="14" t="s">
        <v>379</v>
      </c>
      <c r="D13" s="15" t="s">
        <v>380</v>
      </c>
      <c r="E13" s="19"/>
      <c r="F13" s="16"/>
      <c r="G13" s="19" t="s">
        <v>545</v>
      </c>
      <c r="H13" s="13"/>
      <c r="I13" s="29"/>
      <c r="J13" s="31"/>
      <c r="K13" s="17">
        <v>0</v>
      </c>
      <c r="L13" s="18">
        <f t="shared" si="2"/>
        <v>0</v>
      </c>
      <c r="M13" s="200">
        <f t="shared" si="3"/>
        <v>0</v>
      </c>
      <c r="O13" s="28"/>
    </row>
    <row r="14" spans="1:15" ht="14.4" x14ac:dyDescent="0.25">
      <c r="A14" s="12" t="str">
        <f t="shared" si="0"/>
        <v>65Sophie DagnallScenic Blitz</v>
      </c>
      <c r="B14" s="13">
        <v>65</v>
      </c>
      <c r="C14" s="14" t="s">
        <v>627</v>
      </c>
      <c r="D14" s="202" t="s">
        <v>648</v>
      </c>
      <c r="E14" s="19"/>
      <c r="F14" s="16"/>
      <c r="G14" s="19"/>
      <c r="H14" s="13"/>
      <c r="I14" s="29"/>
      <c r="J14" s="31"/>
      <c r="K14" s="17">
        <v>1</v>
      </c>
      <c r="L14" s="18">
        <f t="shared" si="2"/>
        <v>7</v>
      </c>
      <c r="M14" s="200">
        <f t="shared" si="3"/>
        <v>7</v>
      </c>
    </row>
    <row r="15" spans="1:15" ht="14.4" x14ac:dyDescent="0.25">
      <c r="A15" s="12" t="str">
        <f t="shared" si="0"/>
        <v>65Nicola LachenichtEllington Evening</v>
      </c>
      <c r="B15" s="13">
        <v>65</v>
      </c>
      <c r="C15" s="14" t="s">
        <v>628</v>
      </c>
      <c r="D15" s="15" t="s">
        <v>652</v>
      </c>
      <c r="E15" s="19"/>
      <c r="F15" s="16"/>
      <c r="G15" s="19"/>
      <c r="H15" s="13"/>
      <c r="I15" s="29"/>
      <c r="J15" s="31"/>
      <c r="K15" s="17">
        <v>2</v>
      </c>
      <c r="L15" s="18">
        <f t="shared" si="2"/>
        <v>6</v>
      </c>
      <c r="M15" s="200">
        <f t="shared" si="3"/>
        <v>6</v>
      </c>
    </row>
    <row r="16" spans="1:15" ht="14.4" x14ac:dyDescent="0.25">
      <c r="A16" s="12" t="str">
        <f t="shared" si="0"/>
        <v>65Sophie IkenushiYatarla Park Paparazzi</v>
      </c>
      <c r="B16" s="13">
        <v>65</v>
      </c>
      <c r="C16" s="14" t="s">
        <v>271</v>
      </c>
      <c r="D16" s="15" t="s">
        <v>629</v>
      </c>
      <c r="E16" s="19"/>
      <c r="F16" s="16"/>
      <c r="G16" s="19"/>
      <c r="H16" s="13"/>
      <c r="I16" s="29"/>
      <c r="J16" s="31"/>
      <c r="K16" s="17">
        <v>3</v>
      </c>
      <c r="L16" s="18">
        <f t="shared" si="2"/>
        <v>5</v>
      </c>
      <c r="M16" s="200">
        <f t="shared" si="3"/>
        <v>5</v>
      </c>
    </row>
    <row r="17" spans="1:13" ht="14.4" x14ac:dyDescent="0.25">
      <c r="A17" s="12" t="str">
        <f t="shared" si="0"/>
        <v>65Jax ReillyApplewood Tia Maria</v>
      </c>
      <c r="B17" s="13">
        <v>65</v>
      </c>
      <c r="C17" s="14" t="s">
        <v>630</v>
      </c>
      <c r="D17" s="15" t="s">
        <v>631</v>
      </c>
      <c r="E17" s="19"/>
      <c r="F17" s="16"/>
      <c r="G17" s="19"/>
      <c r="H17" s="13"/>
      <c r="I17" s="29"/>
      <c r="J17" s="31"/>
      <c r="K17" s="17">
        <v>4</v>
      </c>
      <c r="L17" s="18">
        <f t="shared" si="2"/>
        <v>4</v>
      </c>
      <c r="M17" s="200">
        <f t="shared" si="3"/>
        <v>4</v>
      </c>
    </row>
    <row r="18" spans="1:13" ht="14.4" x14ac:dyDescent="0.25">
      <c r="A18" s="12" t="str">
        <f t="shared" si="0"/>
        <v>65Zara OfficerLimehill Royal Jester</v>
      </c>
      <c r="B18" s="13">
        <v>65</v>
      </c>
      <c r="C18" s="14" t="s">
        <v>503</v>
      </c>
      <c r="D18" s="15" t="s">
        <v>523</v>
      </c>
      <c r="E18" s="19"/>
      <c r="F18" s="16"/>
      <c r="G18" s="19"/>
      <c r="H18" s="13"/>
      <c r="I18" s="29"/>
      <c r="J18" s="31"/>
      <c r="K18" s="17">
        <v>5</v>
      </c>
      <c r="L18" s="18">
        <f t="shared" si="2"/>
        <v>3</v>
      </c>
      <c r="M18" s="200">
        <f t="shared" si="3"/>
        <v>3</v>
      </c>
    </row>
    <row r="19" spans="1:13" ht="14.4" x14ac:dyDescent="0.25">
      <c r="A19" s="12" t="str">
        <f t="shared" si="0"/>
        <v>65Rebecca SuvalijkoBrynderlee Neptune</v>
      </c>
      <c r="B19" s="13">
        <v>65</v>
      </c>
      <c r="C19" s="14" t="s">
        <v>632</v>
      </c>
      <c r="D19" s="15" t="s">
        <v>633</v>
      </c>
      <c r="E19" s="19"/>
      <c r="F19" s="16"/>
      <c r="G19" s="19"/>
      <c r="H19" s="13"/>
      <c r="I19" s="29"/>
      <c r="J19" s="31"/>
      <c r="K19" s="17">
        <v>6</v>
      </c>
      <c r="L19" s="18">
        <f t="shared" si="2"/>
        <v>2</v>
      </c>
      <c r="M19" s="200">
        <f t="shared" si="3"/>
        <v>2</v>
      </c>
    </row>
    <row r="20" spans="1:13" ht="14.4" x14ac:dyDescent="0.25">
      <c r="A20" s="12" t="str">
        <f t="shared" si="0"/>
        <v>65Ebony RichardsonLyndam Park Valentino</v>
      </c>
      <c r="B20" s="13">
        <v>65</v>
      </c>
      <c r="C20" s="14" t="s">
        <v>634</v>
      </c>
      <c r="D20" s="15" t="s">
        <v>635</v>
      </c>
      <c r="E20" s="19"/>
      <c r="F20" s="16"/>
      <c r="G20" s="19"/>
      <c r="H20" s="13" t="s">
        <v>545</v>
      </c>
      <c r="I20" s="29"/>
      <c r="J20" s="31"/>
      <c r="K20" s="17"/>
      <c r="L20" s="18">
        <f t="shared" si="2"/>
        <v>0</v>
      </c>
      <c r="M20" s="200">
        <f t="shared" si="3"/>
        <v>0</v>
      </c>
    </row>
    <row r="21" spans="1:13" ht="14.4" x14ac:dyDescent="0.25">
      <c r="A21" s="12" t="str">
        <f t="shared" si="0"/>
        <v>65Vesper AtkinsKentaur Portia</v>
      </c>
      <c r="B21" s="13">
        <v>65</v>
      </c>
      <c r="C21" s="14" t="s">
        <v>636</v>
      </c>
      <c r="D21" s="15" t="s">
        <v>637</v>
      </c>
      <c r="E21" s="19"/>
      <c r="F21" s="16"/>
      <c r="G21" s="19"/>
      <c r="H21" s="13" t="s">
        <v>545</v>
      </c>
      <c r="I21" s="29"/>
      <c r="J21" s="31"/>
      <c r="K21" s="17"/>
      <c r="L21" s="18">
        <f t="shared" si="2"/>
        <v>0</v>
      </c>
      <c r="M21" s="200">
        <f t="shared" si="3"/>
        <v>0</v>
      </c>
    </row>
    <row r="22" spans="1:13" ht="14.4" x14ac:dyDescent="0.25">
      <c r="A22" s="12" t="str">
        <f t="shared" si="0"/>
        <v>65Vanessa VincentPriority One</v>
      </c>
      <c r="B22" s="13">
        <v>65</v>
      </c>
      <c r="C22" s="14" t="s">
        <v>638</v>
      </c>
      <c r="D22" s="15" t="s">
        <v>639</v>
      </c>
      <c r="E22" s="19"/>
      <c r="F22" s="16"/>
      <c r="G22" s="19"/>
      <c r="H22" s="13" t="s">
        <v>545</v>
      </c>
      <c r="I22" s="29"/>
      <c r="J22" s="31"/>
      <c r="K22" s="17"/>
      <c r="L22" s="18">
        <f t="shared" si="2"/>
        <v>0</v>
      </c>
      <c r="M22" s="200">
        <f t="shared" si="3"/>
        <v>0</v>
      </c>
    </row>
    <row r="23" spans="1:13" ht="14.4" x14ac:dyDescent="0.25">
      <c r="A23" s="12" t="str">
        <f t="shared" si="0"/>
        <v>65Hannah DuncanWesswood I Believe</v>
      </c>
      <c r="B23" s="13">
        <v>65</v>
      </c>
      <c r="C23" s="14" t="s">
        <v>640</v>
      </c>
      <c r="D23" s="15" t="s">
        <v>641</v>
      </c>
      <c r="E23" s="19"/>
      <c r="F23" s="16"/>
      <c r="G23" s="19"/>
      <c r="H23" s="13" t="s">
        <v>545</v>
      </c>
      <c r="I23" s="29"/>
      <c r="J23" s="31"/>
      <c r="K23" s="17"/>
      <c r="L23" s="18">
        <f t="shared" si="2"/>
        <v>0</v>
      </c>
      <c r="M23" s="200">
        <f t="shared" si="3"/>
        <v>0</v>
      </c>
    </row>
    <row r="24" spans="1:13" ht="14.4" x14ac:dyDescent="0.25">
      <c r="A24" s="12" t="str">
        <f t="shared" si="0"/>
        <v>65Willow PavlovicAce</v>
      </c>
      <c r="B24" s="13">
        <v>65</v>
      </c>
      <c r="C24" s="14" t="s">
        <v>649</v>
      </c>
      <c r="D24" s="15" t="s">
        <v>642</v>
      </c>
      <c r="E24" s="19"/>
      <c r="F24" s="16"/>
      <c r="G24" s="19"/>
      <c r="H24" s="13" t="s">
        <v>545</v>
      </c>
      <c r="I24" s="29"/>
      <c r="J24" s="31"/>
      <c r="K24" s="17"/>
      <c r="L24" s="18">
        <f t="shared" si="2"/>
        <v>0</v>
      </c>
      <c r="M24" s="200">
        <f t="shared" si="3"/>
        <v>0</v>
      </c>
    </row>
    <row r="25" spans="1:13" ht="14.4" x14ac:dyDescent="0.25">
      <c r="A25" s="12" t="str">
        <f t="shared" si="0"/>
        <v>65Abbey RoweGlamorvid Never Forget</v>
      </c>
      <c r="B25" s="13">
        <v>65</v>
      </c>
      <c r="C25" s="14" t="s">
        <v>412</v>
      </c>
      <c r="D25" s="15" t="s">
        <v>653</v>
      </c>
      <c r="E25" s="19"/>
      <c r="F25" s="16"/>
      <c r="G25" s="19"/>
      <c r="H25" s="13" t="s">
        <v>545</v>
      </c>
      <c r="I25" s="29"/>
      <c r="J25" s="31"/>
      <c r="K25" s="17"/>
      <c r="L25" s="18">
        <f t="shared" si="2"/>
        <v>0</v>
      </c>
      <c r="M25" s="200">
        <f t="shared" si="3"/>
        <v>0</v>
      </c>
    </row>
    <row r="26" spans="1:13" ht="14.4" x14ac:dyDescent="0.25">
      <c r="A26" s="12" t="str">
        <f t="shared" si="0"/>
        <v>65Lilliana JonesDynamic Force</v>
      </c>
      <c r="B26" s="13">
        <v>65</v>
      </c>
      <c r="C26" s="14" t="s">
        <v>650</v>
      </c>
      <c r="D26" s="15" t="s">
        <v>654</v>
      </c>
      <c r="E26" s="19"/>
      <c r="F26" s="16"/>
      <c r="G26" s="19"/>
      <c r="H26" s="13" t="s">
        <v>643</v>
      </c>
      <c r="I26" s="29"/>
      <c r="J26" s="31"/>
      <c r="K26" s="17"/>
      <c r="L26" s="18">
        <f t="shared" si="2"/>
        <v>0</v>
      </c>
      <c r="M26" s="200">
        <f t="shared" si="3"/>
        <v>0</v>
      </c>
    </row>
    <row r="27" spans="1:13" ht="14.4" x14ac:dyDescent="0.25">
      <c r="A27" s="12" t="str">
        <f t="shared" si="0"/>
        <v>80Sophie DagnallScenic Blitz</v>
      </c>
      <c r="B27" s="13">
        <v>80</v>
      </c>
      <c r="C27" s="14" t="s">
        <v>627</v>
      </c>
      <c r="D27" s="202" t="s">
        <v>648</v>
      </c>
      <c r="E27" s="19"/>
      <c r="F27" s="16"/>
      <c r="G27" s="19"/>
      <c r="H27" s="13"/>
      <c r="I27" s="29"/>
      <c r="J27" s="31"/>
      <c r="K27" s="17">
        <v>1</v>
      </c>
      <c r="L27" s="18">
        <f t="shared" si="2"/>
        <v>7</v>
      </c>
      <c r="M27" s="200">
        <f t="shared" si="3"/>
        <v>7</v>
      </c>
    </row>
    <row r="28" spans="1:13" ht="14.4" x14ac:dyDescent="0.25">
      <c r="A28" s="12" t="str">
        <f t="shared" si="0"/>
        <v>80Sune SnymanSecret Assault</v>
      </c>
      <c r="B28" s="13">
        <v>80</v>
      </c>
      <c r="C28" s="14" t="s">
        <v>209</v>
      </c>
      <c r="D28" s="15" t="s">
        <v>210</v>
      </c>
      <c r="E28" s="19"/>
      <c r="F28" s="16"/>
      <c r="G28" s="19"/>
      <c r="H28" s="13"/>
      <c r="I28" s="29"/>
      <c r="J28" s="31"/>
      <c r="K28" s="17">
        <v>2</v>
      </c>
      <c r="L28" s="18">
        <f t="shared" si="2"/>
        <v>6</v>
      </c>
      <c r="M28" s="200">
        <f t="shared" si="3"/>
        <v>6</v>
      </c>
    </row>
    <row r="29" spans="1:13" ht="14.4" x14ac:dyDescent="0.25">
      <c r="A29" s="12" t="str">
        <f t="shared" si="0"/>
        <v>80Lila SeberryHe'S No Angel</v>
      </c>
      <c r="B29" s="13">
        <v>80</v>
      </c>
      <c r="C29" s="191" t="s">
        <v>336</v>
      </c>
      <c r="D29" s="202" t="s">
        <v>346</v>
      </c>
      <c r="E29" s="19"/>
      <c r="F29" s="16"/>
      <c r="G29" s="19"/>
      <c r="H29" s="13"/>
      <c r="I29" s="29"/>
      <c r="J29" s="31"/>
      <c r="K29" s="17">
        <v>3</v>
      </c>
      <c r="L29" s="18">
        <f t="shared" si="2"/>
        <v>5</v>
      </c>
      <c r="M29" s="200">
        <f t="shared" si="3"/>
        <v>5</v>
      </c>
    </row>
    <row r="30" spans="1:13" ht="14.4" x14ac:dyDescent="0.25">
      <c r="A30" s="12" t="str">
        <f t="shared" si="0"/>
        <v>80Aimee KiddMister Sugar San</v>
      </c>
      <c r="B30" s="13">
        <v>80</v>
      </c>
      <c r="C30" s="14" t="s">
        <v>266</v>
      </c>
      <c r="D30" s="15" t="s">
        <v>322</v>
      </c>
      <c r="E30" s="19"/>
      <c r="F30" s="16"/>
      <c r="G30" s="19"/>
      <c r="H30" s="13"/>
      <c r="I30" s="29"/>
      <c r="J30" s="31"/>
      <c r="K30" s="17">
        <v>4</v>
      </c>
      <c r="L30" s="18">
        <f t="shared" si="2"/>
        <v>4</v>
      </c>
      <c r="M30" s="200">
        <f t="shared" si="3"/>
        <v>4</v>
      </c>
    </row>
    <row r="31" spans="1:13" ht="14.4" x14ac:dyDescent="0.25">
      <c r="A31" s="12" t="str">
        <f t="shared" si="0"/>
        <v>80Stella BrownBevanlee Banter</v>
      </c>
      <c r="B31" s="13">
        <v>80</v>
      </c>
      <c r="C31" s="14" t="s">
        <v>651</v>
      </c>
      <c r="D31" s="15" t="s">
        <v>644</v>
      </c>
      <c r="E31" s="19"/>
      <c r="F31" s="16"/>
      <c r="G31" s="19"/>
      <c r="H31" s="13"/>
      <c r="I31" s="29" t="s">
        <v>545</v>
      </c>
      <c r="J31" s="31"/>
      <c r="K31" s="17"/>
      <c r="L31" s="18">
        <f t="shared" si="2"/>
        <v>0</v>
      </c>
      <c r="M31" s="200">
        <f t="shared" si="3"/>
        <v>0</v>
      </c>
    </row>
    <row r="32" spans="1:13" ht="14.4" x14ac:dyDescent="0.25">
      <c r="A32" s="12" t="str">
        <f t="shared" si="0"/>
        <v>80Caitlyn GodfreyMadero</v>
      </c>
      <c r="B32" s="13">
        <v>80</v>
      </c>
      <c r="C32" s="14" t="s">
        <v>645</v>
      </c>
      <c r="D32" s="15" t="s">
        <v>646</v>
      </c>
      <c r="E32" s="19"/>
      <c r="F32" s="16"/>
      <c r="G32" s="19"/>
      <c r="H32" s="13"/>
      <c r="I32" s="29" t="s">
        <v>545</v>
      </c>
      <c r="J32" s="31"/>
      <c r="K32" s="17"/>
      <c r="L32" s="18">
        <f t="shared" si="2"/>
        <v>0</v>
      </c>
      <c r="M32" s="200">
        <f t="shared" si="3"/>
        <v>0</v>
      </c>
    </row>
    <row r="33" spans="1:13" ht="14.4" x14ac:dyDescent="0.25">
      <c r="A33" s="12" t="str">
        <f t="shared" si="0"/>
        <v>80Jax ReillyApplewood Tia Maria</v>
      </c>
      <c r="B33" s="13">
        <v>80</v>
      </c>
      <c r="C33" s="14" t="s">
        <v>630</v>
      </c>
      <c r="D33" s="15" t="s">
        <v>631</v>
      </c>
      <c r="E33" s="19"/>
      <c r="F33" s="16"/>
      <c r="G33" s="19"/>
      <c r="H33" s="13"/>
      <c r="I33" s="29" t="s">
        <v>545</v>
      </c>
      <c r="J33" s="31"/>
      <c r="K33" s="17"/>
      <c r="L33" s="18">
        <f t="shared" si="2"/>
        <v>0</v>
      </c>
      <c r="M33" s="200">
        <f t="shared" si="3"/>
        <v>0</v>
      </c>
    </row>
    <row r="34" spans="1:13" ht="14.4" x14ac:dyDescent="0.25">
      <c r="A34" s="12" t="str">
        <f t="shared" si="0"/>
        <v>80Rebecca SuvalijkoBrynderlee Neptune</v>
      </c>
      <c r="B34" s="13">
        <v>80</v>
      </c>
      <c r="C34" s="14" t="s">
        <v>632</v>
      </c>
      <c r="D34" s="15" t="s">
        <v>633</v>
      </c>
      <c r="E34" s="19"/>
      <c r="F34" s="16"/>
      <c r="G34" s="19"/>
      <c r="H34" s="13"/>
      <c r="I34" s="29" t="s">
        <v>545</v>
      </c>
      <c r="J34" s="31"/>
      <c r="K34" s="17"/>
      <c r="L34" s="18">
        <f t="shared" si="2"/>
        <v>0</v>
      </c>
      <c r="M34" s="200">
        <f t="shared" si="3"/>
        <v>0</v>
      </c>
    </row>
    <row r="35" spans="1:13" ht="14.4" x14ac:dyDescent="0.25">
      <c r="A35" s="12" t="str">
        <f t="shared" ref="A35:A58" si="4">CONCATENATE(B35,C35,D35)</f>
        <v>95Allira BondLv Maverick</v>
      </c>
      <c r="B35" s="13">
        <v>95</v>
      </c>
      <c r="C35" s="14" t="s">
        <v>647</v>
      </c>
      <c r="D35" s="202" t="s">
        <v>655</v>
      </c>
      <c r="E35" s="19"/>
      <c r="F35" s="16"/>
      <c r="G35" s="19"/>
      <c r="H35" s="13"/>
      <c r="I35" s="29"/>
      <c r="J35" s="31"/>
      <c r="K35" s="17">
        <v>1</v>
      </c>
      <c r="L35" s="18">
        <f t="shared" si="2"/>
        <v>7</v>
      </c>
      <c r="M35" s="200">
        <f t="shared" si="3"/>
        <v>7</v>
      </c>
    </row>
    <row r="36" spans="1:13" ht="14.4" x14ac:dyDescent="0.25">
      <c r="A36" s="12" t="str">
        <f t="shared" si="4"/>
        <v>95Aimee KiddMister Sugar San</v>
      </c>
      <c r="B36" s="13">
        <v>95</v>
      </c>
      <c r="C36" s="14" t="s">
        <v>266</v>
      </c>
      <c r="D36" s="15" t="s">
        <v>322</v>
      </c>
      <c r="E36" s="19"/>
      <c r="F36" s="16"/>
      <c r="G36" s="19"/>
      <c r="H36" s="13"/>
      <c r="I36" s="29"/>
      <c r="J36" s="31"/>
      <c r="K36" s="17">
        <v>2</v>
      </c>
      <c r="L36" s="18">
        <f t="shared" si="2"/>
        <v>6</v>
      </c>
      <c r="M36" s="200">
        <f t="shared" si="3"/>
        <v>6</v>
      </c>
    </row>
    <row r="37" spans="1:13" ht="14.4" x14ac:dyDescent="0.25">
      <c r="A37" s="12" t="str">
        <f t="shared" si="4"/>
        <v>95Lila SeberryHe'S No Angel</v>
      </c>
      <c r="B37" s="13">
        <v>95</v>
      </c>
      <c r="C37" s="191" t="s">
        <v>336</v>
      </c>
      <c r="D37" s="202" t="s">
        <v>346</v>
      </c>
      <c r="E37" s="19"/>
      <c r="F37" s="16"/>
      <c r="G37" s="19"/>
      <c r="H37" s="13"/>
      <c r="I37" s="29"/>
      <c r="J37" s="31" t="s">
        <v>545</v>
      </c>
      <c r="K37" s="17"/>
      <c r="L37" s="18">
        <f t="shared" si="2"/>
        <v>0</v>
      </c>
      <c r="M37" s="200">
        <f t="shared" si="3"/>
        <v>0</v>
      </c>
    </row>
    <row r="38" spans="1:13" ht="14.4" x14ac:dyDescent="0.25">
      <c r="A38" s="12" t="str">
        <f t="shared" si="4"/>
        <v>105Charli HolmesHoosier</v>
      </c>
      <c r="B38" s="13">
        <v>105</v>
      </c>
      <c r="C38" s="191" t="s">
        <v>349</v>
      </c>
      <c r="D38" s="202" t="s">
        <v>350</v>
      </c>
      <c r="E38" s="19"/>
      <c r="F38" s="16"/>
      <c r="G38" s="19"/>
      <c r="H38" s="13"/>
      <c r="I38" s="29"/>
      <c r="J38" s="31"/>
      <c r="K38" s="17">
        <v>1</v>
      </c>
      <c r="L38" s="18">
        <f t="shared" si="2"/>
        <v>7</v>
      </c>
      <c r="M38" s="200">
        <f t="shared" si="3"/>
        <v>7</v>
      </c>
    </row>
    <row r="39" spans="1:13" ht="14.4" x14ac:dyDescent="0.25">
      <c r="A39" s="12" t="str">
        <f t="shared" si="4"/>
        <v>105Allira BondLv Maverick</v>
      </c>
      <c r="B39" s="13">
        <v>105</v>
      </c>
      <c r="C39" s="14" t="s">
        <v>647</v>
      </c>
      <c r="D39" s="202" t="s">
        <v>655</v>
      </c>
      <c r="E39" s="19"/>
      <c r="F39" s="16"/>
      <c r="G39" s="19"/>
      <c r="H39" s="13"/>
      <c r="I39" s="29"/>
      <c r="J39" s="31"/>
      <c r="K39" s="17">
        <v>2</v>
      </c>
      <c r="L39" s="18">
        <f t="shared" si="2"/>
        <v>6</v>
      </c>
      <c r="M39" s="200">
        <f t="shared" si="3"/>
        <v>6</v>
      </c>
    </row>
    <row r="40" spans="1:13" ht="14.4" x14ac:dyDescent="0.25">
      <c r="A40" s="12" t="str">
        <f t="shared" si="4"/>
        <v>105Ava TinsleyImage Of Pilatus</v>
      </c>
      <c r="B40" s="13">
        <v>105</v>
      </c>
      <c r="C40" s="14" t="s">
        <v>365</v>
      </c>
      <c r="D40" s="15" t="s">
        <v>368</v>
      </c>
      <c r="E40" s="19"/>
      <c r="F40" s="16"/>
      <c r="G40" s="19"/>
      <c r="H40" s="13"/>
      <c r="I40" s="29"/>
      <c r="J40" s="31" t="s">
        <v>545</v>
      </c>
      <c r="K40" s="17"/>
      <c r="L40" s="18">
        <f t="shared" si="2"/>
        <v>0</v>
      </c>
      <c r="M40" s="200">
        <f t="shared" si="3"/>
        <v>0</v>
      </c>
    </row>
    <row r="41" spans="1:13" ht="14.4" x14ac:dyDescent="0.25">
      <c r="A41" s="12" t="str">
        <f t="shared" si="4"/>
        <v/>
      </c>
      <c r="B41" s="13"/>
      <c r="C41" s="14"/>
      <c r="D41" s="15" t="s">
        <v>19</v>
      </c>
      <c r="E41" s="19"/>
      <c r="F41" s="16"/>
      <c r="G41" s="19"/>
      <c r="H41" s="13"/>
      <c r="I41" s="29"/>
      <c r="J41" s="31"/>
      <c r="K41" s="17"/>
      <c r="L41" s="18">
        <f t="shared" si="2"/>
        <v>0</v>
      </c>
      <c r="M41" s="200">
        <f t="shared" si="3"/>
        <v>0</v>
      </c>
    </row>
    <row r="42" spans="1:13" ht="14.4" x14ac:dyDescent="0.25">
      <c r="A42" s="12" t="str">
        <f t="shared" si="4"/>
        <v/>
      </c>
      <c r="B42" s="13"/>
      <c r="C42" s="14"/>
      <c r="D42" s="15"/>
      <c r="E42" s="19"/>
      <c r="F42" s="16"/>
      <c r="G42" s="19"/>
      <c r="H42" s="13"/>
      <c r="I42" s="29"/>
      <c r="J42" s="31"/>
      <c r="K42" s="17"/>
      <c r="L42" s="18">
        <f t="shared" si="2"/>
        <v>0</v>
      </c>
      <c r="M42" s="200">
        <f t="shared" si="3"/>
        <v>0</v>
      </c>
    </row>
    <row r="43" spans="1:13" ht="14.4" x14ac:dyDescent="0.25">
      <c r="A43" s="12" t="str">
        <f t="shared" si="4"/>
        <v/>
      </c>
      <c r="B43" s="13"/>
      <c r="C43" s="14"/>
      <c r="D43" s="15"/>
      <c r="E43" s="19"/>
      <c r="F43" s="16"/>
      <c r="G43" s="19"/>
      <c r="H43" s="13"/>
      <c r="I43" s="29"/>
      <c r="J43" s="31"/>
      <c r="K43" s="17"/>
      <c r="L43" s="18">
        <f t="shared" si="2"/>
        <v>0</v>
      </c>
      <c r="M43" s="200">
        <f t="shared" si="3"/>
        <v>0</v>
      </c>
    </row>
    <row r="44" spans="1:13" ht="14.4" x14ac:dyDescent="0.25">
      <c r="A44" s="12" t="str">
        <f t="shared" si="4"/>
        <v/>
      </c>
      <c r="B44" s="13"/>
      <c r="C44" s="14"/>
      <c r="D44" s="15"/>
      <c r="E44" s="19"/>
      <c r="F44" s="16"/>
      <c r="G44" s="19"/>
      <c r="H44" s="13"/>
      <c r="I44" s="29"/>
      <c r="J44" s="31"/>
      <c r="K44" s="17"/>
      <c r="L44" s="18">
        <f t="shared" si="2"/>
        <v>0</v>
      </c>
      <c r="M44" s="200">
        <f t="shared" si="3"/>
        <v>0</v>
      </c>
    </row>
    <row r="45" spans="1:13" ht="14.4" x14ac:dyDescent="0.25">
      <c r="A45" s="12" t="str">
        <f t="shared" si="4"/>
        <v/>
      </c>
      <c r="B45" s="13"/>
      <c r="C45" s="14"/>
      <c r="D45" s="15"/>
      <c r="E45" s="19"/>
      <c r="F45" s="16"/>
      <c r="G45" s="19"/>
      <c r="H45" s="13"/>
      <c r="I45" s="29"/>
      <c r="J45" s="31"/>
      <c r="K45" s="17"/>
      <c r="L45" s="18">
        <f t="shared" si="2"/>
        <v>0</v>
      </c>
      <c r="M45" s="200">
        <f t="shared" si="3"/>
        <v>0</v>
      </c>
    </row>
    <row r="46" spans="1:13" ht="14.4" x14ac:dyDescent="0.25">
      <c r="A46" s="12" t="str">
        <f t="shared" si="4"/>
        <v/>
      </c>
      <c r="B46" s="13"/>
      <c r="C46" s="14"/>
      <c r="D46" s="15"/>
      <c r="E46" s="19"/>
      <c r="F46" s="16"/>
      <c r="G46" s="19"/>
      <c r="H46" s="13"/>
      <c r="I46" s="29"/>
      <c r="J46" s="31"/>
      <c r="K46" s="17"/>
      <c r="L46" s="18">
        <f t="shared" si="2"/>
        <v>0</v>
      </c>
      <c r="M46" s="200">
        <f t="shared" si="3"/>
        <v>0</v>
      </c>
    </row>
    <row r="47" spans="1:13" ht="14.4" x14ac:dyDescent="0.25">
      <c r="A47" s="12" t="str">
        <f t="shared" si="4"/>
        <v/>
      </c>
      <c r="B47" s="13"/>
      <c r="C47" s="14"/>
      <c r="D47" s="15"/>
      <c r="E47" s="19"/>
      <c r="F47" s="16"/>
      <c r="G47" s="19"/>
      <c r="H47" s="13"/>
      <c r="I47" s="29"/>
      <c r="J47" s="31"/>
      <c r="K47" s="17"/>
      <c r="L47" s="18">
        <f t="shared" si="2"/>
        <v>0</v>
      </c>
      <c r="M47" s="200">
        <f t="shared" si="3"/>
        <v>0</v>
      </c>
    </row>
    <row r="48" spans="1:13" ht="14.4" x14ac:dyDescent="0.25">
      <c r="A48" s="12" t="str">
        <f t="shared" si="4"/>
        <v/>
      </c>
      <c r="B48" s="13"/>
      <c r="C48" s="14"/>
      <c r="D48" s="15"/>
      <c r="E48" s="19"/>
      <c r="F48" s="16"/>
      <c r="G48" s="19"/>
      <c r="H48" s="13"/>
      <c r="I48" s="29"/>
      <c r="J48" s="31"/>
      <c r="K48" s="17"/>
      <c r="L48" s="18"/>
      <c r="M48" s="200"/>
    </row>
    <row r="49" spans="1:13" ht="14.4" x14ac:dyDescent="0.25">
      <c r="A49" s="12" t="str">
        <f t="shared" si="4"/>
        <v/>
      </c>
      <c r="B49" s="13"/>
      <c r="C49" s="14"/>
      <c r="D49" s="15"/>
      <c r="E49" s="19"/>
      <c r="F49" s="16"/>
      <c r="G49" s="19"/>
      <c r="H49" s="13"/>
      <c r="I49" s="29"/>
      <c r="J49" s="31"/>
      <c r="K49" s="17"/>
      <c r="L49" s="18"/>
      <c r="M49" s="200"/>
    </row>
    <row r="50" spans="1:13" ht="14.4" x14ac:dyDescent="0.25">
      <c r="A50" s="12" t="str">
        <f t="shared" si="4"/>
        <v/>
      </c>
      <c r="B50" s="13"/>
      <c r="C50" s="14"/>
      <c r="D50" s="15"/>
      <c r="E50" s="19"/>
      <c r="F50" s="16"/>
      <c r="G50" s="19"/>
      <c r="H50" s="13"/>
      <c r="I50" s="29"/>
      <c r="J50" s="31"/>
      <c r="K50" s="17"/>
      <c r="L50" s="18"/>
      <c r="M50" s="200"/>
    </row>
    <row r="51" spans="1:13" ht="14.4" x14ac:dyDescent="0.25">
      <c r="A51" s="12" t="str">
        <f t="shared" si="4"/>
        <v/>
      </c>
      <c r="B51" s="13"/>
      <c r="C51" s="14"/>
      <c r="D51" s="15"/>
      <c r="E51" s="19"/>
      <c r="F51" s="16"/>
      <c r="G51" s="19"/>
      <c r="H51" s="13"/>
      <c r="I51" s="29"/>
      <c r="J51" s="31"/>
      <c r="K51" s="17"/>
      <c r="L51" s="18"/>
      <c r="M51" s="200"/>
    </row>
    <row r="52" spans="1:13" ht="14.4" x14ac:dyDescent="0.25">
      <c r="A52" s="12" t="str">
        <f t="shared" si="4"/>
        <v/>
      </c>
      <c r="B52" s="13"/>
      <c r="C52" s="14"/>
      <c r="D52" s="15"/>
      <c r="E52" s="19"/>
      <c r="F52" s="16"/>
      <c r="G52" s="19"/>
      <c r="H52" s="13"/>
      <c r="I52" s="29"/>
      <c r="J52" s="31"/>
      <c r="K52" s="17"/>
      <c r="L52" s="18"/>
      <c r="M52" s="200"/>
    </row>
    <row r="53" spans="1:13" ht="14.4" x14ac:dyDescent="0.25">
      <c r="A53" s="12" t="str">
        <f t="shared" si="4"/>
        <v/>
      </c>
      <c r="B53" s="13"/>
      <c r="C53" s="14"/>
      <c r="D53" s="15"/>
      <c r="E53" s="19"/>
      <c r="F53" s="16"/>
      <c r="G53" s="19"/>
      <c r="H53" s="13"/>
      <c r="I53" s="29"/>
      <c r="J53" s="31"/>
      <c r="K53" s="17"/>
      <c r="L53" s="18"/>
      <c r="M53" s="200"/>
    </row>
    <row r="54" spans="1:13" ht="14.4" x14ac:dyDescent="0.25">
      <c r="A54" s="12" t="str">
        <f t="shared" si="4"/>
        <v/>
      </c>
      <c r="B54" s="13"/>
      <c r="C54" s="14"/>
      <c r="D54" s="15"/>
      <c r="E54" s="19"/>
      <c r="F54" s="16"/>
      <c r="G54" s="19"/>
      <c r="H54" s="13"/>
      <c r="I54" s="29"/>
      <c r="J54" s="31"/>
      <c r="K54" s="17"/>
      <c r="L54" s="18"/>
      <c r="M54" s="200"/>
    </row>
    <row r="55" spans="1:13" ht="14.4" x14ac:dyDescent="0.25">
      <c r="A55" s="12" t="str">
        <f t="shared" si="4"/>
        <v/>
      </c>
      <c r="B55" s="13"/>
      <c r="C55" s="14"/>
      <c r="D55" s="15"/>
      <c r="E55" s="19"/>
      <c r="F55" s="16"/>
      <c r="G55" s="19"/>
      <c r="H55" s="13"/>
      <c r="I55" s="29"/>
      <c r="J55" s="31"/>
      <c r="K55" s="17"/>
      <c r="L55" s="18"/>
      <c r="M55" s="200"/>
    </row>
    <row r="56" spans="1:13" ht="14.4" x14ac:dyDescent="0.25">
      <c r="A56" s="12" t="str">
        <f t="shared" si="4"/>
        <v/>
      </c>
      <c r="B56" s="13"/>
      <c r="C56" s="14"/>
      <c r="D56" s="15"/>
      <c r="E56" s="19"/>
      <c r="F56" s="16"/>
      <c r="G56" s="19"/>
      <c r="H56" s="13"/>
      <c r="I56" s="29"/>
      <c r="J56" s="31"/>
      <c r="K56" s="17"/>
      <c r="L56" s="18"/>
      <c r="M56" s="200"/>
    </row>
    <row r="57" spans="1:13" ht="14.4" x14ac:dyDescent="0.25">
      <c r="A57" s="12" t="str">
        <f t="shared" si="4"/>
        <v/>
      </c>
      <c r="B57" s="13"/>
      <c r="C57" s="14"/>
      <c r="D57" s="15"/>
      <c r="E57" s="19"/>
      <c r="F57" s="16"/>
      <c r="G57" s="19"/>
      <c r="H57" s="13"/>
      <c r="I57" s="29"/>
      <c r="J57" s="31"/>
      <c r="K57" s="17"/>
      <c r="L57" s="18"/>
      <c r="M57" s="200"/>
    </row>
    <row r="58" spans="1:13" ht="14.4" x14ac:dyDescent="0.25">
      <c r="A58" s="12" t="str">
        <f t="shared" si="4"/>
        <v/>
      </c>
      <c r="B58" s="13"/>
      <c r="C58" s="14"/>
      <c r="D58" s="15"/>
      <c r="E58" s="19"/>
      <c r="F58" s="16"/>
      <c r="G58" s="19"/>
      <c r="H58" s="13"/>
      <c r="I58" s="29"/>
      <c r="J58" s="31"/>
      <c r="K58" s="17"/>
      <c r="L58" s="18"/>
      <c r="M58" s="200"/>
    </row>
    <row r="59" spans="1:13" ht="14.4" x14ac:dyDescent="0.25">
      <c r="A59" s="12"/>
      <c r="B59" s="13"/>
      <c r="C59" s="14"/>
      <c r="D59" s="15"/>
      <c r="E59" s="19"/>
      <c r="F59" s="16"/>
      <c r="G59" s="19"/>
      <c r="H59" s="13"/>
      <c r="I59" s="29"/>
      <c r="J59" s="31"/>
      <c r="K59" s="17"/>
      <c r="L59" s="18"/>
      <c r="M59" s="200"/>
    </row>
    <row r="60" spans="1:13" ht="14.4" x14ac:dyDescent="0.25">
      <c r="A60" s="12"/>
      <c r="B60" s="13"/>
      <c r="C60" s="14"/>
      <c r="D60" s="15"/>
      <c r="E60" s="19"/>
      <c r="F60" s="16"/>
      <c r="G60" s="19"/>
      <c r="H60" s="13"/>
      <c r="I60" s="29"/>
      <c r="J60" s="31"/>
      <c r="K60" s="17"/>
      <c r="L60" s="18"/>
      <c r="M60" s="200"/>
    </row>
    <row r="61" spans="1:13" ht="14.4" x14ac:dyDescent="0.25">
      <c r="A61" s="12"/>
      <c r="B61" s="13"/>
      <c r="C61" s="14"/>
      <c r="D61" s="15"/>
      <c r="E61" s="19"/>
      <c r="F61" s="16"/>
      <c r="G61" s="19"/>
      <c r="H61" s="13"/>
      <c r="I61" s="29"/>
      <c r="J61" s="31"/>
      <c r="K61" s="17"/>
      <c r="L61" s="18"/>
      <c r="M61" s="200"/>
    </row>
    <row r="62" spans="1:13" ht="14.4" x14ac:dyDescent="0.25">
      <c r="A62" s="12"/>
      <c r="B62" s="13"/>
      <c r="C62" s="14"/>
      <c r="D62" s="15"/>
      <c r="E62" s="19"/>
      <c r="F62" s="16"/>
      <c r="G62" s="19"/>
      <c r="H62" s="13"/>
      <c r="I62" s="29"/>
      <c r="J62" s="31"/>
      <c r="K62" s="17"/>
      <c r="L62" s="18"/>
      <c r="M62" s="200"/>
    </row>
    <row r="63" spans="1:13" ht="14.4" x14ac:dyDescent="0.25">
      <c r="A63" s="12"/>
      <c r="B63" s="13"/>
      <c r="C63" s="14"/>
      <c r="D63" s="15"/>
      <c r="E63" s="19"/>
      <c r="F63" s="16"/>
      <c r="G63" s="19"/>
      <c r="H63" s="13"/>
      <c r="I63" s="29"/>
      <c r="J63" s="31"/>
      <c r="K63" s="17"/>
      <c r="L63" s="18"/>
      <c r="M63" s="200"/>
    </row>
    <row r="64" spans="1:13" ht="14.4" x14ac:dyDescent="0.25">
      <c r="A64" s="12"/>
      <c r="B64" s="13"/>
      <c r="C64" s="14"/>
      <c r="D64" s="15"/>
      <c r="E64" s="19"/>
      <c r="F64" s="16"/>
      <c r="G64" s="19"/>
      <c r="H64" s="13"/>
      <c r="I64" s="29"/>
      <c r="J64" s="31"/>
      <c r="K64" s="17"/>
      <c r="L64" s="18"/>
      <c r="M64" s="200"/>
    </row>
    <row r="65" spans="1:13" ht="14.4" x14ac:dyDescent="0.25">
      <c r="A65" s="12"/>
      <c r="B65" s="13"/>
      <c r="C65" s="14"/>
      <c r="D65" s="15"/>
      <c r="E65" s="19"/>
      <c r="F65" s="16"/>
      <c r="G65" s="19"/>
      <c r="H65" s="13"/>
      <c r="I65" s="29"/>
      <c r="J65" s="31"/>
      <c r="K65" s="17"/>
      <c r="L65" s="18"/>
      <c r="M65" s="200"/>
    </row>
    <row r="66" spans="1:13" ht="14.4" x14ac:dyDescent="0.25">
      <c r="A66" s="12"/>
      <c r="B66" s="13"/>
      <c r="C66" s="14"/>
      <c r="D66" s="15"/>
      <c r="E66" s="19"/>
      <c r="F66" s="16"/>
      <c r="G66" s="19"/>
      <c r="H66" s="13"/>
      <c r="I66" s="29"/>
      <c r="J66" s="31"/>
      <c r="K66" s="17"/>
      <c r="L66" s="18"/>
      <c r="M66" s="200"/>
    </row>
    <row r="67" spans="1:13" ht="14.4" x14ac:dyDescent="0.25">
      <c r="A67" s="12"/>
      <c r="B67" s="13"/>
      <c r="C67" s="14"/>
      <c r="D67" s="15"/>
      <c r="E67" s="19"/>
      <c r="F67" s="16"/>
      <c r="G67" s="19"/>
      <c r="H67" s="13"/>
      <c r="I67" s="29"/>
      <c r="J67" s="31"/>
      <c r="K67" s="17"/>
      <c r="L67" s="18"/>
      <c r="M67" s="200"/>
    </row>
    <row r="68" spans="1:13" ht="14.4" x14ac:dyDescent="0.25">
      <c r="A68" s="12"/>
      <c r="B68" s="13"/>
      <c r="C68" s="14"/>
      <c r="D68" s="15"/>
      <c r="E68" s="19"/>
      <c r="F68" s="16"/>
      <c r="G68" s="19"/>
      <c r="H68" s="13"/>
      <c r="I68" s="29"/>
      <c r="J68" s="31"/>
      <c r="K68" s="17"/>
      <c r="L68" s="18"/>
      <c r="M68" s="200"/>
    </row>
    <row r="69" spans="1:13" ht="14.4" x14ac:dyDescent="0.25">
      <c r="A69" s="12"/>
      <c r="B69" s="13"/>
      <c r="C69" s="14"/>
      <c r="D69" s="15"/>
      <c r="E69" s="19"/>
      <c r="F69" s="16"/>
      <c r="G69" s="19"/>
      <c r="H69" s="13"/>
      <c r="I69" s="29"/>
      <c r="J69" s="31"/>
      <c r="K69" s="17"/>
      <c r="L69" s="18"/>
      <c r="M69" s="200"/>
    </row>
    <row r="70" spans="1:13" ht="14.4" x14ac:dyDescent="0.25">
      <c r="A70" s="12"/>
      <c r="B70" s="13"/>
      <c r="C70" s="14"/>
      <c r="D70" s="15"/>
      <c r="E70" s="19"/>
      <c r="F70" s="16"/>
      <c r="G70" s="19"/>
      <c r="H70" s="13"/>
      <c r="I70" s="29"/>
      <c r="J70" s="31"/>
      <c r="K70" s="17"/>
      <c r="L70" s="18"/>
      <c r="M70" s="200"/>
    </row>
    <row r="71" spans="1:13" ht="14.4" x14ac:dyDescent="0.25">
      <c r="A71" s="12"/>
      <c r="B71" s="13"/>
      <c r="C71" s="14"/>
      <c r="D71" s="15"/>
      <c r="E71" s="19"/>
      <c r="F71" s="16"/>
      <c r="G71" s="19"/>
      <c r="H71" s="13"/>
      <c r="I71" s="29"/>
      <c r="J71" s="31"/>
      <c r="K71" s="17"/>
      <c r="L71" s="18"/>
      <c r="M71" s="200"/>
    </row>
    <row r="72" spans="1:13" ht="14.4" x14ac:dyDescent="0.25">
      <c r="A72" s="12"/>
      <c r="B72" s="13"/>
      <c r="C72" s="14"/>
      <c r="D72" s="15"/>
      <c r="E72" s="19"/>
      <c r="F72" s="16"/>
      <c r="G72" s="19"/>
      <c r="H72" s="13"/>
      <c r="I72" s="29"/>
      <c r="J72" s="31"/>
      <c r="K72" s="17"/>
      <c r="L72" s="18"/>
      <c r="M72" s="200"/>
    </row>
    <row r="73" spans="1:13" ht="14.4" x14ac:dyDescent="0.25">
      <c r="A73" s="12"/>
      <c r="B73" s="13"/>
      <c r="C73" s="14"/>
      <c r="D73" s="15"/>
      <c r="E73" s="19"/>
      <c r="F73" s="16"/>
      <c r="G73" s="19"/>
      <c r="H73" s="13"/>
      <c r="I73" s="29"/>
      <c r="J73" s="31"/>
      <c r="K73" s="17"/>
      <c r="L73" s="18"/>
      <c r="M73" s="200"/>
    </row>
    <row r="74" spans="1:13" ht="14.4" x14ac:dyDescent="0.25">
      <c r="A74" s="12"/>
      <c r="B74" s="13"/>
      <c r="C74" s="14"/>
      <c r="D74" s="15"/>
      <c r="E74" s="19"/>
      <c r="F74" s="16"/>
      <c r="G74" s="19"/>
      <c r="H74" s="13"/>
      <c r="I74" s="29"/>
      <c r="J74" s="31"/>
      <c r="K74" s="17"/>
      <c r="L74" s="18"/>
      <c r="M74" s="200"/>
    </row>
    <row r="75" spans="1:13" ht="14.4" x14ac:dyDescent="0.25">
      <c r="A75" s="12"/>
      <c r="B75" s="13"/>
      <c r="C75" s="14"/>
      <c r="D75" s="15"/>
      <c r="E75" s="19"/>
      <c r="F75" s="16"/>
      <c r="G75" s="19"/>
      <c r="H75" s="13"/>
      <c r="I75" s="29"/>
      <c r="J75" s="31"/>
      <c r="K75" s="17"/>
      <c r="L75" s="18"/>
      <c r="M75" s="200"/>
    </row>
    <row r="76" spans="1:13" ht="14.4" x14ac:dyDescent="0.25">
      <c r="A76" s="12"/>
      <c r="B76" s="13"/>
      <c r="C76" s="14"/>
      <c r="D76" s="15"/>
      <c r="E76" s="19"/>
      <c r="F76" s="16"/>
      <c r="G76" s="19"/>
      <c r="H76" s="13"/>
      <c r="I76" s="29"/>
      <c r="J76" s="31"/>
      <c r="K76" s="17"/>
      <c r="L76" s="18"/>
      <c r="M76" s="200"/>
    </row>
    <row r="77" spans="1:13" ht="14.4" x14ac:dyDescent="0.25">
      <c r="A77" s="12"/>
      <c r="B77" s="13"/>
      <c r="C77" s="14"/>
      <c r="D77" s="15"/>
      <c r="E77" s="19"/>
      <c r="F77" s="16"/>
      <c r="G77" s="19"/>
      <c r="H77" s="13"/>
      <c r="I77" s="29"/>
      <c r="J77" s="31"/>
      <c r="K77" s="17"/>
      <c r="L77" s="18"/>
      <c r="M77" s="200"/>
    </row>
    <row r="78" spans="1:13" ht="14.4" x14ac:dyDescent="0.25">
      <c r="A78" s="12"/>
      <c r="B78" s="13"/>
      <c r="C78" s="14"/>
      <c r="D78" s="15"/>
      <c r="E78" s="19"/>
      <c r="F78" s="16"/>
      <c r="G78" s="19"/>
      <c r="H78" s="13"/>
      <c r="I78" s="29"/>
      <c r="J78" s="31"/>
      <c r="K78" s="17"/>
      <c r="L78" s="18"/>
      <c r="M78" s="200"/>
    </row>
    <row r="79" spans="1:13" ht="14.4" x14ac:dyDescent="0.25">
      <c r="A79" s="12"/>
      <c r="B79" s="13"/>
      <c r="C79" s="14"/>
      <c r="D79" s="15"/>
      <c r="E79" s="19"/>
      <c r="F79" s="16"/>
      <c r="G79" s="19"/>
      <c r="H79" s="13"/>
      <c r="I79" s="29"/>
      <c r="J79" s="31"/>
      <c r="K79" s="17"/>
      <c r="L79" s="18"/>
      <c r="M79" s="200"/>
    </row>
    <row r="80" spans="1:13" ht="14.4" x14ac:dyDescent="0.25">
      <c r="A80" s="12"/>
      <c r="B80" s="13"/>
      <c r="C80" s="14"/>
      <c r="D80" s="15"/>
      <c r="E80" s="19"/>
      <c r="F80" s="16"/>
      <c r="G80" s="19"/>
      <c r="H80" s="13"/>
      <c r="I80" s="29"/>
      <c r="J80" s="31"/>
      <c r="K80" s="17"/>
      <c r="L80" s="18"/>
      <c r="M80" s="200"/>
    </row>
    <row r="81" spans="1:13" ht="14.4" x14ac:dyDescent="0.25">
      <c r="A81" s="12"/>
      <c r="B81" s="13"/>
      <c r="C81" s="14"/>
      <c r="D81" s="15"/>
      <c r="E81" s="19"/>
      <c r="F81" s="16"/>
      <c r="G81" s="19"/>
      <c r="H81" s="13"/>
      <c r="I81" s="29"/>
      <c r="J81" s="31"/>
      <c r="K81" s="17"/>
      <c r="L81" s="18"/>
      <c r="M81" s="200"/>
    </row>
    <row r="82" spans="1:13" ht="14.4" x14ac:dyDescent="0.25">
      <c r="A82" s="12"/>
      <c r="B82" s="13"/>
      <c r="C82" s="14"/>
      <c r="D82" s="15"/>
      <c r="E82" s="19"/>
      <c r="F82" s="16"/>
      <c r="G82" s="19"/>
      <c r="H82" s="13"/>
      <c r="I82" s="29"/>
      <c r="J82" s="31"/>
      <c r="K82" s="17"/>
      <c r="L82" s="18"/>
      <c r="M82" s="200"/>
    </row>
    <row r="83" spans="1:13" ht="14.4" x14ac:dyDescent="0.25">
      <c r="A83" s="12"/>
      <c r="B83" s="13"/>
      <c r="C83" s="14"/>
      <c r="D83" s="15"/>
      <c r="E83" s="19"/>
      <c r="F83" s="16"/>
      <c r="G83" s="19"/>
      <c r="H83" s="13"/>
      <c r="I83" s="29"/>
      <c r="J83" s="31"/>
      <c r="K83" s="17"/>
      <c r="L83" s="18"/>
      <c r="M83" s="200"/>
    </row>
    <row r="84" spans="1:13" ht="14.4" x14ac:dyDescent="0.25">
      <c r="A84" s="12"/>
      <c r="B84" s="13"/>
      <c r="C84" s="14"/>
      <c r="D84" s="15"/>
      <c r="E84" s="19"/>
      <c r="F84" s="16"/>
      <c r="G84" s="19"/>
      <c r="H84" s="13"/>
      <c r="I84" s="29"/>
      <c r="J84" s="31"/>
      <c r="K84" s="17"/>
      <c r="L84" s="18"/>
      <c r="M84" s="200"/>
    </row>
    <row r="85" spans="1:13" ht="14.4" x14ac:dyDescent="0.25">
      <c r="A85" s="12"/>
      <c r="B85" s="13"/>
      <c r="C85" s="14"/>
      <c r="D85" s="15"/>
      <c r="E85" s="19"/>
      <c r="F85" s="16"/>
      <c r="G85" s="19"/>
      <c r="H85" s="13"/>
      <c r="I85" s="29"/>
      <c r="J85" s="31"/>
      <c r="K85" s="17"/>
      <c r="L85" s="18"/>
      <c r="M85" s="200"/>
    </row>
    <row r="86" spans="1:13" ht="14.4" x14ac:dyDescent="0.25">
      <c r="A86" s="12"/>
      <c r="B86" s="13"/>
      <c r="C86" s="14"/>
      <c r="D86" s="15"/>
      <c r="E86" s="19"/>
      <c r="F86" s="16"/>
      <c r="G86" s="19"/>
      <c r="H86" s="13"/>
      <c r="I86" s="29"/>
      <c r="J86" s="31"/>
      <c r="K86" s="17"/>
      <c r="L86" s="18"/>
      <c r="M86" s="200"/>
    </row>
    <row r="87" spans="1:13" ht="14.4" x14ac:dyDescent="0.25">
      <c r="A87" s="12"/>
      <c r="B87" s="13"/>
      <c r="C87" s="14"/>
      <c r="D87" s="15"/>
      <c r="E87" s="19"/>
      <c r="F87" s="16"/>
      <c r="G87" s="19"/>
      <c r="H87" s="13"/>
      <c r="I87" s="29"/>
      <c r="J87" s="31"/>
      <c r="K87" s="17"/>
      <c r="L87" s="18"/>
      <c r="M87" s="200"/>
    </row>
    <row r="88" spans="1:13" ht="14.4" x14ac:dyDescent="0.25">
      <c r="A88" s="12"/>
      <c r="B88" s="13"/>
      <c r="C88" s="14"/>
      <c r="D88" s="15"/>
      <c r="E88" s="19"/>
      <c r="F88" s="16"/>
      <c r="G88" s="19"/>
      <c r="H88" s="13"/>
      <c r="I88" s="29"/>
      <c r="J88" s="31"/>
      <c r="K88" s="17"/>
      <c r="L88" s="18"/>
      <c r="M88" s="200"/>
    </row>
    <row r="89" spans="1:13" ht="14.4" x14ac:dyDescent="0.25">
      <c r="A89" s="12"/>
      <c r="B89" s="13"/>
      <c r="C89" s="14"/>
      <c r="D89" s="15"/>
      <c r="E89" s="19"/>
      <c r="F89" s="16"/>
      <c r="G89" s="19"/>
      <c r="H89" s="13"/>
      <c r="I89" s="29"/>
      <c r="J89" s="31"/>
      <c r="K89" s="17"/>
      <c r="L89" s="18"/>
      <c r="M89" s="200"/>
    </row>
    <row r="90" spans="1:13" ht="14.4" x14ac:dyDescent="0.25">
      <c r="A90" s="12"/>
      <c r="B90" s="13"/>
      <c r="C90" s="14"/>
      <c r="D90" s="15"/>
      <c r="E90" s="19"/>
      <c r="F90" s="16"/>
      <c r="G90" s="19"/>
      <c r="H90" s="13"/>
      <c r="I90" s="29"/>
      <c r="J90" s="31"/>
      <c r="K90" s="17"/>
      <c r="L90" s="18"/>
      <c r="M90" s="200"/>
    </row>
    <row r="91" spans="1:13" ht="14.4" x14ac:dyDescent="0.25">
      <c r="A91" s="12"/>
      <c r="B91" s="13"/>
      <c r="C91" s="14"/>
      <c r="D91" s="15"/>
      <c r="E91" s="19"/>
      <c r="F91" s="16"/>
      <c r="G91" s="19"/>
      <c r="H91" s="13"/>
      <c r="I91" s="29"/>
      <c r="J91" s="31"/>
      <c r="K91" s="17"/>
      <c r="L91" s="18"/>
      <c r="M91" s="200"/>
    </row>
    <row r="92" spans="1:13" ht="14.4" x14ac:dyDescent="0.25">
      <c r="A92" s="12"/>
      <c r="B92" s="13"/>
      <c r="C92" s="14"/>
      <c r="D92" s="15"/>
      <c r="E92" s="19"/>
      <c r="F92" s="16"/>
      <c r="G92" s="19"/>
      <c r="H92" s="13"/>
      <c r="I92" s="29"/>
      <c r="J92" s="31"/>
      <c r="K92" s="17"/>
      <c r="L92" s="18"/>
      <c r="M92" s="200"/>
    </row>
    <row r="93" spans="1:13" ht="14.4" x14ac:dyDescent="0.25">
      <c r="A93" s="12"/>
      <c r="B93" s="13"/>
      <c r="C93" s="14"/>
      <c r="D93" s="15"/>
      <c r="E93" s="19"/>
      <c r="F93" s="16"/>
      <c r="G93" s="19"/>
      <c r="H93" s="13"/>
      <c r="I93" s="29"/>
      <c r="J93" s="31"/>
      <c r="K93" s="17"/>
      <c r="L93" s="18"/>
      <c r="M93" s="200"/>
    </row>
    <row r="94" spans="1:13" ht="15" thickBot="1" x14ac:dyDescent="0.3">
      <c r="A94" s="176"/>
      <c r="B94" s="20"/>
      <c r="C94" s="21"/>
      <c r="D94" s="22"/>
      <c r="E94" s="23"/>
      <c r="F94" s="24"/>
      <c r="G94" s="23"/>
      <c r="H94" s="20"/>
      <c r="I94" s="30"/>
      <c r="J94" s="64"/>
      <c r="K94" s="25"/>
      <c r="L94" s="26"/>
      <c r="M94" s="201"/>
    </row>
  </sheetData>
  <autoFilter ref="A3:M58" xr:uid="{2393F3AC-F63D-4311-A2B4-3BF1E29D6C99}">
    <filterColumn colId="6" showButton="0"/>
    <filterColumn colId="7" showButton="0"/>
    <filterColumn colId="8" showButton="0"/>
    <sortState xmlns:xlrd2="http://schemas.microsoft.com/office/spreadsheetml/2017/richdata2" ref="A8:M94">
      <sortCondition ref="B3:B58"/>
    </sortState>
  </autoFilter>
  <mergeCells count="18">
    <mergeCell ref="I4:I5"/>
    <mergeCell ref="J4:J5"/>
    <mergeCell ref="B1:C1"/>
    <mergeCell ref="E1:I1"/>
    <mergeCell ref="K1:L1"/>
    <mergeCell ref="B2:L2"/>
    <mergeCell ref="F3:F4"/>
    <mergeCell ref="G3:J3"/>
    <mergeCell ref="K3:K5"/>
    <mergeCell ref="L3:L5"/>
    <mergeCell ref="G4:G5"/>
    <mergeCell ref="H4:H5"/>
    <mergeCell ref="A3:A5"/>
    <mergeCell ref="B3:B5"/>
    <mergeCell ref="C3:C5"/>
    <mergeCell ref="D3:D5"/>
    <mergeCell ref="E3:E4"/>
    <mergeCell ref="E5:F5"/>
  </mergeCells>
  <conditionalFormatting sqref="C1:D5">
    <cfRule type="duplicateValues" dxfId="11" priority="541"/>
  </conditionalFormatting>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5F8DC-AFDA-4415-A6F5-11C5EA042133}">
  <sheetPr>
    <tabColor rgb="FFFF0000"/>
  </sheetPr>
  <dimension ref="A1:O98"/>
  <sheetViews>
    <sheetView zoomScale="80" zoomScaleNormal="80" workbookViewId="0">
      <selection activeCell="M16" sqref="M16"/>
    </sheetView>
  </sheetViews>
  <sheetFormatPr defaultColWidth="54" defaultRowHeight="13.2" x14ac:dyDescent="0.25"/>
  <cols>
    <col min="1" max="1" width="52.33203125" customWidth="1"/>
    <col min="2" max="2" width="8.44140625" bestFit="1" customWidth="1"/>
    <col min="3" max="3" width="17.6640625" bestFit="1" customWidth="1"/>
    <col min="4" max="4" width="24.109375" bestFit="1" customWidth="1"/>
    <col min="5" max="5" width="9.109375" bestFit="1" customWidth="1"/>
    <col min="6" max="6" width="16.33203125" bestFit="1" customWidth="1"/>
    <col min="7" max="7" width="7.5546875" bestFit="1" customWidth="1"/>
    <col min="8" max="8" width="12" bestFit="1" customWidth="1"/>
    <col min="9" max="9" width="4.88671875" bestFit="1" customWidth="1"/>
    <col min="10" max="10" width="16.33203125" bestFit="1" customWidth="1"/>
    <col min="11" max="11" width="13.6640625" bestFit="1" customWidth="1"/>
    <col min="12" max="12" width="17" bestFit="1" customWidth="1"/>
    <col min="13" max="13" width="35.88671875" style="162" bestFit="1" customWidth="1"/>
  </cols>
  <sheetData>
    <row r="1" spans="1:15" s="9" customFormat="1" ht="22.5" customHeight="1" thickBot="1" x14ac:dyDescent="0.3">
      <c r="A1" s="174">
        <f>SUM(A2-1)</f>
        <v>0</v>
      </c>
      <c r="B1" s="557" t="s">
        <v>99</v>
      </c>
      <c r="C1" s="559"/>
      <c r="D1" s="7" t="s">
        <v>11</v>
      </c>
      <c r="E1" s="557" t="s">
        <v>589</v>
      </c>
      <c r="F1" s="558"/>
      <c r="G1" s="558"/>
      <c r="H1" s="558"/>
      <c r="I1" s="558"/>
      <c r="J1" s="8" t="s">
        <v>12</v>
      </c>
      <c r="K1" s="551">
        <v>45186</v>
      </c>
      <c r="L1" s="552"/>
      <c r="M1" s="8" t="s">
        <v>22</v>
      </c>
    </row>
    <row r="2" spans="1:15" s="9" customFormat="1" ht="22.5" customHeight="1" thickBot="1" x14ac:dyDescent="0.3">
      <c r="A2" s="175">
        <f>COUNTA(_xlfn.UNIQUE(D6:D198))</f>
        <v>1</v>
      </c>
      <c r="B2" s="553" t="s">
        <v>23</v>
      </c>
      <c r="C2" s="554"/>
      <c r="D2" s="554"/>
      <c r="E2" s="554"/>
      <c r="F2" s="554"/>
      <c r="G2" s="554"/>
      <c r="H2" s="554"/>
      <c r="I2" s="554"/>
      <c r="J2" s="554"/>
      <c r="K2" s="554"/>
      <c r="L2" s="555"/>
      <c r="M2" s="10" t="s">
        <v>24</v>
      </c>
    </row>
    <row r="3" spans="1:15" s="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5" s="9" customFormat="1" ht="14.4" thickBot="1" x14ac:dyDescent="0.3">
      <c r="A4" s="536"/>
      <c r="B4" s="539"/>
      <c r="C4" s="542"/>
      <c r="D4" s="545"/>
      <c r="E4" s="548"/>
      <c r="F4" s="556"/>
      <c r="G4" s="566" t="s">
        <v>109</v>
      </c>
      <c r="H4" s="568" t="s">
        <v>110</v>
      </c>
      <c r="I4" s="568">
        <v>80</v>
      </c>
      <c r="J4" s="544" t="s">
        <v>101</v>
      </c>
      <c r="K4" s="561"/>
      <c r="L4" s="564"/>
      <c r="M4" s="11">
        <v>2</v>
      </c>
    </row>
    <row r="5" spans="1:15" s="9" customFormat="1" ht="14.4" thickBot="1" x14ac:dyDescent="0.3">
      <c r="A5" s="537"/>
      <c r="B5" s="540"/>
      <c r="C5" s="543"/>
      <c r="D5" s="546"/>
      <c r="E5" s="549" t="s">
        <v>17</v>
      </c>
      <c r="F5" s="550"/>
      <c r="G5" s="567"/>
      <c r="H5" s="569"/>
      <c r="I5" s="569"/>
      <c r="J5" s="546"/>
      <c r="K5" s="562"/>
      <c r="L5" s="565"/>
      <c r="M5" s="66">
        <v>1</v>
      </c>
    </row>
    <row r="6" spans="1:15" ht="14.4" x14ac:dyDescent="0.25">
      <c r="A6" s="12" t="str">
        <f t="shared" ref="A6:A62" si="0">CONCATENATE(B6,C6,D6)</f>
        <v/>
      </c>
      <c r="B6" s="13"/>
      <c r="C6" s="14"/>
      <c r="D6" s="15"/>
      <c r="E6" s="19"/>
      <c r="F6" s="16"/>
      <c r="G6" s="19"/>
      <c r="H6" s="13"/>
      <c r="I6" s="29"/>
      <c r="J6" s="31"/>
      <c r="K6" s="17"/>
      <c r="L6" s="18"/>
      <c r="M6" s="200"/>
      <c r="N6" s="28"/>
      <c r="O6" s="28"/>
    </row>
    <row r="7" spans="1:15" ht="14.4" x14ac:dyDescent="0.25">
      <c r="A7" s="12" t="str">
        <f t="shared" si="0"/>
        <v/>
      </c>
      <c r="B7" s="13"/>
      <c r="C7" s="14"/>
      <c r="D7" s="15"/>
      <c r="E7" s="19"/>
      <c r="F7" s="16"/>
      <c r="G7" s="19"/>
      <c r="H7" s="13"/>
      <c r="I7" s="29"/>
      <c r="J7" s="31"/>
      <c r="K7" s="17"/>
      <c r="L7" s="18"/>
      <c r="M7" s="200"/>
      <c r="N7" s="28"/>
      <c r="O7" s="28"/>
    </row>
    <row r="8" spans="1:15" ht="14.4" x14ac:dyDescent="0.25">
      <c r="A8" s="12" t="str">
        <f t="shared" si="0"/>
        <v/>
      </c>
      <c r="B8" s="13"/>
      <c r="C8" s="14"/>
      <c r="D8" s="15"/>
      <c r="E8" s="19"/>
      <c r="F8" s="16"/>
      <c r="G8" s="19"/>
      <c r="H8" s="13"/>
      <c r="I8" s="29"/>
      <c r="J8" s="31"/>
      <c r="K8" s="17"/>
      <c r="L8" s="18"/>
      <c r="M8" s="200"/>
      <c r="N8" s="28"/>
      <c r="O8" s="28"/>
    </row>
    <row r="9" spans="1:15" ht="14.4" x14ac:dyDescent="0.25">
      <c r="A9" s="12" t="str">
        <f t="shared" si="0"/>
        <v/>
      </c>
      <c r="B9" s="13"/>
      <c r="C9" s="14"/>
      <c r="D9" s="15"/>
      <c r="E9" s="19"/>
      <c r="F9" s="16"/>
      <c r="G9" s="19"/>
      <c r="H9" s="13"/>
      <c r="I9" s="29"/>
      <c r="J9" s="31"/>
      <c r="K9" s="17"/>
      <c r="L9" s="18"/>
      <c r="M9" s="200"/>
      <c r="N9" s="28"/>
      <c r="O9" s="28"/>
    </row>
    <row r="10" spans="1:15" ht="14.4" x14ac:dyDescent="0.25">
      <c r="A10" s="12" t="str">
        <f t="shared" si="0"/>
        <v/>
      </c>
      <c r="B10" s="13"/>
      <c r="C10" s="14"/>
      <c r="D10" s="15"/>
      <c r="E10" s="19"/>
      <c r="F10" s="16"/>
      <c r="G10" s="19"/>
      <c r="H10" s="13"/>
      <c r="I10" s="29"/>
      <c r="J10" s="31"/>
      <c r="K10" s="17"/>
      <c r="L10" s="18"/>
      <c r="M10" s="200"/>
      <c r="N10" s="28"/>
      <c r="O10" s="28"/>
    </row>
    <row r="11" spans="1:15" ht="14.4" x14ac:dyDescent="0.25">
      <c r="A11" s="12" t="str">
        <f t="shared" si="0"/>
        <v/>
      </c>
      <c r="B11" s="13"/>
      <c r="C11" s="14"/>
      <c r="D11" s="15"/>
      <c r="E11" s="19"/>
      <c r="F11" s="16"/>
      <c r="G11" s="19"/>
      <c r="H11" s="13"/>
      <c r="I11" s="29"/>
      <c r="J11" s="31"/>
      <c r="K11" s="17"/>
      <c r="L11" s="18"/>
      <c r="M11" s="200"/>
      <c r="N11" s="28"/>
      <c r="O11" s="28"/>
    </row>
    <row r="12" spans="1:15" ht="14.4" x14ac:dyDescent="0.25">
      <c r="A12" s="12" t="str">
        <f t="shared" si="0"/>
        <v/>
      </c>
      <c r="B12" s="13"/>
      <c r="C12" s="14"/>
      <c r="D12" s="15"/>
      <c r="E12" s="19"/>
      <c r="F12" s="16"/>
      <c r="G12" s="19"/>
      <c r="H12" s="13"/>
      <c r="I12" s="29"/>
      <c r="J12" s="31"/>
      <c r="K12" s="17"/>
      <c r="L12" s="18"/>
      <c r="M12" s="200"/>
      <c r="O12" s="28"/>
    </row>
    <row r="13" spans="1:15" ht="14.4" x14ac:dyDescent="0.25">
      <c r="A13" s="12" t="str">
        <f t="shared" si="0"/>
        <v/>
      </c>
      <c r="B13" s="13"/>
      <c r="C13" s="14"/>
      <c r="D13" s="15"/>
      <c r="E13" s="19"/>
      <c r="F13" s="16"/>
      <c r="G13" s="19"/>
      <c r="H13" s="13"/>
      <c r="I13" s="29"/>
      <c r="J13" s="31"/>
      <c r="K13" s="17"/>
      <c r="L13" s="18"/>
      <c r="M13" s="200"/>
      <c r="O13" s="28"/>
    </row>
    <row r="14" spans="1:15" ht="14.4" x14ac:dyDescent="0.25">
      <c r="A14" s="12" t="str">
        <f t="shared" si="0"/>
        <v/>
      </c>
      <c r="B14" s="13"/>
      <c r="C14" s="14"/>
      <c r="D14" s="15"/>
      <c r="E14" s="19"/>
      <c r="F14" s="16"/>
      <c r="G14" s="19"/>
      <c r="H14" s="13"/>
      <c r="I14" s="29"/>
      <c r="J14" s="31"/>
      <c r="K14" s="17"/>
      <c r="L14" s="18"/>
      <c r="M14" s="200"/>
    </row>
    <row r="15" spans="1:15" ht="14.4" x14ac:dyDescent="0.25">
      <c r="A15" s="12" t="str">
        <f t="shared" si="0"/>
        <v/>
      </c>
      <c r="B15" s="13"/>
      <c r="C15" s="14"/>
      <c r="D15" s="15"/>
      <c r="E15" s="19"/>
      <c r="F15" s="16"/>
      <c r="G15" s="19"/>
      <c r="H15" s="13"/>
      <c r="I15" s="29"/>
      <c r="J15" s="31"/>
      <c r="K15" s="17"/>
      <c r="L15" s="18"/>
      <c r="M15" s="200"/>
    </row>
    <row r="16" spans="1:15" ht="14.4" x14ac:dyDescent="0.25">
      <c r="A16" s="12" t="str">
        <f t="shared" si="0"/>
        <v/>
      </c>
      <c r="B16" s="13"/>
      <c r="C16" s="14"/>
      <c r="D16" s="15"/>
      <c r="E16" s="19"/>
      <c r="F16" s="16"/>
      <c r="G16" s="19"/>
      <c r="H16" s="13"/>
      <c r="I16" s="29"/>
      <c r="J16" s="31"/>
      <c r="K16" s="17"/>
      <c r="L16" s="18"/>
      <c r="M16" s="200"/>
    </row>
    <row r="17" spans="1:13" ht="14.4" x14ac:dyDescent="0.25">
      <c r="A17" s="12" t="str">
        <f t="shared" si="0"/>
        <v/>
      </c>
      <c r="B17" s="13"/>
      <c r="C17" s="14"/>
      <c r="D17" s="15"/>
      <c r="E17" s="19"/>
      <c r="F17" s="16"/>
      <c r="G17" s="19"/>
      <c r="H17" s="13"/>
      <c r="I17" s="29"/>
      <c r="J17" s="31"/>
      <c r="K17" s="17"/>
      <c r="L17" s="18"/>
      <c r="M17" s="200"/>
    </row>
    <row r="18" spans="1:13" ht="14.4" x14ac:dyDescent="0.25">
      <c r="A18" s="12" t="str">
        <f t="shared" si="0"/>
        <v/>
      </c>
      <c r="B18" s="13"/>
      <c r="C18" s="14"/>
      <c r="D18" s="15"/>
      <c r="E18" s="19"/>
      <c r="F18" s="16"/>
      <c r="G18" s="19"/>
      <c r="H18" s="13"/>
      <c r="I18" s="29"/>
      <c r="J18" s="31"/>
      <c r="K18" s="17"/>
      <c r="L18" s="18"/>
      <c r="M18" s="200"/>
    </row>
    <row r="19" spans="1:13" ht="14.4" x14ac:dyDescent="0.25">
      <c r="A19" s="12" t="str">
        <f t="shared" si="0"/>
        <v/>
      </c>
      <c r="B19" s="13"/>
      <c r="C19" s="14"/>
      <c r="D19" s="15"/>
      <c r="E19" s="19"/>
      <c r="F19" s="16"/>
      <c r="G19" s="19"/>
      <c r="H19" s="13"/>
      <c r="I19" s="29"/>
      <c r="J19" s="31"/>
      <c r="K19" s="17"/>
      <c r="L19" s="18"/>
      <c r="M19" s="200"/>
    </row>
    <row r="20" spans="1:13" ht="14.4" x14ac:dyDescent="0.25">
      <c r="A20" s="12" t="str">
        <f t="shared" si="0"/>
        <v/>
      </c>
      <c r="B20" s="13"/>
      <c r="C20" s="14"/>
      <c r="D20" s="15"/>
      <c r="E20" s="19"/>
      <c r="F20" s="16"/>
      <c r="G20" s="19"/>
      <c r="H20" s="13"/>
      <c r="I20" s="29"/>
      <c r="J20" s="31"/>
      <c r="K20" s="17"/>
      <c r="L20" s="18"/>
      <c r="M20" s="200"/>
    </row>
    <row r="21" spans="1:13" ht="14.4" x14ac:dyDescent="0.25">
      <c r="A21" s="12" t="str">
        <f t="shared" si="0"/>
        <v/>
      </c>
      <c r="B21" s="13"/>
      <c r="C21" s="14"/>
      <c r="D21" s="15"/>
      <c r="E21" s="19"/>
      <c r="F21" s="16"/>
      <c r="G21" s="19"/>
      <c r="H21" s="13"/>
      <c r="I21" s="29"/>
      <c r="J21" s="31"/>
      <c r="K21" s="17"/>
      <c r="L21" s="18"/>
      <c r="M21" s="200"/>
    </row>
    <row r="22" spans="1:13" ht="14.4" x14ac:dyDescent="0.25">
      <c r="A22" s="12" t="str">
        <f t="shared" si="0"/>
        <v/>
      </c>
      <c r="B22" s="13"/>
      <c r="C22" s="14"/>
      <c r="D22" s="15"/>
      <c r="E22" s="19"/>
      <c r="F22" s="16"/>
      <c r="G22" s="19"/>
      <c r="H22" s="13"/>
      <c r="I22" s="29"/>
      <c r="J22" s="31"/>
      <c r="K22" s="17"/>
      <c r="L22" s="18"/>
      <c r="M22" s="200"/>
    </row>
    <row r="23" spans="1:13" ht="14.4" x14ac:dyDescent="0.25">
      <c r="A23" s="12" t="str">
        <f t="shared" si="0"/>
        <v/>
      </c>
      <c r="B23" s="13"/>
      <c r="C23" s="14"/>
      <c r="D23" s="15"/>
      <c r="E23" s="19"/>
      <c r="F23" s="16"/>
      <c r="G23" s="19"/>
      <c r="H23" s="13"/>
      <c r="I23" s="29"/>
      <c r="J23" s="31"/>
      <c r="K23" s="17"/>
      <c r="L23" s="18"/>
      <c r="M23" s="200"/>
    </row>
    <row r="24" spans="1:13" ht="14.4" x14ac:dyDescent="0.25">
      <c r="A24" s="12" t="str">
        <f t="shared" si="0"/>
        <v/>
      </c>
      <c r="B24" s="13"/>
      <c r="C24" s="14"/>
      <c r="D24" s="15"/>
      <c r="E24" s="19"/>
      <c r="F24" s="16"/>
      <c r="G24" s="19"/>
      <c r="H24" s="13"/>
      <c r="I24" s="29"/>
      <c r="J24" s="31"/>
      <c r="K24" s="17"/>
      <c r="L24" s="18"/>
      <c r="M24" s="200"/>
    </row>
    <row r="25" spans="1:13" ht="14.4" x14ac:dyDescent="0.25">
      <c r="A25" s="12" t="str">
        <f t="shared" si="0"/>
        <v/>
      </c>
      <c r="B25" s="13"/>
      <c r="C25" s="14"/>
      <c r="D25" s="15"/>
      <c r="E25" s="19"/>
      <c r="F25" s="16"/>
      <c r="G25" s="19"/>
      <c r="H25" s="13"/>
      <c r="I25" s="29"/>
      <c r="J25" s="31"/>
      <c r="K25" s="17"/>
      <c r="L25" s="18"/>
      <c r="M25" s="200"/>
    </row>
    <row r="26" spans="1:13" ht="14.4" x14ac:dyDescent="0.25">
      <c r="A26" s="12" t="str">
        <f t="shared" si="0"/>
        <v/>
      </c>
      <c r="B26" s="13"/>
      <c r="C26" s="14"/>
      <c r="D26" s="15"/>
      <c r="E26" s="19"/>
      <c r="F26" s="16"/>
      <c r="G26" s="19"/>
      <c r="H26" s="13"/>
      <c r="I26" s="29"/>
      <c r="J26" s="31"/>
      <c r="K26" s="17"/>
      <c r="L26" s="18"/>
      <c r="M26" s="200"/>
    </row>
    <row r="27" spans="1:13" ht="14.4" x14ac:dyDescent="0.25">
      <c r="A27" s="12" t="str">
        <f t="shared" si="0"/>
        <v/>
      </c>
      <c r="B27" s="13"/>
      <c r="C27" s="14"/>
      <c r="D27" s="15"/>
      <c r="E27" s="19"/>
      <c r="F27" s="16"/>
      <c r="G27" s="19"/>
      <c r="H27" s="13"/>
      <c r="I27" s="29"/>
      <c r="J27" s="31"/>
      <c r="K27" s="17"/>
      <c r="L27" s="18"/>
      <c r="M27" s="200"/>
    </row>
    <row r="28" spans="1:13" ht="14.4" x14ac:dyDescent="0.25">
      <c r="A28" s="12" t="str">
        <f t="shared" si="0"/>
        <v/>
      </c>
      <c r="B28" s="13"/>
      <c r="C28" s="14"/>
      <c r="D28" s="15"/>
      <c r="E28" s="19"/>
      <c r="F28" s="16"/>
      <c r="G28" s="19"/>
      <c r="H28" s="13"/>
      <c r="I28" s="29"/>
      <c r="J28" s="31"/>
      <c r="K28" s="17"/>
      <c r="L28" s="18"/>
      <c r="M28" s="200"/>
    </row>
    <row r="29" spans="1:13" ht="14.4" x14ac:dyDescent="0.25">
      <c r="A29" s="12" t="str">
        <f t="shared" si="0"/>
        <v/>
      </c>
      <c r="B29" s="13"/>
      <c r="C29" s="14"/>
      <c r="D29" s="202"/>
      <c r="E29" s="19"/>
      <c r="F29" s="16"/>
      <c r="G29" s="19"/>
      <c r="H29" s="13"/>
      <c r="I29" s="29"/>
      <c r="J29" s="31"/>
      <c r="K29" s="17"/>
      <c r="L29" s="18"/>
      <c r="M29" s="200"/>
    </row>
    <row r="30" spans="1:13" ht="14.4" x14ac:dyDescent="0.25">
      <c r="A30" s="12" t="str">
        <f t="shared" si="0"/>
        <v/>
      </c>
      <c r="B30" s="13"/>
      <c r="C30" s="14"/>
      <c r="D30" s="15"/>
      <c r="E30" s="19"/>
      <c r="F30" s="16"/>
      <c r="G30" s="19"/>
      <c r="H30" s="13"/>
      <c r="I30" s="29"/>
      <c r="J30" s="31"/>
      <c r="K30" s="17"/>
      <c r="L30" s="18"/>
      <c r="M30" s="200"/>
    </row>
    <row r="31" spans="1:13" ht="14.4" x14ac:dyDescent="0.25">
      <c r="A31" s="12" t="str">
        <f t="shared" si="0"/>
        <v/>
      </c>
      <c r="B31" s="13"/>
      <c r="C31" s="14"/>
      <c r="D31" s="15"/>
      <c r="E31" s="19"/>
      <c r="F31" s="16"/>
      <c r="G31" s="19"/>
      <c r="H31" s="13"/>
      <c r="I31" s="29"/>
      <c r="J31" s="31"/>
      <c r="K31" s="17"/>
      <c r="L31" s="18"/>
      <c r="M31" s="200"/>
    </row>
    <row r="32" spans="1:13" ht="14.4" x14ac:dyDescent="0.25">
      <c r="A32" s="12" t="str">
        <f t="shared" si="0"/>
        <v/>
      </c>
      <c r="B32" s="13"/>
      <c r="C32" s="14"/>
      <c r="D32" s="15"/>
      <c r="E32" s="19"/>
      <c r="F32" s="16"/>
      <c r="G32" s="19"/>
      <c r="H32" s="13"/>
      <c r="I32" s="29"/>
      <c r="J32" s="31"/>
      <c r="K32" s="17"/>
      <c r="L32" s="18"/>
      <c r="M32" s="200"/>
    </row>
    <row r="33" spans="1:13" ht="14.4" x14ac:dyDescent="0.25">
      <c r="A33" s="12" t="str">
        <f t="shared" si="0"/>
        <v/>
      </c>
      <c r="B33" s="13"/>
      <c r="C33" s="14"/>
      <c r="D33" s="15"/>
      <c r="E33" s="19"/>
      <c r="F33" s="16"/>
      <c r="G33" s="19"/>
      <c r="H33" s="13"/>
      <c r="I33" s="29"/>
      <c r="J33" s="31"/>
      <c r="K33" s="17"/>
      <c r="L33" s="18"/>
      <c r="M33" s="200"/>
    </row>
    <row r="34" spans="1:13" ht="14.4" x14ac:dyDescent="0.25">
      <c r="A34" s="12" t="str">
        <f t="shared" si="0"/>
        <v/>
      </c>
      <c r="B34" s="13"/>
      <c r="C34" s="14"/>
      <c r="D34" s="15"/>
      <c r="E34" s="19"/>
      <c r="F34" s="16"/>
      <c r="G34" s="19"/>
      <c r="H34" s="13"/>
      <c r="I34" s="29"/>
      <c r="J34" s="31"/>
      <c r="K34" s="17"/>
      <c r="L34" s="18"/>
      <c r="M34" s="200"/>
    </row>
    <row r="35" spans="1:13" ht="14.4" x14ac:dyDescent="0.25">
      <c r="A35" s="12" t="str">
        <f t="shared" si="0"/>
        <v/>
      </c>
      <c r="B35" s="13"/>
      <c r="C35" s="14"/>
      <c r="D35" s="15"/>
      <c r="E35" s="19"/>
      <c r="F35" s="16"/>
      <c r="G35" s="19"/>
      <c r="H35" s="13"/>
      <c r="I35" s="29"/>
      <c r="J35" s="31"/>
      <c r="K35" s="17"/>
      <c r="L35" s="18"/>
      <c r="M35" s="200"/>
    </row>
    <row r="36" spans="1:13" ht="14.4" x14ac:dyDescent="0.25">
      <c r="A36" s="12" t="str">
        <f t="shared" si="0"/>
        <v/>
      </c>
      <c r="B36" s="13"/>
      <c r="C36" s="14"/>
      <c r="D36" s="15"/>
      <c r="E36" s="19"/>
      <c r="F36" s="16"/>
      <c r="G36" s="19"/>
      <c r="H36" s="13"/>
      <c r="I36" s="29"/>
      <c r="J36" s="31"/>
      <c r="K36" s="17"/>
      <c r="L36" s="18"/>
      <c r="M36" s="200"/>
    </row>
    <row r="37" spans="1:13" ht="14.4" x14ac:dyDescent="0.25">
      <c r="A37" s="12" t="str">
        <f t="shared" si="0"/>
        <v/>
      </c>
      <c r="B37" s="13"/>
      <c r="C37" s="14"/>
      <c r="D37" s="15"/>
      <c r="E37" s="19"/>
      <c r="F37" s="16"/>
      <c r="G37" s="19"/>
      <c r="H37" s="13"/>
      <c r="I37" s="29"/>
      <c r="J37" s="31"/>
      <c r="K37" s="17"/>
      <c r="L37" s="18"/>
      <c r="M37" s="200"/>
    </row>
    <row r="38" spans="1:13" ht="14.4" x14ac:dyDescent="0.25">
      <c r="A38" s="12" t="str">
        <f t="shared" si="0"/>
        <v/>
      </c>
      <c r="B38" s="13"/>
      <c r="C38" s="14"/>
      <c r="D38" s="15"/>
      <c r="E38" s="19"/>
      <c r="F38" s="16"/>
      <c r="G38" s="19"/>
      <c r="H38" s="13"/>
      <c r="I38" s="29"/>
      <c r="J38" s="31"/>
      <c r="K38" s="17"/>
      <c r="L38" s="18"/>
      <c r="M38" s="200"/>
    </row>
    <row r="39" spans="1:13" ht="14.4" x14ac:dyDescent="0.25">
      <c r="A39" s="12" t="str">
        <f t="shared" si="0"/>
        <v/>
      </c>
      <c r="B39" s="13"/>
      <c r="C39" s="14"/>
      <c r="D39" s="15"/>
      <c r="E39" s="19"/>
      <c r="F39" s="16"/>
      <c r="G39" s="19"/>
      <c r="H39" s="13"/>
      <c r="I39" s="29"/>
      <c r="J39" s="31"/>
      <c r="K39" s="17"/>
      <c r="L39" s="18"/>
      <c r="M39" s="200"/>
    </row>
    <row r="40" spans="1:13" ht="14.4" x14ac:dyDescent="0.25">
      <c r="A40" s="12" t="str">
        <f t="shared" si="0"/>
        <v/>
      </c>
      <c r="B40" s="13"/>
      <c r="C40" s="14"/>
      <c r="D40" s="15"/>
      <c r="E40" s="19"/>
      <c r="F40" s="16"/>
      <c r="G40" s="19"/>
      <c r="H40" s="13"/>
      <c r="I40" s="29"/>
      <c r="J40" s="31"/>
      <c r="K40" s="17"/>
      <c r="L40" s="18"/>
      <c r="M40" s="200"/>
    </row>
    <row r="41" spans="1:13" ht="14.4" x14ac:dyDescent="0.25">
      <c r="A41" s="12" t="str">
        <f t="shared" si="0"/>
        <v/>
      </c>
      <c r="B41" s="13"/>
      <c r="C41" s="14"/>
      <c r="D41" s="15"/>
      <c r="E41" s="19"/>
      <c r="F41" s="16"/>
      <c r="G41" s="19"/>
      <c r="H41" s="13"/>
      <c r="I41" s="29"/>
      <c r="J41" s="31"/>
      <c r="K41" s="17"/>
      <c r="L41" s="18"/>
      <c r="M41" s="200"/>
    </row>
    <row r="42" spans="1:13" ht="14.4" x14ac:dyDescent="0.25">
      <c r="A42" s="12" t="str">
        <f t="shared" si="0"/>
        <v/>
      </c>
      <c r="B42" s="13"/>
      <c r="C42" s="14"/>
      <c r="D42" s="15"/>
      <c r="E42" s="19"/>
      <c r="F42" s="16"/>
      <c r="G42" s="19"/>
      <c r="H42" s="13"/>
      <c r="I42" s="29"/>
      <c r="J42" s="31"/>
      <c r="K42" s="17"/>
      <c r="L42" s="18"/>
      <c r="M42" s="200"/>
    </row>
    <row r="43" spans="1:13" ht="14.4" x14ac:dyDescent="0.25">
      <c r="A43" s="12" t="str">
        <f t="shared" si="0"/>
        <v/>
      </c>
      <c r="B43" s="13"/>
      <c r="C43" s="14"/>
      <c r="D43" s="15"/>
      <c r="E43" s="19"/>
      <c r="F43" s="16"/>
      <c r="G43" s="19"/>
      <c r="H43" s="13"/>
      <c r="I43" s="29"/>
      <c r="J43" s="31"/>
      <c r="K43" s="17"/>
      <c r="L43" s="18"/>
      <c r="M43" s="200"/>
    </row>
    <row r="44" spans="1:13" ht="14.4" x14ac:dyDescent="0.25">
      <c r="A44" s="12" t="str">
        <f t="shared" si="0"/>
        <v/>
      </c>
      <c r="B44" s="13"/>
      <c r="C44" s="14"/>
      <c r="D44" s="15"/>
      <c r="E44" s="19"/>
      <c r="F44" s="16"/>
      <c r="G44" s="19"/>
      <c r="H44" s="13"/>
      <c r="I44" s="29"/>
      <c r="J44" s="31"/>
      <c r="K44" s="17"/>
      <c r="L44" s="18"/>
      <c r="M44" s="200"/>
    </row>
    <row r="45" spans="1:13" ht="14.4" x14ac:dyDescent="0.25">
      <c r="A45" s="12" t="str">
        <f t="shared" si="0"/>
        <v/>
      </c>
      <c r="B45" s="13"/>
      <c r="C45" s="14"/>
      <c r="D45" s="15"/>
      <c r="E45" s="19"/>
      <c r="F45" s="16"/>
      <c r="G45" s="19"/>
      <c r="H45" s="13"/>
      <c r="I45" s="29"/>
      <c r="J45" s="31"/>
      <c r="K45" s="17"/>
      <c r="L45" s="18"/>
      <c r="M45" s="200"/>
    </row>
    <row r="46" spans="1:13" ht="14.4" x14ac:dyDescent="0.25">
      <c r="A46" s="12" t="str">
        <f t="shared" si="0"/>
        <v/>
      </c>
      <c r="B46" s="13"/>
      <c r="C46" s="14"/>
      <c r="D46" s="15"/>
      <c r="E46" s="19"/>
      <c r="F46" s="16"/>
      <c r="G46" s="19"/>
      <c r="H46" s="13"/>
      <c r="I46" s="29"/>
      <c r="J46" s="31"/>
      <c r="K46" s="17"/>
      <c r="L46" s="18"/>
      <c r="M46" s="200"/>
    </row>
    <row r="47" spans="1:13" ht="14.4" x14ac:dyDescent="0.25">
      <c r="A47" s="12" t="str">
        <f t="shared" si="0"/>
        <v/>
      </c>
      <c r="B47" s="13"/>
      <c r="C47" s="14"/>
      <c r="D47" s="15"/>
      <c r="E47" s="19"/>
      <c r="F47" s="16"/>
      <c r="G47" s="19"/>
      <c r="H47" s="13"/>
      <c r="I47" s="29"/>
      <c r="J47" s="31"/>
      <c r="K47" s="17"/>
      <c r="L47" s="18"/>
      <c r="M47" s="200"/>
    </row>
    <row r="48" spans="1:13" ht="14.4" x14ac:dyDescent="0.25">
      <c r="A48" s="12" t="str">
        <f t="shared" si="0"/>
        <v/>
      </c>
      <c r="B48" s="13"/>
      <c r="C48" s="14"/>
      <c r="D48" s="15"/>
      <c r="E48" s="19"/>
      <c r="F48" s="16"/>
      <c r="G48" s="19"/>
      <c r="H48" s="13"/>
      <c r="I48" s="29"/>
      <c r="J48" s="31"/>
      <c r="K48" s="17"/>
      <c r="L48" s="18"/>
      <c r="M48" s="200"/>
    </row>
    <row r="49" spans="1:13" ht="14.4" x14ac:dyDescent="0.25">
      <c r="A49" s="12" t="str">
        <f t="shared" si="0"/>
        <v/>
      </c>
      <c r="B49" s="13"/>
      <c r="C49" s="14"/>
      <c r="D49" s="15"/>
      <c r="E49" s="19"/>
      <c r="F49" s="16"/>
      <c r="G49" s="19"/>
      <c r="H49" s="13"/>
      <c r="I49" s="29"/>
      <c r="J49" s="31"/>
      <c r="K49" s="17"/>
      <c r="L49" s="18"/>
      <c r="M49" s="200"/>
    </row>
    <row r="50" spans="1:13" ht="14.4" x14ac:dyDescent="0.25">
      <c r="A50" s="12" t="str">
        <f t="shared" si="0"/>
        <v/>
      </c>
      <c r="B50" s="13"/>
      <c r="C50" s="14"/>
      <c r="D50" s="15"/>
      <c r="E50" s="19"/>
      <c r="F50" s="16"/>
      <c r="G50" s="19"/>
      <c r="H50" s="13"/>
      <c r="I50" s="29"/>
      <c r="J50" s="31"/>
      <c r="K50" s="17"/>
      <c r="L50" s="18"/>
      <c r="M50" s="200"/>
    </row>
    <row r="51" spans="1:13" ht="14.4" x14ac:dyDescent="0.25">
      <c r="A51" s="12" t="str">
        <f t="shared" si="0"/>
        <v/>
      </c>
      <c r="B51" s="13"/>
      <c r="C51" s="14"/>
      <c r="D51" s="15"/>
      <c r="E51" s="19"/>
      <c r="F51" s="16"/>
      <c r="G51" s="19"/>
      <c r="H51" s="13"/>
      <c r="I51" s="29"/>
      <c r="J51" s="31"/>
      <c r="K51" s="17"/>
      <c r="L51" s="18"/>
      <c r="M51" s="200"/>
    </row>
    <row r="52" spans="1:13" ht="14.4" x14ac:dyDescent="0.25">
      <c r="A52" s="12" t="str">
        <f t="shared" si="0"/>
        <v/>
      </c>
      <c r="B52" s="13"/>
      <c r="C52" s="14"/>
      <c r="D52" s="15"/>
      <c r="E52" s="19"/>
      <c r="F52" s="16"/>
      <c r="G52" s="19"/>
      <c r="H52" s="13"/>
      <c r="I52" s="29"/>
      <c r="J52" s="31"/>
      <c r="K52" s="17"/>
      <c r="L52" s="18"/>
      <c r="M52" s="200"/>
    </row>
    <row r="53" spans="1:13" ht="14.4" x14ac:dyDescent="0.25">
      <c r="A53" s="12" t="str">
        <f t="shared" si="0"/>
        <v/>
      </c>
      <c r="B53" s="13"/>
      <c r="C53" s="14"/>
      <c r="D53" s="15"/>
      <c r="E53" s="19"/>
      <c r="F53" s="16"/>
      <c r="G53" s="19"/>
      <c r="H53" s="13"/>
      <c r="I53" s="29"/>
      <c r="J53" s="31"/>
      <c r="K53" s="17"/>
      <c r="L53" s="18"/>
      <c r="M53" s="200"/>
    </row>
    <row r="54" spans="1:13" ht="14.4" x14ac:dyDescent="0.25">
      <c r="A54" s="12" t="str">
        <f t="shared" si="0"/>
        <v/>
      </c>
      <c r="B54" s="13"/>
      <c r="C54" s="14"/>
      <c r="D54" s="15"/>
      <c r="E54" s="19"/>
      <c r="F54" s="16"/>
      <c r="G54" s="19"/>
      <c r="H54" s="13"/>
      <c r="I54" s="29"/>
      <c r="J54" s="31"/>
      <c r="K54" s="17"/>
      <c r="L54" s="18"/>
      <c r="M54" s="200"/>
    </row>
    <row r="55" spans="1:13" ht="14.4" x14ac:dyDescent="0.25">
      <c r="A55" s="12" t="str">
        <f t="shared" si="0"/>
        <v/>
      </c>
      <c r="B55" s="13"/>
      <c r="C55" s="14"/>
      <c r="D55" s="15"/>
      <c r="E55" s="19"/>
      <c r="F55" s="16"/>
      <c r="G55" s="19"/>
      <c r="H55" s="13"/>
      <c r="I55" s="29"/>
      <c r="J55" s="31"/>
      <c r="K55" s="17"/>
      <c r="L55" s="18"/>
      <c r="M55" s="200"/>
    </row>
    <row r="56" spans="1:13" ht="14.4" x14ac:dyDescent="0.25">
      <c r="A56" s="12" t="str">
        <f t="shared" si="0"/>
        <v/>
      </c>
      <c r="B56" s="13"/>
      <c r="C56" s="14"/>
      <c r="D56" s="15"/>
      <c r="E56" s="19"/>
      <c r="F56" s="16"/>
      <c r="G56" s="19"/>
      <c r="H56" s="13"/>
      <c r="I56" s="29"/>
      <c r="J56" s="31"/>
      <c r="K56" s="17"/>
      <c r="L56" s="18"/>
      <c r="M56" s="200"/>
    </row>
    <row r="57" spans="1:13" ht="14.4" x14ac:dyDescent="0.25">
      <c r="A57" s="12" t="str">
        <f t="shared" si="0"/>
        <v/>
      </c>
      <c r="B57" s="13"/>
      <c r="C57" s="14"/>
      <c r="D57" s="15"/>
      <c r="E57" s="19"/>
      <c r="F57" s="16"/>
      <c r="G57" s="19"/>
      <c r="H57" s="13"/>
      <c r="I57" s="29"/>
      <c r="J57" s="31"/>
      <c r="K57" s="17"/>
      <c r="L57" s="18"/>
      <c r="M57" s="200"/>
    </row>
    <row r="58" spans="1:13" ht="14.4" x14ac:dyDescent="0.25">
      <c r="A58" s="12" t="str">
        <f t="shared" si="0"/>
        <v/>
      </c>
      <c r="B58" s="13"/>
      <c r="C58" s="14"/>
      <c r="D58" s="15"/>
      <c r="E58" s="19"/>
      <c r="F58" s="16"/>
      <c r="G58" s="19"/>
      <c r="H58" s="13"/>
      <c r="I58" s="29"/>
      <c r="J58" s="31"/>
      <c r="K58" s="17"/>
      <c r="L58" s="18"/>
      <c r="M58" s="200"/>
    </row>
    <row r="59" spans="1:13" ht="14.4" x14ac:dyDescent="0.25">
      <c r="A59" s="12" t="str">
        <f t="shared" si="0"/>
        <v/>
      </c>
      <c r="B59" s="13"/>
      <c r="C59" s="14"/>
      <c r="D59" s="15"/>
      <c r="E59" s="19"/>
      <c r="F59" s="16"/>
      <c r="G59" s="19"/>
      <c r="H59" s="13"/>
      <c r="I59" s="29"/>
      <c r="J59" s="31"/>
      <c r="K59" s="17"/>
      <c r="L59" s="18"/>
      <c r="M59" s="200"/>
    </row>
    <row r="60" spans="1:13" ht="14.4" x14ac:dyDescent="0.25">
      <c r="A60" s="12" t="str">
        <f t="shared" si="0"/>
        <v/>
      </c>
      <c r="B60" s="13"/>
      <c r="C60" s="14"/>
      <c r="D60" s="15"/>
      <c r="E60" s="19"/>
      <c r="F60" s="16"/>
      <c r="G60" s="19"/>
      <c r="H60" s="13"/>
      <c r="I60" s="29"/>
      <c r="J60" s="31"/>
      <c r="K60" s="17"/>
      <c r="L60" s="18"/>
      <c r="M60" s="200"/>
    </row>
    <row r="61" spans="1:13" ht="14.4" x14ac:dyDescent="0.25">
      <c r="A61" s="12" t="str">
        <f t="shared" si="0"/>
        <v/>
      </c>
      <c r="B61" s="13"/>
      <c r="C61" s="14"/>
      <c r="D61" s="15"/>
      <c r="E61" s="19"/>
      <c r="F61" s="16"/>
      <c r="G61" s="19"/>
      <c r="H61" s="13"/>
      <c r="I61" s="29"/>
      <c r="J61" s="31"/>
      <c r="K61" s="17"/>
      <c r="L61" s="18"/>
      <c r="M61" s="200"/>
    </row>
    <row r="62" spans="1:13" ht="14.4" x14ac:dyDescent="0.25">
      <c r="A62" s="12" t="str">
        <f t="shared" si="0"/>
        <v/>
      </c>
      <c r="B62" s="13"/>
      <c r="C62" s="14"/>
      <c r="D62" s="15"/>
      <c r="E62" s="19"/>
      <c r="F62" s="16"/>
      <c r="G62" s="19"/>
      <c r="H62" s="13"/>
      <c r="I62" s="29"/>
      <c r="J62" s="31"/>
      <c r="K62" s="17"/>
      <c r="L62" s="18"/>
      <c r="M62" s="200"/>
    </row>
    <row r="63" spans="1:13" ht="14.4" x14ac:dyDescent="0.25">
      <c r="A63" s="12"/>
      <c r="B63" s="13"/>
      <c r="C63" s="14"/>
      <c r="D63" s="15"/>
      <c r="E63" s="19"/>
      <c r="F63" s="16"/>
      <c r="G63" s="19"/>
      <c r="H63" s="13"/>
      <c r="I63" s="29"/>
      <c r="J63" s="31"/>
      <c r="K63" s="17"/>
      <c r="L63" s="18"/>
      <c r="M63" s="200"/>
    </row>
    <row r="64" spans="1:13" ht="14.4" x14ac:dyDescent="0.25">
      <c r="A64" s="12"/>
      <c r="B64" s="13"/>
      <c r="C64" s="14"/>
      <c r="D64" s="15"/>
      <c r="E64" s="19"/>
      <c r="F64" s="16"/>
      <c r="G64" s="19"/>
      <c r="H64" s="13"/>
      <c r="I64" s="29"/>
      <c r="J64" s="31"/>
      <c r="K64" s="17"/>
      <c r="L64" s="18"/>
      <c r="M64" s="200"/>
    </row>
    <row r="65" spans="1:13" ht="14.4" x14ac:dyDescent="0.25">
      <c r="A65" s="12"/>
      <c r="B65" s="13"/>
      <c r="C65" s="14"/>
      <c r="D65" s="15"/>
      <c r="E65" s="19"/>
      <c r="F65" s="16"/>
      <c r="G65" s="19"/>
      <c r="H65" s="13"/>
      <c r="I65" s="29"/>
      <c r="J65" s="31"/>
      <c r="K65" s="17"/>
      <c r="L65" s="18"/>
      <c r="M65" s="200"/>
    </row>
    <row r="66" spans="1:13" ht="14.4" x14ac:dyDescent="0.25">
      <c r="A66" s="12"/>
      <c r="B66" s="13"/>
      <c r="C66" s="14"/>
      <c r="D66" s="15"/>
      <c r="E66" s="19"/>
      <c r="F66" s="16"/>
      <c r="G66" s="19"/>
      <c r="H66" s="13"/>
      <c r="I66" s="29"/>
      <c r="J66" s="31"/>
      <c r="K66" s="17"/>
      <c r="L66" s="18"/>
      <c r="M66" s="200"/>
    </row>
    <row r="67" spans="1:13" ht="14.4" x14ac:dyDescent="0.25">
      <c r="A67" s="12"/>
      <c r="B67" s="13"/>
      <c r="C67" s="14"/>
      <c r="D67" s="15"/>
      <c r="E67" s="19"/>
      <c r="F67" s="16"/>
      <c r="G67" s="19"/>
      <c r="H67" s="13"/>
      <c r="I67" s="29"/>
      <c r="J67" s="31"/>
      <c r="K67" s="17"/>
      <c r="L67" s="18"/>
      <c r="M67" s="200"/>
    </row>
    <row r="68" spans="1:13" ht="14.4" x14ac:dyDescent="0.25">
      <c r="A68" s="12"/>
      <c r="B68" s="13"/>
      <c r="C68" s="14"/>
      <c r="D68" s="15"/>
      <c r="E68" s="19"/>
      <c r="F68" s="16"/>
      <c r="G68" s="19"/>
      <c r="H68" s="13"/>
      <c r="I68" s="29"/>
      <c r="J68" s="31"/>
      <c r="K68" s="17"/>
      <c r="L68" s="18"/>
      <c r="M68" s="200"/>
    </row>
    <row r="69" spans="1:13" ht="14.4" x14ac:dyDescent="0.25">
      <c r="A69" s="12"/>
      <c r="B69" s="13"/>
      <c r="C69" s="14"/>
      <c r="D69" s="15"/>
      <c r="E69" s="19"/>
      <c r="F69" s="16"/>
      <c r="G69" s="19"/>
      <c r="H69" s="13"/>
      <c r="I69" s="29"/>
      <c r="J69" s="31"/>
      <c r="K69" s="17"/>
      <c r="L69" s="18"/>
      <c r="M69" s="200"/>
    </row>
    <row r="70" spans="1:13" ht="14.4" x14ac:dyDescent="0.25">
      <c r="A70" s="12"/>
      <c r="B70" s="13"/>
      <c r="C70" s="14"/>
      <c r="D70" s="15"/>
      <c r="E70" s="19"/>
      <c r="F70" s="16"/>
      <c r="G70" s="19"/>
      <c r="H70" s="13"/>
      <c r="I70" s="29"/>
      <c r="J70" s="31"/>
      <c r="K70" s="17"/>
      <c r="L70" s="18"/>
      <c r="M70" s="200"/>
    </row>
    <row r="71" spans="1:13" ht="14.4" x14ac:dyDescent="0.25">
      <c r="A71" s="12"/>
      <c r="B71" s="13"/>
      <c r="C71" s="14"/>
      <c r="D71" s="15"/>
      <c r="E71" s="19"/>
      <c r="F71" s="16"/>
      <c r="G71" s="19"/>
      <c r="H71" s="13"/>
      <c r="I71" s="29"/>
      <c r="J71" s="31"/>
      <c r="K71" s="17"/>
      <c r="L71" s="18"/>
      <c r="M71" s="200"/>
    </row>
    <row r="72" spans="1:13" ht="14.4" x14ac:dyDescent="0.25">
      <c r="A72" s="12"/>
      <c r="B72" s="13"/>
      <c r="C72" s="14"/>
      <c r="D72" s="15"/>
      <c r="E72" s="19"/>
      <c r="F72" s="16"/>
      <c r="G72" s="19"/>
      <c r="H72" s="13"/>
      <c r="I72" s="29"/>
      <c r="J72" s="31"/>
      <c r="K72" s="17"/>
      <c r="L72" s="18"/>
      <c r="M72" s="200"/>
    </row>
    <row r="73" spans="1:13" ht="14.4" x14ac:dyDescent="0.25">
      <c r="A73" s="12"/>
      <c r="B73" s="13"/>
      <c r="C73" s="14"/>
      <c r="D73" s="15"/>
      <c r="E73" s="19"/>
      <c r="F73" s="16"/>
      <c r="G73" s="19"/>
      <c r="H73" s="13"/>
      <c r="I73" s="29"/>
      <c r="J73" s="31"/>
      <c r="K73" s="17"/>
      <c r="L73" s="18"/>
      <c r="M73" s="200"/>
    </row>
    <row r="74" spans="1:13" ht="14.4" x14ac:dyDescent="0.25">
      <c r="A74" s="12"/>
      <c r="B74" s="13"/>
      <c r="C74" s="14"/>
      <c r="D74" s="15"/>
      <c r="E74" s="19"/>
      <c r="F74" s="16"/>
      <c r="G74" s="19"/>
      <c r="H74" s="13"/>
      <c r="I74" s="29"/>
      <c r="J74" s="31"/>
      <c r="K74" s="17"/>
      <c r="L74" s="18"/>
      <c r="M74" s="200"/>
    </row>
    <row r="75" spans="1:13" ht="14.4" x14ac:dyDescent="0.25">
      <c r="A75" s="12"/>
      <c r="B75" s="13"/>
      <c r="C75" s="14"/>
      <c r="D75" s="15"/>
      <c r="E75" s="19"/>
      <c r="F75" s="16"/>
      <c r="G75" s="19"/>
      <c r="H75" s="13"/>
      <c r="I75" s="29"/>
      <c r="J75" s="31"/>
      <c r="K75" s="17"/>
      <c r="L75" s="18"/>
      <c r="M75" s="200"/>
    </row>
    <row r="76" spans="1:13" ht="14.4" x14ac:dyDescent="0.25">
      <c r="A76" s="12"/>
      <c r="B76" s="13"/>
      <c r="C76" s="14"/>
      <c r="D76" s="15"/>
      <c r="E76" s="19"/>
      <c r="F76" s="16"/>
      <c r="G76" s="19"/>
      <c r="H76" s="13"/>
      <c r="I76" s="29"/>
      <c r="J76" s="31"/>
      <c r="K76" s="17"/>
      <c r="L76" s="18"/>
      <c r="M76" s="200"/>
    </row>
    <row r="77" spans="1:13" ht="14.4" x14ac:dyDescent="0.25">
      <c r="A77" s="12"/>
      <c r="B77" s="13"/>
      <c r="C77" s="14"/>
      <c r="D77" s="15"/>
      <c r="E77" s="19"/>
      <c r="F77" s="16"/>
      <c r="G77" s="19"/>
      <c r="H77" s="13"/>
      <c r="I77" s="29"/>
      <c r="J77" s="31"/>
      <c r="K77" s="17"/>
      <c r="L77" s="18"/>
      <c r="M77" s="200"/>
    </row>
    <row r="78" spans="1:13" ht="14.4" x14ac:dyDescent="0.25">
      <c r="A78" s="12"/>
      <c r="B78" s="13"/>
      <c r="C78" s="14"/>
      <c r="D78" s="15"/>
      <c r="E78" s="19"/>
      <c r="F78" s="16"/>
      <c r="G78" s="19"/>
      <c r="H78" s="13"/>
      <c r="I78" s="29"/>
      <c r="J78" s="31"/>
      <c r="K78" s="17"/>
      <c r="L78" s="18"/>
      <c r="M78" s="200"/>
    </row>
    <row r="79" spans="1:13" ht="14.4" x14ac:dyDescent="0.25">
      <c r="A79" s="12"/>
      <c r="B79" s="13"/>
      <c r="C79" s="14"/>
      <c r="D79" s="15"/>
      <c r="E79" s="19"/>
      <c r="F79" s="16"/>
      <c r="G79" s="19"/>
      <c r="H79" s="13"/>
      <c r="I79" s="29"/>
      <c r="J79" s="31"/>
      <c r="K79" s="17"/>
      <c r="L79" s="18"/>
      <c r="M79" s="200"/>
    </row>
    <row r="80" spans="1:13" ht="14.4" x14ac:dyDescent="0.25">
      <c r="A80" s="12"/>
      <c r="B80" s="13"/>
      <c r="C80" s="14"/>
      <c r="D80" s="15"/>
      <c r="E80" s="19"/>
      <c r="F80" s="16"/>
      <c r="G80" s="19"/>
      <c r="H80" s="13"/>
      <c r="I80" s="29"/>
      <c r="J80" s="31"/>
      <c r="K80" s="17"/>
      <c r="L80" s="18"/>
      <c r="M80" s="200"/>
    </row>
    <row r="81" spans="1:13" ht="14.4" x14ac:dyDescent="0.25">
      <c r="A81" s="12"/>
      <c r="B81" s="13"/>
      <c r="C81" s="14"/>
      <c r="D81" s="15"/>
      <c r="E81" s="19"/>
      <c r="F81" s="16"/>
      <c r="G81" s="19"/>
      <c r="H81" s="13"/>
      <c r="I81" s="29"/>
      <c r="J81" s="31"/>
      <c r="K81" s="17"/>
      <c r="L81" s="18"/>
      <c r="M81" s="200"/>
    </row>
    <row r="82" spans="1:13" ht="14.4" x14ac:dyDescent="0.25">
      <c r="A82" s="12"/>
      <c r="B82" s="13"/>
      <c r="C82" s="14"/>
      <c r="D82" s="15"/>
      <c r="E82" s="19"/>
      <c r="F82" s="16"/>
      <c r="G82" s="19"/>
      <c r="H82" s="13"/>
      <c r="I82" s="29"/>
      <c r="J82" s="31"/>
      <c r="K82" s="17"/>
      <c r="L82" s="18"/>
      <c r="M82" s="200"/>
    </row>
    <row r="83" spans="1:13" ht="14.4" x14ac:dyDescent="0.25">
      <c r="A83" s="12"/>
      <c r="B83" s="13"/>
      <c r="C83" s="14"/>
      <c r="D83" s="15"/>
      <c r="E83" s="19"/>
      <c r="F83" s="16"/>
      <c r="G83" s="19"/>
      <c r="H83" s="13"/>
      <c r="I83" s="29"/>
      <c r="J83" s="31"/>
      <c r="K83" s="17"/>
      <c r="L83" s="18"/>
      <c r="M83" s="200"/>
    </row>
    <row r="84" spans="1:13" ht="14.4" x14ac:dyDescent="0.25">
      <c r="A84" s="12"/>
      <c r="B84" s="13"/>
      <c r="C84" s="14"/>
      <c r="D84" s="15"/>
      <c r="E84" s="19"/>
      <c r="F84" s="16"/>
      <c r="G84" s="19"/>
      <c r="H84" s="13"/>
      <c r="I84" s="29"/>
      <c r="J84" s="31"/>
      <c r="K84" s="17"/>
      <c r="L84" s="18"/>
      <c r="M84" s="200"/>
    </row>
    <row r="85" spans="1:13" ht="14.4" x14ac:dyDescent="0.25">
      <c r="A85" s="12"/>
      <c r="B85" s="13"/>
      <c r="C85" s="14"/>
      <c r="D85" s="15"/>
      <c r="E85" s="19"/>
      <c r="F85" s="16"/>
      <c r="G85" s="19"/>
      <c r="H85" s="13"/>
      <c r="I85" s="29"/>
      <c r="J85" s="31"/>
      <c r="K85" s="17"/>
      <c r="L85" s="18"/>
      <c r="M85" s="200"/>
    </row>
    <row r="86" spans="1:13" ht="14.4" x14ac:dyDescent="0.25">
      <c r="A86" s="12"/>
      <c r="B86" s="13"/>
      <c r="C86" s="14"/>
      <c r="D86" s="15"/>
      <c r="E86" s="19"/>
      <c r="F86" s="16"/>
      <c r="G86" s="19"/>
      <c r="H86" s="13"/>
      <c r="I86" s="29"/>
      <c r="J86" s="31"/>
      <c r="K86" s="17"/>
      <c r="L86" s="18"/>
      <c r="M86" s="200"/>
    </row>
    <row r="87" spans="1:13" ht="14.4" x14ac:dyDescent="0.25">
      <c r="A87" s="12"/>
      <c r="B87" s="13"/>
      <c r="C87" s="14"/>
      <c r="D87" s="15"/>
      <c r="E87" s="19"/>
      <c r="F87" s="16"/>
      <c r="G87" s="19"/>
      <c r="H87" s="13"/>
      <c r="I87" s="29"/>
      <c r="J87" s="31"/>
      <c r="K87" s="17"/>
      <c r="L87" s="18"/>
      <c r="M87" s="200"/>
    </row>
    <row r="88" spans="1:13" ht="14.4" x14ac:dyDescent="0.25">
      <c r="A88" s="12"/>
      <c r="B88" s="13"/>
      <c r="C88" s="14"/>
      <c r="D88" s="15"/>
      <c r="E88" s="19"/>
      <c r="F88" s="16"/>
      <c r="G88" s="19"/>
      <c r="H88" s="13"/>
      <c r="I88" s="29"/>
      <c r="J88" s="31"/>
      <c r="K88" s="17"/>
      <c r="L88" s="18"/>
      <c r="M88" s="200"/>
    </row>
    <row r="89" spans="1:13" ht="14.4" x14ac:dyDescent="0.25">
      <c r="A89" s="12"/>
      <c r="B89" s="13"/>
      <c r="C89" s="14"/>
      <c r="D89" s="15"/>
      <c r="E89" s="19"/>
      <c r="F89" s="16"/>
      <c r="G89" s="19"/>
      <c r="H89" s="13"/>
      <c r="I89" s="29"/>
      <c r="J89" s="31"/>
      <c r="K89" s="17"/>
      <c r="L89" s="18"/>
      <c r="M89" s="200"/>
    </row>
    <row r="90" spans="1:13" ht="14.4" x14ac:dyDescent="0.25">
      <c r="A90" s="12"/>
      <c r="B90" s="13"/>
      <c r="C90" s="14"/>
      <c r="D90" s="15"/>
      <c r="E90" s="19"/>
      <c r="F90" s="16"/>
      <c r="G90" s="19"/>
      <c r="H90" s="13"/>
      <c r="I90" s="29"/>
      <c r="J90" s="31"/>
      <c r="K90" s="17"/>
      <c r="L90" s="18"/>
      <c r="M90" s="200"/>
    </row>
    <row r="91" spans="1:13" ht="14.4" x14ac:dyDescent="0.25">
      <c r="A91" s="12"/>
      <c r="B91" s="13"/>
      <c r="C91" s="14"/>
      <c r="D91" s="15"/>
      <c r="E91" s="19"/>
      <c r="F91" s="16"/>
      <c r="G91" s="19"/>
      <c r="H91" s="13"/>
      <c r="I91" s="29"/>
      <c r="J91" s="31"/>
      <c r="K91" s="17"/>
      <c r="L91" s="18"/>
      <c r="M91" s="200"/>
    </row>
    <row r="92" spans="1:13" ht="14.4" x14ac:dyDescent="0.25">
      <c r="A92" s="12"/>
      <c r="B92" s="13"/>
      <c r="C92" s="14"/>
      <c r="D92" s="15"/>
      <c r="E92" s="19"/>
      <c r="F92" s="16"/>
      <c r="G92" s="19"/>
      <c r="H92" s="13"/>
      <c r="I92" s="29"/>
      <c r="J92" s="31"/>
      <c r="K92" s="17"/>
      <c r="L92" s="18"/>
      <c r="M92" s="200"/>
    </row>
    <row r="93" spans="1:13" ht="14.4" x14ac:dyDescent="0.25">
      <c r="A93" s="12"/>
      <c r="B93" s="13"/>
      <c r="C93" s="14"/>
      <c r="D93" s="15"/>
      <c r="E93" s="19"/>
      <c r="F93" s="16"/>
      <c r="G93" s="19"/>
      <c r="H93" s="13"/>
      <c r="I93" s="29"/>
      <c r="J93" s="31"/>
      <c r="K93" s="17"/>
      <c r="L93" s="18"/>
      <c r="M93" s="200"/>
    </row>
    <row r="94" spans="1:13" ht="14.4" x14ac:dyDescent="0.25">
      <c r="A94" s="12"/>
      <c r="B94" s="13"/>
      <c r="C94" s="14"/>
      <c r="D94" s="15"/>
      <c r="E94" s="19"/>
      <c r="F94" s="16"/>
      <c r="G94" s="19"/>
      <c r="H94" s="13"/>
      <c r="I94" s="29"/>
      <c r="J94" s="31"/>
      <c r="K94" s="17"/>
      <c r="L94" s="18"/>
      <c r="M94" s="200"/>
    </row>
    <row r="95" spans="1:13" ht="14.4" x14ac:dyDescent="0.25">
      <c r="A95" s="12"/>
      <c r="B95" s="13"/>
      <c r="C95" s="14"/>
      <c r="D95" s="15"/>
      <c r="E95" s="19"/>
      <c r="F95" s="16"/>
      <c r="G95" s="19"/>
      <c r="H95" s="13"/>
      <c r="I95" s="29"/>
      <c r="J95" s="31"/>
      <c r="K95" s="17"/>
      <c r="L95" s="18"/>
      <c r="M95" s="200"/>
    </row>
    <row r="96" spans="1:13" ht="14.4" x14ac:dyDescent="0.25">
      <c r="A96" s="12"/>
      <c r="B96" s="13"/>
      <c r="C96" s="14"/>
      <c r="D96" s="15"/>
      <c r="E96" s="19"/>
      <c r="F96" s="16"/>
      <c r="G96" s="19"/>
      <c r="H96" s="13"/>
      <c r="I96" s="29"/>
      <c r="J96" s="31"/>
      <c r="K96" s="17"/>
      <c r="L96" s="18"/>
      <c r="M96" s="200"/>
    </row>
    <row r="97" spans="1:13" ht="14.4" x14ac:dyDescent="0.25">
      <c r="A97" s="12"/>
      <c r="B97" s="13"/>
      <c r="C97" s="14"/>
      <c r="D97" s="15"/>
      <c r="E97" s="19"/>
      <c r="F97" s="16"/>
      <c r="G97" s="19"/>
      <c r="H97" s="13"/>
      <c r="I97" s="29"/>
      <c r="J97" s="31"/>
      <c r="K97" s="17"/>
      <c r="L97" s="18"/>
      <c r="M97" s="200"/>
    </row>
    <row r="98" spans="1:13" ht="15" thickBot="1" x14ac:dyDescent="0.3">
      <c r="A98" s="176"/>
      <c r="B98" s="20"/>
      <c r="C98" s="21"/>
      <c r="D98" s="22"/>
      <c r="E98" s="23"/>
      <c r="F98" s="24"/>
      <c r="G98" s="23"/>
      <c r="H98" s="20"/>
      <c r="I98" s="30"/>
      <c r="J98" s="64"/>
      <c r="K98" s="25"/>
      <c r="L98" s="26"/>
      <c r="M98" s="201"/>
    </row>
  </sheetData>
  <autoFilter ref="A3:M62" xr:uid="{2393F3AC-F63D-4311-A2B4-3BF1E29D6C99}">
    <filterColumn colId="6" showButton="0"/>
    <filterColumn colId="7" showButton="0"/>
    <filterColumn colId="8" showButton="0"/>
    <sortState xmlns:xlrd2="http://schemas.microsoft.com/office/spreadsheetml/2017/richdata2" ref="A8:M98">
      <sortCondition ref="B3:B62"/>
    </sortState>
  </autoFilter>
  <mergeCells count="18">
    <mergeCell ref="I4:I5"/>
    <mergeCell ref="J4:J5"/>
    <mergeCell ref="B1:C1"/>
    <mergeCell ref="E1:I1"/>
    <mergeCell ref="K1:L1"/>
    <mergeCell ref="B2:L2"/>
    <mergeCell ref="F3:F4"/>
    <mergeCell ref="G3:J3"/>
    <mergeCell ref="K3:K5"/>
    <mergeCell ref="L3:L5"/>
    <mergeCell ref="G4:G5"/>
    <mergeCell ref="H4:H5"/>
    <mergeCell ref="A3:A5"/>
    <mergeCell ref="B3:B5"/>
    <mergeCell ref="C3:C5"/>
    <mergeCell ref="D3:D5"/>
    <mergeCell ref="E3:E4"/>
    <mergeCell ref="E5:F5"/>
  </mergeCells>
  <conditionalFormatting sqref="C1:D5">
    <cfRule type="duplicateValues" dxfId="10" priority="1"/>
  </conditionalFormatting>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3446D-AB1B-4D43-8416-5EC7EB97F124}">
  <sheetPr>
    <tabColor rgb="FFFF0000"/>
  </sheetPr>
  <dimension ref="A1:O98"/>
  <sheetViews>
    <sheetView zoomScale="80" zoomScaleNormal="80" workbookViewId="0">
      <selection activeCell="M4" sqref="M4"/>
    </sheetView>
  </sheetViews>
  <sheetFormatPr defaultColWidth="9.109375" defaultRowHeight="13.2" x14ac:dyDescent="0.25"/>
  <cols>
    <col min="1" max="1" width="54.33203125" bestFit="1" customWidth="1"/>
    <col min="2" max="2" width="6.6640625" customWidth="1"/>
    <col min="3" max="3" width="23.5546875" bestFit="1" customWidth="1"/>
    <col min="4" max="4" width="29.109375" bestFit="1" customWidth="1"/>
    <col min="5" max="5" width="6.6640625" bestFit="1" customWidth="1"/>
    <col min="6" max="6" width="13.109375" bestFit="1" customWidth="1"/>
    <col min="7" max="10" width="6.5546875" bestFit="1" customWidth="1"/>
    <col min="11" max="11" width="12.88671875" bestFit="1" customWidth="1"/>
    <col min="12" max="12" width="7" bestFit="1" customWidth="1"/>
    <col min="13" max="13" width="30.5546875" bestFit="1" customWidth="1"/>
  </cols>
  <sheetData>
    <row r="1" spans="1:15" s="9" customFormat="1" ht="22.5" customHeight="1" thickBot="1" x14ac:dyDescent="0.3">
      <c r="A1" s="63">
        <f>SUM(A2-1)</f>
        <v>0</v>
      </c>
      <c r="B1" s="557" t="s">
        <v>99</v>
      </c>
      <c r="C1" s="559"/>
      <c r="D1" s="7" t="s">
        <v>11</v>
      </c>
      <c r="E1" s="557" t="s">
        <v>586</v>
      </c>
      <c r="F1" s="558"/>
      <c r="G1" s="558"/>
      <c r="H1" s="558"/>
      <c r="I1" s="558"/>
      <c r="J1" s="8" t="s">
        <v>12</v>
      </c>
      <c r="K1" s="551">
        <v>45186</v>
      </c>
      <c r="L1" s="552"/>
      <c r="M1" s="8" t="s">
        <v>22</v>
      </c>
    </row>
    <row r="2" spans="1:15" s="9" customFormat="1" ht="22.5" customHeight="1" thickBot="1" x14ac:dyDescent="0.3">
      <c r="A2" s="1">
        <f>COUNTA(_xlfn.UNIQUE(D6:D198))</f>
        <v>1</v>
      </c>
      <c r="B2" s="553" t="s">
        <v>23</v>
      </c>
      <c r="C2" s="554"/>
      <c r="D2" s="554"/>
      <c r="E2" s="554"/>
      <c r="F2" s="554"/>
      <c r="G2" s="554"/>
      <c r="H2" s="554"/>
      <c r="I2" s="554"/>
      <c r="J2" s="554"/>
      <c r="K2" s="554"/>
      <c r="L2" s="555"/>
      <c r="M2" s="10" t="s">
        <v>24</v>
      </c>
    </row>
    <row r="3" spans="1:15" s="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5" s="9" customFormat="1" ht="14.4" thickBot="1" x14ac:dyDescent="0.3">
      <c r="A4" s="536"/>
      <c r="B4" s="539"/>
      <c r="C4" s="542"/>
      <c r="D4" s="545"/>
      <c r="E4" s="548"/>
      <c r="F4" s="556"/>
      <c r="G4" s="566" t="s">
        <v>100</v>
      </c>
      <c r="H4" s="568">
        <v>65</v>
      </c>
      <c r="I4" s="568">
        <v>80</v>
      </c>
      <c r="J4" s="544" t="s">
        <v>101</v>
      </c>
      <c r="K4" s="561"/>
      <c r="L4" s="564"/>
      <c r="M4" s="11">
        <v>3</v>
      </c>
    </row>
    <row r="5" spans="1:15" s="9" customFormat="1" ht="14.4" thickBot="1" x14ac:dyDescent="0.3">
      <c r="A5" s="537"/>
      <c r="B5" s="540"/>
      <c r="C5" s="543"/>
      <c r="D5" s="546"/>
      <c r="E5" s="549" t="s">
        <v>17</v>
      </c>
      <c r="F5" s="550"/>
      <c r="G5" s="567"/>
      <c r="H5" s="569"/>
      <c r="I5" s="569"/>
      <c r="J5" s="546"/>
      <c r="K5" s="562"/>
      <c r="L5" s="565"/>
      <c r="M5" s="66"/>
    </row>
    <row r="6" spans="1:15" ht="14.4" x14ac:dyDescent="0.25">
      <c r="A6" s="12" t="str">
        <f t="shared" ref="A6:A69" si="0">CONCATENATE(B6,C6,D6)</f>
        <v/>
      </c>
      <c r="B6" s="13"/>
      <c r="C6" s="14"/>
      <c r="D6" s="15"/>
      <c r="E6" s="19"/>
      <c r="F6" s="16"/>
      <c r="G6" s="19"/>
      <c r="H6" s="13"/>
      <c r="I6" s="29"/>
      <c r="J6" s="31"/>
      <c r="K6" s="17"/>
      <c r="L6" s="18">
        <f t="shared" ref="L6:L69" si="1">IF(K6=1,7,IF(K6=2,6,IF(K6=3,5,IF(K6=4,4,IF(K6=5,3,IF(K6=6,2,IF(K6&gt;=6,1,0)))))))</f>
        <v>0</v>
      </c>
      <c r="M6" s="67">
        <f>SUM(L6+$M$5)</f>
        <v>0</v>
      </c>
      <c r="N6" s="28"/>
      <c r="O6" s="28"/>
    </row>
    <row r="7" spans="1:15" ht="14.4" x14ac:dyDescent="0.25">
      <c r="A7" s="12" t="str">
        <f t="shared" si="0"/>
        <v/>
      </c>
      <c r="B7" s="13"/>
      <c r="C7" s="14"/>
      <c r="D7" s="15"/>
      <c r="E7" s="19"/>
      <c r="F7" s="16"/>
      <c r="G7" s="19"/>
      <c r="H7" s="13"/>
      <c r="I7" s="29"/>
      <c r="J7" s="31"/>
      <c r="K7" s="17"/>
      <c r="L7" s="18">
        <f t="shared" si="1"/>
        <v>0</v>
      </c>
      <c r="M7" s="67">
        <f t="shared" ref="M7:M70" si="2">SUM(L7+$M$5)</f>
        <v>0</v>
      </c>
      <c r="N7" s="28"/>
      <c r="O7" s="28"/>
    </row>
    <row r="8" spans="1:15" ht="14.4" x14ac:dyDescent="0.25">
      <c r="A8" s="12" t="str">
        <f t="shared" si="0"/>
        <v/>
      </c>
      <c r="B8" s="13"/>
      <c r="C8" s="14"/>
      <c r="D8" s="15"/>
      <c r="E8" s="19"/>
      <c r="F8" s="16"/>
      <c r="G8" s="19"/>
      <c r="H8" s="13"/>
      <c r="I8" s="29"/>
      <c r="J8" s="31"/>
      <c r="K8" s="17"/>
      <c r="L8" s="18">
        <f t="shared" si="1"/>
        <v>0</v>
      </c>
      <c r="M8" s="67">
        <f t="shared" si="2"/>
        <v>0</v>
      </c>
      <c r="N8" s="28"/>
      <c r="O8" s="28"/>
    </row>
    <row r="9" spans="1:15" ht="14.4" x14ac:dyDescent="0.25">
      <c r="A9" s="12" t="str">
        <f t="shared" si="0"/>
        <v/>
      </c>
      <c r="B9" s="13"/>
      <c r="C9" s="14"/>
      <c r="D9" s="15"/>
      <c r="E9" s="19"/>
      <c r="F9" s="16"/>
      <c r="G9" s="19"/>
      <c r="H9" s="13"/>
      <c r="I9" s="29"/>
      <c r="J9" s="31"/>
      <c r="K9" s="17"/>
      <c r="L9" s="18">
        <f t="shared" si="1"/>
        <v>0</v>
      </c>
      <c r="M9" s="67">
        <f t="shared" si="2"/>
        <v>0</v>
      </c>
      <c r="N9" s="28"/>
      <c r="O9" s="28"/>
    </row>
    <row r="10" spans="1:15" ht="14.4" x14ac:dyDescent="0.25">
      <c r="A10" s="12" t="str">
        <f t="shared" si="0"/>
        <v/>
      </c>
      <c r="B10" s="13"/>
      <c r="C10" s="14"/>
      <c r="D10" s="15"/>
      <c r="E10" s="19"/>
      <c r="F10" s="16"/>
      <c r="G10" s="19"/>
      <c r="H10" s="13"/>
      <c r="I10" s="29"/>
      <c r="J10" s="31"/>
      <c r="K10" s="17"/>
      <c r="L10" s="18">
        <f t="shared" si="1"/>
        <v>0</v>
      </c>
      <c r="M10" s="67">
        <f t="shared" si="2"/>
        <v>0</v>
      </c>
      <c r="N10" s="28"/>
      <c r="O10" s="28"/>
    </row>
    <row r="11" spans="1:15" ht="14.4" x14ac:dyDescent="0.25">
      <c r="A11" s="12" t="str">
        <f t="shared" si="0"/>
        <v/>
      </c>
      <c r="B11" s="13"/>
      <c r="C11" s="14"/>
      <c r="D11" s="15"/>
      <c r="E11" s="19"/>
      <c r="F11" s="16"/>
      <c r="G11" s="19"/>
      <c r="H11" s="13"/>
      <c r="I11" s="29"/>
      <c r="J11" s="31"/>
      <c r="K11" s="17"/>
      <c r="L11" s="18">
        <f t="shared" si="1"/>
        <v>0</v>
      </c>
      <c r="M11" s="67">
        <f t="shared" si="2"/>
        <v>0</v>
      </c>
      <c r="N11" s="28"/>
      <c r="O11" s="28"/>
    </row>
    <row r="12" spans="1:15" ht="14.4" x14ac:dyDescent="0.25">
      <c r="A12" s="12" t="str">
        <f t="shared" si="0"/>
        <v/>
      </c>
      <c r="B12" s="13"/>
      <c r="C12" s="14"/>
      <c r="D12" s="15"/>
      <c r="E12" s="19"/>
      <c r="F12" s="16"/>
      <c r="G12" s="19"/>
      <c r="H12" s="13"/>
      <c r="I12" s="29"/>
      <c r="J12" s="31"/>
      <c r="K12" s="17"/>
      <c r="L12" s="18">
        <f t="shared" si="1"/>
        <v>0</v>
      </c>
      <c r="M12" s="67">
        <f t="shared" si="2"/>
        <v>0</v>
      </c>
      <c r="O12" s="28"/>
    </row>
    <row r="13" spans="1:15" ht="14.4" x14ac:dyDescent="0.25">
      <c r="A13" s="12" t="str">
        <f t="shared" si="0"/>
        <v/>
      </c>
      <c r="B13" s="13"/>
      <c r="C13" s="14"/>
      <c r="D13" s="15"/>
      <c r="E13" s="19"/>
      <c r="F13" s="16"/>
      <c r="G13" s="19"/>
      <c r="H13" s="13"/>
      <c r="I13" s="29"/>
      <c r="J13" s="31"/>
      <c r="K13" s="17"/>
      <c r="L13" s="18">
        <f t="shared" si="1"/>
        <v>0</v>
      </c>
      <c r="M13" s="67">
        <f t="shared" si="2"/>
        <v>0</v>
      </c>
      <c r="O13" s="28"/>
    </row>
    <row r="14" spans="1:15" ht="14.4" x14ac:dyDescent="0.25">
      <c r="A14" s="12" t="str">
        <f t="shared" si="0"/>
        <v/>
      </c>
      <c r="B14" s="13"/>
      <c r="C14" s="14"/>
      <c r="D14" s="15"/>
      <c r="E14" s="19"/>
      <c r="F14" s="16"/>
      <c r="G14" s="19"/>
      <c r="H14" s="13"/>
      <c r="I14" s="29"/>
      <c r="J14" s="31"/>
      <c r="K14" s="17"/>
      <c r="L14" s="18">
        <f t="shared" si="1"/>
        <v>0</v>
      </c>
      <c r="M14" s="67">
        <f t="shared" si="2"/>
        <v>0</v>
      </c>
    </row>
    <row r="15" spans="1:15" ht="14.4" x14ac:dyDescent="0.25">
      <c r="A15" s="12" t="str">
        <f t="shared" si="0"/>
        <v/>
      </c>
      <c r="B15" s="13"/>
      <c r="C15" s="14"/>
      <c r="D15" s="15"/>
      <c r="E15" s="19"/>
      <c r="F15" s="16"/>
      <c r="G15" s="19"/>
      <c r="H15" s="13"/>
      <c r="I15" s="29"/>
      <c r="J15" s="31"/>
      <c r="K15" s="17"/>
      <c r="L15" s="18">
        <f t="shared" si="1"/>
        <v>0</v>
      </c>
      <c r="M15" s="67">
        <f t="shared" si="2"/>
        <v>0</v>
      </c>
    </row>
    <row r="16" spans="1:15" ht="14.4" x14ac:dyDescent="0.25">
      <c r="A16" s="12" t="str">
        <f t="shared" si="0"/>
        <v/>
      </c>
      <c r="B16" s="13"/>
      <c r="C16" s="14"/>
      <c r="D16" s="15"/>
      <c r="E16" s="19"/>
      <c r="F16" s="16"/>
      <c r="G16" s="19"/>
      <c r="H16" s="13"/>
      <c r="I16" s="29"/>
      <c r="J16" s="31"/>
      <c r="K16" s="17"/>
      <c r="L16" s="18">
        <f t="shared" si="1"/>
        <v>0</v>
      </c>
      <c r="M16" s="67">
        <f t="shared" si="2"/>
        <v>0</v>
      </c>
    </row>
    <row r="17" spans="1:13" ht="14.4" x14ac:dyDescent="0.25">
      <c r="A17" s="12" t="str">
        <f t="shared" si="0"/>
        <v/>
      </c>
      <c r="B17" s="13"/>
      <c r="C17" s="14"/>
      <c r="D17" s="15"/>
      <c r="E17" s="19"/>
      <c r="F17" s="16"/>
      <c r="G17" s="19"/>
      <c r="H17" s="13"/>
      <c r="I17" s="29"/>
      <c r="J17" s="31"/>
      <c r="K17" s="17"/>
      <c r="L17" s="18">
        <f t="shared" si="1"/>
        <v>0</v>
      </c>
      <c r="M17" s="67">
        <f t="shared" si="2"/>
        <v>0</v>
      </c>
    </row>
    <row r="18" spans="1:13" ht="14.4" x14ac:dyDescent="0.25">
      <c r="A18" s="12" t="str">
        <f t="shared" si="0"/>
        <v/>
      </c>
      <c r="B18" s="13"/>
      <c r="C18" s="14"/>
      <c r="D18" s="15"/>
      <c r="E18" s="19"/>
      <c r="F18" s="16"/>
      <c r="G18" s="19"/>
      <c r="H18" s="13"/>
      <c r="I18" s="29"/>
      <c r="J18" s="31"/>
      <c r="K18" s="17"/>
      <c r="L18" s="18">
        <f t="shared" si="1"/>
        <v>0</v>
      </c>
      <c r="M18" s="67">
        <f t="shared" si="2"/>
        <v>0</v>
      </c>
    </row>
    <row r="19" spans="1:13" ht="14.4" x14ac:dyDescent="0.25">
      <c r="A19" s="12" t="str">
        <f t="shared" si="0"/>
        <v/>
      </c>
      <c r="B19" s="13"/>
      <c r="C19" s="14"/>
      <c r="D19" s="15"/>
      <c r="E19" s="19"/>
      <c r="F19" s="16"/>
      <c r="G19" s="19"/>
      <c r="H19" s="13"/>
      <c r="I19" s="29"/>
      <c r="J19" s="31"/>
      <c r="K19" s="17"/>
      <c r="L19" s="18">
        <f t="shared" si="1"/>
        <v>0</v>
      </c>
      <c r="M19" s="67">
        <f t="shared" si="2"/>
        <v>0</v>
      </c>
    </row>
    <row r="20" spans="1:13" ht="14.4" x14ac:dyDescent="0.25">
      <c r="A20" s="12" t="str">
        <f t="shared" si="0"/>
        <v/>
      </c>
      <c r="B20" s="13"/>
      <c r="C20" s="14"/>
      <c r="D20" s="15"/>
      <c r="E20" s="19"/>
      <c r="F20" s="16"/>
      <c r="G20" s="19"/>
      <c r="H20" s="13"/>
      <c r="I20" s="29"/>
      <c r="J20" s="31"/>
      <c r="K20" s="17"/>
      <c r="L20" s="18">
        <f t="shared" si="1"/>
        <v>0</v>
      </c>
      <c r="M20" s="67">
        <f t="shared" si="2"/>
        <v>0</v>
      </c>
    </row>
    <row r="21" spans="1:13" ht="14.4" x14ac:dyDescent="0.25">
      <c r="A21" s="12" t="str">
        <f t="shared" si="0"/>
        <v/>
      </c>
      <c r="B21" s="13"/>
      <c r="C21" s="14"/>
      <c r="D21" s="15"/>
      <c r="E21" s="19"/>
      <c r="F21" s="16"/>
      <c r="G21" s="19"/>
      <c r="H21" s="13"/>
      <c r="I21" s="29"/>
      <c r="J21" s="31"/>
      <c r="K21" s="17"/>
      <c r="L21" s="18">
        <f t="shared" si="1"/>
        <v>0</v>
      </c>
      <c r="M21" s="67">
        <f t="shared" si="2"/>
        <v>0</v>
      </c>
    </row>
    <row r="22" spans="1:13" ht="14.4" x14ac:dyDescent="0.25">
      <c r="A22" s="12" t="str">
        <f t="shared" si="0"/>
        <v/>
      </c>
      <c r="B22" s="13"/>
      <c r="C22" s="14"/>
      <c r="D22" s="15"/>
      <c r="E22" s="19"/>
      <c r="F22" s="16"/>
      <c r="G22" s="19"/>
      <c r="H22" s="13"/>
      <c r="I22" s="29"/>
      <c r="J22" s="31"/>
      <c r="K22" s="17"/>
      <c r="L22" s="18">
        <f t="shared" si="1"/>
        <v>0</v>
      </c>
      <c r="M22" s="67">
        <f t="shared" si="2"/>
        <v>0</v>
      </c>
    </row>
    <row r="23" spans="1:13" ht="14.4" x14ac:dyDescent="0.25">
      <c r="A23" s="12" t="str">
        <f t="shared" si="0"/>
        <v/>
      </c>
      <c r="B23" s="13"/>
      <c r="C23" s="14"/>
      <c r="D23" s="15"/>
      <c r="E23" s="19"/>
      <c r="F23" s="16"/>
      <c r="G23" s="19"/>
      <c r="H23" s="13"/>
      <c r="I23" s="29"/>
      <c r="J23" s="31"/>
      <c r="K23" s="17"/>
      <c r="L23" s="18">
        <f t="shared" si="1"/>
        <v>0</v>
      </c>
      <c r="M23" s="67">
        <f t="shared" si="2"/>
        <v>0</v>
      </c>
    </row>
    <row r="24" spans="1:13" ht="14.4" x14ac:dyDescent="0.25">
      <c r="A24" s="12" t="str">
        <f t="shared" si="0"/>
        <v/>
      </c>
      <c r="B24" s="13"/>
      <c r="C24" s="14"/>
      <c r="D24" s="15"/>
      <c r="E24" s="19"/>
      <c r="F24" s="16"/>
      <c r="G24" s="19"/>
      <c r="H24" s="13"/>
      <c r="I24" s="29"/>
      <c r="J24" s="31"/>
      <c r="K24" s="17"/>
      <c r="L24" s="18">
        <f t="shared" si="1"/>
        <v>0</v>
      </c>
      <c r="M24" s="67">
        <f t="shared" si="2"/>
        <v>0</v>
      </c>
    </row>
    <row r="25" spans="1:13" ht="14.4" x14ac:dyDescent="0.25">
      <c r="A25" s="12" t="str">
        <f t="shared" si="0"/>
        <v/>
      </c>
      <c r="B25" s="13"/>
      <c r="C25" s="14"/>
      <c r="D25" s="15"/>
      <c r="E25" s="19"/>
      <c r="F25" s="16"/>
      <c r="G25" s="19"/>
      <c r="H25" s="13"/>
      <c r="I25" s="29"/>
      <c r="J25" s="31"/>
      <c r="K25" s="17"/>
      <c r="L25" s="18">
        <f t="shared" si="1"/>
        <v>0</v>
      </c>
      <c r="M25" s="67">
        <f t="shared" si="2"/>
        <v>0</v>
      </c>
    </row>
    <row r="26" spans="1:13" ht="14.4" x14ac:dyDescent="0.25">
      <c r="A26" s="12" t="str">
        <f t="shared" si="0"/>
        <v/>
      </c>
      <c r="B26" s="13"/>
      <c r="C26" s="14"/>
      <c r="D26" s="15"/>
      <c r="E26" s="19"/>
      <c r="F26" s="16"/>
      <c r="G26" s="19"/>
      <c r="H26" s="13"/>
      <c r="I26" s="29"/>
      <c r="J26" s="31"/>
      <c r="K26" s="17"/>
      <c r="L26" s="18">
        <f t="shared" si="1"/>
        <v>0</v>
      </c>
      <c r="M26" s="67">
        <f t="shared" si="2"/>
        <v>0</v>
      </c>
    </row>
    <row r="27" spans="1:13" ht="14.4" x14ac:dyDescent="0.25">
      <c r="A27" s="12" t="str">
        <f t="shared" si="0"/>
        <v/>
      </c>
      <c r="B27" s="13"/>
      <c r="C27" s="14"/>
      <c r="D27" s="15"/>
      <c r="E27" s="19"/>
      <c r="F27" s="16"/>
      <c r="G27" s="19"/>
      <c r="H27" s="13"/>
      <c r="I27" s="29"/>
      <c r="J27" s="31"/>
      <c r="K27" s="17"/>
      <c r="L27" s="18">
        <f t="shared" si="1"/>
        <v>0</v>
      </c>
      <c r="M27" s="67">
        <f t="shared" si="2"/>
        <v>0</v>
      </c>
    </row>
    <row r="28" spans="1:13" ht="14.4" x14ac:dyDescent="0.25">
      <c r="A28" s="12" t="str">
        <f t="shared" si="0"/>
        <v/>
      </c>
      <c r="B28" s="13"/>
      <c r="C28" s="14"/>
      <c r="D28" s="15"/>
      <c r="E28" s="19"/>
      <c r="F28" s="16"/>
      <c r="G28" s="19"/>
      <c r="H28" s="13"/>
      <c r="I28" s="29"/>
      <c r="J28" s="31"/>
      <c r="K28" s="17"/>
      <c r="L28" s="18">
        <f t="shared" si="1"/>
        <v>0</v>
      </c>
      <c r="M28" s="67">
        <f t="shared" si="2"/>
        <v>0</v>
      </c>
    </row>
    <row r="29" spans="1:13" ht="14.4" x14ac:dyDescent="0.25">
      <c r="A29" s="12" t="str">
        <f t="shared" si="0"/>
        <v/>
      </c>
      <c r="B29" s="13"/>
      <c r="C29" s="14"/>
      <c r="D29" s="15"/>
      <c r="E29" s="19"/>
      <c r="F29" s="16"/>
      <c r="G29" s="19"/>
      <c r="H29" s="13"/>
      <c r="I29" s="29"/>
      <c r="J29" s="31"/>
      <c r="K29" s="17"/>
      <c r="L29" s="18">
        <f t="shared" si="1"/>
        <v>0</v>
      </c>
      <c r="M29" s="67">
        <f t="shared" si="2"/>
        <v>0</v>
      </c>
    </row>
    <row r="30" spans="1:13" ht="14.4" x14ac:dyDescent="0.25">
      <c r="A30" s="12" t="str">
        <f t="shared" si="0"/>
        <v/>
      </c>
      <c r="B30" s="13"/>
      <c r="C30" s="14"/>
      <c r="D30" s="15"/>
      <c r="E30" s="19"/>
      <c r="F30" s="16"/>
      <c r="G30" s="19"/>
      <c r="H30" s="13"/>
      <c r="I30" s="29"/>
      <c r="J30" s="31"/>
      <c r="K30" s="17"/>
      <c r="L30" s="18">
        <f t="shared" si="1"/>
        <v>0</v>
      </c>
      <c r="M30" s="67">
        <f t="shared" si="2"/>
        <v>0</v>
      </c>
    </row>
    <row r="31" spans="1:13" ht="14.4" x14ac:dyDescent="0.25">
      <c r="A31" s="12" t="str">
        <f t="shared" si="0"/>
        <v/>
      </c>
      <c r="B31" s="13"/>
      <c r="C31" s="14"/>
      <c r="D31" s="15"/>
      <c r="E31" s="19"/>
      <c r="F31" s="16"/>
      <c r="G31" s="19"/>
      <c r="H31" s="13"/>
      <c r="I31" s="29"/>
      <c r="J31" s="31"/>
      <c r="K31" s="17"/>
      <c r="L31" s="18">
        <f t="shared" si="1"/>
        <v>0</v>
      </c>
      <c r="M31" s="67">
        <f t="shared" si="2"/>
        <v>0</v>
      </c>
    </row>
    <row r="32" spans="1:13" ht="14.4" x14ac:dyDescent="0.25">
      <c r="A32" s="12" t="str">
        <f t="shared" si="0"/>
        <v/>
      </c>
      <c r="B32" s="13"/>
      <c r="C32" s="14"/>
      <c r="D32" s="15"/>
      <c r="E32" s="19"/>
      <c r="F32" s="16"/>
      <c r="G32" s="19"/>
      <c r="H32" s="13"/>
      <c r="I32" s="29"/>
      <c r="J32" s="31"/>
      <c r="K32" s="17"/>
      <c r="L32" s="18">
        <f t="shared" si="1"/>
        <v>0</v>
      </c>
      <c r="M32" s="67">
        <f t="shared" si="2"/>
        <v>0</v>
      </c>
    </row>
    <row r="33" spans="1:13" ht="14.4" x14ac:dyDescent="0.25">
      <c r="A33" s="12" t="str">
        <f t="shared" si="0"/>
        <v/>
      </c>
      <c r="B33" s="13"/>
      <c r="C33" s="14"/>
      <c r="D33" s="15"/>
      <c r="E33" s="19"/>
      <c r="F33" s="16"/>
      <c r="G33" s="19"/>
      <c r="H33" s="13"/>
      <c r="I33" s="29"/>
      <c r="J33" s="31"/>
      <c r="K33" s="17"/>
      <c r="L33" s="18">
        <f t="shared" si="1"/>
        <v>0</v>
      </c>
      <c r="M33" s="67">
        <f t="shared" si="2"/>
        <v>0</v>
      </c>
    </row>
    <row r="34" spans="1:13" ht="14.4" x14ac:dyDescent="0.25">
      <c r="A34" s="12" t="str">
        <f t="shared" si="0"/>
        <v/>
      </c>
      <c r="B34" s="13"/>
      <c r="C34" s="14"/>
      <c r="D34" s="15"/>
      <c r="E34" s="19"/>
      <c r="F34" s="16"/>
      <c r="G34" s="19"/>
      <c r="H34" s="13"/>
      <c r="I34" s="29"/>
      <c r="J34" s="31"/>
      <c r="K34" s="17"/>
      <c r="L34" s="18">
        <f t="shared" si="1"/>
        <v>0</v>
      </c>
      <c r="M34" s="67">
        <f t="shared" si="2"/>
        <v>0</v>
      </c>
    </row>
    <row r="35" spans="1:13" ht="14.4" x14ac:dyDescent="0.25">
      <c r="A35" s="12" t="str">
        <f t="shared" si="0"/>
        <v/>
      </c>
      <c r="B35" s="13"/>
      <c r="C35" s="14"/>
      <c r="D35" s="15"/>
      <c r="E35" s="19"/>
      <c r="F35" s="16"/>
      <c r="G35" s="19"/>
      <c r="H35" s="13"/>
      <c r="I35" s="29"/>
      <c r="J35" s="31"/>
      <c r="K35" s="17"/>
      <c r="L35" s="18">
        <f t="shared" si="1"/>
        <v>0</v>
      </c>
      <c r="M35" s="67">
        <f t="shared" si="2"/>
        <v>0</v>
      </c>
    </row>
    <row r="36" spans="1:13" ht="14.4" x14ac:dyDescent="0.25">
      <c r="A36" s="12" t="str">
        <f t="shared" si="0"/>
        <v/>
      </c>
      <c r="B36" s="13"/>
      <c r="C36" s="14"/>
      <c r="D36" s="15"/>
      <c r="E36" s="19"/>
      <c r="F36" s="16"/>
      <c r="G36" s="19"/>
      <c r="H36" s="13"/>
      <c r="I36" s="29"/>
      <c r="J36" s="31"/>
      <c r="K36" s="17"/>
      <c r="L36" s="18">
        <f t="shared" si="1"/>
        <v>0</v>
      </c>
      <c r="M36" s="67">
        <f t="shared" si="2"/>
        <v>0</v>
      </c>
    </row>
    <row r="37" spans="1:13" ht="14.4" x14ac:dyDescent="0.25">
      <c r="A37" s="12" t="str">
        <f t="shared" si="0"/>
        <v/>
      </c>
      <c r="B37" s="13"/>
      <c r="C37" s="14"/>
      <c r="D37" s="15"/>
      <c r="E37" s="19"/>
      <c r="F37" s="16"/>
      <c r="G37" s="19"/>
      <c r="H37" s="13"/>
      <c r="I37" s="29"/>
      <c r="J37" s="31"/>
      <c r="K37" s="17"/>
      <c r="L37" s="18">
        <f t="shared" si="1"/>
        <v>0</v>
      </c>
      <c r="M37" s="67">
        <f t="shared" si="2"/>
        <v>0</v>
      </c>
    </row>
    <row r="38" spans="1:13" ht="14.4" x14ac:dyDescent="0.25">
      <c r="A38" s="12" t="str">
        <f t="shared" si="0"/>
        <v/>
      </c>
      <c r="B38" s="13"/>
      <c r="C38" s="14"/>
      <c r="D38" s="15"/>
      <c r="E38" s="19"/>
      <c r="F38" s="16"/>
      <c r="G38" s="19"/>
      <c r="H38" s="13"/>
      <c r="I38" s="29"/>
      <c r="J38" s="31"/>
      <c r="K38" s="17"/>
      <c r="L38" s="18">
        <f t="shared" si="1"/>
        <v>0</v>
      </c>
      <c r="M38" s="67">
        <f t="shared" si="2"/>
        <v>0</v>
      </c>
    </row>
    <row r="39" spans="1:13" ht="14.4" x14ac:dyDescent="0.25">
      <c r="A39" s="12" t="str">
        <f t="shared" si="0"/>
        <v/>
      </c>
      <c r="B39" s="13"/>
      <c r="C39" s="14"/>
      <c r="D39" s="15"/>
      <c r="E39" s="19"/>
      <c r="F39" s="16"/>
      <c r="G39" s="19"/>
      <c r="H39" s="13"/>
      <c r="I39" s="29"/>
      <c r="J39" s="31"/>
      <c r="K39" s="17"/>
      <c r="L39" s="18">
        <f t="shared" si="1"/>
        <v>0</v>
      </c>
      <c r="M39" s="67">
        <f t="shared" si="2"/>
        <v>0</v>
      </c>
    </row>
    <row r="40" spans="1:13" ht="14.4" x14ac:dyDescent="0.25">
      <c r="A40" s="12" t="str">
        <f t="shared" si="0"/>
        <v/>
      </c>
      <c r="B40" s="13"/>
      <c r="C40" s="14"/>
      <c r="D40" s="15"/>
      <c r="E40" s="19"/>
      <c r="F40" s="16"/>
      <c r="G40" s="19"/>
      <c r="H40" s="13"/>
      <c r="I40" s="29"/>
      <c r="J40" s="31"/>
      <c r="K40" s="17"/>
      <c r="L40" s="18">
        <f t="shared" si="1"/>
        <v>0</v>
      </c>
      <c r="M40" s="67">
        <f t="shared" si="2"/>
        <v>0</v>
      </c>
    </row>
    <row r="41" spans="1:13" ht="14.4" x14ac:dyDescent="0.25">
      <c r="A41" s="12" t="str">
        <f t="shared" si="0"/>
        <v/>
      </c>
      <c r="B41" s="13"/>
      <c r="C41" s="14"/>
      <c r="D41" s="15"/>
      <c r="E41" s="19"/>
      <c r="F41" s="16"/>
      <c r="G41" s="19"/>
      <c r="H41" s="13"/>
      <c r="I41" s="29"/>
      <c r="J41" s="31"/>
      <c r="K41" s="17"/>
      <c r="L41" s="18">
        <f t="shared" si="1"/>
        <v>0</v>
      </c>
      <c r="M41" s="67">
        <f t="shared" si="2"/>
        <v>0</v>
      </c>
    </row>
    <row r="42" spans="1:13" ht="14.4" x14ac:dyDescent="0.25">
      <c r="A42" s="12" t="str">
        <f t="shared" si="0"/>
        <v/>
      </c>
      <c r="B42" s="13"/>
      <c r="C42" s="14"/>
      <c r="D42" s="15"/>
      <c r="E42" s="19"/>
      <c r="F42" s="16"/>
      <c r="G42" s="19"/>
      <c r="H42" s="13"/>
      <c r="I42" s="29"/>
      <c r="J42" s="31"/>
      <c r="K42" s="17"/>
      <c r="L42" s="18">
        <f t="shared" si="1"/>
        <v>0</v>
      </c>
      <c r="M42" s="67">
        <f t="shared" si="2"/>
        <v>0</v>
      </c>
    </row>
    <row r="43" spans="1:13" ht="14.4" x14ac:dyDescent="0.25">
      <c r="A43" s="12" t="str">
        <f t="shared" si="0"/>
        <v/>
      </c>
      <c r="B43" s="13"/>
      <c r="C43" s="14"/>
      <c r="D43" s="15"/>
      <c r="E43" s="19"/>
      <c r="F43" s="16"/>
      <c r="G43" s="19"/>
      <c r="H43" s="13"/>
      <c r="I43" s="29"/>
      <c r="J43" s="31"/>
      <c r="K43" s="17"/>
      <c r="L43" s="18">
        <f t="shared" si="1"/>
        <v>0</v>
      </c>
      <c r="M43" s="67">
        <f t="shared" si="2"/>
        <v>0</v>
      </c>
    </row>
    <row r="44" spans="1:13" ht="14.4" x14ac:dyDescent="0.25">
      <c r="A44" s="12" t="str">
        <f t="shared" si="0"/>
        <v/>
      </c>
      <c r="B44" s="13"/>
      <c r="C44" s="14"/>
      <c r="D44" s="15"/>
      <c r="E44" s="19"/>
      <c r="F44" s="16"/>
      <c r="G44" s="19"/>
      <c r="H44" s="13"/>
      <c r="I44" s="29"/>
      <c r="J44" s="31"/>
      <c r="K44" s="17"/>
      <c r="L44" s="18">
        <f t="shared" si="1"/>
        <v>0</v>
      </c>
      <c r="M44" s="67">
        <f t="shared" si="2"/>
        <v>0</v>
      </c>
    </row>
    <row r="45" spans="1:13" ht="14.4" x14ac:dyDescent="0.25">
      <c r="A45" s="12" t="str">
        <f t="shared" si="0"/>
        <v/>
      </c>
      <c r="B45" s="13"/>
      <c r="C45" s="14"/>
      <c r="D45" s="15"/>
      <c r="E45" s="19"/>
      <c r="F45" s="16"/>
      <c r="G45" s="19"/>
      <c r="H45" s="13"/>
      <c r="I45" s="29"/>
      <c r="J45" s="31"/>
      <c r="K45" s="17"/>
      <c r="L45" s="18">
        <f t="shared" si="1"/>
        <v>0</v>
      </c>
      <c r="M45" s="67">
        <f t="shared" si="2"/>
        <v>0</v>
      </c>
    </row>
    <row r="46" spans="1:13" ht="14.4" x14ac:dyDescent="0.25">
      <c r="A46" s="12" t="str">
        <f t="shared" si="0"/>
        <v/>
      </c>
      <c r="B46" s="13"/>
      <c r="C46" s="14"/>
      <c r="D46" s="15"/>
      <c r="E46" s="19"/>
      <c r="F46" s="16"/>
      <c r="G46" s="19"/>
      <c r="H46" s="13"/>
      <c r="I46" s="29"/>
      <c r="J46" s="31"/>
      <c r="K46" s="17"/>
      <c r="L46" s="18">
        <f t="shared" si="1"/>
        <v>0</v>
      </c>
      <c r="M46" s="67">
        <f t="shared" si="2"/>
        <v>0</v>
      </c>
    </row>
    <row r="47" spans="1:13" ht="14.4" x14ac:dyDescent="0.25">
      <c r="A47" s="12" t="str">
        <f t="shared" si="0"/>
        <v/>
      </c>
      <c r="B47" s="13"/>
      <c r="C47" s="14"/>
      <c r="D47" s="15"/>
      <c r="E47" s="19"/>
      <c r="F47" s="16"/>
      <c r="G47" s="19"/>
      <c r="H47" s="13"/>
      <c r="I47" s="29"/>
      <c r="J47" s="31"/>
      <c r="K47" s="17"/>
      <c r="L47" s="18">
        <f t="shared" si="1"/>
        <v>0</v>
      </c>
      <c r="M47" s="67">
        <f t="shared" si="2"/>
        <v>0</v>
      </c>
    </row>
    <row r="48" spans="1:13" ht="14.4" x14ac:dyDescent="0.25">
      <c r="A48" s="12" t="str">
        <f t="shared" si="0"/>
        <v/>
      </c>
      <c r="B48" s="13"/>
      <c r="C48" s="14"/>
      <c r="D48" s="15"/>
      <c r="E48" s="19"/>
      <c r="F48" s="16"/>
      <c r="G48" s="19"/>
      <c r="H48" s="13"/>
      <c r="I48" s="29"/>
      <c r="J48" s="31"/>
      <c r="K48" s="17"/>
      <c r="L48" s="18">
        <f t="shared" si="1"/>
        <v>0</v>
      </c>
      <c r="M48" s="67">
        <f t="shared" si="2"/>
        <v>0</v>
      </c>
    </row>
    <row r="49" spans="1:13" ht="14.4" x14ac:dyDescent="0.25">
      <c r="A49" s="12" t="str">
        <f t="shared" si="0"/>
        <v/>
      </c>
      <c r="B49" s="13"/>
      <c r="C49" s="14"/>
      <c r="D49" s="15"/>
      <c r="E49" s="19"/>
      <c r="F49" s="16"/>
      <c r="G49" s="19"/>
      <c r="H49" s="13"/>
      <c r="I49" s="29"/>
      <c r="J49" s="31"/>
      <c r="K49" s="17"/>
      <c r="L49" s="18">
        <f t="shared" si="1"/>
        <v>0</v>
      </c>
      <c r="M49" s="67">
        <f t="shared" si="2"/>
        <v>0</v>
      </c>
    </row>
    <row r="50" spans="1:13" ht="14.4" x14ac:dyDescent="0.25">
      <c r="A50" s="12" t="str">
        <f t="shared" si="0"/>
        <v/>
      </c>
      <c r="B50" s="13"/>
      <c r="C50" s="14"/>
      <c r="D50" s="15"/>
      <c r="E50" s="19"/>
      <c r="F50" s="16"/>
      <c r="G50" s="19"/>
      <c r="H50" s="13"/>
      <c r="I50" s="29"/>
      <c r="J50" s="31"/>
      <c r="K50" s="17"/>
      <c r="L50" s="18">
        <f t="shared" si="1"/>
        <v>0</v>
      </c>
      <c r="M50" s="67">
        <f t="shared" si="2"/>
        <v>0</v>
      </c>
    </row>
    <row r="51" spans="1:13" ht="14.4" x14ac:dyDescent="0.25">
      <c r="A51" s="12" t="str">
        <f t="shared" si="0"/>
        <v/>
      </c>
      <c r="B51" s="13"/>
      <c r="C51" s="14"/>
      <c r="D51" s="15"/>
      <c r="E51" s="19"/>
      <c r="F51" s="16"/>
      <c r="G51" s="19"/>
      <c r="H51" s="13"/>
      <c r="I51" s="29"/>
      <c r="J51" s="31"/>
      <c r="K51" s="17"/>
      <c r="L51" s="18">
        <f t="shared" si="1"/>
        <v>0</v>
      </c>
      <c r="M51" s="67">
        <f t="shared" si="2"/>
        <v>0</v>
      </c>
    </row>
    <row r="52" spans="1:13" ht="14.4" x14ac:dyDescent="0.25">
      <c r="A52" s="12" t="str">
        <f t="shared" si="0"/>
        <v/>
      </c>
      <c r="B52" s="13"/>
      <c r="C52" s="14"/>
      <c r="D52" s="15"/>
      <c r="E52" s="19"/>
      <c r="F52" s="16"/>
      <c r="G52" s="19"/>
      <c r="H52" s="13"/>
      <c r="I52" s="29"/>
      <c r="J52" s="31"/>
      <c r="K52" s="17"/>
      <c r="L52" s="18">
        <f t="shared" si="1"/>
        <v>0</v>
      </c>
      <c r="M52" s="67">
        <f t="shared" si="2"/>
        <v>0</v>
      </c>
    </row>
    <row r="53" spans="1:13" ht="14.4" x14ac:dyDescent="0.25">
      <c r="A53" s="12" t="str">
        <f t="shared" si="0"/>
        <v/>
      </c>
      <c r="B53" s="13"/>
      <c r="C53" s="14"/>
      <c r="D53" s="15"/>
      <c r="E53" s="19"/>
      <c r="F53" s="16"/>
      <c r="G53" s="19"/>
      <c r="H53" s="13"/>
      <c r="I53" s="29"/>
      <c r="J53" s="31"/>
      <c r="K53" s="17"/>
      <c r="L53" s="18">
        <f t="shared" si="1"/>
        <v>0</v>
      </c>
      <c r="M53" s="67">
        <f t="shared" si="2"/>
        <v>0</v>
      </c>
    </row>
    <row r="54" spans="1:13" ht="14.4" x14ac:dyDescent="0.25">
      <c r="A54" s="12" t="str">
        <f t="shared" si="0"/>
        <v/>
      </c>
      <c r="B54" s="13"/>
      <c r="C54" s="14"/>
      <c r="D54" s="15"/>
      <c r="E54" s="19"/>
      <c r="F54" s="16"/>
      <c r="G54" s="19"/>
      <c r="H54" s="13"/>
      <c r="I54" s="29"/>
      <c r="J54" s="31"/>
      <c r="K54" s="17"/>
      <c r="L54" s="18">
        <f t="shared" si="1"/>
        <v>0</v>
      </c>
      <c r="M54" s="67">
        <f t="shared" si="2"/>
        <v>0</v>
      </c>
    </row>
    <row r="55" spans="1:13" ht="14.4" x14ac:dyDescent="0.25">
      <c r="A55" s="12" t="str">
        <f t="shared" si="0"/>
        <v/>
      </c>
      <c r="B55" s="13"/>
      <c r="C55" s="14"/>
      <c r="D55" s="15"/>
      <c r="E55" s="19"/>
      <c r="F55" s="16"/>
      <c r="G55" s="19"/>
      <c r="H55" s="13"/>
      <c r="I55" s="29"/>
      <c r="J55" s="31"/>
      <c r="K55" s="17"/>
      <c r="L55" s="18">
        <f t="shared" si="1"/>
        <v>0</v>
      </c>
      <c r="M55" s="67">
        <f t="shared" si="2"/>
        <v>0</v>
      </c>
    </row>
    <row r="56" spans="1:13" ht="14.4" x14ac:dyDescent="0.25">
      <c r="A56" s="12" t="str">
        <f t="shared" si="0"/>
        <v/>
      </c>
      <c r="B56" s="13"/>
      <c r="C56" s="14"/>
      <c r="D56" s="15"/>
      <c r="E56" s="19"/>
      <c r="F56" s="16"/>
      <c r="G56" s="19"/>
      <c r="H56" s="13"/>
      <c r="I56" s="29"/>
      <c r="J56" s="31"/>
      <c r="K56" s="17"/>
      <c r="L56" s="18">
        <f t="shared" si="1"/>
        <v>0</v>
      </c>
      <c r="M56" s="67">
        <f t="shared" si="2"/>
        <v>0</v>
      </c>
    </row>
    <row r="57" spans="1:13" ht="14.4" x14ac:dyDescent="0.25">
      <c r="A57" s="12" t="str">
        <f t="shared" si="0"/>
        <v/>
      </c>
      <c r="B57" s="13"/>
      <c r="C57" s="14"/>
      <c r="D57" s="15"/>
      <c r="E57" s="19"/>
      <c r="F57" s="16"/>
      <c r="G57" s="19"/>
      <c r="H57" s="13"/>
      <c r="I57" s="29"/>
      <c r="J57" s="31"/>
      <c r="K57" s="17"/>
      <c r="L57" s="18">
        <f t="shared" si="1"/>
        <v>0</v>
      </c>
      <c r="M57" s="67">
        <f t="shared" si="2"/>
        <v>0</v>
      </c>
    </row>
    <row r="58" spans="1:13" ht="14.4" x14ac:dyDescent="0.25">
      <c r="A58" s="12" t="str">
        <f t="shared" si="0"/>
        <v/>
      </c>
      <c r="B58" s="13"/>
      <c r="C58" s="14"/>
      <c r="D58" s="15"/>
      <c r="E58" s="19"/>
      <c r="F58" s="16"/>
      <c r="G58" s="19"/>
      <c r="H58" s="13"/>
      <c r="I58" s="29"/>
      <c r="J58" s="31"/>
      <c r="K58" s="17"/>
      <c r="L58" s="18">
        <f t="shared" si="1"/>
        <v>0</v>
      </c>
      <c r="M58" s="67">
        <f t="shared" si="2"/>
        <v>0</v>
      </c>
    </row>
    <row r="59" spans="1:13" ht="14.4" x14ac:dyDescent="0.25">
      <c r="A59" s="12" t="str">
        <f t="shared" si="0"/>
        <v/>
      </c>
      <c r="B59" s="13"/>
      <c r="C59" s="14"/>
      <c r="D59" s="15"/>
      <c r="E59" s="19"/>
      <c r="F59" s="16"/>
      <c r="G59" s="19"/>
      <c r="H59" s="13"/>
      <c r="I59" s="29"/>
      <c r="J59" s="31"/>
      <c r="K59" s="17"/>
      <c r="L59" s="18">
        <f t="shared" si="1"/>
        <v>0</v>
      </c>
      <c r="M59" s="67">
        <f t="shared" si="2"/>
        <v>0</v>
      </c>
    </row>
    <row r="60" spans="1:13" ht="14.4" x14ac:dyDescent="0.25">
      <c r="A60" s="12" t="str">
        <f t="shared" si="0"/>
        <v/>
      </c>
      <c r="B60" s="13"/>
      <c r="C60" s="14"/>
      <c r="D60" s="15"/>
      <c r="E60" s="19"/>
      <c r="F60" s="16"/>
      <c r="G60" s="19"/>
      <c r="H60" s="13"/>
      <c r="I60" s="29"/>
      <c r="J60" s="31"/>
      <c r="K60" s="17"/>
      <c r="L60" s="18">
        <f t="shared" si="1"/>
        <v>0</v>
      </c>
      <c r="M60" s="67">
        <f t="shared" si="2"/>
        <v>0</v>
      </c>
    </row>
    <row r="61" spans="1:13" ht="14.4" x14ac:dyDescent="0.25">
      <c r="A61" s="12" t="str">
        <f t="shared" si="0"/>
        <v/>
      </c>
      <c r="B61" s="13"/>
      <c r="C61" s="14"/>
      <c r="D61" s="15"/>
      <c r="E61" s="19"/>
      <c r="F61" s="16"/>
      <c r="G61" s="19"/>
      <c r="H61" s="13"/>
      <c r="I61" s="29"/>
      <c r="J61" s="31"/>
      <c r="K61" s="17"/>
      <c r="L61" s="18">
        <f t="shared" si="1"/>
        <v>0</v>
      </c>
      <c r="M61" s="67">
        <f t="shared" si="2"/>
        <v>0</v>
      </c>
    </row>
    <row r="62" spans="1:13" ht="14.4" x14ac:dyDescent="0.25">
      <c r="A62" s="12" t="str">
        <f t="shared" si="0"/>
        <v/>
      </c>
      <c r="B62" s="13"/>
      <c r="C62" s="14"/>
      <c r="D62" s="15"/>
      <c r="E62" s="19"/>
      <c r="F62" s="16"/>
      <c r="G62" s="19"/>
      <c r="H62" s="13"/>
      <c r="I62" s="29"/>
      <c r="J62" s="31"/>
      <c r="K62" s="17"/>
      <c r="L62" s="18">
        <f t="shared" si="1"/>
        <v>0</v>
      </c>
      <c r="M62" s="67">
        <f t="shared" si="2"/>
        <v>0</v>
      </c>
    </row>
    <row r="63" spans="1:13" ht="14.4" x14ac:dyDescent="0.25">
      <c r="A63" s="12" t="str">
        <f t="shared" si="0"/>
        <v/>
      </c>
      <c r="B63" s="13"/>
      <c r="C63" s="14"/>
      <c r="D63" s="15"/>
      <c r="E63" s="19"/>
      <c r="F63" s="16"/>
      <c r="G63" s="19"/>
      <c r="H63" s="13"/>
      <c r="I63" s="29"/>
      <c r="J63" s="31"/>
      <c r="K63" s="17"/>
      <c r="L63" s="18">
        <f t="shared" si="1"/>
        <v>0</v>
      </c>
      <c r="M63" s="67">
        <f t="shared" si="2"/>
        <v>0</v>
      </c>
    </row>
    <row r="64" spans="1:13" ht="14.4" x14ac:dyDescent="0.25">
      <c r="A64" s="12" t="str">
        <f t="shared" si="0"/>
        <v/>
      </c>
      <c r="B64" s="13"/>
      <c r="C64" s="14"/>
      <c r="D64" s="15"/>
      <c r="E64" s="19"/>
      <c r="F64" s="16"/>
      <c r="G64" s="19"/>
      <c r="H64" s="13"/>
      <c r="I64" s="29"/>
      <c r="J64" s="31"/>
      <c r="K64" s="17"/>
      <c r="L64" s="18">
        <f t="shared" si="1"/>
        <v>0</v>
      </c>
      <c r="M64" s="67">
        <f t="shared" si="2"/>
        <v>0</v>
      </c>
    </row>
    <row r="65" spans="1:13" ht="14.4" x14ac:dyDescent="0.25">
      <c r="A65" s="12" t="str">
        <f t="shared" si="0"/>
        <v/>
      </c>
      <c r="B65" s="13"/>
      <c r="C65" s="14"/>
      <c r="D65" s="15"/>
      <c r="E65" s="19"/>
      <c r="F65" s="16"/>
      <c r="G65" s="19"/>
      <c r="H65" s="13"/>
      <c r="I65" s="29"/>
      <c r="J65" s="31"/>
      <c r="K65" s="17"/>
      <c r="L65" s="18">
        <f t="shared" si="1"/>
        <v>0</v>
      </c>
      <c r="M65" s="67">
        <f t="shared" si="2"/>
        <v>0</v>
      </c>
    </row>
    <row r="66" spans="1:13" ht="14.4" x14ac:dyDescent="0.25">
      <c r="A66" s="12" t="str">
        <f t="shared" si="0"/>
        <v/>
      </c>
      <c r="B66" s="13"/>
      <c r="C66" s="14"/>
      <c r="D66" s="15"/>
      <c r="E66" s="19"/>
      <c r="F66" s="16"/>
      <c r="G66" s="19"/>
      <c r="H66" s="13"/>
      <c r="I66" s="29"/>
      <c r="J66" s="31"/>
      <c r="K66" s="17"/>
      <c r="L66" s="18">
        <f t="shared" si="1"/>
        <v>0</v>
      </c>
      <c r="M66" s="67">
        <f t="shared" si="2"/>
        <v>0</v>
      </c>
    </row>
    <row r="67" spans="1:13" ht="14.4" x14ac:dyDescent="0.25">
      <c r="A67" s="12" t="str">
        <f t="shared" si="0"/>
        <v/>
      </c>
      <c r="B67" s="13"/>
      <c r="C67" s="14"/>
      <c r="D67" s="15"/>
      <c r="E67" s="19"/>
      <c r="F67" s="16"/>
      <c r="G67" s="19"/>
      <c r="H67" s="13"/>
      <c r="I67" s="29"/>
      <c r="J67" s="31"/>
      <c r="K67" s="17"/>
      <c r="L67" s="18">
        <f t="shared" si="1"/>
        <v>0</v>
      </c>
      <c r="M67" s="67">
        <f t="shared" si="2"/>
        <v>0</v>
      </c>
    </row>
    <row r="68" spans="1:13" ht="14.4" x14ac:dyDescent="0.25">
      <c r="A68" s="12" t="str">
        <f t="shared" si="0"/>
        <v/>
      </c>
      <c r="B68" s="13"/>
      <c r="C68" s="14"/>
      <c r="D68" s="15"/>
      <c r="E68" s="19"/>
      <c r="F68" s="16"/>
      <c r="G68" s="19"/>
      <c r="H68" s="13"/>
      <c r="I68" s="29"/>
      <c r="J68" s="31"/>
      <c r="K68" s="17"/>
      <c r="L68" s="18">
        <f t="shared" si="1"/>
        <v>0</v>
      </c>
      <c r="M68" s="67">
        <f t="shared" si="2"/>
        <v>0</v>
      </c>
    </row>
    <row r="69" spans="1:13" ht="14.4" x14ac:dyDescent="0.25">
      <c r="A69" s="12" t="str">
        <f t="shared" si="0"/>
        <v/>
      </c>
      <c r="B69" s="13"/>
      <c r="C69" s="14"/>
      <c r="D69" s="15"/>
      <c r="E69" s="19"/>
      <c r="F69" s="16"/>
      <c r="G69" s="19"/>
      <c r="H69" s="13"/>
      <c r="I69" s="29"/>
      <c r="J69" s="31"/>
      <c r="K69" s="17"/>
      <c r="L69" s="18">
        <f t="shared" si="1"/>
        <v>0</v>
      </c>
      <c r="M69" s="67">
        <f t="shared" si="2"/>
        <v>0</v>
      </c>
    </row>
    <row r="70" spans="1:13" ht="14.4" x14ac:dyDescent="0.25">
      <c r="A70" s="12" t="str">
        <f t="shared" ref="A70:A98" si="3">CONCATENATE(B70,C70,D70)</f>
        <v/>
      </c>
      <c r="B70" s="13"/>
      <c r="C70" s="14"/>
      <c r="D70" s="15"/>
      <c r="E70" s="19"/>
      <c r="F70" s="16"/>
      <c r="G70" s="19"/>
      <c r="H70" s="13"/>
      <c r="I70" s="29"/>
      <c r="J70" s="31"/>
      <c r="K70" s="17"/>
      <c r="L70" s="18">
        <f t="shared" ref="L70:L98" si="4">IF(K70=1,7,IF(K70=2,6,IF(K70=3,5,IF(K70=4,4,IF(K70=5,3,IF(K70=6,2,IF(K70&gt;=6,1,0)))))))</f>
        <v>0</v>
      </c>
      <c r="M70" s="67">
        <f t="shared" si="2"/>
        <v>0</v>
      </c>
    </row>
    <row r="71" spans="1:13" ht="14.4" x14ac:dyDescent="0.25">
      <c r="A71" s="12" t="str">
        <f t="shared" si="3"/>
        <v/>
      </c>
      <c r="B71" s="13"/>
      <c r="C71" s="14"/>
      <c r="D71" s="15"/>
      <c r="E71" s="19"/>
      <c r="F71" s="16"/>
      <c r="G71" s="19"/>
      <c r="H71" s="13"/>
      <c r="I71" s="29"/>
      <c r="J71" s="31"/>
      <c r="K71" s="17"/>
      <c r="L71" s="18">
        <f t="shared" si="4"/>
        <v>0</v>
      </c>
      <c r="M71" s="67">
        <f t="shared" ref="M71:M98" si="5">SUM(L71+$M$5)</f>
        <v>0</v>
      </c>
    </row>
    <row r="72" spans="1:13" ht="14.4" x14ac:dyDescent="0.25">
      <c r="A72" s="12" t="str">
        <f t="shared" si="3"/>
        <v/>
      </c>
      <c r="B72" s="13"/>
      <c r="C72" s="14"/>
      <c r="D72" s="15"/>
      <c r="E72" s="19"/>
      <c r="F72" s="16"/>
      <c r="G72" s="19"/>
      <c r="H72" s="13"/>
      <c r="I72" s="29"/>
      <c r="J72" s="31"/>
      <c r="K72" s="17"/>
      <c r="L72" s="18">
        <f t="shared" si="4"/>
        <v>0</v>
      </c>
      <c r="M72" s="67">
        <f t="shared" si="5"/>
        <v>0</v>
      </c>
    </row>
    <row r="73" spans="1:13" ht="14.4" x14ac:dyDescent="0.25">
      <c r="A73" s="12" t="str">
        <f t="shared" si="3"/>
        <v/>
      </c>
      <c r="B73" s="13"/>
      <c r="C73" s="14"/>
      <c r="D73" s="15"/>
      <c r="E73" s="19"/>
      <c r="F73" s="16"/>
      <c r="G73" s="19"/>
      <c r="H73" s="13"/>
      <c r="I73" s="29"/>
      <c r="J73" s="31"/>
      <c r="K73" s="17"/>
      <c r="L73" s="18">
        <f t="shared" si="4"/>
        <v>0</v>
      </c>
      <c r="M73" s="67">
        <f t="shared" si="5"/>
        <v>0</v>
      </c>
    </row>
    <row r="74" spans="1:13" ht="14.4" x14ac:dyDescent="0.25">
      <c r="A74" s="12" t="str">
        <f t="shared" si="3"/>
        <v/>
      </c>
      <c r="B74" s="13"/>
      <c r="C74" s="14"/>
      <c r="D74" s="15"/>
      <c r="E74" s="19"/>
      <c r="F74" s="16"/>
      <c r="G74" s="19"/>
      <c r="H74" s="13"/>
      <c r="I74" s="29"/>
      <c r="J74" s="31"/>
      <c r="K74" s="17"/>
      <c r="L74" s="18">
        <f t="shared" si="4"/>
        <v>0</v>
      </c>
      <c r="M74" s="67">
        <f t="shared" si="5"/>
        <v>0</v>
      </c>
    </row>
    <row r="75" spans="1:13" ht="14.4" x14ac:dyDescent="0.25">
      <c r="A75" s="12" t="str">
        <f t="shared" si="3"/>
        <v/>
      </c>
      <c r="B75" s="13"/>
      <c r="C75" s="14"/>
      <c r="D75" s="15"/>
      <c r="E75" s="19"/>
      <c r="F75" s="16"/>
      <c r="G75" s="19"/>
      <c r="H75" s="13"/>
      <c r="I75" s="29"/>
      <c r="J75" s="31"/>
      <c r="K75" s="17"/>
      <c r="L75" s="18">
        <f t="shared" si="4"/>
        <v>0</v>
      </c>
      <c r="M75" s="67">
        <f t="shared" si="5"/>
        <v>0</v>
      </c>
    </row>
    <row r="76" spans="1:13" ht="14.4" x14ac:dyDescent="0.25">
      <c r="A76" s="12" t="str">
        <f t="shared" si="3"/>
        <v/>
      </c>
      <c r="B76" s="13"/>
      <c r="C76" s="14"/>
      <c r="D76" s="15"/>
      <c r="E76" s="19"/>
      <c r="F76" s="16"/>
      <c r="G76" s="19"/>
      <c r="H76" s="13"/>
      <c r="I76" s="29"/>
      <c r="J76" s="31"/>
      <c r="K76" s="17"/>
      <c r="L76" s="18">
        <f t="shared" si="4"/>
        <v>0</v>
      </c>
      <c r="M76" s="67">
        <f t="shared" si="5"/>
        <v>0</v>
      </c>
    </row>
    <row r="77" spans="1:13" ht="14.4" x14ac:dyDescent="0.25">
      <c r="A77" s="12" t="str">
        <f t="shared" si="3"/>
        <v/>
      </c>
      <c r="B77" s="13"/>
      <c r="C77" s="14"/>
      <c r="D77" s="15"/>
      <c r="E77" s="19"/>
      <c r="F77" s="16"/>
      <c r="G77" s="19"/>
      <c r="H77" s="13"/>
      <c r="I77" s="29"/>
      <c r="J77" s="31"/>
      <c r="K77" s="17"/>
      <c r="L77" s="18">
        <f t="shared" si="4"/>
        <v>0</v>
      </c>
      <c r="M77" s="67">
        <f t="shared" si="5"/>
        <v>0</v>
      </c>
    </row>
    <row r="78" spans="1:13" ht="14.4" x14ac:dyDescent="0.25">
      <c r="A78" s="12" t="str">
        <f t="shared" si="3"/>
        <v/>
      </c>
      <c r="B78" s="13"/>
      <c r="C78" s="14"/>
      <c r="D78" s="15"/>
      <c r="E78" s="19"/>
      <c r="F78" s="16"/>
      <c r="G78" s="19"/>
      <c r="H78" s="13"/>
      <c r="I78" s="29"/>
      <c r="J78" s="31"/>
      <c r="K78" s="17"/>
      <c r="L78" s="18">
        <f t="shared" si="4"/>
        <v>0</v>
      </c>
      <c r="M78" s="67">
        <f t="shared" si="5"/>
        <v>0</v>
      </c>
    </row>
    <row r="79" spans="1:13" ht="14.4" x14ac:dyDescent="0.25">
      <c r="A79" s="12" t="str">
        <f t="shared" si="3"/>
        <v/>
      </c>
      <c r="B79" s="13"/>
      <c r="C79" s="14"/>
      <c r="D79" s="15"/>
      <c r="E79" s="19"/>
      <c r="F79" s="16"/>
      <c r="G79" s="19"/>
      <c r="H79" s="13"/>
      <c r="I79" s="29"/>
      <c r="J79" s="31"/>
      <c r="K79" s="17"/>
      <c r="L79" s="18">
        <f t="shared" si="4"/>
        <v>0</v>
      </c>
      <c r="M79" s="67">
        <f t="shared" si="5"/>
        <v>0</v>
      </c>
    </row>
    <row r="80" spans="1:13" ht="14.4" x14ac:dyDescent="0.25">
      <c r="A80" s="12" t="str">
        <f t="shared" si="3"/>
        <v/>
      </c>
      <c r="B80" s="13"/>
      <c r="C80" s="14"/>
      <c r="D80" s="15"/>
      <c r="E80" s="19"/>
      <c r="F80" s="16"/>
      <c r="G80" s="19"/>
      <c r="H80" s="13"/>
      <c r="I80" s="29"/>
      <c r="J80" s="31"/>
      <c r="K80" s="17"/>
      <c r="L80" s="18">
        <f t="shared" si="4"/>
        <v>0</v>
      </c>
      <c r="M80" s="67">
        <f t="shared" si="5"/>
        <v>0</v>
      </c>
    </row>
    <row r="81" spans="1:13" ht="14.4" x14ac:dyDescent="0.25">
      <c r="A81" s="12" t="str">
        <f t="shared" si="3"/>
        <v/>
      </c>
      <c r="B81" s="13"/>
      <c r="C81" s="14"/>
      <c r="D81" s="15"/>
      <c r="E81" s="19"/>
      <c r="F81" s="16"/>
      <c r="G81" s="19"/>
      <c r="H81" s="13"/>
      <c r="I81" s="29"/>
      <c r="J81" s="31"/>
      <c r="K81" s="17"/>
      <c r="L81" s="18">
        <f t="shared" si="4"/>
        <v>0</v>
      </c>
      <c r="M81" s="67">
        <f t="shared" si="5"/>
        <v>0</v>
      </c>
    </row>
    <row r="82" spans="1:13" ht="14.4" x14ac:dyDescent="0.25">
      <c r="A82" s="12" t="str">
        <f t="shared" si="3"/>
        <v/>
      </c>
      <c r="B82" s="13"/>
      <c r="C82" s="14"/>
      <c r="D82" s="15"/>
      <c r="E82" s="19"/>
      <c r="F82" s="16"/>
      <c r="G82" s="19"/>
      <c r="H82" s="13"/>
      <c r="I82" s="29"/>
      <c r="J82" s="31"/>
      <c r="K82" s="17"/>
      <c r="L82" s="18">
        <f t="shared" si="4"/>
        <v>0</v>
      </c>
      <c r="M82" s="67">
        <f t="shared" si="5"/>
        <v>0</v>
      </c>
    </row>
    <row r="83" spans="1:13" ht="14.4" x14ac:dyDescent="0.25">
      <c r="A83" s="12" t="str">
        <f t="shared" si="3"/>
        <v/>
      </c>
      <c r="B83" s="13"/>
      <c r="C83" s="14"/>
      <c r="D83" s="15"/>
      <c r="E83" s="19"/>
      <c r="F83" s="16"/>
      <c r="G83" s="19"/>
      <c r="H83" s="13"/>
      <c r="I83" s="29"/>
      <c r="J83" s="31"/>
      <c r="K83" s="17"/>
      <c r="L83" s="18">
        <f t="shared" si="4"/>
        <v>0</v>
      </c>
      <c r="M83" s="67">
        <f t="shared" si="5"/>
        <v>0</v>
      </c>
    </row>
    <row r="84" spans="1:13" ht="14.4" x14ac:dyDescent="0.25">
      <c r="A84" s="12" t="str">
        <f t="shared" si="3"/>
        <v/>
      </c>
      <c r="B84" s="13"/>
      <c r="C84" s="14"/>
      <c r="D84" s="15"/>
      <c r="E84" s="19"/>
      <c r="F84" s="16"/>
      <c r="G84" s="19"/>
      <c r="H84" s="13"/>
      <c r="I84" s="29"/>
      <c r="J84" s="31"/>
      <c r="K84" s="17"/>
      <c r="L84" s="18">
        <f t="shared" si="4"/>
        <v>0</v>
      </c>
      <c r="M84" s="67">
        <f t="shared" si="5"/>
        <v>0</v>
      </c>
    </row>
    <row r="85" spans="1:13" ht="14.4" x14ac:dyDescent="0.25">
      <c r="A85" s="12" t="str">
        <f t="shared" si="3"/>
        <v/>
      </c>
      <c r="B85" s="13"/>
      <c r="C85" s="14"/>
      <c r="D85" s="15"/>
      <c r="E85" s="19"/>
      <c r="F85" s="16"/>
      <c r="G85" s="19"/>
      <c r="H85" s="13"/>
      <c r="I85" s="29"/>
      <c r="J85" s="31"/>
      <c r="K85" s="17"/>
      <c r="L85" s="18">
        <f t="shared" si="4"/>
        <v>0</v>
      </c>
      <c r="M85" s="67">
        <f t="shared" si="5"/>
        <v>0</v>
      </c>
    </row>
    <row r="86" spans="1:13" ht="14.4" x14ac:dyDescent="0.25">
      <c r="A86" s="12" t="str">
        <f t="shared" si="3"/>
        <v/>
      </c>
      <c r="B86" s="13"/>
      <c r="C86" s="14"/>
      <c r="D86" s="15"/>
      <c r="E86" s="19"/>
      <c r="F86" s="16"/>
      <c r="G86" s="19"/>
      <c r="H86" s="13"/>
      <c r="I86" s="29"/>
      <c r="J86" s="31"/>
      <c r="K86" s="17"/>
      <c r="L86" s="18">
        <f t="shared" si="4"/>
        <v>0</v>
      </c>
      <c r="M86" s="67">
        <f t="shared" si="5"/>
        <v>0</v>
      </c>
    </row>
    <row r="87" spans="1:13" ht="14.4" x14ac:dyDescent="0.25">
      <c r="A87" s="12" t="str">
        <f t="shared" si="3"/>
        <v/>
      </c>
      <c r="B87" s="13"/>
      <c r="C87" s="14"/>
      <c r="D87" s="15"/>
      <c r="E87" s="19"/>
      <c r="F87" s="16"/>
      <c r="G87" s="19"/>
      <c r="H87" s="13"/>
      <c r="I87" s="29"/>
      <c r="J87" s="31"/>
      <c r="K87" s="17"/>
      <c r="L87" s="18">
        <f t="shared" si="4"/>
        <v>0</v>
      </c>
      <c r="M87" s="67">
        <f t="shared" si="5"/>
        <v>0</v>
      </c>
    </row>
    <row r="88" spans="1:13" ht="14.4" x14ac:dyDescent="0.25">
      <c r="A88" s="12" t="str">
        <f t="shared" si="3"/>
        <v/>
      </c>
      <c r="B88" s="13"/>
      <c r="C88" s="14"/>
      <c r="D88" s="15"/>
      <c r="E88" s="19"/>
      <c r="F88" s="16"/>
      <c r="G88" s="19"/>
      <c r="H88" s="13"/>
      <c r="I88" s="29"/>
      <c r="J88" s="31"/>
      <c r="K88" s="17"/>
      <c r="L88" s="18">
        <f t="shared" si="4"/>
        <v>0</v>
      </c>
      <c r="M88" s="67">
        <f t="shared" si="5"/>
        <v>0</v>
      </c>
    </row>
    <row r="89" spans="1:13" ht="14.4" x14ac:dyDescent="0.25">
      <c r="A89" s="12" t="str">
        <f t="shared" si="3"/>
        <v/>
      </c>
      <c r="B89" s="13"/>
      <c r="C89" s="14"/>
      <c r="D89" s="15"/>
      <c r="E89" s="19"/>
      <c r="F89" s="16"/>
      <c r="G89" s="19"/>
      <c r="H89" s="13"/>
      <c r="I89" s="29"/>
      <c r="J89" s="31"/>
      <c r="K89" s="17"/>
      <c r="L89" s="18">
        <f t="shared" si="4"/>
        <v>0</v>
      </c>
      <c r="M89" s="67">
        <f t="shared" si="5"/>
        <v>0</v>
      </c>
    </row>
    <row r="90" spans="1:13" ht="14.4" x14ac:dyDescent="0.25">
      <c r="A90" s="12" t="str">
        <f t="shared" si="3"/>
        <v/>
      </c>
      <c r="B90" s="13"/>
      <c r="C90" s="14"/>
      <c r="D90" s="15"/>
      <c r="E90" s="19"/>
      <c r="F90" s="16"/>
      <c r="G90" s="19"/>
      <c r="H90" s="13"/>
      <c r="I90" s="29"/>
      <c r="J90" s="31"/>
      <c r="K90" s="17"/>
      <c r="L90" s="18">
        <f t="shared" si="4"/>
        <v>0</v>
      </c>
      <c r="M90" s="67">
        <f t="shared" si="5"/>
        <v>0</v>
      </c>
    </row>
    <row r="91" spans="1:13" ht="14.4" x14ac:dyDescent="0.25">
      <c r="A91" s="12" t="str">
        <f t="shared" si="3"/>
        <v/>
      </c>
      <c r="B91" s="13"/>
      <c r="C91" s="14"/>
      <c r="D91" s="15"/>
      <c r="E91" s="19"/>
      <c r="F91" s="16"/>
      <c r="G91" s="19"/>
      <c r="H91" s="13"/>
      <c r="I91" s="29"/>
      <c r="J91" s="31"/>
      <c r="K91" s="17"/>
      <c r="L91" s="18">
        <f t="shared" si="4"/>
        <v>0</v>
      </c>
      <c r="M91" s="67">
        <f t="shared" si="5"/>
        <v>0</v>
      </c>
    </row>
    <row r="92" spans="1:13" ht="14.4" x14ac:dyDescent="0.25">
      <c r="A92" s="12" t="str">
        <f t="shared" si="3"/>
        <v/>
      </c>
      <c r="B92" s="13"/>
      <c r="C92" s="14"/>
      <c r="D92" s="15"/>
      <c r="E92" s="19"/>
      <c r="F92" s="16"/>
      <c r="G92" s="19"/>
      <c r="H92" s="13"/>
      <c r="I92" s="29"/>
      <c r="J92" s="31"/>
      <c r="K92" s="17"/>
      <c r="L92" s="18">
        <f t="shared" si="4"/>
        <v>0</v>
      </c>
      <c r="M92" s="67">
        <f t="shared" si="5"/>
        <v>0</v>
      </c>
    </row>
    <row r="93" spans="1:13" ht="14.4" x14ac:dyDescent="0.25">
      <c r="A93" s="12" t="str">
        <f t="shared" si="3"/>
        <v/>
      </c>
      <c r="B93" s="13"/>
      <c r="C93" s="14"/>
      <c r="D93" s="15"/>
      <c r="E93" s="19"/>
      <c r="F93" s="16"/>
      <c r="G93" s="19"/>
      <c r="H93" s="13"/>
      <c r="I93" s="29"/>
      <c r="J93" s="31"/>
      <c r="K93" s="17"/>
      <c r="L93" s="18">
        <f t="shared" si="4"/>
        <v>0</v>
      </c>
      <c r="M93" s="67">
        <f t="shared" si="5"/>
        <v>0</v>
      </c>
    </row>
    <row r="94" spans="1:13" ht="14.4" x14ac:dyDescent="0.25">
      <c r="A94" s="12" t="str">
        <f t="shared" si="3"/>
        <v/>
      </c>
      <c r="B94" s="13"/>
      <c r="C94" s="14"/>
      <c r="D94" s="15"/>
      <c r="E94" s="19"/>
      <c r="F94" s="16"/>
      <c r="G94" s="19"/>
      <c r="H94" s="13"/>
      <c r="I94" s="29"/>
      <c r="J94" s="31"/>
      <c r="K94" s="17"/>
      <c r="L94" s="18">
        <f t="shared" si="4"/>
        <v>0</v>
      </c>
      <c r="M94" s="67">
        <f t="shared" si="5"/>
        <v>0</v>
      </c>
    </row>
    <row r="95" spans="1:13" ht="14.4" x14ac:dyDescent="0.25">
      <c r="A95" s="12" t="str">
        <f t="shared" si="3"/>
        <v/>
      </c>
      <c r="B95" s="13"/>
      <c r="C95" s="14"/>
      <c r="D95" s="15"/>
      <c r="E95" s="19"/>
      <c r="F95" s="16"/>
      <c r="G95" s="19"/>
      <c r="H95" s="13"/>
      <c r="I95" s="29"/>
      <c r="J95" s="31"/>
      <c r="K95" s="17"/>
      <c r="L95" s="18">
        <f t="shared" si="4"/>
        <v>0</v>
      </c>
      <c r="M95" s="67">
        <f t="shared" si="5"/>
        <v>0</v>
      </c>
    </row>
    <row r="96" spans="1:13" ht="14.4" x14ac:dyDescent="0.25">
      <c r="A96" s="12" t="str">
        <f t="shared" si="3"/>
        <v/>
      </c>
      <c r="B96" s="13"/>
      <c r="C96" s="14"/>
      <c r="D96" s="15"/>
      <c r="E96" s="19"/>
      <c r="F96" s="16"/>
      <c r="G96" s="19"/>
      <c r="H96" s="13"/>
      <c r="I96" s="29"/>
      <c r="J96" s="31"/>
      <c r="K96" s="17"/>
      <c r="L96" s="18">
        <f t="shared" si="4"/>
        <v>0</v>
      </c>
      <c r="M96" s="67">
        <f t="shared" si="5"/>
        <v>0</v>
      </c>
    </row>
    <row r="97" spans="1:13" ht="14.4" x14ac:dyDescent="0.25">
      <c r="A97" s="12" t="str">
        <f t="shared" si="3"/>
        <v/>
      </c>
      <c r="B97" s="13"/>
      <c r="C97" s="14"/>
      <c r="D97" s="15"/>
      <c r="E97" s="19"/>
      <c r="F97" s="16"/>
      <c r="G97" s="19"/>
      <c r="H97" s="13"/>
      <c r="I97" s="29"/>
      <c r="J97" s="31"/>
      <c r="K97" s="17"/>
      <c r="L97" s="18">
        <f t="shared" si="4"/>
        <v>0</v>
      </c>
      <c r="M97" s="67">
        <f t="shared" si="5"/>
        <v>0</v>
      </c>
    </row>
    <row r="98" spans="1:13" ht="15" thickBot="1" x14ac:dyDescent="0.3">
      <c r="A98" s="12" t="str">
        <f t="shared" si="3"/>
        <v/>
      </c>
      <c r="B98" s="20"/>
      <c r="C98" s="21"/>
      <c r="D98" s="22"/>
      <c r="E98" s="23"/>
      <c r="F98" s="24"/>
      <c r="G98" s="23"/>
      <c r="H98" s="20"/>
      <c r="I98" s="30"/>
      <c r="J98" s="64"/>
      <c r="K98" s="25"/>
      <c r="L98" s="26">
        <f t="shared" si="4"/>
        <v>0</v>
      </c>
      <c r="M98" s="67">
        <f t="shared" si="5"/>
        <v>0</v>
      </c>
    </row>
  </sheetData>
  <mergeCells count="18">
    <mergeCell ref="A3:A5"/>
    <mergeCell ref="B3:B5"/>
    <mergeCell ref="C3:C5"/>
    <mergeCell ref="D3:D5"/>
    <mergeCell ref="E3:E4"/>
    <mergeCell ref="E5:F5"/>
    <mergeCell ref="I4:I5"/>
    <mergeCell ref="J4:J5"/>
    <mergeCell ref="B1:C1"/>
    <mergeCell ref="E1:I1"/>
    <mergeCell ref="K1:L1"/>
    <mergeCell ref="B2:L2"/>
    <mergeCell ref="F3:F4"/>
    <mergeCell ref="G3:J3"/>
    <mergeCell ref="K3:K5"/>
    <mergeCell ref="L3:L5"/>
    <mergeCell ref="G4:G5"/>
    <mergeCell ref="H4:H5"/>
  </mergeCells>
  <conditionalFormatting sqref="C1:D5">
    <cfRule type="duplicateValues" dxfId="9" priority="1"/>
  </conditionalFormatting>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2A06C-90E1-488D-827C-78AFDBEBB482}">
  <sheetPr>
    <tabColor rgb="FFFFFF00"/>
  </sheetPr>
  <dimension ref="A1:O98"/>
  <sheetViews>
    <sheetView topLeftCell="A22" zoomScale="80" zoomScaleNormal="80" workbookViewId="0">
      <selection activeCell="C31" sqref="C31"/>
    </sheetView>
  </sheetViews>
  <sheetFormatPr defaultColWidth="9.109375" defaultRowHeight="13.2" x14ac:dyDescent="0.25"/>
  <cols>
    <col min="1" max="1" width="54.33203125" bestFit="1" customWidth="1"/>
    <col min="2" max="2" width="6.6640625" customWidth="1"/>
    <col min="3" max="3" width="23.5546875" bestFit="1" customWidth="1"/>
    <col min="4" max="4" width="29.109375" bestFit="1" customWidth="1"/>
    <col min="5" max="5" width="6.6640625" bestFit="1" customWidth="1"/>
    <col min="6" max="6" width="13.109375" bestFit="1" customWidth="1"/>
    <col min="7" max="10" width="6.5546875" bestFit="1" customWidth="1"/>
    <col min="11" max="11" width="12.88671875" bestFit="1" customWidth="1"/>
    <col min="12" max="12" width="12.33203125" bestFit="1" customWidth="1"/>
    <col min="13" max="13" width="30.5546875" bestFit="1" customWidth="1"/>
  </cols>
  <sheetData>
    <row r="1" spans="1:15" s="9" customFormat="1" ht="22.5" customHeight="1" thickBot="1" x14ac:dyDescent="0.3">
      <c r="A1" s="63">
        <f>SUM(A2-1)</f>
        <v>37</v>
      </c>
      <c r="B1" s="557" t="s">
        <v>99</v>
      </c>
      <c r="C1" s="559"/>
      <c r="D1" s="7" t="s">
        <v>11</v>
      </c>
      <c r="E1" s="557" t="s">
        <v>115</v>
      </c>
      <c r="F1" s="558"/>
      <c r="G1" s="558"/>
      <c r="H1" s="558"/>
      <c r="I1" s="558"/>
      <c r="J1" s="8" t="s">
        <v>12</v>
      </c>
      <c r="K1" s="551">
        <v>45214</v>
      </c>
      <c r="L1" s="552"/>
      <c r="M1" s="8" t="s">
        <v>22</v>
      </c>
    </row>
    <row r="2" spans="1:15" s="9" customFormat="1" ht="22.5" customHeight="1" thickBot="1" x14ac:dyDescent="0.3">
      <c r="A2" s="1">
        <f>COUNTA(_xlfn.UNIQUE(D6:D198))</f>
        <v>38</v>
      </c>
      <c r="B2" s="553" t="s">
        <v>23</v>
      </c>
      <c r="C2" s="554"/>
      <c r="D2" s="554"/>
      <c r="E2" s="554"/>
      <c r="F2" s="554"/>
      <c r="G2" s="554"/>
      <c r="H2" s="554"/>
      <c r="I2" s="554"/>
      <c r="J2" s="554"/>
      <c r="K2" s="554"/>
      <c r="L2" s="555"/>
      <c r="M2" s="10" t="s">
        <v>24</v>
      </c>
    </row>
    <row r="3" spans="1:15" s="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5" s="9" customFormat="1" ht="14.4" thickBot="1" x14ac:dyDescent="0.3">
      <c r="A4" s="536"/>
      <c r="B4" s="539"/>
      <c r="C4" s="542"/>
      <c r="D4" s="545"/>
      <c r="E4" s="548"/>
      <c r="F4" s="556"/>
      <c r="G4" s="566" t="s">
        <v>100</v>
      </c>
      <c r="H4" s="568">
        <v>65</v>
      </c>
      <c r="I4" s="568">
        <v>80</v>
      </c>
      <c r="J4" s="544" t="s">
        <v>101</v>
      </c>
      <c r="K4" s="561"/>
      <c r="L4" s="564"/>
      <c r="M4" s="11">
        <v>1</v>
      </c>
    </row>
    <row r="5" spans="1:15" s="9" customFormat="1" ht="14.4" thickBot="1" x14ac:dyDescent="0.3">
      <c r="A5" s="537"/>
      <c r="B5" s="540"/>
      <c r="C5" s="543"/>
      <c r="D5" s="546"/>
      <c r="E5" s="549" t="s">
        <v>17</v>
      </c>
      <c r="F5" s="550"/>
      <c r="G5" s="567"/>
      <c r="H5" s="569"/>
      <c r="I5" s="569"/>
      <c r="J5" s="546"/>
      <c r="K5" s="562"/>
      <c r="L5" s="565"/>
      <c r="M5" s="66">
        <f>IF(M4=1,0,IF(M4=2,1,IF(M4=3,2,0)))</f>
        <v>0</v>
      </c>
    </row>
    <row r="6" spans="1:15" ht="14.4" x14ac:dyDescent="0.25">
      <c r="A6" s="12" t="str">
        <f t="shared" ref="A6:A37" si="0">CONCATENATE(B6,C6,D6)</f>
        <v>30Mia StephensPanda</v>
      </c>
      <c r="B6" s="19">
        <v>30</v>
      </c>
      <c r="C6" s="151" t="s">
        <v>177</v>
      </c>
      <c r="D6" s="150" t="s">
        <v>178</v>
      </c>
      <c r="E6" s="19"/>
      <c r="F6" s="16"/>
      <c r="G6" s="19">
        <v>30</v>
      </c>
      <c r="H6" s="13"/>
      <c r="I6" s="29"/>
      <c r="J6" s="31"/>
      <c r="K6" s="17">
        <v>1</v>
      </c>
      <c r="L6" s="18">
        <f t="shared" ref="L6:L47" si="1">IF(K6=1,7,IF(K6=2,6,IF(K6=3,5,IF(K6=4,4,IF(K6=5,3,IF(K6=6,2,IF(K6&gt;=6,1,0)))))))</f>
        <v>7</v>
      </c>
      <c r="M6" s="67">
        <f>SUM(L6+$M$5)</f>
        <v>7</v>
      </c>
      <c r="N6" s="28"/>
      <c r="O6" s="28"/>
    </row>
    <row r="7" spans="1:15" ht="14.4" x14ac:dyDescent="0.25">
      <c r="A7" s="12" t="str">
        <f t="shared" si="0"/>
        <v>30Everlee TylerYartarla Park Wishlist</v>
      </c>
      <c r="B7" s="19">
        <v>30</v>
      </c>
      <c r="C7" s="151" t="s">
        <v>407</v>
      </c>
      <c r="D7" s="150" t="s">
        <v>556</v>
      </c>
      <c r="E7" s="19"/>
      <c r="F7" s="16"/>
      <c r="G7" s="19">
        <v>30</v>
      </c>
      <c r="H7" s="13"/>
      <c r="I7" s="29"/>
      <c r="J7" s="31"/>
      <c r="K7" s="17">
        <v>4</v>
      </c>
      <c r="L7" s="18">
        <f t="shared" si="1"/>
        <v>4</v>
      </c>
      <c r="M7" s="67">
        <f t="shared" ref="M7:M47" si="2">SUM(L7+$M$5)</f>
        <v>4</v>
      </c>
      <c r="N7" s="28"/>
      <c r="O7" s="28"/>
    </row>
    <row r="8" spans="1:15" ht="14.4" x14ac:dyDescent="0.25">
      <c r="A8" s="12" t="str">
        <f t="shared" si="0"/>
        <v>30Ava RobinsonSilver Wings Moonlight</v>
      </c>
      <c r="B8" s="19">
        <v>30</v>
      </c>
      <c r="C8" s="151" t="s">
        <v>448</v>
      </c>
      <c r="D8" s="150" t="s">
        <v>557</v>
      </c>
      <c r="E8" s="19"/>
      <c r="F8" s="16"/>
      <c r="G8" s="19">
        <v>30</v>
      </c>
      <c r="H8" s="13"/>
      <c r="I8" s="29"/>
      <c r="J8" s="31"/>
      <c r="K8" s="17">
        <v>6</v>
      </c>
      <c r="L8" s="18">
        <f t="shared" si="1"/>
        <v>2</v>
      </c>
      <c r="M8" s="67">
        <f t="shared" si="2"/>
        <v>2</v>
      </c>
      <c r="N8" s="28"/>
      <c r="O8" s="28"/>
    </row>
    <row r="9" spans="1:15" ht="14.4" x14ac:dyDescent="0.25">
      <c r="A9" s="12" t="str">
        <f t="shared" si="0"/>
        <v>30Holly FergusonPixie</v>
      </c>
      <c r="B9" s="19">
        <v>30</v>
      </c>
      <c r="C9" s="151" t="s">
        <v>387</v>
      </c>
      <c r="D9" s="150" t="s">
        <v>388</v>
      </c>
      <c r="E9" s="19"/>
      <c r="F9" s="16"/>
      <c r="G9" s="19">
        <v>30</v>
      </c>
      <c r="H9" s="13"/>
      <c r="I9" s="29"/>
      <c r="J9" s="31"/>
      <c r="K9" s="17">
        <v>2</v>
      </c>
      <c r="L9" s="18">
        <f t="shared" si="1"/>
        <v>6</v>
      </c>
      <c r="M9" s="67">
        <f t="shared" si="2"/>
        <v>6</v>
      </c>
      <c r="N9" s="28"/>
      <c r="O9" s="28"/>
    </row>
    <row r="10" spans="1:15" ht="14.4" x14ac:dyDescent="0.25">
      <c r="A10" s="12" t="str">
        <f t="shared" si="0"/>
        <v>30Mia BradshawMagnum</v>
      </c>
      <c r="B10" s="19">
        <v>30</v>
      </c>
      <c r="C10" s="14" t="s">
        <v>372</v>
      </c>
      <c r="D10" s="15" t="s">
        <v>416</v>
      </c>
      <c r="E10" s="19"/>
      <c r="F10" s="16"/>
      <c r="G10" s="19">
        <v>30</v>
      </c>
      <c r="H10" s="13"/>
      <c r="I10" s="29"/>
      <c r="J10" s="31"/>
      <c r="K10" s="17">
        <v>7</v>
      </c>
      <c r="L10" s="18">
        <f t="shared" si="1"/>
        <v>1</v>
      </c>
      <c r="M10" s="67">
        <f t="shared" si="2"/>
        <v>1</v>
      </c>
      <c r="N10" s="28"/>
      <c r="O10" s="28"/>
    </row>
    <row r="11" spans="1:15" ht="14.4" x14ac:dyDescent="0.25">
      <c r="A11" s="12" t="str">
        <f t="shared" si="0"/>
        <v>30Makenzie HrubosJenni</v>
      </c>
      <c r="B11" s="19">
        <v>30</v>
      </c>
      <c r="C11" s="14" t="s">
        <v>172</v>
      </c>
      <c r="D11" s="15" t="s">
        <v>173</v>
      </c>
      <c r="E11" s="19"/>
      <c r="F11" s="16"/>
      <c r="G11" s="19">
        <v>30</v>
      </c>
      <c r="H11" s="13"/>
      <c r="I11" s="29"/>
      <c r="J11" s="31"/>
      <c r="K11" s="17">
        <v>3</v>
      </c>
      <c r="L11" s="18">
        <f t="shared" si="1"/>
        <v>5</v>
      </c>
      <c r="M11" s="67">
        <f t="shared" si="2"/>
        <v>5</v>
      </c>
      <c r="N11" s="28"/>
      <c r="O11" s="28"/>
    </row>
    <row r="12" spans="1:15" ht="14.4" x14ac:dyDescent="0.25">
      <c r="A12" s="12" t="str">
        <f t="shared" si="0"/>
        <v>30Miley GossageQuiz</v>
      </c>
      <c r="B12" s="19">
        <v>30</v>
      </c>
      <c r="C12" s="14" t="s">
        <v>406</v>
      </c>
      <c r="D12" s="15" t="s">
        <v>375</v>
      </c>
      <c r="E12" s="19"/>
      <c r="F12" s="16"/>
      <c r="G12" s="19">
        <v>30</v>
      </c>
      <c r="H12" s="13"/>
      <c r="I12" s="29"/>
      <c r="J12" s="31"/>
      <c r="K12" s="17">
        <v>8</v>
      </c>
      <c r="L12" s="18">
        <f t="shared" si="1"/>
        <v>1</v>
      </c>
      <c r="M12" s="67">
        <f t="shared" si="2"/>
        <v>1</v>
      </c>
      <c r="O12" s="28"/>
    </row>
    <row r="13" spans="1:15" ht="14.4" x14ac:dyDescent="0.25">
      <c r="A13" s="12" t="str">
        <f t="shared" si="0"/>
        <v>30Jye GossageJoe</v>
      </c>
      <c r="B13" s="19">
        <v>30</v>
      </c>
      <c r="C13" s="14" t="s">
        <v>404</v>
      </c>
      <c r="D13" s="15" t="s">
        <v>373</v>
      </c>
      <c r="E13" s="19"/>
      <c r="F13" s="16"/>
      <c r="G13" s="19">
        <v>30</v>
      </c>
      <c r="H13" s="13"/>
      <c r="I13" s="29"/>
      <c r="J13" s="31"/>
      <c r="K13" s="17">
        <v>5</v>
      </c>
      <c r="L13" s="18">
        <f t="shared" si="1"/>
        <v>3</v>
      </c>
      <c r="M13" s="67">
        <f t="shared" si="2"/>
        <v>3</v>
      </c>
      <c r="O13" s="28"/>
    </row>
    <row r="14" spans="1:15" ht="14.4" x14ac:dyDescent="0.25">
      <c r="A14" s="12" t="str">
        <f t="shared" si="0"/>
        <v/>
      </c>
      <c r="B14" s="19"/>
      <c r="C14" s="14" t="s">
        <v>19</v>
      </c>
      <c r="D14" s="15" t="s">
        <v>19</v>
      </c>
      <c r="E14" s="19"/>
      <c r="F14" s="16"/>
      <c r="G14" s="19"/>
      <c r="H14" s="13"/>
      <c r="I14" s="29"/>
      <c r="J14" s="31"/>
      <c r="K14" s="17"/>
      <c r="L14" s="18">
        <f t="shared" ref="L14" si="3">IF(K14=1,7,IF(K14=2,6,IF(K14=3,5,IF(K14=4,4,IF(K14=5,3,IF(K14=6,2,IF(K14&gt;=6,1,0)))))))</f>
        <v>0</v>
      </c>
      <c r="M14" s="67">
        <f t="shared" ref="M14" si="4">SUM(L14+$M$5)</f>
        <v>0</v>
      </c>
    </row>
    <row r="15" spans="1:15" ht="14.4" x14ac:dyDescent="0.25">
      <c r="A15" s="12" t="str">
        <f t="shared" si="0"/>
        <v>45Sophie MoseyOwendale Jessiee</v>
      </c>
      <c r="B15" s="19">
        <v>45</v>
      </c>
      <c r="C15" s="14" t="s">
        <v>379</v>
      </c>
      <c r="D15" s="15" t="s">
        <v>558</v>
      </c>
      <c r="E15" s="19"/>
      <c r="F15" s="16"/>
      <c r="G15" s="19">
        <v>45</v>
      </c>
      <c r="H15" s="13"/>
      <c r="I15" s="29"/>
      <c r="J15" s="31"/>
      <c r="K15" s="17">
        <v>1</v>
      </c>
      <c r="L15" s="18">
        <f t="shared" si="1"/>
        <v>7</v>
      </c>
      <c r="M15" s="67">
        <f t="shared" si="2"/>
        <v>7</v>
      </c>
    </row>
    <row r="16" spans="1:15" ht="14.4" x14ac:dyDescent="0.25">
      <c r="A16" s="12" t="str">
        <f t="shared" si="0"/>
        <v>45Olivia StephensBarney</v>
      </c>
      <c r="B16" s="19">
        <v>45</v>
      </c>
      <c r="C16" t="s">
        <v>559</v>
      </c>
      <c r="D16" t="s">
        <v>418</v>
      </c>
      <c r="E16" s="19"/>
      <c r="F16" s="16"/>
      <c r="G16" s="19">
        <v>45</v>
      </c>
      <c r="H16" s="13"/>
      <c r="I16" s="29"/>
      <c r="J16" s="31"/>
      <c r="K16" s="17">
        <v>7</v>
      </c>
      <c r="L16" s="18">
        <f t="shared" si="1"/>
        <v>1</v>
      </c>
      <c r="M16" s="67">
        <f t="shared" si="2"/>
        <v>1</v>
      </c>
    </row>
    <row r="17" spans="1:13" ht="14.4" x14ac:dyDescent="0.25">
      <c r="A17" s="12" t="str">
        <f t="shared" si="0"/>
        <v>45Ava StephensShilo</v>
      </c>
      <c r="B17" s="19">
        <v>45</v>
      </c>
      <c r="C17" s="14" t="s">
        <v>386</v>
      </c>
      <c r="D17" s="15" t="s">
        <v>419</v>
      </c>
      <c r="E17" s="19"/>
      <c r="F17" s="16"/>
      <c r="G17" s="19">
        <v>45</v>
      </c>
      <c r="H17" s="13"/>
      <c r="I17" s="29"/>
      <c r="J17" s="31"/>
      <c r="K17" s="17">
        <v>3</v>
      </c>
      <c r="L17" s="18">
        <f t="shared" si="1"/>
        <v>5</v>
      </c>
      <c r="M17" s="67">
        <f t="shared" si="2"/>
        <v>5</v>
      </c>
    </row>
    <row r="18" spans="1:13" ht="14.4" x14ac:dyDescent="0.25">
      <c r="A18" s="12" t="str">
        <f t="shared" si="0"/>
        <v>45Emily HicksMax</v>
      </c>
      <c r="B18" s="19">
        <v>45</v>
      </c>
      <c r="C18" s="14" t="s">
        <v>409</v>
      </c>
      <c r="D18" s="15" t="s">
        <v>383</v>
      </c>
      <c r="E18" s="19"/>
      <c r="F18" s="16"/>
      <c r="G18" s="19">
        <v>45</v>
      </c>
      <c r="H18" s="13"/>
      <c r="I18" s="29"/>
      <c r="J18" s="31"/>
      <c r="K18" s="17">
        <v>2</v>
      </c>
      <c r="L18" s="18">
        <f t="shared" si="1"/>
        <v>6</v>
      </c>
      <c r="M18" s="67">
        <f t="shared" si="2"/>
        <v>6</v>
      </c>
    </row>
    <row r="19" spans="1:13" ht="14.4" x14ac:dyDescent="0.25">
      <c r="A19" s="12" t="str">
        <f t="shared" si="0"/>
        <v>45Kaylee ThompsonCam</v>
      </c>
      <c r="B19" s="19">
        <v>45</v>
      </c>
      <c r="C19" s="14" t="s">
        <v>194</v>
      </c>
      <c r="D19" s="15" t="s">
        <v>421</v>
      </c>
      <c r="E19" s="19"/>
      <c r="F19" s="16"/>
      <c r="G19" s="19">
        <v>45</v>
      </c>
      <c r="H19" s="13"/>
      <c r="I19" s="29"/>
      <c r="J19" s="31"/>
      <c r="K19" s="17">
        <v>7</v>
      </c>
      <c r="L19" s="18">
        <f t="shared" si="1"/>
        <v>1</v>
      </c>
      <c r="M19" s="67">
        <f t="shared" si="2"/>
        <v>1</v>
      </c>
    </row>
    <row r="20" spans="1:13" ht="14.4" x14ac:dyDescent="0.25">
      <c r="A20" s="12" t="str">
        <f t="shared" si="0"/>
        <v/>
      </c>
      <c r="B20" s="19"/>
      <c r="C20" s="14" t="s">
        <v>19</v>
      </c>
      <c r="D20" s="15" t="s">
        <v>19</v>
      </c>
      <c r="E20" s="19"/>
      <c r="F20" s="16"/>
      <c r="G20" s="19"/>
      <c r="H20" s="13"/>
      <c r="I20" s="29"/>
      <c r="J20" s="31"/>
      <c r="K20" s="17"/>
      <c r="L20" s="18">
        <f t="shared" si="1"/>
        <v>0</v>
      </c>
      <c r="M20" s="67">
        <f t="shared" si="2"/>
        <v>0</v>
      </c>
    </row>
    <row r="21" spans="1:13" ht="14.4" x14ac:dyDescent="0.25">
      <c r="A21" s="12" t="str">
        <f t="shared" si="0"/>
        <v>45Ada FtynogiannisLoki</v>
      </c>
      <c r="B21" s="19">
        <v>45</v>
      </c>
      <c r="C21" s="14" t="s">
        <v>569</v>
      </c>
      <c r="D21" s="15" t="s">
        <v>390</v>
      </c>
      <c r="E21" s="19"/>
      <c r="F21" s="16"/>
      <c r="G21" s="19">
        <v>45</v>
      </c>
      <c r="H21" s="13"/>
      <c r="I21" s="29"/>
      <c r="J21" s="31"/>
      <c r="K21" s="17">
        <v>5</v>
      </c>
      <c r="L21" s="18">
        <f t="shared" si="1"/>
        <v>3</v>
      </c>
      <c r="M21" s="67">
        <f t="shared" si="2"/>
        <v>3</v>
      </c>
    </row>
    <row r="22" spans="1:13" ht="14.4" x14ac:dyDescent="0.25">
      <c r="A22" s="12" t="str">
        <f t="shared" si="0"/>
        <v>45Sophie McdougallGood Intentions</v>
      </c>
      <c r="B22" s="19">
        <v>45</v>
      </c>
      <c r="C22" s="14" t="s">
        <v>411</v>
      </c>
      <c r="D22" s="15" t="s">
        <v>422</v>
      </c>
      <c r="E22" s="19"/>
      <c r="F22" s="16"/>
      <c r="G22" s="19">
        <v>45</v>
      </c>
      <c r="H22" s="13"/>
      <c r="I22" s="29"/>
      <c r="J22" s="31"/>
      <c r="K22" s="17">
        <v>2</v>
      </c>
      <c r="L22" s="18">
        <f t="shared" si="1"/>
        <v>6</v>
      </c>
      <c r="M22" s="67">
        <f t="shared" si="2"/>
        <v>6</v>
      </c>
    </row>
    <row r="23" spans="1:13" ht="14.4" x14ac:dyDescent="0.25">
      <c r="A23" s="12" t="str">
        <f t="shared" si="0"/>
        <v>45Jace Budd-DoyleHalo</v>
      </c>
      <c r="B23" s="19">
        <v>45</v>
      </c>
      <c r="C23" s="14" t="s">
        <v>570</v>
      </c>
      <c r="D23" s="15" t="s">
        <v>576</v>
      </c>
      <c r="E23" s="19"/>
      <c r="F23" s="16"/>
      <c r="G23" s="19">
        <v>45</v>
      </c>
      <c r="H23" s="13"/>
      <c r="I23" s="29"/>
      <c r="J23" s="31"/>
      <c r="K23" s="17">
        <v>4</v>
      </c>
      <c r="L23" s="18">
        <f t="shared" si="1"/>
        <v>4</v>
      </c>
      <c r="M23" s="67">
        <f t="shared" si="2"/>
        <v>4</v>
      </c>
    </row>
    <row r="24" spans="1:13" ht="14.4" x14ac:dyDescent="0.25">
      <c r="A24" s="12" t="str">
        <f t="shared" si="0"/>
        <v>45Taleah BeardTandom Miss Scarlett</v>
      </c>
      <c r="B24" s="19">
        <v>45</v>
      </c>
      <c r="C24" s="14" t="s">
        <v>393</v>
      </c>
      <c r="D24" s="15" t="s">
        <v>560</v>
      </c>
      <c r="E24" s="19"/>
      <c r="F24" s="16"/>
      <c r="G24" s="19">
        <v>45</v>
      </c>
      <c r="H24" s="13"/>
      <c r="I24" s="29"/>
      <c r="J24" s="31"/>
      <c r="K24" s="17">
        <v>3</v>
      </c>
      <c r="L24" s="18">
        <f t="shared" si="1"/>
        <v>5</v>
      </c>
      <c r="M24" s="67">
        <f t="shared" si="2"/>
        <v>5</v>
      </c>
    </row>
    <row r="25" spans="1:13" ht="14.4" x14ac:dyDescent="0.25">
      <c r="A25" s="12" t="str">
        <f t="shared" si="0"/>
        <v>45Stephanie DanielsLenny</v>
      </c>
      <c r="B25" s="19">
        <v>45</v>
      </c>
      <c r="C25" s="14" t="s">
        <v>571</v>
      </c>
      <c r="D25" s="15" t="s">
        <v>577</v>
      </c>
      <c r="E25" s="19"/>
      <c r="F25" s="16"/>
      <c r="G25" s="19">
        <v>45</v>
      </c>
      <c r="H25" s="13"/>
      <c r="I25" s="29"/>
      <c r="J25" s="31"/>
      <c r="K25" s="17">
        <v>1</v>
      </c>
      <c r="L25" s="18">
        <f t="shared" si="1"/>
        <v>7</v>
      </c>
      <c r="M25" s="67">
        <f t="shared" si="2"/>
        <v>7</v>
      </c>
    </row>
    <row r="26" spans="1:13" ht="14.4" x14ac:dyDescent="0.25">
      <c r="A26" s="12" t="str">
        <f t="shared" si="0"/>
        <v/>
      </c>
      <c r="B26" s="13"/>
      <c r="C26" s="14" t="s">
        <v>19</v>
      </c>
      <c r="D26" s="15" t="s">
        <v>19</v>
      </c>
      <c r="E26" s="19"/>
      <c r="F26" s="16"/>
      <c r="G26" s="19"/>
      <c r="H26" s="13"/>
      <c r="I26" s="29"/>
      <c r="J26" s="31"/>
      <c r="K26" s="17"/>
      <c r="L26" s="18">
        <f t="shared" ref="L26" si="5">IF(K26=1,7,IF(K26=2,6,IF(K26=3,5,IF(K26=4,4,IF(K26=5,3,IF(K26=6,2,IF(K26&gt;=6,1,0)))))))</f>
        <v>0</v>
      </c>
      <c r="M26" s="67">
        <f t="shared" ref="M26" si="6">SUM(L26+$M$5)</f>
        <v>0</v>
      </c>
    </row>
    <row r="27" spans="1:13" ht="14.4" x14ac:dyDescent="0.25">
      <c r="A27" s="12" t="str">
        <f t="shared" si="0"/>
        <v>65Zara Coussens-LeesonRegal Donatello</v>
      </c>
      <c r="B27" s="13">
        <v>65</v>
      </c>
      <c r="C27" s="191" t="s">
        <v>478</v>
      </c>
      <c r="D27" s="15" t="s">
        <v>395</v>
      </c>
      <c r="E27" s="19"/>
      <c r="F27" s="16"/>
      <c r="G27" s="19"/>
      <c r="H27" s="13">
        <v>65</v>
      </c>
      <c r="I27" s="29"/>
      <c r="J27" s="31"/>
      <c r="K27" s="17">
        <v>2</v>
      </c>
      <c r="L27" s="18">
        <f t="shared" si="1"/>
        <v>6</v>
      </c>
      <c r="M27" s="67">
        <f t="shared" si="2"/>
        <v>6</v>
      </c>
    </row>
    <row r="28" spans="1:13" ht="14.4" x14ac:dyDescent="0.25">
      <c r="A28" s="12" t="str">
        <f t="shared" si="0"/>
        <v>65Portia Lee FreemanBella</v>
      </c>
      <c r="B28" s="13">
        <v>65</v>
      </c>
      <c r="C28" s="14" t="s">
        <v>453</v>
      </c>
      <c r="D28" s="15" t="s">
        <v>382</v>
      </c>
      <c r="E28" s="19"/>
      <c r="F28" s="16"/>
      <c r="G28" s="19"/>
      <c r="H28" s="13">
        <v>65</v>
      </c>
      <c r="I28" s="29"/>
      <c r="J28" s="31"/>
      <c r="K28" s="17">
        <v>6</v>
      </c>
      <c r="L28" s="18">
        <f t="shared" si="1"/>
        <v>2</v>
      </c>
      <c r="M28" s="67">
        <f t="shared" si="2"/>
        <v>2</v>
      </c>
    </row>
    <row r="29" spans="1:13" ht="14.4" x14ac:dyDescent="0.25">
      <c r="A29" s="12" t="str">
        <f t="shared" si="0"/>
        <v>65Sarah MacleanFaith</v>
      </c>
      <c r="B29" s="13">
        <v>65</v>
      </c>
      <c r="C29" s="14" t="s">
        <v>572</v>
      </c>
      <c r="D29" s="15" t="s">
        <v>561</v>
      </c>
      <c r="E29" s="19"/>
      <c r="F29" s="16"/>
      <c r="G29" s="19"/>
      <c r="H29" s="13">
        <v>65</v>
      </c>
      <c r="I29" s="29"/>
      <c r="J29" s="31"/>
      <c r="K29" s="17">
        <v>7</v>
      </c>
      <c r="L29" s="18">
        <f t="shared" si="1"/>
        <v>1</v>
      </c>
      <c r="M29" s="67">
        <f t="shared" si="2"/>
        <v>1</v>
      </c>
    </row>
    <row r="30" spans="1:13" ht="14.4" x14ac:dyDescent="0.25">
      <c r="A30" s="12" t="str">
        <f t="shared" si="0"/>
        <v>65Skylah HartAslan</v>
      </c>
      <c r="B30" s="13">
        <v>65</v>
      </c>
      <c r="C30" s="14" t="s">
        <v>562</v>
      </c>
      <c r="D30" s="15" t="s">
        <v>563</v>
      </c>
      <c r="E30" s="19"/>
      <c r="F30" s="16"/>
      <c r="G30" s="19"/>
      <c r="H30" s="13">
        <v>65</v>
      </c>
      <c r="I30" s="29"/>
      <c r="J30" s="31"/>
      <c r="K30" s="17">
        <v>8</v>
      </c>
      <c r="L30" s="18">
        <f t="shared" si="1"/>
        <v>1</v>
      </c>
      <c r="M30" s="67">
        <f t="shared" si="2"/>
        <v>1</v>
      </c>
    </row>
    <row r="31" spans="1:13" ht="14.4" x14ac:dyDescent="0.25">
      <c r="A31" s="12" t="str">
        <f t="shared" si="0"/>
        <v>65Kady MiddlecoatMallaine Motown</v>
      </c>
      <c r="B31" s="29">
        <v>65</v>
      </c>
      <c r="C31" s="207" t="s">
        <v>564</v>
      </c>
      <c r="D31" s="208" t="s">
        <v>565</v>
      </c>
      <c r="E31" s="19"/>
      <c r="F31" s="16"/>
      <c r="H31" s="29">
        <v>65</v>
      </c>
      <c r="I31" s="29"/>
      <c r="J31" s="31"/>
      <c r="K31" s="17">
        <v>9</v>
      </c>
      <c r="L31" s="18">
        <f t="shared" si="1"/>
        <v>1</v>
      </c>
      <c r="M31" s="67">
        <f t="shared" si="2"/>
        <v>1</v>
      </c>
    </row>
    <row r="32" spans="1:13" ht="14.4" x14ac:dyDescent="0.25">
      <c r="A32" s="12" t="str">
        <f t="shared" si="0"/>
        <v>65Penelope FreemanSpringwater Dustyn</v>
      </c>
      <c r="B32" s="13">
        <v>65</v>
      </c>
      <c r="C32" s="127" t="s">
        <v>452</v>
      </c>
      <c r="D32" s="132" t="s">
        <v>446</v>
      </c>
      <c r="E32" s="19"/>
      <c r="F32" s="16"/>
      <c r="G32" s="19"/>
      <c r="H32" s="13">
        <v>65</v>
      </c>
      <c r="I32" s="29"/>
      <c r="J32" s="31"/>
      <c r="K32" s="17">
        <v>5</v>
      </c>
      <c r="L32" s="18">
        <f t="shared" si="1"/>
        <v>3</v>
      </c>
      <c r="M32" s="67">
        <f t="shared" si="2"/>
        <v>3</v>
      </c>
    </row>
    <row r="33" spans="1:13" ht="14.4" x14ac:dyDescent="0.25">
      <c r="A33" s="12" t="str">
        <f t="shared" si="0"/>
        <v>65Shannon MeakinsKarma Park Esprit</v>
      </c>
      <c r="B33" s="13">
        <v>65</v>
      </c>
      <c r="C33" s="14" t="s">
        <v>253</v>
      </c>
      <c r="D33" s="15" t="s">
        <v>254</v>
      </c>
      <c r="E33" s="19"/>
      <c r="F33" s="16"/>
      <c r="G33" s="19"/>
      <c r="H33" s="13">
        <v>65</v>
      </c>
      <c r="I33" s="29"/>
      <c r="J33" s="31"/>
      <c r="K33" s="17">
        <v>1</v>
      </c>
      <c r="L33" s="18">
        <f t="shared" ref="L33" si="7">IF(K33=1,7,IF(K33=2,6,IF(K33=3,5,IF(K33=4,4,IF(K33=5,3,IF(K33=6,2,IF(K33&gt;=6,1,0)))))))</f>
        <v>7</v>
      </c>
      <c r="M33" s="67">
        <f t="shared" ref="M33" si="8">SUM(L33+$M$5)</f>
        <v>7</v>
      </c>
    </row>
    <row r="34" spans="1:13" ht="14.4" x14ac:dyDescent="0.25">
      <c r="A34" s="12" t="str">
        <f t="shared" si="0"/>
        <v>65Hayley WassinkLexi</v>
      </c>
      <c r="B34" s="13">
        <v>65</v>
      </c>
      <c r="C34" s="14" t="s">
        <v>414</v>
      </c>
      <c r="D34" s="202" t="s">
        <v>566</v>
      </c>
      <c r="E34" s="19"/>
      <c r="F34" s="16"/>
      <c r="G34" s="19"/>
      <c r="H34" s="13">
        <v>65</v>
      </c>
      <c r="I34" s="29"/>
      <c r="J34" s="31"/>
      <c r="K34" s="17">
        <v>10</v>
      </c>
      <c r="L34" s="18">
        <f t="shared" si="1"/>
        <v>1</v>
      </c>
      <c r="M34" s="67">
        <f t="shared" si="2"/>
        <v>1</v>
      </c>
    </row>
    <row r="35" spans="1:13" ht="14.4" x14ac:dyDescent="0.25">
      <c r="A35" s="12" t="str">
        <f t="shared" si="0"/>
        <v>65Bridget BarwickClayton Souvenir</v>
      </c>
      <c r="B35" s="13">
        <v>65</v>
      </c>
      <c r="C35" s="191" t="s">
        <v>432</v>
      </c>
      <c r="D35" s="202" t="s">
        <v>424</v>
      </c>
      <c r="E35" s="19"/>
      <c r="F35" s="16"/>
      <c r="G35" s="19"/>
      <c r="H35" s="13">
        <v>65</v>
      </c>
      <c r="I35" s="29"/>
      <c r="J35" s="31"/>
      <c r="K35" s="17">
        <v>3</v>
      </c>
      <c r="L35" s="18">
        <f t="shared" si="1"/>
        <v>5</v>
      </c>
      <c r="M35" s="67">
        <f t="shared" si="2"/>
        <v>5</v>
      </c>
    </row>
    <row r="36" spans="1:13" ht="14.4" x14ac:dyDescent="0.25">
      <c r="A36" s="12" t="str">
        <f t="shared" si="0"/>
        <v>65Ava MinshullPangari Rain Dance</v>
      </c>
      <c r="B36" s="13">
        <v>65</v>
      </c>
      <c r="C36" s="14" t="s">
        <v>413</v>
      </c>
      <c r="D36" s="15" t="s">
        <v>425</v>
      </c>
      <c r="E36" s="19"/>
      <c r="F36" s="16"/>
      <c r="G36" s="19"/>
      <c r="H36" s="13">
        <v>65</v>
      </c>
      <c r="I36" s="29"/>
      <c r="J36" s="31"/>
      <c r="K36" s="17">
        <v>11</v>
      </c>
      <c r="L36" s="18">
        <f t="shared" si="1"/>
        <v>1</v>
      </c>
      <c r="M36" s="67">
        <f t="shared" si="2"/>
        <v>1</v>
      </c>
    </row>
    <row r="37" spans="1:13" ht="14.4" x14ac:dyDescent="0.25">
      <c r="A37" s="12" t="str">
        <f t="shared" si="0"/>
        <v>65Sophie IkenushiYartarla Park Paparazzi</v>
      </c>
      <c r="B37" s="13">
        <v>65</v>
      </c>
      <c r="C37" s="14" t="s">
        <v>271</v>
      </c>
      <c r="D37" s="15" t="s">
        <v>272</v>
      </c>
      <c r="E37" s="19"/>
      <c r="F37" s="16"/>
      <c r="G37" s="19"/>
      <c r="H37" s="13">
        <v>65</v>
      </c>
      <c r="I37" s="29"/>
      <c r="J37" s="31"/>
      <c r="K37" s="17">
        <v>12</v>
      </c>
      <c r="L37" s="18">
        <f t="shared" si="1"/>
        <v>1</v>
      </c>
      <c r="M37" s="67">
        <f t="shared" si="2"/>
        <v>1</v>
      </c>
    </row>
    <row r="38" spans="1:13" ht="14.4" x14ac:dyDescent="0.25">
      <c r="A38" s="12" t="str">
        <f t="shared" ref="A38:A69" si="9">CONCATENATE(B38,C38,D38)</f>
        <v>65Breanna BosmaBella</v>
      </c>
      <c r="B38" s="13">
        <v>65</v>
      </c>
      <c r="C38" s="14" t="s">
        <v>381</v>
      </c>
      <c r="D38" s="15" t="s">
        <v>382</v>
      </c>
      <c r="E38" s="19"/>
      <c r="F38" s="16"/>
      <c r="G38" s="19"/>
      <c r="H38" s="13">
        <v>65</v>
      </c>
      <c r="I38" s="29"/>
      <c r="J38" s="31"/>
      <c r="K38" s="17">
        <v>13</v>
      </c>
      <c r="L38" s="18">
        <f t="shared" si="1"/>
        <v>1</v>
      </c>
      <c r="M38" s="67">
        <f t="shared" si="2"/>
        <v>1</v>
      </c>
    </row>
    <row r="39" spans="1:13" ht="14.4" x14ac:dyDescent="0.25">
      <c r="A39" s="12" t="str">
        <f t="shared" si="9"/>
        <v>65Molly Hill</v>
      </c>
      <c r="B39" s="13">
        <v>65</v>
      </c>
      <c r="C39" s="14" t="s">
        <v>573</v>
      </c>
      <c r="D39" s="15" t="s">
        <v>19</v>
      </c>
      <c r="E39" s="19"/>
      <c r="F39" s="16"/>
      <c r="G39" s="19"/>
      <c r="H39" s="13">
        <v>65</v>
      </c>
      <c r="I39" s="29"/>
      <c r="J39" s="31"/>
      <c r="K39" s="17">
        <v>14</v>
      </c>
      <c r="L39" s="18">
        <v>0</v>
      </c>
      <c r="M39" s="67">
        <f t="shared" si="2"/>
        <v>0</v>
      </c>
    </row>
    <row r="40" spans="1:13" ht="14.4" x14ac:dyDescent="0.25">
      <c r="A40" s="12" t="str">
        <f t="shared" si="9"/>
        <v>65Zara Coussens-LeesonTeifi Valley Mr Llewellyn</v>
      </c>
      <c r="B40" s="13">
        <v>65</v>
      </c>
      <c r="C40" s="191" t="s">
        <v>478</v>
      </c>
      <c r="D40" s="15" t="s">
        <v>479</v>
      </c>
      <c r="E40" s="19"/>
      <c r="F40" s="16"/>
      <c r="G40" s="19"/>
      <c r="H40" s="13">
        <v>65</v>
      </c>
      <c r="I40" s="29"/>
      <c r="J40" s="31"/>
      <c r="K40" s="17">
        <v>4</v>
      </c>
      <c r="L40" s="18">
        <f t="shared" si="1"/>
        <v>4</v>
      </c>
      <c r="M40" s="67">
        <f t="shared" si="2"/>
        <v>4</v>
      </c>
    </row>
    <row r="41" spans="1:13" ht="14.4" x14ac:dyDescent="0.25">
      <c r="A41" s="12" t="str">
        <f t="shared" si="9"/>
        <v/>
      </c>
      <c r="B41" s="13"/>
      <c r="C41" s="14" t="s">
        <v>19</v>
      </c>
      <c r="D41" s="202" t="s">
        <v>19</v>
      </c>
      <c r="E41" s="19"/>
      <c r="F41" s="16"/>
      <c r="G41" s="19"/>
      <c r="H41" s="13"/>
      <c r="I41" s="29"/>
      <c r="J41" s="31"/>
      <c r="K41" s="17"/>
      <c r="L41" s="18">
        <f t="shared" si="1"/>
        <v>0</v>
      </c>
      <c r="M41" s="67">
        <f t="shared" si="2"/>
        <v>0</v>
      </c>
    </row>
    <row r="42" spans="1:13" ht="14.4" x14ac:dyDescent="0.25">
      <c r="A42" s="12" t="str">
        <f t="shared" si="9"/>
        <v>80Portia Lee FreemanTrapalanda Downs Quantas</v>
      </c>
      <c r="B42" s="29">
        <v>80</v>
      </c>
      <c r="C42" s="191" t="s">
        <v>453</v>
      </c>
      <c r="D42" s="15" t="s">
        <v>578</v>
      </c>
      <c r="E42" s="19"/>
      <c r="F42" s="16"/>
      <c r="G42" s="19"/>
      <c r="H42" s="13"/>
      <c r="I42" s="29">
        <v>80</v>
      </c>
      <c r="J42" s="31"/>
      <c r="K42" s="17">
        <v>6</v>
      </c>
      <c r="L42" s="18">
        <v>0</v>
      </c>
      <c r="M42" s="67">
        <f t="shared" si="2"/>
        <v>0</v>
      </c>
    </row>
    <row r="43" spans="1:13" ht="14.4" x14ac:dyDescent="0.25">
      <c r="A43" s="12" t="str">
        <f t="shared" si="9"/>
        <v>80Tanaya PustkuchenSecret Mojito</v>
      </c>
      <c r="B43" s="29">
        <v>80</v>
      </c>
      <c r="C43" s="14" t="s">
        <v>400</v>
      </c>
      <c r="D43" s="15" t="s">
        <v>401</v>
      </c>
      <c r="E43" s="19"/>
      <c r="F43" s="16"/>
      <c r="G43" s="19"/>
      <c r="H43" s="13"/>
      <c r="I43" s="29">
        <v>80</v>
      </c>
      <c r="J43" s="31"/>
      <c r="K43" s="17">
        <v>4</v>
      </c>
      <c r="L43" s="18">
        <f t="shared" si="1"/>
        <v>4</v>
      </c>
      <c r="M43" s="67">
        <f t="shared" si="2"/>
        <v>4</v>
      </c>
    </row>
    <row r="44" spans="1:13" ht="14.4" x14ac:dyDescent="0.25">
      <c r="A44" s="12" t="str">
        <f t="shared" si="9"/>
        <v>80Grace JohnsonKatie</v>
      </c>
      <c r="B44" s="29">
        <v>80</v>
      </c>
      <c r="C44" s="191" t="s">
        <v>311</v>
      </c>
      <c r="D44" s="202" t="s">
        <v>312</v>
      </c>
      <c r="E44" s="19"/>
      <c r="F44" s="16"/>
      <c r="G44" s="19"/>
      <c r="H44" s="13"/>
      <c r="I44" s="29">
        <v>80</v>
      </c>
      <c r="J44" s="31"/>
      <c r="K44" s="17">
        <v>2</v>
      </c>
      <c r="L44" s="18">
        <f t="shared" si="1"/>
        <v>6</v>
      </c>
      <c r="M44" s="67">
        <f t="shared" si="2"/>
        <v>6</v>
      </c>
    </row>
    <row r="45" spans="1:13" ht="14.4" x14ac:dyDescent="0.25">
      <c r="A45" s="12" t="str">
        <f t="shared" si="9"/>
        <v>80Tahni Williams Holland Park Riviera</v>
      </c>
      <c r="B45" s="29">
        <v>80</v>
      </c>
      <c r="C45" s="191" t="s">
        <v>530</v>
      </c>
      <c r="D45" s="202" t="s">
        <v>399</v>
      </c>
      <c r="E45" s="19"/>
      <c r="F45" s="16"/>
      <c r="G45" s="19"/>
      <c r="H45" s="13"/>
      <c r="I45" s="29">
        <v>80</v>
      </c>
      <c r="J45" s="31"/>
      <c r="K45" s="17">
        <v>1</v>
      </c>
      <c r="L45" s="18">
        <f t="shared" ref="L45" si="10">IF(K45=1,7,IF(K45=2,6,IF(K45=3,5,IF(K45=4,4,IF(K45=5,3,IF(K45=6,2,IF(K45&gt;=6,1,0)))))))</f>
        <v>7</v>
      </c>
      <c r="M45" s="67">
        <f t="shared" ref="M45" si="11">SUM(L45+$M$5)</f>
        <v>7</v>
      </c>
    </row>
    <row r="46" spans="1:13" ht="14.4" x14ac:dyDescent="0.25">
      <c r="A46" s="12" t="str">
        <f t="shared" si="9"/>
        <v>80Eden VanderburgColdplay</v>
      </c>
      <c r="B46" s="29">
        <v>80</v>
      </c>
      <c r="C46" s="14" t="s">
        <v>574</v>
      </c>
      <c r="D46" s="15" t="s">
        <v>567</v>
      </c>
      <c r="E46" s="19"/>
      <c r="F46" s="16"/>
      <c r="G46" s="19"/>
      <c r="H46" s="13"/>
      <c r="I46" s="29">
        <v>80</v>
      </c>
      <c r="J46" s="31"/>
      <c r="K46" s="17">
        <v>5</v>
      </c>
      <c r="L46" s="18">
        <f t="shared" si="1"/>
        <v>3</v>
      </c>
      <c r="M46" s="67">
        <f t="shared" si="2"/>
        <v>3</v>
      </c>
    </row>
    <row r="47" spans="1:13" ht="14.4" x14ac:dyDescent="0.25">
      <c r="A47" s="12" t="str">
        <f t="shared" si="9"/>
        <v>80Avarna McdonaldMario</v>
      </c>
      <c r="B47" s="29">
        <v>80</v>
      </c>
      <c r="C47" s="14" t="s">
        <v>575</v>
      </c>
      <c r="D47" s="15" t="s">
        <v>568</v>
      </c>
      <c r="E47" s="19"/>
      <c r="F47" s="16"/>
      <c r="G47" s="19"/>
      <c r="H47" s="13"/>
      <c r="I47" s="29">
        <v>80</v>
      </c>
      <c r="J47" s="31"/>
      <c r="K47" s="17">
        <v>3</v>
      </c>
      <c r="L47" s="18">
        <f t="shared" si="1"/>
        <v>5</v>
      </c>
      <c r="M47" s="67">
        <f t="shared" si="2"/>
        <v>5</v>
      </c>
    </row>
    <row r="48" spans="1:13" ht="14.4" x14ac:dyDescent="0.25">
      <c r="A48" s="12" t="str">
        <f t="shared" si="9"/>
        <v/>
      </c>
      <c r="B48" s="13"/>
      <c r="C48" s="14" t="s">
        <v>19</v>
      </c>
      <c r="D48" s="15"/>
      <c r="E48" s="19"/>
      <c r="F48" s="16"/>
      <c r="G48" s="19"/>
      <c r="H48" s="13"/>
      <c r="I48" s="29"/>
      <c r="J48" s="31"/>
      <c r="K48" s="17"/>
      <c r="L48" s="18"/>
      <c r="M48" s="67"/>
    </row>
    <row r="49" spans="1:13" ht="14.4" x14ac:dyDescent="0.25">
      <c r="A49" s="12" t="str">
        <f t="shared" si="9"/>
        <v/>
      </c>
      <c r="B49" s="13"/>
      <c r="C49" s="14"/>
      <c r="D49" s="15"/>
      <c r="E49" s="19"/>
      <c r="F49" s="16"/>
      <c r="G49" s="19"/>
      <c r="H49" s="13"/>
      <c r="I49" s="29"/>
      <c r="J49" s="31"/>
      <c r="K49" s="17"/>
      <c r="L49" s="18"/>
      <c r="M49" s="67"/>
    </row>
    <row r="50" spans="1:13" ht="14.4" x14ac:dyDescent="0.25">
      <c r="A50" s="12" t="str">
        <f t="shared" si="9"/>
        <v/>
      </c>
      <c r="B50" s="13"/>
      <c r="C50" s="14"/>
      <c r="D50" s="15"/>
      <c r="E50" s="19"/>
      <c r="F50" s="16"/>
      <c r="G50" s="19"/>
      <c r="H50" s="13"/>
      <c r="I50" s="29"/>
      <c r="J50" s="31"/>
      <c r="K50" s="17"/>
      <c r="L50" s="18"/>
      <c r="M50" s="67"/>
    </row>
    <row r="51" spans="1:13" ht="14.4" x14ac:dyDescent="0.25">
      <c r="A51" s="12" t="str">
        <f t="shared" si="9"/>
        <v/>
      </c>
      <c r="B51" s="13"/>
      <c r="C51" s="14"/>
      <c r="D51" s="15"/>
      <c r="E51" s="19"/>
      <c r="F51" s="16"/>
      <c r="G51" s="19"/>
      <c r="H51" s="13"/>
      <c r="I51" s="29"/>
      <c r="J51" s="31"/>
      <c r="K51" s="17"/>
      <c r="L51" s="18"/>
      <c r="M51" s="67"/>
    </row>
    <row r="52" spans="1:13" ht="14.4" x14ac:dyDescent="0.25">
      <c r="A52" s="12" t="str">
        <f t="shared" si="9"/>
        <v/>
      </c>
      <c r="B52" s="13"/>
      <c r="C52" s="14"/>
      <c r="D52" s="15"/>
      <c r="E52" s="19"/>
      <c r="F52" s="16"/>
      <c r="G52" s="19"/>
      <c r="H52" s="13"/>
      <c r="I52" s="29"/>
      <c r="J52" s="31"/>
      <c r="K52" s="17"/>
      <c r="L52" s="18"/>
      <c r="M52" s="67"/>
    </row>
    <row r="53" spans="1:13" ht="14.4" x14ac:dyDescent="0.25">
      <c r="A53" s="12" t="str">
        <f t="shared" si="9"/>
        <v/>
      </c>
      <c r="B53" s="13"/>
      <c r="C53" s="14"/>
      <c r="D53" s="15"/>
      <c r="E53" s="19"/>
      <c r="F53" s="16"/>
      <c r="G53" s="19"/>
      <c r="H53" s="13"/>
      <c r="I53" s="29"/>
      <c r="J53" s="31"/>
      <c r="K53" s="17"/>
      <c r="L53" s="18"/>
      <c r="M53" s="67"/>
    </row>
    <row r="54" spans="1:13" ht="14.4" x14ac:dyDescent="0.25">
      <c r="A54" s="12" t="str">
        <f t="shared" si="9"/>
        <v/>
      </c>
      <c r="B54" s="13"/>
      <c r="C54" s="14"/>
      <c r="D54" s="15"/>
      <c r="E54" s="19"/>
      <c r="F54" s="16"/>
      <c r="G54" s="19"/>
      <c r="H54" s="13"/>
      <c r="I54" s="29"/>
      <c r="J54" s="31"/>
      <c r="K54" s="17"/>
      <c r="L54" s="18"/>
      <c r="M54" s="67"/>
    </row>
    <row r="55" spans="1:13" ht="14.4" x14ac:dyDescent="0.25">
      <c r="A55" s="12" t="str">
        <f t="shared" si="9"/>
        <v/>
      </c>
      <c r="B55" s="13"/>
      <c r="C55" s="14"/>
      <c r="D55" s="15"/>
      <c r="E55" s="19"/>
      <c r="F55" s="16"/>
      <c r="G55" s="19"/>
      <c r="H55" s="13"/>
      <c r="I55" s="29"/>
      <c r="J55" s="31"/>
      <c r="K55" s="17"/>
      <c r="L55" s="18"/>
      <c r="M55" s="67"/>
    </row>
    <row r="56" spans="1:13" ht="14.4" x14ac:dyDescent="0.25">
      <c r="A56" s="12" t="str">
        <f t="shared" si="9"/>
        <v/>
      </c>
      <c r="B56" s="13"/>
      <c r="C56" s="14"/>
      <c r="D56" s="15"/>
      <c r="E56" s="19"/>
      <c r="F56" s="16"/>
      <c r="G56" s="19"/>
      <c r="H56" s="13"/>
      <c r="I56" s="29"/>
      <c r="J56" s="31"/>
      <c r="K56" s="17"/>
      <c r="L56" s="18"/>
      <c r="M56" s="67"/>
    </row>
    <row r="57" spans="1:13" ht="14.4" x14ac:dyDescent="0.25">
      <c r="A57" s="12" t="str">
        <f t="shared" si="9"/>
        <v/>
      </c>
      <c r="B57" s="13"/>
      <c r="C57" s="14"/>
      <c r="D57" s="15"/>
      <c r="E57" s="19"/>
      <c r="F57" s="16"/>
      <c r="G57" s="19"/>
      <c r="H57" s="13"/>
      <c r="I57" s="29"/>
      <c r="J57" s="31"/>
      <c r="K57" s="17"/>
      <c r="L57" s="18"/>
      <c r="M57" s="67"/>
    </row>
    <row r="58" spans="1:13" ht="14.4" x14ac:dyDescent="0.25">
      <c r="A58" s="12" t="str">
        <f t="shared" si="9"/>
        <v/>
      </c>
      <c r="B58" s="13"/>
      <c r="C58" s="14"/>
      <c r="D58" s="15"/>
      <c r="E58" s="19"/>
      <c r="F58" s="16"/>
      <c r="G58" s="19"/>
      <c r="H58" s="13"/>
      <c r="I58" s="29"/>
      <c r="J58" s="31"/>
      <c r="K58" s="17"/>
      <c r="L58" s="18"/>
      <c r="M58" s="67"/>
    </row>
    <row r="59" spans="1:13" ht="14.4" x14ac:dyDescent="0.25">
      <c r="A59" s="12" t="str">
        <f t="shared" si="9"/>
        <v/>
      </c>
      <c r="B59" s="13"/>
      <c r="C59" s="14"/>
      <c r="D59" s="15"/>
      <c r="E59" s="19"/>
      <c r="F59" s="16"/>
      <c r="G59" s="19"/>
      <c r="H59" s="13"/>
      <c r="I59" s="29"/>
      <c r="J59" s="31"/>
      <c r="K59" s="17"/>
      <c r="L59" s="18"/>
      <c r="M59" s="67"/>
    </row>
    <row r="60" spans="1:13" ht="14.4" x14ac:dyDescent="0.25">
      <c r="A60" s="12" t="str">
        <f t="shared" si="9"/>
        <v/>
      </c>
      <c r="B60" s="13"/>
      <c r="C60" s="14"/>
      <c r="D60" s="15"/>
      <c r="E60" s="19"/>
      <c r="F60" s="16"/>
      <c r="G60" s="19"/>
      <c r="H60" s="13"/>
      <c r="I60" s="29"/>
      <c r="J60" s="31"/>
      <c r="K60" s="17"/>
      <c r="L60" s="18"/>
      <c r="M60" s="67"/>
    </row>
    <row r="61" spans="1:13" ht="14.4" x14ac:dyDescent="0.25">
      <c r="A61" s="12" t="str">
        <f t="shared" si="9"/>
        <v/>
      </c>
      <c r="B61" s="13"/>
      <c r="C61" s="14"/>
      <c r="D61" s="15"/>
      <c r="E61" s="19"/>
      <c r="F61" s="16"/>
      <c r="G61" s="19"/>
      <c r="H61" s="13"/>
      <c r="I61" s="29"/>
      <c r="J61" s="31"/>
      <c r="K61" s="17"/>
      <c r="L61" s="18"/>
      <c r="M61" s="67"/>
    </row>
    <row r="62" spans="1:13" ht="14.4" x14ac:dyDescent="0.25">
      <c r="A62" s="12" t="str">
        <f t="shared" si="9"/>
        <v/>
      </c>
      <c r="B62" s="13"/>
      <c r="C62" s="14"/>
      <c r="D62" s="15"/>
      <c r="E62" s="19"/>
      <c r="F62" s="16"/>
      <c r="G62" s="19"/>
      <c r="H62" s="13"/>
      <c r="I62" s="29"/>
      <c r="J62" s="31"/>
      <c r="K62" s="17"/>
      <c r="L62" s="18"/>
      <c r="M62" s="67"/>
    </row>
    <row r="63" spans="1:13" ht="14.4" x14ac:dyDescent="0.25">
      <c r="A63" s="12" t="str">
        <f t="shared" si="9"/>
        <v/>
      </c>
      <c r="B63" s="13"/>
      <c r="C63" s="14"/>
      <c r="D63" s="15"/>
      <c r="E63" s="19"/>
      <c r="F63" s="16"/>
      <c r="G63" s="19"/>
      <c r="H63" s="13"/>
      <c r="I63" s="29"/>
      <c r="J63" s="31"/>
      <c r="K63" s="17"/>
      <c r="L63" s="18"/>
      <c r="M63" s="67"/>
    </row>
    <row r="64" spans="1:13" ht="14.4" x14ac:dyDescent="0.25">
      <c r="A64" s="12" t="str">
        <f t="shared" si="9"/>
        <v/>
      </c>
      <c r="B64" s="13"/>
      <c r="C64" s="14"/>
      <c r="D64" s="15"/>
      <c r="E64" s="19"/>
      <c r="F64" s="16"/>
      <c r="G64" s="19"/>
      <c r="H64" s="13"/>
      <c r="I64" s="29"/>
      <c r="J64" s="31"/>
      <c r="K64" s="17"/>
      <c r="L64" s="18"/>
      <c r="M64" s="67"/>
    </row>
    <row r="65" spans="1:13" ht="14.4" x14ac:dyDescent="0.25">
      <c r="A65" s="12" t="str">
        <f t="shared" si="9"/>
        <v/>
      </c>
      <c r="B65" s="13"/>
      <c r="C65" s="14"/>
      <c r="D65" s="15"/>
      <c r="E65" s="19"/>
      <c r="F65" s="16"/>
      <c r="G65" s="19"/>
      <c r="H65" s="13"/>
      <c r="I65" s="29"/>
      <c r="J65" s="31"/>
      <c r="K65" s="17"/>
      <c r="L65" s="18"/>
      <c r="M65" s="67"/>
    </row>
    <row r="66" spans="1:13" ht="14.4" x14ac:dyDescent="0.25">
      <c r="A66" s="12" t="str">
        <f t="shared" si="9"/>
        <v/>
      </c>
      <c r="B66" s="13"/>
      <c r="C66" s="14"/>
      <c r="D66" s="15"/>
      <c r="E66" s="19"/>
      <c r="F66" s="16"/>
      <c r="G66" s="19"/>
      <c r="H66" s="13"/>
      <c r="I66" s="29"/>
      <c r="J66" s="31"/>
      <c r="K66" s="17"/>
      <c r="L66" s="18"/>
      <c r="M66" s="67"/>
    </row>
    <row r="67" spans="1:13" ht="14.4" x14ac:dyDescent="0.25">
      <c r="A67" s="12" t="str">
        <f t="shared" si="9"/>
        <v/>
      </c>
      <c r="B67" s="13"/>
      <c r="C67" s="14"/>
      <c r="D67" s="15"/>
      <c r="E67" s="19"/>
      <c r="F67" s="16"/>
      <c r="G67" s="19"/>
      <c r="H67" s="13"/>
      <c r="I67" s="29"/>
      <c r="J67" s="31"/>
      <c r="K67" s="17"/>
      <c r="L67" s="18"/>
      <c r="M67" s="67"/>
    </row>
    <row r="68" spans="1:13" ht="14.4" x14ac:dyDescent="0.25">
      <c r="A68" s="12" t="str">
        <f t="shared" si="9"/>
        <v/>
      </c>
      <c r="B68" s="13"/>
      <c r="C68" s="14"/>
      <c r="D68" s="15"/>
      <c r="E68" s="19"/>
      <c r="F68" s="16"/>
      <c r="G68" s="19"/>
      <c r="H68" s="13"/>
      <c r="I68" s="29"/>
      <c r="J68" s="31"/>
      <c r="K68" s="17"/>
      <c r="L68" s="18"/>
      <c r="M68" s="67"/>
    </row>
    <row r="69" spans="1:13" ht="14.4" x14ac:dyDescent="0.25">
      <c r="A69" s="12" t="str">
        <f t="shared" si="9"/>
        <v/>
      </c>
      <c r="B69" s="13"/>
      <c r="C69" s="14"/>
      <c r="D69" s="15"/>
      <c r="E69" s="19"/>
      <c r="F69" s="16"/>
      <c r="G69" s="19"/>
      <c r="H69" s="13"/>
      <c r="I69" s="29"/>
      <c r="J69" s="31"/>
      <c r="K69" s="17"/>
      <c r="L69" s="18"/>
      <c r="M69" s="67"/>
    </row>
    <row r="70" spans="1:13" ht="14.4" x14ac:dyDescent="0.25">
      <c r="A70" s="12" t="str">
        <f t="shared" ref="A70:A98" si="12">CONCATENATE(B70,C70,D70)</f>
        <v/>
      </c>
      <c r="B70" s="13"/>
      <c r="C70" s="14"/>
      <c r="D70" s="15"/>
      <c r="E70" s="19"/>
      <c r="F70" s="16"/>
      <c r="G70" s="19"/>
      <c r="H70" s="13"/>
      <c r="I70" s="29"/>
      <c r="J70" s="31"/>
      <c r="K70" s="17"/>
      <c r="L70" s="18"/>
      <c r="M70" s="67"/>
    </row>
    <row r="71" spans="1:13" ht="14.4" x14ac:dyDescent="0.25">
      <c r="A71" s="12" t="str">
        <f t="shared" si="12"/>
        <v/>
      </c>
      <c r="B71" s="13"/>
      <c r="C71" s="14"/>
      <c r="D71" s="15"/>
      <c r="E71" s="19"/>
      <c r="F71" s="16"/>
      <c r="G71" s="19"/>
      <c r="H71" s="13"/>
      <c r="I71" s="29"/>
      <c r="J71" s="31"/>
      <c r="K71" s="17"/>
      <c r="L71" s="18"/>
      <c r="M71" s="67"/>
    </row>
    <row r="72" spans="1:13" ht="14.4" x14ac:dyDescent="0.25">
      <c r="A72" s="12" t="str">
        <f t="shared" si="12"/>
        <v/>
      </c>
      <c r="B72" s="13"/>
      <c r="C72" s="14"/>
      <c r="D72" s="15"/>
      <c r="E72" s="19"/>
      <c r="F72" s="16"/>
      <c r="G72" s="19"/>
      <c r="H72" s="13"/>
      <c r="I72" s="29"/>
      <c r="J72" s="31"/>
      <c r="K72" s="17"/>
      <c r="L72" s="18"/>
      <c r="M72" s="67"/>
    </row>
    <row r="73" spans="1:13" ht="14.4" x14ac:dyDescent="0.25">
      <c r="A73" s="12" t="str">
        <f t="shared" si="12"/>
        <v/>
      </c>
      <c r="B73" s="13"/>
      <c r="C73" s="14"/>
      <c r="D73" s="15"/>
      <c r="E73" s="19"/>
      <c r="F73" s="16"/>
      <c r="G73" s="19"/>
      <c r="H73" s="13"/>
      <c r="I73" s="29"/>
      <c r="J73" s="31"/>
      <c r="K73" s="17"/>
      <c r="L73" s="18"/>
      <c r="M73" s="67"/>
    </row>
    <row r="74" spans="1:13" ht="14.4" x14ac:dyDescent="0.25">
      <c r="A74" s="12" t="str">
        <f t="shared" si="12"/>
        <v/>
      </c>
      <c r="B74" s="13"/>
      <c r="C74" s="14"/>
      <c r="D74" s="15"/>
      <c r="E74" s="19"/>
      <c r="F74" s="16"/>
      <c r="G74" s="19"/>
      <c r="H74" s="13"/>
      <c r="I74" s="29"/>
      <c r="J74" s="31"/>
      <c r="K74" s="17"/>
      <c r="L74" s="18"/>
      <c r="M74" s="67"/>
    </row>
    <row r="75" spans="1:13" ht="14.4" x14ac:dyDescent="0.25">
      <c r="A75" s="12" t="str">
        <f t="shared" si="12"/>
        <v/>
      </c>
      <c r="B75" s="13"/>
      <c r="C75" s="14"/>
      <c r="D75" s="15"/>
      <c r="E75" s="19"/>
      <c r="F75" s="16"/>
      <c r="G75" s="19"/>
      <c r="H75" s="13"/>
      <c r="I75" s="29"/>
      <c r="J75" s="31"/>
      <c r="K75" s="17"/>
      <c r="L75" s="18"/>
      <c r="M75" s="67"/>
    </row>
    <row r="76" spans="1:13" ht="14.4" x14ac:dyDescent="0.25">
      <c r="A76" s="12" t="str">
        <f t="shared" si="12"/>
        <v/>
      </c>
      <c r="B76" s="13"/>
      <c r="C76" s="14"/>
      <c r="D76" s="15"/>
      <c r="E76" s="19"/>
      <c r="F76" s="16"/>
      <c r="G76" s="19"/>
      <c r="H76" s="13"/>
      <c r="I76" s="29"/>
      <c r="J76" s="31"/>
      <c r="K76" s="17"/>
      <c r="L76" s="18"/>
      <c r="M76" s="67"/>
    </row>
    <row r="77" spans="1:13" ht="14.4" x14ac:dyDescent="0.25">
      <c r="A77" s="12" t="str">
        <f t="shared" si="12"/>
        <v/>
      </c>
      <c r="B77" s="13"/>
      <c r="C77" s="14"/>
      <c r="D77" s="15"/>
      <c r="E77" s="19"/>
      <c r="F77" s="16"/>
      <c r="G77" s="19"/>
      <c r="H77" s="13"/>
      <c r="I77" s="29"/>
      <c r="J77" s="31"/>
      <c r="K77" s="17"/>
      <c r="L77" s="18"/>
      <c r="M77" s="67"/>
    </row>
    <row r="78" spans="1:13" ht="14.4" x14ac:dyDescent="0.25">
      <c r="A78" s="12" t="str">
        <f t="shared" si="12"/>
        <v/>
      </c>
      <c r="B78" s="13"/>
      <c r="C78" s="14"/>
      <c r="D78" s="15"/>
      <c r="E78" s="19"/>
      <c r="F78" s="16"/>
      <c r="G78" s="19"/>
      <c r="H78" s="13"/>
      <c r="I78" s="29"/>
      <c r="J78" s="31"/>
      <c r="K78" s="17"/>
      <c r="L78" s="18"/>
      <c r="M78" s="67"/>
    </row>
    <row r="79" spans="1:13" ht="14.4" x14ac:dyDescent="0.25">
      <c r="A79" s="12" t="str">
        <f t="shared" si="12"/>
        <v/>
      </c>
      <c r="B79" s="13"/>
      <c r="C79" s="14"/>
      <c r="D79" s="15"/>
      <c r="E79" s="19"/>
      <c r="F79" s="16"/>
      <c r="G79" s="19"/>
      <c r="H79" s="13"/>
      <c r="I79" s="29"/>
      <c r="J79" s="31"/>
      <c r="K79" s="17"/>
      <c r="L79" s="18"/>
      <c r="M79" s="67"/>
    </row>
    <row r="80" spans="1:13" ht="14.4" x14ac:dyDescent="0.25">
      <c r="A80" s="12" t="str">
        <f t="shared" si="12"/>
        <v/>
      </c>
      <c r="B80" s="13"/>
      <c r="C80" s="14"/>
      <c r="D80" s="15"/>
      <c r="E80" s="19"/>
      <c r="F80" s="16"/>
      <c r="G80" s="19"/>
      <c r="H80" s="13"/>
      <c r="I80" s="29"/>
      <c r="J80" s="31"/>
      <c r="K80" s="17"/>
      <c r="L80" s="18"/>
      <c r="M80" s="67"/>
    </row>
    <row r="81" spans="1:13" ht="14.4" x14ac:dyDescent="0.25">
      <c r="A81" s="12" t="str">
        <f t="shared" si="12"/>
        <v/>
      </c>
      <c r="B81" s="13"/>
      <c r="C81" s="14"/>
      <c r="D81" s="15"/>
      <c r="E81" s="19"/>
      <c r="F81" s="16"/>
      <c r="G81" s="19"/>
      <c r="H81" s="13"/>
      <c r="I81" s="29"/>
      <c r="J81" s="31"/>
      <c r="K81" s="17"/>
      <c r="L81" s="18"/>
      <c r="M81" s="67"/>
    </row>
    <row r="82" spans="1:13" ht="14.4" x14ac:dyDescent="0.25">
      <c r="A82" s="12" t="str">
        <f t="shared" si="12"/>
        <v/>
      </c>
      <c r="B82" s="13"/>
      <c r="C82" s="14"/>
      <c r="D82" s="15"/>
      <c r="E82" s="19"/>
      <c r="F82" s="16"/>
      <c r="G82" s="19"/>
      <c r="H82" s="13"/>
      <c r="I82" s="29"/>
      <c r="J82" s="31"/>
      <c r="K82" s="17"/>
      <c r="L82" s="18"/>
      <c r="M82" s="67"/>
    </row>
    <row r="83" spans="1:13" ht="14.4" x14ac:dyDescent="0.25">
      <c r="A83" s="12" t="str">
        <f t="shared" si="12"/>
        <v/>
      </c>
      <c r="B83" s="13"/>
      <c r="C83" s="14"/>
      <c r="D83" s="15"/>
      <c r="E83" s="19"/>
      <c r="F83" s="16"/>
      <c r="G83" s="19"/>
      <c r="H83" s="13"/>
      <c r="I83" s="29"/>
      <c r="J83" s="31"/>
      <c r="K83" s="17"/>
      <c r="L83" s="18"/>
      <c r="M83" s="67"/>
    </row>
    <row r="84" spans="1:13" ht="14.4" x14ac:dyDescent="0.25">
      <c r="A84" s="12" t="str">
        <f t="shared" si="12"/>
        <v/>
      </c>
      <c r="B84" s="13"/>
      <c r="C84" s="14"/>
      <c r="D84" s="15"/>
      <c r="E84" s="19"/>
      <c r="F84" s="16"/>
      <c r="G84" s="19"/>
      <c r="H84" s="13"/>
      <c r="I84" s="29"/>
      <c r="J84" s="31"/>
      <c r="K84" s="17"/>
      <c r="L84" s="18"/>
      <c r="M84" s="67"/>
    </row>
    <row r="85" spans="1:13" ht="14.4" x14ac:dyDescent="0.25">
      <c r="A85" s="12" t="str">
        <f t="shared" si="12"/>
        <v/>
      </c>
      <c r="B85" s="13"/>
      <c r="C85" s="14"/>
      <c r="D85" s="15"/>
      <c r="E85" s="19"/>
      <c r="F85" s="16"/>
      <c r="G85" s="19"/>
      <c r="H85" s="13"/>
      <c r="I85" s="29"/>
      <c r="J85" s="31"/>
      <c r="K85" s="17"/>
      <c r="L85" s="18"/>
      <c r="M85" s="67"/>
    </row>
    <row r="86" spans="1:13" ht="14.4" x14ac:dyDescent="0.25">
      <c r="A86" s="12" t="str">
        <f t="shared" si="12"/>
        <v/>
      </c>
      <c r="B86" s="13"/>
      <c r="C86" s="14"/>
      <c r="D86" s="15"/>
      <c r="E86" s="19"/>
      <c r="F86" s="16"/>
      <c r="G86" s="19"/>
      <c r="H86" s="13"/>
      <c r="I86" s="29"/>
      <c r="J86" s="31"/>
      <c r="K86" s="17"/>
      <c r="L86" s="18"/>
      <c r="M86" s="67"/>
    </row>
    <row r="87" spans="1:13" ht="14.4" x14ac:dyDescent="0.25">
      <c r="A87" s="12" t="str">
        <f t="shared" si="12"/>
        <v/>
      </c>
      <c r="B87" s="13"/>
      <c r="C87" s="14"/>
      <c r="D87" s="15"/>
      <c r="E87" s="19"/>
      <c r="F87" s="16"/>
      <c r="G87" s="19"/>
      <c r="H87" s="13"/>
      <c r="I87" s="29"/>
      <c r="J87" s="31"/>
      <c r="K87" s="17"/>
      <c r="L87" s="18"/>
      <c r="M87" s="67"/>
    </row>
    <row r="88" spans="1:13" ht="14.4" x14ac:dyDescent="0.25">
      <c r="A88" s="12" t="str">
        <f t="shared" si="12"/>
        <v/>
      </c>
      <c r="B88" s="13"/>
      <c r="C88" s="14"/>
      <c r="D88" s="15"/>
      <c r="E88" s="19"/>
      <c r="F88" s="16"/>
      <c r="G88" s="19"/>
      <c r="H88" s="13"/>
      <c r="I88" s="29"/>
      <c r="J88" s="31"/>
      <c r="K88" s="17"/>
      <c r="L88" s="18"/>
      <c r="M88" s="67"/>
    </row>
    <row r="89" spans="1:13" ht="14.4" x14ac:dyDescent="0.25">
      <c r="A89" s="12" t="str">
        <f t="shared" si="12"/>
        <v/>
      </c>
      <c r="B89" s="13"/>
      <c r="C89" s="14"/>
      <c r="D89" s="15"/>
      <c r="E89" s="19"/>
      <c r="F89" s="16"/>
      <c r="G89" s="19"/>
      <c r="H89" s="13"/>
      <c r="I89" s="29"/>
      <c r="J89" s="31"/>
      <c r="K89" s="17"/>
      <c r="L89" s="18"/>
      <c r="M89" s="67"/>
    </row>
    <row r="90" spans="1:13" ht="14.4" x14ac:dyDescent="0.25">
      <c r="A90" s="12" t="str">
        <f t="shared" si="12"/>
        <v/>
      </c>
      <c r="B90" s="13"/>
      <c r="C90" s="14"/>
      <c r="D90" s="15"/>
      <c r="E90" s="19"/>
      <c r="F90" s="16"/>
      <c r="G90" s="19"/>
      <c r="H90" s="13"/>
      <c r="I90" s="29"/>
      <c r="J90" s="31"/>
      <c r="K90" s="17"/>
      <c r="L90" s="18"/>
      <c r="M90" s="67"/>
    </row>
    <row r="91" spans="1:13" ht="14.4" x14ac:dyDescent="0.25">
      <c r="A91" s="12" t="str">
        <f t="shared" si="12"/>
        <v/>
      </c>
      <c r="B91" s="13"/>
      <c r="C91" s="14"/>
      <c r="D91" s="15"/>
      <c r="E91" s="19"/>
      <c r="F91" s="16"/>
      <c r="G91" s="19"/>
      <c r="H91" s="13"/>
      <c r="I91" s="29"/>
      <c r="J91" s="31"/>
      <c r="K91" s="17"/>
      <c r="L91" s="18"/>
      <c r="M91" s="67"/>
    </row>
    <row r="92" spans="1:13" ht="14.4" x14ac:dyDescent="0.25">
      <c r="A92" s="12" t="str">
        <f t="shared" si="12"/>
        <v/>
      </c>
      <c r="B92" s="13"/>
      <c r="C92" s="14"/>
      <c r="D92" s="15"/>
      <c r="E92" s="19"/>
      <c r="F92" s="16"/>
      <c r="G92" s="19"/>
      <c r="H92" s="13"/>
      <c r="I92" s="29"/>
      <c r="J92" s="31"/>
      <c r="K92" s="17"/>
      <c r="L92" s="18"/>
      <c r="M92" s="67"/>
    </row>
    <row r="93" spans="1:13" ht="14.4" x14ac:dyDescent="0.25">
      <c r="A93" s="12" t="str">
        <f t="shared" si="12"/>
        <v/>
      </c>
      <c r="B93" s="13"/>
      <c r="C93" s="14"/>
      <c r="D93" s="15"/>
      <c r="E93" s="19"/>
      <c r="F93" s="16"/>
      <c r="G93" s="19"/>
      <c r="H93" s="13"/>
      <c r="I93" s="29"/>
      <c r="J93" s="31"/>
      <c r="K93" s="17"/>
      <c r="L93" s="18"/>
      <c r="M93" s="67"/>
    </row>
    <row r="94" spans="1:13" ht="14.4" x14ac:dyDescent="0.25">
      <c r="A94" s="12" t="str">
        <f t="shared" si="12"/>
        <v/>
      </c>
      <c r="B94" s="13"/>
      <c r="C94" s="14"/>
      <c r="D94" s="15"/>
      <c r="E94" s="19"/>
      <c r="F94" s="16"/>
      <c r="G94" s="19"/>
      <c r="H94" s="13"/>
      <c r="I94" s="29"/>
      <c r="J94" s="31"/>
      <c r="K94" s="17"/>
      <c r="L94" s="18"/>
      <c r="M94" s="67"/>
    </row>
    <row r="95" spans="1:13" ht="14.4" x14ac:dyDescent="0.25">
      <c r="A95" s="12" t="str">
        <f t="shared" si="12"/>
        <v/>
      </c>
      <c r="B95" s="13"/>
      <c r="C95" s="14"/>
      <c r="D95" s="15"/>
      <c r="E95" s="19"/>
      <c r="F95" s="16"/>
      <c r="G95" s="19"/>
      <c r="H95" s="13"/>
      <c r="I95" s="29"/>
      <c r="J95" s="31"/>
      <c r="K95" s="17"/>
      <c r="L95" s="18"/>
      <c r="M95" s="67"/>
    </row>
    <row r="96" spans="1:13" ht="14.4" x14ac:dyDescent="0.25">
      <c r="A96" s="12" t="str">
        <f t="shared" si="12"/>
        <v/>
      </c>
      <c r="B96" s="13"/>
      <c r="C96" s="14"/>
      <c r="D96" s="15"/>
      <c r="E96" s="19"/>
      <c r="F96" s="16"/>
      <c r="G96" s="19"/>
      <c r="H96" s="13"/>
      <c r="I96" s="29"/>
      <c r="J96" s="31"/>
      <c r="K96" s="17"/>
      <c r="L96" s="18"/>
      <c r="M96" s="67"/>
    </row>
    <row r="97" spans="1:13" ht="14.4" x14ac:dyDescent="0.25">
      <c r="A97" s="12" t="str">
        <f t="shared" si="12"/>
        <v/>
      </c>
      <c r="B97" s="13"/>
      <c r="C97" s="14"/>
      <c r="D97" s="15"/>
      <c r="E97" s="19"/>
      <c r="F97" s="16"/>
      <c r="G97" s="19"/>
      <c r="H97" s="13"/>
      <c r="I97" s="29"/>
      <c r="J97" s="31"/>
      <c r="K97" s="17"/>
      <c r="L97" s="18"/>
      <c r="M97" s="67"/>
    </row>
    <row r="98" spans="1:13" ht="15" thickBot="1" x14ac:dyDescent="0.3">
      <c r="A98" s="12" t="str">
        <f t="shared" si="12"/>
        <v/>
      </c>
      <c r="B98" s="20"/>
      <c r="C98" s="21"/>
      <c r="D98" s="22"/>
      <c r="E98" s="23"/>
      <c r="F98" s="24"/>
      <c r="G98" s="23"/>
      <c r="H98" s="20"/>
      <c r="I98" s="30"/>
      <c r="J98" s="64"/>
      <c r="K98" s="25"/>
      <c r="L98" s="26"/>
      <c r="M98" s="67"/>
    </row>
  </sheetData>
  <mergeCells count="18">
    <mergeCell ref="I4:I5"/>
    <mergeCell ref="J4:J5"/>
    <mergeCell ref="B1:C1"/>
    <mergeCell ref="E1:I1"/>
    <mergeCell ref="K1:L1"/>
    <mergeCell ref="B2:L2"/>
    <mergeCell ref="F3:F4"/>
    <mergeCell ref="G3:J3"/>
    <mergeCell ref="K3:K5"/>
    <mergeCell ref="L3:L5"/>
    <mergeCell ref="G4:G5"/>
    <mergeCell ref="H4:H5"/>
    <mergeCell ref="A3:A5"/>
    <mergeCell ref="B3:B5"/>
    <mergeCell ref="C3:C5"/>
    <mergeCell ref="D3:D5"/>
    <mergeCell ref="E3:E4"/>
    <mergeCell ref="E5:F5"/>
  </mergeCells>
  <conditionalFormatting sqref="C1:D5">
    <cfRule type="duplicateValues" dxfId="8" priority="529"/>
  </conditionalFormatting>
  <conditionalFormatting sqref="D31">
    <cfRule type="duplicateValues" dxfId="7" priority="2"/>
    <cfRule type="duplicateValues" dxfId="6" priority="3"/>
    <cfRule type="duplicateValues" dxfId="5" priority="4"/>
  </conditionalFormatting>
  <conditionalFormatting sqref="D32">
    <cfRule type="duplicateValues" dxfId="4" priority="1"/>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FAD42-32FC-444E-AC3E-DCF096E04B59}">
  <sheetPr>
    <tabColor theme="0" tint="-0.34998626667073579"/>
    <pageSetUpPr fitToPage="1"/>
  </sheetPr>
  <dimension ref="A1:Z161"/>
  <sheetViews>
    <sheetView showZeros="0" tabSelected="1" zoomScale="70" zoomScaleNormal="70" zoomScaleSheetLayoutView="90" workbookViewId="0">
      <pane xSplit="8" ySplit="5" topLeftCell="I6" activePane="bottomRight" state="frozen"/>
      <selection pane="topRight" activeCell="I1" sqref="I1"/>
      <selection pane="bottomLeft" activeCell="A6" sqref="A6"/>
      <selection pane="bottomRight" activeCell="Q13" sqref="Q13"/>
    </sheetView>
  </sheetViews>
  <sheetFormatPr defaultColWidth="14.44140625" defaultRowHeight="13.8" x14ac:dyDescent="0.25"/>
  <cols>
    <col min="1" max="1" width="3.6640625" style="4" bestFit="1" customWidth="1"/>
    <col min="2" max="2" width="22.109375" style="5" bestFit="1" customWidth="1"/>
    <col min="3" max="3" width="26.33203125" style="5" bestFit="1" customWidth="1"/>
    <col min="4" max="4" width="17.44140625" style="5" bestFit="1" customWidth="1"/>
    <col min="5" max="5" width="12.88671875" style="4" bestFit="1" customWidth="1"/>
    <col min="6" max="6" width="4" style="4" bestFit="1" customWidth="1"/>
    <col min="7" max="7" width="6.5546875" style="4" bestFit="1" customWidth="1"/>
    <col min="8" max="8" width="6.44140625" style="6" bestFit="1" customWidth="1"/>
    <col min="9" max="9" width="7.88671875" style="2" bestFit="1" customWidth="1"/>
    <col min="10" max="10" width="8.109375" style="2" customWidth="1"/>
    <col min="11" max="11" width="8.109375" style="331" customWidth="1"/>
    <col min="12" max="12" width="8.109375" style="2" bestFit="1" customWidth="1"/>
    <col min="13" max="13" width="8.5546875" style="331" bestFit="1" customWidth="1"/>
    <col min="14" max="14" width="8.5546875" style="2" bestFit="1" customWidth="1"/>
    <col min="15" max="15" width="7.44140625" style="331" bestFit="1" customWidth="1"/>
    <col min="16" max="16" width="8.6640625" style="2" bestFit="1" customWidth="1"/>
    <col min="17" max="17" width="8.44140625" style="331" bestFit="1" customWidth="1"/>
    <col min="18" max="18" width="8.6640625" style="2" bestFit="1" customWidth="1"/>
    <col min="19" max="19" width="9.109375" style="337" customWidth="1"/>
    <col min="20" max="20" width="9.6640625" style="4" customWidth="1"/>
    <col min="21" max="21" width="11.33203125" style="4" customWidth="1"/>
    <col min="22" max="22" width="10" style="325" customWidth="1"/>
    <col min="23" max="16384" width="14.44140625" style="4"/>
  </cols>
  <sheetData>
    <row r="1" spans="1:26" s="3" customFormat="1" ht="12.75" customHeight="1" x14ac:dyDescent="0.25">
      <c r="A1" s="468" t="s">
        <v>487</v>
      </c>
      <c r="B1" s="481" t="s">
        <v>102</v>
      </c>
      <c r="C1" s="481" t="s">
        <v>106</v>
      </c>
      <c r="D1" s="481" t="s">
        <v>0</v>
      </c>
      <c r="E1" s="481" t="s">
        <v>1</v>
      </c>
      <c r="F1" s="473" t="s">
        <v>90</v>
      </c>
      <c r="G1" s="470" t="s">
        <v>88</v>
      </c>
      <c r="H1" s="472" t="s">
        <v>3</v>
      </c>
      <c r="I1" s="474" t="s">
        <v>21</v>
      </c>
      <c r="J1" s="469" t="s">
        <v>484</v>
      </c>
      <c r="K1" s="476" t="s">
        <v>119</v>
      </c>
      <c r="L1" s="469" t="s">
        <v>126</v>
      </c>
      <c r="M1" s="476" t="s">
        <v>118</v>
      </c>
      <c r="N1" s="469" t="s">
        <v>429</v>
      </c>
      <c r="O1" s="476" t="s">
        <v>127</v>
      </c>
      <c r="P1" s="469" t="s">
        <v>128</v>
      </c>
      <c r="Q1" s="476" t="s">
        <v>120</v>
      </c>
      <c r="R1" s="469" t="s">
        <v>431</v>
      </c>
      <c r="S1" s="476" t="s">
        <v>129</v>
      </c>
      <c r="T1" s="469" t="s">
        <v>657</v>
      </c>
      <c r="U1" s="469" t="s">
        <v>119</v>
      </c>
      <c r="V1" s="478" t="s">
        <v>117</v>
      </c>
      <c r="W1" s="469" t="s">
        <v>430</v>
      </c>
      <c r="X1" s="482" t="s">
        <v>843</v>
      </c>
      <c r="Y1" s="484"/>
      <c r="Z1" s="121"/>
    </row>
    <row r="2" spans="1:26" s="3" customFormat="1" ht="12.75" customHeight="1" x14ac:dyDescent="0.25">
      <c r="A2" s="468"/>
      <c r="B2" s="480"/>
      <c r="C2" s="480"/>
      <c r="D2" s="480"/>
      <c r="E2" s="480"/>
      <c r="F2" s="473"/>
      <c r="G2" s="471"/>
      <c r="H2" s="473"/>
      <c r="I2" s="475"/>
      <c r="J2" s="469"/>
      <c r="K2" s="476"/>
      <c r="L2" s="469"/>
      <c r="M2" s="476"/>
      <c r="N2" s="469"/>
      <c r="O2" s="476"/>
      <c r="P2" s="469"/>
      <c r="Q2" s="476"/>
      <c r="R2" s="469"/>
      <c r="S2" s="476"/>
      <c r="T2" s="469"/>
      <c r="U2" s="469"/>
      <c r="V2" s="478"/>
      <c r="W2" s="469"/>
      <c r="X2" s="483"/>
      <c r="Y2" s="485"/>
      <c r="Z2" s="121"/>
    </row>
    <row r="3" spans="1:26" s="3" customFormat="1" ht="12.75" customHeight="1" x14ac:dyDescent="0.25">
      <c r="A3" s="468"/>
      <c r="B3" s="480" t="s">
        <v>4</v>
      </c>
      <c r="C3" s="480" t="s">
        <v>5</v>
      </c>
      <c r="D3" s="480"/>
      <c r="E3" s="480" t="s">
        <v>6</v>
      </c>
      <c r="F3" s="473" t="s">
        <v>2</v>
      </c>
      <c r="G3" s="471" t="s">
        <v>89</v>
      </c>
      <c r="H3" s="473" t="s">
        <v>7</v>
      </c>
      <c r="I3" s="475" t="s">
        <v>20</v>
      </c>
      <c r="J3" s="477">
        <v>44885</v>
      </c>
      <c r="K3" s="479">
        <v>44996</v>
      </c>
      <c r="L3" s="477">
        <v>44997</v>
      </c>
      <c r="M3" s="479" t="s">
        <v>125</v>
      </c>
      <c r="N3" s="477">
        <v>45060</v>
      </c>
      <c r="O3" s="479">
        <v>45088</v>
      </c>
      <c r="P3" s="477">
        <v>45102</v>
      </c>
      <c r="Q3" s="479">
        <v>45130</v>
      </c>
      <c r="R3" s="477">
        <v>45137</v>
      </c>
      <c r="S3" s="479">
        <v>45158</v>
      </c>
      <c r="T3" s="477">
        <v>45165</v>
      </c>
      <c r="U3" s="477">
        <v>45186</v>
      </c>
      <c r="V3" s="486">
        <v>45186</v>
      </c>
      <c r="W3" s="477">
        <v>45214</v>
      </c>
      <c r="X3" s="487">
        <v>45158</v>
      </c>
      <c r="Y3" s="488"/>
      <c r="Z3" s="121"/>
    </row>
    <row r="4" spans="1:26" s="2" customFormat="1" ht="12.75" customHeight="1" x14ac:dyDescent="0.25">
      <c r="A4" s="468"/>
      <c r="B4" s="480" t="s">
        <v>4</v>
      </c>
      <c r="C4" s="480"/>
      <c r="D4" s="480"/>
      <c r="E4" s="480"/>
      <c r="F4" s="473"/>
      <c r="G4" s="471"/>
      <c r="H4" s="473"/>
      <c r="I4" s="475"/>
      <c r="J4" s="477"/>
      <c r="K4" s="479"/>
      <c r="L4" s="477"/>
      <c r="M4" s="479"/>
      <c r="N4" s="477"/>
      <c r="O4" s="479"/>
      <c r="P4" s="477"/>
      <c r="Q4" s="479"/>
      <c r="R4" s="477"/>
      <c r="S4" s="479"/>
      <c r="T4" s="477"/>
      <c r="U4" s="477"/>
      <c r="V4" s="486"/>
      <c r="W4" s="477"/>
      <c r="X4" s="487"/>
      <c r="Y4" s="488"/>
      <c r="Z4" s="122"/>
    </row>
    <row r="5" spans="1:26" s="2" customFormat="1" ht="16.2" thickBot="1" x14ac:dyDescent="0.3">
      <c r="A5" s="468"/>
      <c r="B5" s="141" t="s">
        <v>91</v>
      </c>
      <c r="C5" s="141" t="s">
        <v>92</v>
      </c>
      <c r="D5" s="141"/>
      <c r="E5" s="141" t="s">
        <v>6</v>
      </c>
      <c r="F5" s="142" t="s">
        <v>2</v>
      </c>
      <c r="G5" s="372" t="s">
        <v>28</v>
      </c>
      <c r="H5" s="142" t="s">
        <v>7</v>
      </c>
      <c r="I5" s="385" t="s">
        <v>8</v>
      </c>
      <c r="J5" s="298" t="s">
        <v>104</v>
      </c>
      <c r="K5" s="326" t="s">
        <v>104</v>
      </c>
      <c r="L5" s="298" t="s">
        <v>104</v>
      </c>
      <c r="M5" s="326" t="s">
        <v>104</v>
      </c>
      <c r="N5" s="298" t="s">
        <v>104</v>
      </c>
      <c r="O5" s="332">
        <v>80</v>
      </c>
      <c r="P5" s="298" t="s">
        <v>104</v>
      </c>
      <c r="Q5" s="326" t="s">
        <v>104</v>
      </c>
      <c r="R5" s="298" t="s">
        <v>104</v>
      </c>
      <c r="S5" s="333">
        <v>80</v>
      </c>
      <c r="T5" s="299">
        <v>80</v>
      </c>
      <c r="U5" s="299">
        <v>80</v>
      </c>
      <c r="V5" s="348">
        <v>80</v>
      </c>
      <c r="W5" s="299">
        <v>80</v>
      </c>
      <c r="X5" s="224">
        <v>80</v>
      </c>
      <c r="Y5" s="224">
        <v>80</v>
      </c>
      <c r="Z5" s="122"/>
    </row>
    <row r="6" spans="1:26" s="3" customFormat="1" x14ac:dyDescent="0.25">
      <c r="A6" s="468"/>
      <c r="B6" s="411" t="s">
        <v>311</v>
      </c>
      <c r="C6" s="412" t="s">
        <v>312</v>
      </c>
      <c r="D6" s="412" t="s">
        <v>313</v>
      </c>
      <c r="E6" s="413">
        <v>45030</v>
      </c>
      <c r="F6" s="414">
        <v>14</v>
      </c>
      <c r="G6" s="437">
        <f>COUNTIF(J6:X6,"&gt;0")</f>
        <v>4</v>
      </c>
      <c r="H6" s="437">
        <f>SUM(J6:X6)</f>
        <v>23</v>
      </c>
      <c r="I6" s="426">
        <f>RANK(H6,$H$6:$H$81)</f>
        <v>1</v>
      </c>
      <c r="J6" s="577">
        <f>_xlfn.IFNA(VLOOKUP(CONCATENATE($J$5,$B6,$C6),'HOR22'!$A$6:$M$250,13,FALSE),0)</f>
        <v>0</v>
      </c>
      <c r="K6" s="327">
        <f>_xlfn.IFNA(VLOOKUP(CONCATENATE($K$5,$B6,$C6),'BUS1'!$A$6:$M$250,13,FALSE),0)</f>
        <v>0</v>
      </c>
      <c r="L6" s="296">
        <f>_xlfn.IFNA(VLOOKUP(CONCATENATE($L$5,$B6,$C6),'KR2'!$A$6:$M$250,13,FALSE),0)</f>
        <v>0</v>
      </c>
      <c r="M6" s="327">
        <f>_xlfn.IFNA(VLOOKUP(CONCATENATE($M$5,$B6,$C6),'CAP1'!$A$6:$M$250,13,FALSE),0)</f>
        <v>0</v>
      </c>
      <c r="N6" s="296">
        <f>_xlfn.IFNA(VLOOKUP(CONCATENATE($N$5,$B6,$C6),'PM1'!$A$6:$M$250,13,FALSE),0)</f>
        <v>6</v>
      </c>
      <c r="O6" s="327">
        <f>_xlfn.IFNA(VLOOKUP(CONCATENATE($O$5,$B6,$C6),'SWA1'!$A$6:$M$154,13,FALSE),0)</f>
        <v>0</v>
      </c>
      <c r="P6" s="296">
        <f>_xlfn.IFNA(VLOOKUP(CONCATENATE($P$5,$B6,$C6),'EH1'!$A$6:$M$200,13,FALSE),0)</f>
        <v>0</v>
      </c>
      <c r="Q6" s="327">
        <f>_xlfn.IFNA(VLOOKUP(CONCATENATE($Q$5,$B6,$C6),'HOR1'!$A$6:$M$287,13,FALSE),0)</f>
        <v>0</v>
      </c>
      <c r="R6" s="296">
        <f>_xlfn.IFNA(VLOOKUP(CONCATENATE($R$5,$B6,$C6),'PM2'!$A$6:$M$148,13,FALSE),0)</f>
        <v>6</v>
      </c>
      <c r="S6" s="334">
        <f>_xlfn.IFNA(VLOOKUP(CONCATENATE($S$5,$B6,$C6),[1]MOR1!$A$6:$M$148,13,FALSE),0)</f>
        <v>0</v>
      </c>
      <c r="T6" s="297">
        <f>_xlfn.IFNA(VLOOKUP(CONCATENATE($T$5,$B6,$C6),SER!$A$6:$M$196,13,FALSE),0)</f>
        <v>0</v>
      </c>
      <c r="U6" s="297">
        <f>_xlfn.IFNA(VLOOKUP(CONCATENATE($U$5,$B6,$C6),'BUS1'!$A$6:$M$200,13,FALSE),0)</f>
        <v>0</v>
      </c>
      <c r="V6" s="349">
        <f>_xlfn.IFNA(VLOOKUP(CONCATENATE($V$5,$B6,$C6),'HOR2'!$A$6:$M$200,13,FALSE),0)</f>
        <v>0</v>
      </c>
      <c r="W6" s="297">
        <f>_xlfn.IFNA(VLOOKUP(CONCATENATE($W$5,$B6,$C6),'PM3'!$A$6:$M$200,13,FALSE),0)</f>
        <v>6</v>
      </c>
      <c r="X6" s="212">
        <f>_xlfn.IFNA(VLOOKUP(CONCATENATE($X$5,$B6,$C6),BAL!$A$6:$M$200,13,FALSE),0)</f>
        <v>5</v>
      </c>
      <c r="Y6" s="212">
        <f>_xlfn.IFNA(VLOOKUP(CONCATENATE($Y$5,$B6,$C6),SC!$A$6:$M$232,13,FALSE),0)</f>
        <v>0</v>
      </c>
      <c r="Z6" s="121"/>
    </row>
    <row r="7" spans="1:26" s="3" customFormat="1" x14ac:dyDescent="0.25">
      <c r="A7" s="468"/>
      <c r="B7" s="416" t="s">
        <v>530</v>
      </c>
      <c r="C7" s="417" t="s">
        <v>399</v>
      </c>
      <c r="D7" s="417" t="s">
        <v>531</v>
      </c>
      <c r="E7" s="418">
        <v>45156</v>
      </c>
      <c r="F7" s="415">
        <v>13</v>
      </c>
      <c r="G7" s="415">
        <f>COUNTIF(J7:X7,"&gt;0")</f>
        <v>3</v>
      </c>
      <c r="H7" s="415">
        <f>SUM(J7:X7)</f>
        <v>18</v>
      </c>
      <c r="I7" s="431">
        <f>RANK(H7,$H$6:$H$81)</f>
        <v>2</v>
      </c>
      <c r="J7" s="577">
        <f>_xlfn.IFNA(VLOOKUP(CONCATENATE($J$5,$B7,$C7),'HOR22'!$A$6:$M$250,13,FALSE),0)</f>
        <v>0</v>
      </c>
      <c r="K7" s="327">
        <f>_xlfn.IFNA(VLOOKUP(CONCATENATE($K$5,$B7,$C7),'BUS1'!$A$6:$M$250,13,FALSE),0)</f>
        <v>0</v>
      </c>
      <c r="L7" s="296">
        <f>_xlfn.IFNA(VLOOKUP(CONCATENATE($L$5,$B7,$C7),'KR2'!$A$6:$M$250,13,FALSE),0)</f>
        <v>0</v>
      </c>
      <c r="M7" s="327">
        <f>_xlfn.IFNA(VLOOKUP(CONCATENATE($M$5,$B7,$C7),'CAP1'!$A$6:$M$250,13,FALSE),0)</f>
        <v>0</v>
      </c>
      <c r="N7" s="296">
        <f>_xlfn.IFNA(VLOOKUP(CONCATENATE($N$5,$B7,$C7),'PM1'!$A$6:$M$250,13,FALSE),0)</f>
        <v>7</v>
      </c>
      <c r="O7" s="327">
        <f>_xlfn.IFNA(VLOOKUP(CONCATENATE($O$5,$B7,$C7),'SWA1'!$A$6:$M$154,13,FALSE),0)</f>
        <v>0</v>
      </c>
      <c r="P7" s="296">
        <f>_xlfn.IFNA(VLOOKUP(CONCATENATE($P$5,$B7,$C7),'EH1'!$A$6:$M$200,13,FALSE),0)</f>
        <v>0</v>
      </c>
      <c r="Q7" s="327">
        <f>_xlfn.IFNA(VLOOKUP(CONCATENATE($Q$5,$B7,$C7),'HOR1'!$A$6:$M$287,13,FALSE),0)</f>
        <v>0</v>
      </c>
      <c r="R7" s="296">
        <f>_xlfn.IFNA(VLOOKUP(CONCATENATE($R$5,$B7,$C7),'PM2'!$A$6:$M$148,13,FALSE),0)</f>
        <v>4</v>
      </c>
      <c r="S7" s="334">
        <f>_xlfn.IFNA(VLOOKUP(CONCATENATE($S$5,$B7,$C7),[1]MOR1!$A$6:$M$148,13,FALSE),0)</f>
        <v>0</v>
      </c>
      <c r="T7" s="297">
        <f>_xlfn.IFNA(VLOOKUP(CONCATENATE($T$5,$B7,$C7),SER!$A$6:$M$196,13,FALSE),0)</f>
        <v>0</v>
      </c>
      <c r="U7" s="297">
        <f>_xlfn.IFNA(VLOOKUP(CONCATENATE($U$5,$B7,$C7),'BUS1'!$A$6:$M$200,13,FALSE),0)</f>
        <v>0</v>
      </c>
      <c r="V7" s="349">
        <f>_xlfn.IFNA(VLOOKUP(CONCATENATE($V$5,$B7,$C7),'HOR2'!$A$6:$M$200,13,FALSE),0)</f>
        <v>0</v>
      </c>
      <c r="W7" s="297">
        <f>_xlfn.IFNA(VLOOKUP(CONCATENATE($W$5,$B7,$C7),'PM3'!$A$6:$M$200,13,FALSE),0)</f>
        <v>7</v>
      </c>
      <c r="X7" s="212">
        <f>_xlfn.IFNA(VLOOKUP(CONCATENATE($X$5,$B7,$C7),BAL!$A$6:$M$200,13,FALSE),0)</f>
        <v>0</v>
      </c>
      <c r="Y7" s="212">
        <f>_xlfn.IFNA(VLOOKUP(CONCATENATE($Y$5,$B7,$C7),SC!$A$6:$M$232,13,FALSE),0)</f>
        <v>0</v>
      </c>
      <c r="Z7" s="121"/>
    </row>
    <row r="8" spans="1:26" s="3" customFormat="1" ht="14.4" thickBot="1" x14ac:dyDescent="0.3">
      <c r="A8" s="468"/>
      <c r="B8" s="578" t="s">
        <v>400</v>
      </c>
      <c r="C8" s="579" t="s">
        <v>401</v>
      </c>
      <c r="D8" s="579" t="s">
        <v>273</v>
      </c>
      <c r="E8" s="580">
        <v>45121</v>
      </c>
      <c r="F8" s="581">
        <v>13</v>
      </c>
      <c r="G8" s="582">
        <f>COUNTIF(J8:X8,"&gt;0")</f>
        <v>3</v>
      </c>
      <c r="H8" s="582">
        <f>SUM(J8:X8)</f>
        <v>11</v>
      </c>
      <c r="I8" s="583">
        <f>RANK(H8,$H$6:$H$81)</f>
        <v>3</v>
      </c>
      <c r="J8" s="577">
        <f>_xlfn.IFNA(VLOOKUP(CONCATENATE($J$5,$B8,$C8),'HOR22'!$A$6:$M$250,13,FALSE),0)</f>
        <v>0</v>
      </c>
      <c r="K8" s="327">
        <f>_xlfn.IFNA(VLOOKUP(CONCATENATE($K$5,$B8,$C8),'BUS1'!$A$6:$M$250,13,FALSE),0)</f>
        <v>0</v>
      </c>
      <c r="L8" s="296">
        <f>_xlfn.IFNA(VLOOKUP(CONCATENATE($L$5,$B8,$C8),'KR2'!$A$6:$M$250,13,FALSE),0)</f>
        <v>0</v>
      </c>
      <c r="M8" s="327">
        <f>_xlfn.IFNA(VLOOKUP(CONCATENATE($M$5,$B8,$C8),'CAP1'!$A$6:$M$250,13,FALSE),0)</f>
        <v>0</v>
      </c>
      <c r="N8" s="296">
        <f>_xlfn.IFNA(VLOOKUP(CONCATENATE($N$5,$B8,$C8),'PM1'!$A$6:$M$250,13,FALSE),0)</f>
        <v>5</v>
      </c>
      <c r="O8" s="327">
        <f>_xlfn.IFNA(VLOOKUP(CONCATENATE($O$5,$B8,$C8),'SWA1'!$A$6:$M$154,13,FALSE),0)</f>
        <v>0</v>
      </c>
      <c r="P8" s="296">
        <f>_xlfn.IFNA(VLOOKUP(CONCATENATE($P$5,$B8,$C8),'EH1'!$A$6:$M$200,13,FALSE),0)</f>
        <v>0</v>
      </c>
      <c r="Q8" s="327">
        <f>_xlfn.IFNA(VLOOKUP(CONCATENATE($Q$5,$B8,$C8),'HOR1'!$A$6:$M$287,13,FALSE),0)</f>
        <v>0</v>
      </c>
      <c r="R8" s="296">
        <f>_xlfn.IFNA(VLOOKUP(CONCATENATE($R$5,$B8,$C8),'PM2'!$A$6:$M$148,13,FALSE),0)</f>
        <v>2</v>
      </c>
      <c r="S8" s="334">
        <f>_xlfn.IFNA(VLOOKUP(CONCATENATE($S$5,$B8,$C8),[1]MOR1!$A$6:$M$148,13,FALSE),0)</f>
        <v>0</v>
      </c>
      <c r="T8" s="297">
        <f>_xlfn.IFNA(VLOOKUP(CONCATENATE($T$5,$B8,$C8),SER!$A$6:$M$196,13,FALSE),0)</f>
        <v>0</v>
      </c>
      <c r="U8" s="297">
        <f>_xlfn.IFNA(VLOOKUP(CONCATENATE($U$5,$B8,$C8),'BUS1'!$A$6:$M$200,13,FALSE),0)</f>
        <v>0</v>
      </c>
      <c r="V8" s="349">
        <f>_xlfn.IFNA(VLOOKUP(CONCATENATE($V$5,$B8,$C8),'HOR2'!$A$6:$M$200,13,FALSE),0)</f>
        <v>0</v>
      </c>
      <c r="W8" s="297">
        <f>_xlfn.IFNA(VLOOKUP(CONCATENATE($W$5,$B8,$C8),'PM3'!$A$6:$M$200,13,FALSE),0)</f>
        <v>4</v>
      </c>
      <c r="X8" s="212">
        <f>_xlfn.IFNA(VLOOKUP(CONCATENATE($X$5,$B8,$C8),BAL!$A$6:$M$200,13,FALSE),0)</f>
        <v>0</v>
      </c>
      <c r="Y8" s="212">
        <f>_xlfn.IFNA(VLOOKUP(CONCATENATE($Y$5,$B8,$C8),SC!$A$6:$M$232,13,FALSE),0)</f>
        <v>0</v>
      </c>
      <c r="Z8" s="121"/>
    </row>
    <row r="9" spans="1:26" s="3" customFormat="1" x14ac:dyDescent="0.25">
      <c r="A9" s="468"/>
      <c r="B9" s="419" t="s">
        <v>338</v>
      </c>
      <c r="C9" s="128" t="s">
        <v>308</v>
      </c>
      <c r="D9" s="128" t="s">
        <v>309</v>
      </c>
      <c r="E9" s="420">
        <v>45044</v>
      </c>
      <c r="F9" s="421">
        <v>14</v>
      </c>
      <c r="G9" s="384">
        <f>COUNTIF(J9:X9,"&gt;0")</f>
        <v>1</v>
      </c>
      <c r="H9" s="384">
        <f>SUM(J9:X9)</f>
        <v>5</v>
      </c>
      <c r="I9" s="384">
        <f>RANK(H9,$H$6:$H$81)</f>
        <v>6</v>
      </c>
      <c r="J9" s="296">
        <f>_xlfn.IFNA(VLOOKUP(CONCATENATE($J$5,$B9,$C9),'HOR22'!$A$6:$M$250,13,FALSE),0)</f>
        <v>0</v>
      </c>
      <c r="K9" s="327">
        <f>_xlfn.IFNA(VLOOKUP(CONCATENATE($K$5,$B9,$C9),'BUS1'!$A$6:$M$250,13,FALSE),0)</f>
        <v>0</v>
      </c>
      <c r="L9" s="296">
        <f>_xlfn.IFNA(VLOOKUP(CONCATENATE($L$5,$B9,$C9),'KR2'!$A$6:$M$250,13,FALSE),0)</f>
        <v>0</v>
      </c>
      <c r="M9" s="327">
        <f>_xlfn.IFNA(VLOOKUP(CONCATENATE($M$5,$B9,$C9),'CAP1'!$A$6:$M$250,13,FALSE),0)</f>
        <v>0</v>
      </c>
      <c r="N9" s="296">
        <f>_xlfn.IFNA(VLOOKUP(CONCATENATE($N$5,$B9,$C9),'PM1'!$A$6:$M$250,13,FALSE),0)</f>
        <v>0</v>
      </c>
      <c r="O9" s="327">
        <f>_xlfn.IFNA(VLOOKUP(CONCATENATE($O$5,$B9,$C9),'SWA1'!$A$6:$M$154,13,FALSE),0)</f>
        <v>5</v>
      </c>
      <c r="P9" s="296">
        <f>_xlfn.IFNA(VLOOKUP(CONCATENATE($P$5,$B9,$C9),'EH1'!$A$6:$M$200,13,FALSE),0)</f>
        <v>0</v>
      </c>
      <c r="Q9" s="327">
        <f>_xlfn.IFNA(VLOOKUP(CONCATENATE($Q$5,$B9,$C9),'HOR1'!$A$6:$M$287,13,FALSE),0)</f>
        <v>0</v>
      </c>
      <c r="R9" s="296">
        <f>_xlfn.IFNA(VLOOKUP(CONCATENATE($R$5,$B9,$C9),'PM2'!$A$6:$M$148,13,FALSE),0)</f>
        <v>0</v>
      </c>
      <c r="S9" s="334">
        <f>_xlfn.IFNA(VLOOKUP(CONCATENATE($S$5,$B9,$C9),[1]MOR1!$A$6:$M$148,13,FALSE),0)</f>
        <v>0</v>
      </c>
      <c r="T9" s="297">
        <f>_xlfn.IFNA(VLOOKUP(CONCATENATE($T$5,$B9,$C9),SER!$A$6:$M$196,13,FALSE),0)</f>
        <v>0</v>
      </c>
      <c r="U9" s="297">
        <f>_xlfn.IFNA(VLOOKUP(CONCATENATE($U$5,$B9,$C9),'BUS1'!$A$6:$M$200,13,FALSE),0)</f>
        <v>0</v>
      </c>
      <c r="V9" s="349">
        <f>_xlfn.IFNA(VLOOKUP(CONCATENATE($V$5,$B9,$C9),'HOR2'!$A$6:$M$200,13,FALSE),0)</f>
        <v>0</v>
      </c>
      <c r="W9" s="297">
        <f>_xlfn.IFNA(VLOOKUP(CONCATENATE($W$5,$B9,$C9),'PM3'!$A$6:$M$200,13,FALSE),0)</f>
        <v>0</v>
      </c>
      <c r="X9" s="212">
        <f>_xlfn.IFNA(VLOOKUP(CONCATENATE($X$5,$B9,$C9),BAL!$A$6:$M$200,13,FALSE),0)</f>
        <v>0</v>
      </c>
      <c r="Y9" s="212">
        <f>_xlfn.IFNA(VLOOKUP(CONCATENATE($Y$5,$B9,$C9),SC!$A$6:$M$232,13,FALSE),0)</f>
        <v>0</v>
      </c>
      <c r="Z9" s="121"/>
    </row>
    <row r="10" spans="1:26" s="3" customFormat="1" x14ac:dyDescent="0.25">
      <c r="A10" s="468"/>
      <c r="B10" s="127" t="s">
        <v>236</v>
      </c>
      <c r="C10" s="132" t="s">
        <v>310</v>
      </c>
      <c r="D10" s="132" t="s">
        <v>238</v>
      </c>
      <c r="E10" s="133">
        <v>45029</v>
      </c>
      <c r="F10" s="131">
        <v>14</v>
      </c>
      <c r="G10" s="130">
        <f>COUNTIF(J10:X10,"&gt;0")</f>
        <v>1</v>
      </c>
      <c r="H10" s="130">
        <f>SUM(J10:X10)</f>
        <v>5</v>
      </c>
      <c r="I10" s="130">
        <f>RANK(H10,$H$6:$H$81)</f>
        <v>6</v>
      </c>
      <c r="J10" s="296">
        <f>_xlfn.IFNA(VLOOKUP(CONCATENATE($J$5,$B10,$C10),'HOR22'!$A$6:$M$250,13,FALSE),0)</f>
        <v>0</v>
      </c>
      <c r="K10" s="327">
        <f>_xlfn.IFNA(VLOOKUP(CONCATENATE($K$5,$B10,$C10),'BUS1'!$A$6:$M$250,13,FALSE),0)</f>
        <v>0</v>
      </c>
      <c r="L10" s="296">
        <f>_xlfn.IFNA(VLOOKUP(CONCATENATE($L$5,$B10,$C10),'KR2'!$A$6:$M$250,13,FALSE),0)</f>
        <v>0</v>
      </c>
      <c r="M10" s="327">
        <f>_xlfn.IFNA(VLOOKUP(CONCATENATE($M$5,$B10,$C10),'CAP1'!$A$6:$M$250,13,FALSE),0)</f>
        <v>0</v>
      </c>
      <c r="N10" s="296">
        <f>_xlfn.IFNA(VLOOKUP(CONCATENATE($N$5,$B10,$C10),'PM1'!$A$6:$M$250,13,FALSE),0)</f>
        <v>0</v>
      </c>
      <c r="O10" s="327">
        <f>_xlfn.IFNA(VLOOKUP(CONCATENATE($O$5,$B10,$C10),'SWA1'!$A$6:$M$154,13,FALSE),0)</f>
        <v>0</v>
      </c>
      <c r="P10" s="296">
        <f>_xlfn.IFNA(VLOOKUP(CONCATENATE($P$5,$B10,$C10),'EH1'!$A$6:$M$200,13,FALSE),0)</f>
        <v>0</v>
      </c>
      <c r="Q10" s="327">
        <f>_xlfn.IFNA(VLOOKUP(CONCATENATE($Q$5,$B10,$C10),'HOR1'!$A$6:$M$287,13,FALSE),0)</f>
        <v>0</v>
      </c>
      <c r="R10" s="296">
        <f>_xlfn.IFNA(VLOOKUP(CONCATENATE($R$5,$B10,$C10),'PM2'!$A$6:$M$148,13,FALSE),0)</f>
        <v>5</v>
      </c>
      <c r="S10" s="334">
        <f>_xlfn.IFNA(VLOOKUP(CONCATENATE($S$5,$B10,$C10),[1]MOR1!$A$6:$M$148,13,FALSE),0)</f>
        <v>0</v>
      </c>
      <c r="T10" s="297">
        <f>_xlfn.IFNA(VLOOKUP(CONCATENATE($T$5,$B10,$C10),SER!$A$6:$M$196,13,FALSE),0)</f>
        <v>0</v>
      </c>
      <c r="U10" s="297">
        <f>_xlfn.IFNA(VLOOKUP(CONCATENATE($U$5,$B10,$C10),'BUS1'!$A$6:$M$200,13,FALSE),0)</f>
        <v>0</v>
      </c>
      <c r="V10" s="349">
        <f>_xlfn.IFNA(VLOOKUP(CONCATENATE($V$5,$B10,$C10),'HOR2'!$A$6:$M$200,13,FALSE),0)</f>
        <v>0</v>
      </c>
      <c r="W10" s="297">
        <f>_xlfn.IFNA(VLOOKUP(CONCATENATE($W$5,$B10,$C10),'PM3'!$A$6:$M$200,13,FALSE),0)</f>
        <v>0</v>
      </c>
      <c r="X10" s="212">
        <f>_xlfn.IFNA(VLOOKUP(CONCATENATE($X$5,$B10,$C10),BAL!$A$6:$M$200,13,FALSE),0)</f>
        <v>0</v>
      </c>
      <c r="Y10" s="212">
        <f>_xlfn.IFNA(VLOOKUP(CONCATENATE($Y$5,$B10,$C10),SC!$A$6:$M$232,13,FALSE),0)</f>
        <v>0</v>
      </c>
      <c r="Z10" s="121"/>
    </row>
    <row r="11" spans="1:26" s="3" customFormat="1" x14ac:dyDescent="0.25">
      <c r="A11" s="468"/>
      <c r="B11" s="127" t="s">
        <v>341</v>
      </c>
      <c r="C11" s="132" t="s">
        <v>316</v>
      </c>
      <c r="D11" s="132" t="s">
        <v>347</v>
      </c>
      <c r="E11" s="133">
        <v>45028</v>
      </c>
      <c r="F11" s="131">
        <v>17</v>
      </c>
      <c r="G11" s="130">
        <f>COUNTIF(J11:X11,"&gt;0")</f>
        <v>1</v>
      </c>
      <c r="H11" s="130">
        <f>SUM(J11:X11)</f>
        <v>3</v>
      </c>
      <c r="I11" s="130">
        <f>RANK(H11,$H$6:$H$81)</f>
        <v>10</v>
      </c>
      <c r="J11" s="296">
        <f>_xlfn.IFNA(VLOOKUP(CONCATENATE($J$5,$B11,$C11),'HOR22'!$A$6:$M$250,13,FALSE),0)</f>
        <v>0</v>
      </c>
      <c r="K11" s="327">
        <f>_xlfn.IFNA(VLOOKUP(CONCATENATE($K$5,$B11,$C11),'BUS1'!$A$6:$M$250,13,FALSE),0)</f>
        <v>0</v>
      </c>
      <c r="L11" s="296">
        <f>_xlfn.IFNA(VLOOKUP(CONCATENATE($L$5,$B11,$C11),'KR2'!$A$6:$M$250,13,FALSE),0)</f>
        <v>0</v>
      </c>
      <c r="M11" s="327">
        <f>_xlfn.IFNA(VLOOKUP(CONCATENATE($M$5,$B11,$C11),'CAP1'!$A$6:$M$250,13,FALSE),0)</f>
        <v>0</v>
      </c>
      <c r="N11" s="296">
        <f>_xlfn.IFNA(VLOOKUP(CONCATENATE($N$5,$B11,$C11),'PM1'!$A$6:$M$250,13,FALSE),0)</f>
        <v>0</v>
      </c>
      <c r="O11" s="327">
        <f>_xlfn.IFNA(VLOOKUP(CONCATENATE($O$5,$B11,$C11),'SWA1'!$A$6:$M$154,13,FALSE),0)</f>
        <v>3</v>
      </c>
      <c r="P11" s="296">
        <f>_xlfn.IFNA(VLOOKUP(CONCATENATE($P$5,$B11,$C11),'EH1'!$A$6:$M$200,13,FALSE),0)</f>
        <v>0</v>
      </c>
      <c r="Q11" s="327">
        <f>_xlfn.IFNA(VLOOKUP(CONCATENATE($Q$5,$B11,$C11),'HOR1'!$A$6:$M$287,13,FALSE),0)</f>
        <v>0</v>
      </c>
      <c r="R11" s="296">
        <f>_xlfn.IFNA(VLOOKUP(CONCATENATE($R$5,$B11,$C11),'PM2'!$A$6:$M$148,13,FALSE),0)</f>
        <v>0</v>
      </c>
      <c r="S11" s="334">
        <f>_xlfn.IFNA(VLOOKUP(CONCATENATE($S$5,$B11,$C11),[1]MOR1!$A$6:$M$148,13,FALSE),0)</f>
        <v>0</v>
      </c>
      <c r="T11" s="297">
        <f>_xlfn.IFNA(VLOOKUP(CONCATENATE($T$5,$B11,$C11),SER!$A$6:$M$196,13,FALSE),0)</f>
        <v>0</v>
      </c>
      <c r="U11" s="297">
        <f>_xlfn.IFNA(VLOOKUP(CONCATENATE($U$5,$B11,$C11),'BUS1'!$A$6:$M$200,13,FALSE),0)</f>
        <v>0</v>
      </c>
      <c r="V11" s="349">
        <f>_xlfn.IFNA(VLOOKUP(CONCATENATE($V$5,$B11,$C11),'HOR2'!$A$6:$M$200,13,FALSE),0)</f>
        <v>0</v>
      </c>
      <c r="W11" s="297">
        <f>_xlfn.IFNA(VLOOKUP(CONCATENATE($W$5,$B11,$C11),'PM3'!$A$6:$M$200,13,FALSE),0)</f>
        <v>0</v>
      </c>
      <c r="X11" s="212">
        <f>_xlfn.IFNA(VLOOKUP(CONCATENATE($X$5,$B11,$C11),BAL!$A$6:$M$200,13,FALSE),0)</f>
        <v>0</v>
      </c>
      <c r="Y11" s="212">
        <f>_xlfn.IFNA(VLOOKUP(CONCATENATE($Y$5,$B11,$C11),SC!$A$6:$M$232,13,FALSE),0)</f>
        <v>0</v>
      </c>
      <c r="Z11" s="121"/>
    </row>
    <row r="12" spans="1:26" s="3" customFormat="1" x14ac:dyDescent="0.25">
      <c r="A12" s="468"/>
      <c r="B12" s="127" t="s">
        <v>266</v>
      </c>
      <c r="C12" s="132" t="s">
        <v>322</v>
      </c>
      <c r="D12" s="132" t="s">
        <v>268</v>
      </c>
      <c r="E12" s="133">
        <v>45028</v>
      </c>
      <c r="F12" s="131">
        <v>14</v>
      </c>
      <c r="G12" s="130">
        <f>COUNTIF(J12:X12,"&gt;0")</f>
        <v>1</v>
      </c>
      <c r="H12" s="130">
        <f>SUM(J12:X12)</f>
        <v>4</v>
      </c>
      <c r="I12" s="130">
        <f>RANK(H12,$H$6:$H$81)</f>
        <v>9</v>
      </c>
      <c r="J12" s="296">
        <f>_xlfn.IFNA(VLOOKUP(CONCATENATE($J$5,$B12,$C12),'HOR22'!$A$6:$M$250,13,FALSE),0)</f>
        <v>0</v>
      </c>
      <c r="K12" s="327">
        <f>_xlfn.IFNA(VLOOKUP(CONCATENATE($K$5,$B12,$C12),'BUS1'!$A$6:$M$250,13,FALSE),0)</f>
        <v>0</v>
      </c>
      <c r="L12" s="296">
        <f>_xlfn.IFNA(VLOOKUP(CONCATENATE($L$5,$B12,$C12),'KR2'!$A$6:$M$250,13,FALSE),0)</f>
        <v>0</v>
      </c>
      <c r="M12" s="327">
        <f>_xlfn.IFNA(VLOOKUP(CONCATENATE($M$5,$B12,$C12),'CAP1'!$A$6:$M$250,13,FALSE),0)</f>
        <v>0</v>
      </c>
      <c r="N12" s="296">
        <f>_xlfn.IFNA(VLOOKUP(CONCATENATE($N$5,$B12,$C12),'PM1'!$A$6:$M$250,13,FALSE),0)</f>
        <v>0</v>
      </c>
      <c r="O12" s="327">
        <f>_xlfn.IFNA(VLOOKUP(CONCATENATE($O$5,$B12,$C12),'SWA1'!$A$6:$M$154,13,FALSE),0)</f>
        <v>0</v>
      </c>
      <c r="P12" s="296">
        <f>_xlfn.IFNA(VLOOKUP(CONCATENATE($P$5,$B12,$C12),'EH1'!$A$6:$M$200,13,FALSE),0)</f>
        <v>0</v>
      </c>
      <c r="Q12" s="327">
        <f>_xlfn.IFNA(VLOOKUP(CONCATENATE($Q$5,$B12,$C12),'HOR1'!$A$6:$M$287,13,FALSE),0)</f>
        <v>0</v>
      </c>
      <c r="R12" s="296">
        <f>_xlfn.IFNA(VLOOKUP(CONCATENATE($R$5,$B12,$C12),'PM2'!$A$6:$M$148,13,FALSE),0)</f>
        <v>0</v>
      </c>
      <c r="S12" s="334">
        <f>_xlfn.IFNA(VLOOKUP(CONCATENATE($S$5,$B12,$C12),[1]MOR1!$A$6:$M$148,13,FALSE),0)</f>
        <v>0</v>
      </c>
      <c r="T12" s="297">
        <f>_xlfn.IFNA(VLOOKUP(CONCATENATE($T$5,$B12,$C12),SER!$A$6:$M$196,13,FALSE),0)</f>
        <v>4</v>
      </c>
      <c r="U12" s="297">
        <f>_xlfn.IFNA(VLOOKUP(CONCATENATE($U$5,$B12,$C12),'BUS1'!$A$6:$M$200,13,FALSE),0)</f>
        <v>0</v>
      </c>
      <c r="V12" s="349">
        <f>_xlfn.IFNA(VLOOKUP(CONCATENATE($V$5,$B12,$C12),'HOR2'!$A$6:$M$200,13,FALSE),0)</f>
        <v>0</v>
      </c>
      <c r="W12" s="297">
        <f>_xlfn.IFNA(VLOOKUP(CONCATENATE($W$5,$B12,$C12),'PM3'!$A$6:$M$200,13,FALSE),0)</f>
        <v>0</v>
      </c>
      <c r="X12" s="212">
        <f>_xlfn.IFNA(VLOOKUP(CONCATENATE($X$5,$B12,$C12),BAL!$A$6:$M$200,13,FALSE),0)</f>
        <v>0</v>
      </c>
      <c r="Y12" s="212">
        <f>_xlfn.IFNA(VLOOKUP(CONCATENATE($Y$5,$B12,$C12),SC!$A$6:$M$232,13,FALSE),0)</f>
        <v>0</v>
      </c>
      <c r="Z12" s="121"/>
    </row>
    <row r="13" spans="1:26" s="3" customFormat="1" x14ac:dyDescent="0.25">
      <c r="A13" s="468"/>
      <c r="B13" s="127" t="s">
        <v>332</v>
      </c>
      <c r="C13" s="132" t="s">
        <v>333</v>
      </c>
      <c r="D13" s="132" t="s">
        <v>68</v>
      </c>
      <c r="E13" s="133">
        <v>45028</v>
      </c>
      <c r="F13" s="131">
        <v>15</v>
      </c>
      <c r="G13" s="130">
        <f>COUNTIF(J13:X13,"&gt;0")</f>
        <v>1</v>
      </c>
      <c r="H13" s="130">
        <f>SUM(J13:X13)</f>
        <v>9</v>
      </c>
      <c r="I13" s="130">
        <f>RANK(H13,$H$6:$H$81)</f>
        <v>4</v>
      </c>
      <c r="J13" s="296">
        <f>_xlfn.IFNA(VLOOKUP(CONCATENATE($J$5,$B13,$C13),'HOR22'!$A$6:$M$250,13,FALSE),0)</f>
        <v>0</v>
      </c>
      <c r="K13" s="327">
        <f>_xlfn.IFNA(VLOOKUP(CONCATENATE($K$5,$B13,$C13),'BUS1'!$A$6:$M$250,13,FALSE),0)</f>
        <v>0</v>
      </c>
      <c r="L13" s="296">
        <f>_xlfn.IFNA(VLOOKUP(CONCATENATE($L$5,$B13,$C13),'KR2'!$A$6:$M$250,13,FALSE),0)</f>
        <v>9</v>
      </c>
      <c r="M13" s="327">
        <f>_xlfn.IFNA(VLOOKUP(CONCATENATE($M$5,$B13,$C13),'CAP1'!$A$6:$M$250,13,FALSE),0)</f>
        <v>0</v>
      </c>
      <c r="N13" s="296">
        <f>_xlfn.IFNA(VLOOKUP(CONCATENATE($N$5,$B13,$C13),'PM1'!$A$6:$M$250,13,FALSE),0)</f>
        <v>0</v>
      </c>
      <c r="O13" s="327">
        <f>_xlfn.IFNA(VLOOKUP(CONCATENATE($O$5,$B13,$C13),'SWA1'!$A$6:$M$154,13,FALSE),0)</f>
        <v>0</v>
      </c>
      <c r="P13" s="296">
        <f>_xlfn.IFNA(VLOOKUP(CONCATENATE($P$5,$B13,$C13),'EH1'!$A$6:$M$200,13,FALSE),0)</f>
        <v>0</v>
      </c>
      <c r="Q13" s="327">
        <f>_xlfn.IFNA(VLOOKUP(CONCATENATE($Q$5,$B13,$C13),'HOR1'!$A$6:$M$287,13,FALSE),0)</f>
        <v>0</v>
      </c>
      <c r="R13" s="296">
        <f>_xlfn.IFNA(VLOOKUP(CONCATENATE($R$5,$B13,$C13),'PM2'!$A$6:$M$148,13,FALSE),0)</f>
        <v>0</v>
      </c>
      <c r="S13" s="334">
        <f>_xlfn.IFNA(VLOOKUP(CONCATENATE($S$5,$B13,$C13),[1]MOR1!$A$6:$M$148,13,FALSE),0)</f>
        <v>0</v>
      </c>
      <c r="T13" s="297">
        <f>_xlfn.IFNA(VLOOKUP(CONCATENATE($T$5,$B13,$C13),SER!$A$6:$M$196,13,FALSE),0)</f>
        <v>0</v>
      </c>
      <c r="U13" s="297">
        <f>_xlfn.IFNA(VLOOKUP(CONCATENATE($U$5,$B13,$C13),'BUS1'!$A$6:$M$200,13,FALSE),0)</f>
        <v>0</v>
      </c>
      <c r="V13" s="349">
        <f>_xlfn.IFNA(VLOOKUP(CONCATENATE($V$5,$B13,$C13),'HOR2'!$A$6:$M$200,13,FALSE),0)</f>
        <v>0</v>
      </c>
      <c r="W13" s="297">
        <f>_xlfn.IFNA(VLOOKUP(CONCATENATE($W$5,$B13,$C13),'PM3'!$A$6:$M$200,13,FALSE),0)</f>
        <v>0</v>
      </c>
      <c r="X13" s="212">
        <f>_xlfn.IFNA(VLOOKUP(CONCATENATE($X$5,$B13,$C13),BAL!$A$6:$M$200,13,FALSE),0)</f>
        <v>0</v>
      </c>
      <c r="Y13" s="212">
        <f>_xlfn.IFNA(VLOOKUP(CONCATENATE($Y$5,$B13,$C13),SC!$A$6:$M$232,13,FALSE),0)</f>
        <v>0</v>
      </c>
      <c r="Z13" s="121"/>
    </row>
    <row r="14" spans="1:26" s="3" customFormat="1" x14ac:dyDescent="0.25">
      <c r="A14" s="468"/>
      <c r="B14" s="127" t="s">
        <v>336</v>
      </c>
      <c r="C14" s="132" t="s">
        <v>346</v>
      </c>
      <c r="D14" s="132" t="s">
        <v>142</v>
      </c>
      <c r="E14" s="133">
        <v>45028</v>
      </c>
      <c r="F14" s="131">
        <v>13</v>
      </c>
      <c r="G14" s="130">
        <f>COUNTIF(J14:X14,"&gt;0")</f>
        <v>1</v>
      </c>
      <c r="H14" s="130">
        <f>SUM(J14:X14)</f>
        <v>5</v>
      </c>
      <c r="I14" s="130">
        <f>RANK(H14,$H$6:$H$81)</f>
        <v>6</v>
      </c>
      <c r="J14" s="296">
        <f>_xlfn.IFNA(VLOOKUP(CONCATENATE($J$5,$B14,$C14),'HOR22'!$A$6:$M$250,13,FALSE),0)</f>
        <v>0</v>
      </c>
      <c r="K14" s="327">
        <f>_xlfn.IFNA(VLOOKUP(CONCATENATE($K$5,$B14,$C14),'BUS1'!$A$6:$M$250,13,FALSE),0)</f>
        <v>0</v>
      </c>
      <c r="L14" s="296">
        <f>_xlfn.IFNA(VLOOKUP(CONCATENATE($L$5,$B14,$C14),'KR2'!$A$6:$M$250,13,FALSE),0)</f>
        <v>0</v>
      </c>
      <c r="M14" s="327">
        <f>_xlfn.IFNA(VLOOKUP(CONCATENATE($M$5,$B14,$C14),'CAP1'!$A$6:$M$250,13,FALSE),0)</f>
        <v>0</v>
      </c>
      <c r="N14" s="296">
        <f>_xlfn.IFNA(VLOOKUP(CONCATENATE($N$5,$B14,$C14),'PM1'!$A$6:$M$250,13,FALSE),0)</f>
        <v>0</v>
      </c>
      <c r="O14" s="327">
        <f>_xlfn.IFNA(VLOOKUP(CONCATENATE($O$5,$B14,$C14),'SWA1'!$A$6:$M$154,13,FALSE),0)</f>
        <v>0</v>
      </c>
      <c r="P14" s="296">
        <f>_xlfn.IFNA(VLOOKUP(CONCATENATE($P$5,$B14,$C14),'EH1'!$A$6:$M$200,13,FALSE),0)</f>
        <v>0</v>
      </c>
      <c r="Q14" s="327">
        <f>_xlfn.IFNA(VLOOKUP(CONCATENATE($Q$5,$B14,$C14),'HOR1'!$A$6:$M$287,13,FALSE),0)</f>
        <v>0</v>
      </c>
      <c r="R14" s="296">
        <f>_xlfn.IFNA(VLOOKUP(CONCATENATE($R$5,$B14,$C14),'PM2'!$A$6:$M$148,13,FALSE),0)</f>
        <v>0</v>
      </c>
      <c r="S14" s="334">
        <f>_xlfn.IFNA(VLOOKUP(CONCATENATE($S$5,$B14,$C14),[1]MOR1!$A$6:$M$148,13,FALSE),0)</f>
        <v>0</v>
      </c>
      <c r="T14" s="297">
        <f>_xlfn.IFNA(VLOOKUP(CONCATENATE($T$5,$B14,$C14),SER!$A$6:$M$196,13,FALSE),0)</f>
        <v>5</v>
      </c>
      <c r="U14" s="297">
        <f>_xlfn.IFNA(VLOOKUP(CONCATENATE($U$5,$B14,$C14),'BUS1'!$A$6:$M$200,13,FALSE),0)</f>
        <v>0</v>
      </c>
      <c r="V14" s="349">
        <f>_xlfn.IFNA(VLOOKUP(CONCATENATE($V$5,$B14,$C14),'HOR2'!$A$6:$M$200,13,FALSE),0)</f>
        <v>0</v>
      </c>
      <c r="W14" s="297">
        <f>_xlfn.IFNA(VLOOKUP(CONCATENATE($W$5,$B14,$C14),'PM3'!$A$6:$M$200,13,FALSE),0)</f>
        <v>0</v>
      </c>
      <c r="X14" s="212">
        <f>_xlfn.IFNA(VLOOKUP(CONCATENATE($X$5,$B14,$C14),BAL!$A$6:$M$200,13,FALSE),0)</f>
        <v>0</v>
      </c>
      <c r="Y14" s="212">
        <f>_xlfn.IFNA(VLOOKUP(CONCATENATE($Y$5,$B14,$C14),SC!$A$6:$M$232,13,FALSE),0)</f>
        <v>0</v>
      </c>
      <c r="Z14" s="121"/>
    </row>
    <row r="15" spans="1:26" x14ac:dyDescent="0.25">
      <c r="A15" s="468"/>
      <c r="B15" s="127" t="s">
        <v>209</v>
      </c>
      <c r="C15" s="132" t="s">
        <v>210</v>
      </c>
      <c r="D15" s="132" t="s">
        <v>148</v>
      </c>
      <c r="E15" s="133">
        <v>45047</v>
      </c>
      <c r="F15" s="131">
        <v>13</v>
      </c>
      <c r="G15" s="130">
        <f>COUNTIF(J15:X15,"&gt;0")</f>
        <v>1</v>
      </c>
      <c r="H15" s="130">
        <f>SUM(J15:X15)</f>
        <v>6</v>
      </c>
      <c r="I15" s="130">
        <f>RANK(H15,$H$6:$H$81)</f>
        <v>5</v>
      </c>
      <c r="J15" s="296">
        <f>_xlfn.IFNA(VLOOKUP(CONCATENATE($J$5,$B15,$C15),'HOR22'!$A$6:$M$250,13,FALSE),0)</f>
        <v>0</v>
      </c>
      <c r="K15" s="327">
        <f>_xlfn.IFNA(VLOOKUP(CONCATENATE($K$5,$B15,$C15),'BUS1'!$A$6:$M$250,13,FALSE),0)</f>
        <v>0</v>
      </c>
      <c r="L15" s="296">
        <f>_xlfn.IFNA(VLOOKUP(CONCATENATE($L$5,$B15,$C15),'KR2'!$A$6:$M$250,13,FALSE),0)</f>
        <v>0</v>
      </c>
      <c r="M15" s="327">
        <f>_xlfn.IFNA(VLOOKUP(CONCATENATE($M$5,$B15,$C15),'CAP1'!$A$6:$M$250,13,FALSE),0)</f>
        <v>0</v>
      </c>
      <c r="N15" s="296">
        <f>_xlfn.IFNA(VLOOKUP(CONCATENATE($N$5,$B15,$C15),'PM1'!$A$6:$M$250,13,FALSE),0)</f>
        <v>0</v>
      </c>
      <c r="O15" s="327">
        <f>_xlfn.IFNA(VLOOKUP(CONCATENATE($O$5,$B15,$C15),'SWA1'!$A$6:$M$154,13,FALSE),0)</f>
        <v>0</v>
      </c>
      <c r="P15" s="296">
        <f>_xlfn.IFNA(VLOOKUP(CONCATENATE($P$5,$B15,$C15),'EH1'!$A$6:$M$200,13,FALSE),0)</f>
        <v>0</v>
      </c>
      <c r="Q15" s="327">
        <f>_xlfn.IFNA(VLOOKUP(CONCATENATE($Q$5,$B15,$C15),'HOR1'!$A$6:$M$287,13,FALSE),0)</f>
        <v>0</v>
      </c>
      <c r="R15" s="296">
        <f>_xlfn.IFNA(VLOOKUP(CONCATENATE($R$5,$B15,$C15),'PM2'!$A$6:$M$148,13,FALSE),0)</f>
        <v>0</v>
      </c>
      <c r="S15" s="334">
        <f>_xlfn.IFNA(VLOOKUP(CONCATENATE($S$5,$B15,$C15),[1]MOR1!$A$6:$M$148,13,FALSE),0)</f>
        <v>0</v>
      </c>
      <c r="T15" s="297">
        <f>_xlfn.IFNA(VLOOKUP(CONCATENATE($T$5,$B15,$C15),SER!$A$6:$M$196,13,FALSE),0)</f>
        <v>6</v>
      </c>
      <c r="U15" s="297">
        <f>_xlfn.IFNA(VLOOKUP(CONCATENATE($U$5,$B15,$C15),'BUS1'!$A$6:$M$200,13,FALSE),0)</f>
        <v>0</v>
      </c>
      <c r="V15" s="349">
        <f>_xlfn.IFNA(VLOOKUP(CONCATENATE($V$5,$B15,$C15),'HOR2'!$A$6:$M$200,13,FALSE),0)</f>
        <v>0</v>
      </c>
      <c r="W15" s="297">
        <f>_xlfn.IFNA(VLOOKUP(CONCATENATE($W$5,$B15,$C15),'PM3'!$A$6:$M$200,13,FALSE),0)</f>
        <v>0</v>
      </c>
      <c r="X15" s="212">
        <f>_xlfn.IFNA(VLOOKUP(CONCATENATE($X$5,$B15,$C15),BAL!$A$6:$M$200,13,FALSE),0)</f>
        <v>0</v>
      </c>
      <c r="Y15" s="212">
        <f>_xlfn.IFNA(VLOOKUP(CONCATENATE($Y$5,$B15,$C15),SC!$A$6:$M$232,13,FALSE),0)</f>
        <v>0</v>
      </c>
      <c r="Z15" s="124"/>
    </row>
    <row r="16" spans="1:26" x14ac:dyDescent="0.25">
      <c r="A16" s="468"/>
      <c r="B16" s="127" t="s">
        <v>303</v>
      </c>
      <c r="C16" s="132" t="s">
        <v>304</v>
      </c>
      <c r="D16" s="132" t="s">
        <v>305</v>
      </c>
      <c r="E16" s="133">
        <v>45045</v>
      </c>
      <c r="F16" s="131">
        <v>14</v>
      </c>
      <c r="G16" s="130">
        <f>COUNTIF(J16:X16,"&gt;0")</f>
        <v>0</v>
      </c>
      <c r="H16" s="130">
        <f>SUM(J16:X16)</f>
        <v>0</v>
      </c>
      <c r="I16" s="130">
        <f>RANK(H16,$H$6:$H$81)</f>
        <v>11</v>
      </c>
      <c r="J16" s="296">
        <f>_xlfn.IFNA(VLOOKUP(CONCATENATE($J$5,$B16,$C16),'HOR22'!$A$6:$M$250,13,FALSE),0)</f>
        <v>0</v>
      </c>
      <c r="K16" s="327">
        <f>_xlfn.IFNA(VLOOKUP(CONCATENATE($K$5,$B16,$C16),'BUS1'!$A$6:$M$250,13,FALSE),0)</f>
        <v>0</v>
      </c>
      <c r="L16" s="296">
        <f>_xlfn.IFNA(VLOOKUP(CONCATENATE($L$5,$B16,$C16),'KR2'!$A$6:$M$250,13,FALSE),0)</f>
        <v>0</v>
      </c>
      <c r="M16" s="327">
        <f>_xlfn.IFNA(VLOOKUP(CONCATENATE($M$5,$B16,$C16),'CAP1'!$A$6:$M$250,13,FALSE),0)</f>
        <v>0</v>
      </c>
      <c r="N16" s="296">
        <f>_xlfn.IFNA(VLOOKUP(CONCATENATE($N$5,$B16,$C16),'PM1'!$A$6:$M$250,13,FALSE),0)</f>
        <v>0</v>
      </c>
      <c r="O16" s="327">
        <f>_xlfn.IFNA(VLOOKUP(CONCATENATE($O$5,$B16,$C16),'SWA1'!$A$6:$M$154,13,FALSE),0)</f>
        <v>0</v>
      </c>
      <c r="P16" s="296">
        <f>_xlfn.IFNA(VLOOKUP(CONCATENATE($P$5,$B16,$C16),'EH1'!$A$6:$M$200,13,FALSE),0)</f>
        <v>0</v>
      </c>
      <c r="Q16" s="327">
        <f>_xlfn.IFNA(VLOOKUP(CONCATENATE($Q$5,$B16,$C16),'HOR1'!$A$6:$M$287,13,FALSE),0)</f>
        <v>0</v>
      </c>
      <c r="R16" s="296">
        <f>_xlfn.IFNA(VLOOKUP(CONCATENATE($R$5,$B16,$C16),'PM2'!$A$6:$M$148,13,FALSE),0)</f>
        <v>0</v>
      </c>
      <c r="S16" s="334">
        <f>_xlfn.IFNA(VLOOKUP(CONCATENATE($S$5,$B16,$C16),[1]MOR1!$A$6:$M$148,13,FALSE),0)</f>
        <v>0</v>
      </c>
      <c r="T16" s="297">
        <f>_xlfn.IFNA(VLOOKUP(CONCATENATE($T$5,$B16,$C16),SER!$A$6:$M$196,13,FALSE),0)</f>
        <v>0</v>
      </c>
      <c r="U16" s="297">
        <f>_xlfn.IFNA(VLOOKUP(CONCATENATE($U$5,$B16,$C16),'BUS1'!$A$6:$M$200,13,FALSE),0)</f>
        <v>0</v>
      </c>
      <c r="V16" s="349">
        <f>_xlfn.IFNA(VLOOKUP(CONCATENATE($V$5,$B16,$C16),'HOR2'!$A$6:$M$200,13,FALSE),0)</f>
        <v>0</v>
      </c>
      <c r="W16" s="297">
        <f>_xlfn.IFNA(VLOOKUP(CONCATENATE($W$5,$B16,$C16),'PM3'!$A$6:$M$200,13,FALSE),0)</f>
        <v>0</v>
      </c>
      <c r="X16" s="212">
        <f>_xlfn.IFNA(VLOOKUP(CONCATENATE($X$5,$B16,$C16),BAL!$A$6:$M$200,13,FALSE),0)</f>
        <v>0</v>
      </c>
      <c r="Y16" s="212">
        <f>_xlfn.IFNA(VLOOKUP(CONCATENATE($Y$5,$B16,$C16),SC!$A$6:$M$232,13,FALSE),0)</f>
        <v>0</v>
      </c>
      <c r="Z16" s="124"/>
    </row>
    <row r="17" spans="1:26" x14ac:dyDescent="0.25">
      <c r="A17" s="468"/>
      <c r="B17" s="127" t="s">
        <v>299</v>
      </c>
      <c r="C17" s="132" t="s">
        <v>300</v>
      </c>
      <c r="D17" s="132" t="s">
        <v>207</v>
      </c>
      <c r="E17" s="133">
        <v>45040</v>
      </c>
      <c r="F17" s="131">
        <v>22</v>
      </c>
      <c r="G17" s="130">
        <f>COUNTIF(J17:X17,"&gt;0")</f>
        <v>0</v>
      </c>
      <c r="H17" s="130">
        <f>SUM(J17:X17)</f>
        <v>0</v>
      </c>
      <c r="I17" s="130">
        <f>RANK(H17,$H$6:$H$81)</f>
        <v>11</v>
      </c>
      <c r="J17" s="296">
        <f>_xlfn.IFNA(VLOOKUP(CONCATENATE($J$5,$B17,$C17),'HOR22'!$A$6:$M$250,13,FALSE),0)</f>
        <v>0</v>
      </c>
      <c r="K17" s="327">
        <f>_xlfn.IFNA(VLOOKUP(CONCATENATE($K$5,$B17,$C17),'BUS1'!$A$6:$M$250,13,FALSE),0)</f>
        <v>0</v>
      </c>
      <c r="L17" s="296">
        <f>_xlfn.IFNA(VLOOKUP(CONCATENATE($L$5,$B17,$C17),'KR2'!$A$6:$M$250,13,FALSE),0)</f>
        <v>0</v>
      </c>
      <c r="M17" s="327">
        <f>_xlfn.IFNA(VLOOKUP(CONCATENATE($M$5,$B17,$C17),'CAP1'!$A$6:$M$250,13,FALSE),0)</f>
        <v>0</v>
      </c>
      <c r="N17" s="296">
        <f>_xlfn.IFNA(VLOOKUP(CONCATENATE($N$5,$B17,$C17),'PM1'!$A$6:$M$250,13,FALSE),0)</f>
        <v>0</v>
      </c>
      <c r="O17" s="327">
        <f>_xlfn.IFNA(VLOOKUP(CONCATENATE($O$5,$B17,$C17),'SWA1'!$A$6:$M$154,13,FALSE),0)</f>
        <v>0</v>
      </c>
      <c r="P17" s="296">
        <f>_xlfn.IFNA(VLOOKUP(CONCATENATE($P$5,$B17,$C17),'EH1'!$A$6:$M$200,13,FALSE),0)</f>
        <v>0</v>
      </c>
      <c r="Q17" s="327">
        <f>_xlfn.IFNA(VLOOKUP(CONCATENATE($Q$5,$B17,$C17),'HOR1'!$A$6:$M$287,13,FALSE),0)</f>
        <v>0</v>
      </c>
      <c r="R17" s="296">
        <f>_xlfn.IFNA(VLOOKUP(CONCATENATE($R$5,$B17,$C17),'PM2'!$A$6:$M$148,13,FALSE),0)</f>
        <v>0</v>
      </c>
      <c r="S17" s="334">
        <f>_xlfn.IFNA(VLOOKUP(CONCATENATE($S$5,$B17,$C17),[1]MOR1!$A$6:$M$148,13,FALSE),0)</f>
        <v>0</v>
      </c>
      <c r="T17" s="297">
        <f>_xlfn.IFNA(VLOOKUP(CONCATENATE($T$5,$B17,$C17),SER!$A$6:$M$196,13,FALSE),0)</f>
        <v>0</v>
      </c>
      <c r="U17" s="297">
        <f>_xlfn.IFNA(VLOOKUP(CONCATENATE($U$5,$B17,$C17),'BUS1'!$A$6:$M$200,13,FALSE),0)</f>
        <v>0</v>
      </c>
      <c r="V17" s="349">
        <f>_xlfn.IFNA(VLOOKUP(CONCATENATE($V$5,$B17,$C17),'HOR2'!$A$6:$M$200,13,FALSE),0)</f>
        <v>0</v>
      </c>
      <c r="W17" s="297">
        <f>_xlfn.IFNA(VLOOKUP(CONCATENATE($W$5,$B17,$C17),'PM3'!$A$6:$M$200,13,FALSE),0)</f>
        <v>0</v>
      </c>
      <c r="X17" s="212">
        <f>_xlfn.IFNA(VLOOKUP(CONCATENATE($X$5,$B17,$C17),BAL!$A$6:$M$200,13,FALSE),0)</f>
        <v>0</v>
      </c>
      <c r="Y17" s="212">
        <f>_xlfn.IFNA(VLOOKUP(CONCATENATE($Y$5,$B17,$C17),SC!$A$6:$M$232,13,FALSE),0)</f>
        <v>0</v>
      </c>
      <c r="Z17" s="124"/>
    </row>
    <row r="18" spans="1:26" x14ac:dyDescent="0.25">
      <c r="A18" s="468"/>
      <c r="B18" s="127" t="s">
        <v>306</v>
      </c>
      <c r="C18" s="132" t="s">
        <v>343</v>
      </c>
      <c r="D18" s="132" t="s">
        <v>307</v>
      </c>
      <c r="E18" s="133">
        <v>45028</v>
      </c>
      <c r="F18" s="131">
        <v>11</v>
      </c>
      <c r="G18" s="130">
        <f>COUNTIF(J18:X18,"&gt;0")</f>
        <v>0</v>
      </c>
      <c r="H18" s="130">
        <f>SUM(J18:X18)</f>
        <v>0</v>
      </c>
      <c r="I18" s="130">
        <f>RANK(H18,$H$6:$H$81)</f>
        <v>11</v>
      </c>
      <c r="J18" s="296">
        <f>_xlfn.IFNA(VLOOKUP(CONCATENATE($J$5,$B18,$C18),'HOR22'!$A$6:$M$250,13,FALSE),0)</f>
        <v>0</v>
      </c>
      <c r="K18" s="327">
        <f>_xlfn.IFNA(VLOOKUP(CONCATENATE($K$5,$B18,$C18),'BUS1'!$A$6:$M$250,13,FALSE),0)</f>
        <v>0</v>
      </c>
      <c r="L18" s="296">
        <f>_xlfn.IFNA(VLOOKUP(CONCATENATE($L$5,$B18,$C18),'KR2'!$A$6:$M$250,13,FALSE),0)</f>
        <v>0</v>
      </c>
      <c r="M18" s="327">
        <f>_xlfn.IFNA(VLOOKUP(CONCATENATE($M$5,$B18,$C18),'CAP1'!$A$6:$M$250,13,FALSE),0)</f>
        <v>0</v>
      </c>
      <c r="N18" s="296">
        <f>_xlfn.IFNA(VLOOKUP(CONCATENATE($N$5,$B18,$C18),'PM1'!$A$6:$M$250,13,FALSE),0)</f>
        <v>0</v>
      </c>
      <c r="O18" s="327">
        <f>_xlfn.IFNA(VLOOKUP(CONCATENATE($O$5,$B18,$C18),'SWA1'!$A$6:$M$154,13,FALSE),0)</f>
        <v>0</v>
      </c>
      <c r="P18" s="296">
        <f>_xlfn.IFNA(VLOOKUP(CONCATENATE($P$5,$B18,$C18),'EH1'!$A$6:$M$200,13,FALSE),0)</f>
        <v>0</v>
      </c>
      <c r="Q18" s="327">
        <f>_xlfn.IFNA(VLOOKUP(CONCATENATE($Q$5,$B18,$C18),'HOR1'!$A$6:$M$287,13,FALSE),0)</f>
        <v>0</v>
      </c>
      <c r="R18" s="296">
        <f>_xlfn.IFNA(VLOOKUP(CONCATENATE($R$5,$B18,$C18),'PM2'!$A$6:$M$148,13,FALSE),0)</f>
        <v>0</v>
      </c>
      <c r="S18" s="334">
        <f>_xlfn.IFNA(VLOOKUP(CONCATENATE($S$5,$B18,$C18),[1]MOR1!$A$6:$M$148,13,FALSE),0)</f>
        <v>0</v>
      </c>
      <c r="T18" s="297">
        <f>_xlfn.IFNA(VLOOKUP(CONCATENATE($T$5,$B18,$C18),SER!$A$6:$M$196,13,FALSE),0)</f>
        <v>0</v>
      </c>
      <c r="U18" s="297">
        <f>_xlfn.IFNA(VLOOKUP(CONCATENATE($U$5,$B18,$C18),'BUS1'!$A$6:$M$200,13,FALSE),0)</f>
        <v>0</v>
      </c>
      <c r="V18" s="349">
        <f>_xlfn.IFNA(VLOOKUP(CONCATENATE($V$5,$B18,$C18),'HOR2'!$A$6:$M$200,13,FALSE),0)</f>
        <v>0</v>
      </c>
      <c r="W18" s="297">
        <f>_xlfn.IFNA(VLOOKUP(CONCATENATE($W$5,$B18,$C18),'PM3'!$A$6:$M$200,13,FALSE),0)</f>
        <v>0</v>
      </c>
      <c r="X18" s="212">
        <f>_xlfn.IFNA(VLOOKUP(CONCATENATE($X$5,$B18,$C18),BAL!$A$6:$M$200,13,FALSE),0)</f>
        <v>0</v>
      </c>
      <c r="Y18" s="212">
        <f>_xlfn.IFNA(VLOOKUP(CONCATENATE($Y$5,$B18,$C18),SC!$A$6:$M$232,13,FALSE),0)</f>
        <v>0</v>
      </c>
      <c r="Z18" s="124"/>
    </row>
    <row r="19" spans="1:26" x14ac:dyDescent="0.25">
      <c r="A19" s="468"/>
      <c r="B19" s="127" t="s">
        <v>339</v>
      </c>
      <c r="C19" s="132" t="s">
        <v>344</v>
      </c>
      <c r="D19" s="132" t="s">
        <v>314</v>
      </c>
      <c r="E19" s="133">
        <v>45031</v>
      </c>
      <c r="F19" s="131">
        <v>15</v>
      </c>
      <c r="G19" s="130">
        <f>COUNTIF(J19:X19,"&gt;0")</f>
        <v>0</v>
      </c>
      <c r="H19" s="130">
        <f>SUM(J19:X19)</f>
        <v>0</v>
      </c>
      <c r="I19" s="130">
        <f>RANK(H19,$H$6:$H$81)</f>
        <v>11</v>
      </c>
      <c r="J19" s="296">
        <f>_xlfn.IFNA(VLOOKUP(CONCATENATE($J$5,$B19,$C19),'HOR22'!$A$6:$M$250,13,FALSE),0)</f>
        <v>0</v>
      </c>
      <c r="K19" s="327">
        <f>_xlfn.IFNA(VLOOKUP(CONCATENATE($K$5,$B19,$C19),'BUS1'!$A$6:$M$250,13,FALSE),0)</f>
        <v>0</v>
      </c>
      <c r="L19" s="296">
        <f>_xlfn.IFNA(VLOOKUP(CONCATENATE($L$5,$B19,$C19),'KR2'!$A$6:$M$250,13,FALSE),0)</f>
        <v>0</v>
      </c>
      <c r="M19" s="327">
        <f>_xlfn.IFNA(VLOOKUP(CONCATENATE($M$5,$B19,$C19),'CAP1'!$A$6:$M$250,13,FALSE),0)</f>
        <v>0</v>
      </c>
      <c r="N19" s="296">
        <f>_xlfn.IFNA(VLOOKUP(CONCATENATE($N$5,$B19,$C19),'PM1'!$A$6:$M$250,13,FALSE),0)</f>
        <v>0</v>
      </c>
      <c r="O19" s="327">
        <f>_xlfn.IFNA(VLOOKUP(CONCATENATE($O$5,$B19,$C19),'SWA1'!$A$6:$M$154,13,FALSE),0)</f>
        <v>0</v>
      </c>
      <c r="P19" s="296">
        <f>_xlfn.IFNA(VLOOKUP(CONCATENATE($P$5,$B19,$C19),'EH1'!$A$6:$M$200,13,FALSE),0)</f>
        <v>0</v>
      </c>
      <c r="Q19" s="327">
        <f>_xlfn.IFNA(VLOOKUP(CONCATENATE($Q$5,$B19,$C19),'HOR1'!$A$6:$M$287,13,FALSE),0)</f>
        <v>0</v>
      </c>
      <c r="R19" s="296">
        <f>_xlfn.IFNA(VLOOKUP(CONCATENATE($R$5,$B19,$C19),'PM2'!$A$6:$M$148,13,FALSE),0)</f>
        <v>0</v>
      </c>
      <c r="S19" s="334">
        <f>_xlfn.IFNA(VLOOKUP(CONCATENATE($S$5,$B19,$C19),[1]MOR1!$A$6:$M$148,13,FALSE),0)</f>
        <v>0</v>
      </c>
      <c r="T19" s="297">
        <f>_xlfn.IFNA(VLOOKUP(CONCATENATE($T$5,$B19,$C19),SER!$A$6:$M$196,13,FALSE),0)</f>
        <v>0</v>
      </c>
      <c r="U19" s="297">
        <f>_xlfn.IFNA(VLOOKUP(CONCATENATE($U$5,$B19,$C19),'BUS1'!$A$6:$M$200,13,FALSE),0)</f>
        <v>0</v>
      </c>
      <c r="V19" s="349">
        <f>_xlfn.IFNA(VLOOKUP(CONCATENATE($V$5,$B19,$C19),'HOR2'!$A$6:$M$200,13,FALSE),0)</f>
        <v>0</v>
      </c>
      <c r="W19" s="297">
        <f>_xlfn.IFNA(VLOOKUP(CONCATENATE($W$5,$B19,$C19),'PM3'!$A$6:$M$200,13,FALSE),0)</f>
        <v>0</v>
      </c>
      <c r="X19" s="212">
        <f>_xlfn.IFNA(VLOOKUP(CONCATENATE($X$5,$B19,$C19),BAL!$A$6:$M$200,13,FALSE),0)</f>
        <v>0</v>
      </c>
      <c r="Y19" s="212">
        <f>_xlfn.IFNA(VLOOKUP(CONCATENATE($Y$5,$B19,$C19),SC!$A$6:$M$232,13,FALSE),0)</f>
        <v>0</v>
      </c>
      <c r="Z19" s="124"/>
    </row>
    <row r="20" spans="1:26" x14ac:dyDescent="0.25">
      <c r="A20" s="468"/>
      <c r="B20" s="127" t="s">
        <v>340</v>
      </c>
      <c r="C20" s="132" t="s">
        <v>486</v>
      </c>
      <c r="D20" s="132" t="s">
        <v>315</v>
      </c>
      <c r="E20" s="133">
        <v>45044</v>
      </c>
      <c r="F20" s="131">
        <v>15</v>
      </c>
      <c r="G20" s="130">
        <f>COUNTIF(J20:X20,"&gt;0")</f>
        <v>0</v>
      </c>
      <c r="H20" s="130">
        <f>SUM(J20:X20)</f>
        <v>0</v>
      </c>
      <c r="I20" s="130">
        <f>RANK(H20,$H$6:$H$81)</f>
        <v>11</v>
      </c>
      <c r="J20" s="296">
        <f>_xlfn.IFNA(VLOOKUP(CONCATENATE($J$5,$B20,$C20),'HOR22'!$A$6:$M$250,13,FALSE),0)</f>
        <v>0</v>
      </c>
      <c r="K20" s="327">
        <f>_xlfn.IFNA(VLOOKUP(CONCATENATE($K$5,$B20,$C20),'BUS1'!$A$6:$M$250,13,FALSE),0)</f>
        <v>0</v>
      </c>
      <c r="L20" s="296">
        <f>_xlfn.IFNA(VLOOKUP(CONCATENATE($L$5,$B20,$C20),'KR2'!$A$6:$M$250,13,FALSE),0)</f>
        <v>0</v>
      </c>
      <c r="M20" s="327">
        <f>_xlfn.IFNA(VLOOKUP(CONCATENATE($M$5,$B20,$C20),'CAP1'!$A$6:$M$250,13,FALSE),0)</f>
        <v>0</v>
      </c>
      <c r="N20" s="296">
        <f>_xlfn.IFNA(VLOOKUP(CONCATENATE($N$5,$B20,$C20),'PM1'!$A$6:$M$250,13,FALSE),0)</f>
        <v>0</v>
      </c>
      <c r="O20" s="327">
        <f>_xlfn.IFNA(VLOOKUP(CONCATENATE($O$5,$B20,$C20),'SWA1'!$A$6:$M$154,13,FALSE),0)</f>
        <v>0</v>
      </c>
      <c r="P20" s="296">
        <f>_xlfn.IFNA(VLOOKUP(CONCATENATE($P$5,$B20,$C20),'EH1'!$A$6:$M$200,13,FALSE),0)</f>
        <v>0</v>
      </c>
      <c r="Q20" s="327">
        <f>_xlfn.IFNA(VLOOKUP(CONCATENATE($Q$5,$B20,$C20),'HOR1'!$A$6:$M$287,13,FALSE),0)</f>
        <v>0</v>
      </c>
      <c r="R20" s="296">
        <f>_xlfn.IFNA(VLOOKUP(CONCATENATE($R$5,$B20,$C20),'PM2'!$A$6:$M$148,13,FALSE),0)</f>
        <v>0</v>
      </c>
      <c r="S20" s="334">
        <f>_xlfn.IFNA(VLOOKUP(CONCATENATE($S$5,$B20,$C20),[1]MOR1!$A$6:$M$148,13,FALSE),0)</f>
        <v>0</v>
      </c>
      <c r="T20" s="297">
        <f>_xlfn.IFNA(VLOOKUP(CONCATENATE($T$5,$B20,$C20),SER!$A$6:$M$196,13,FALSE),0)</f>
        <v>0</v>
      </c>
      <c r="U20" s="297">
        <f>_xlfn.IFNA(VLOOKUP(CONCATENATE($U$5,$B20,$C20),'BUS1'!$A$6:$M$200,13,FALSE),0)</f>
        <v>0</v>
      </c>
      <c r="V20" s="349">
        <f>_xlfn.IFNA(VLOOKUP(CONCATENATE($V$5,$B20,$C20),'HOR2'!$A$6:$M$200,13,FALSE),0)</f>
        <v>0</v>
      </c>
      <c r="W20" s="297">
        <f>_xlfn.IFNA(VLOOKUP(CONCATENATE($W$5,$B20,$C20),'PM3'!$A$6:$M$200,13,FALSE),0)</f>
        <v>0</v>
      </c>
      <c r="X20" s="212">
        <f>_xlfn.IFNA(VLOOKUP(CONCATENATE($X$5,$B20,$C20),BAL!$A$6:$M$200,13,FALSE),0)</f>
        <v>0</v>
      </c>
      <c r="Y20" s="212">
        <f>_xlfn.IFNA(VLOOKUP(CONCATENATE($Y$5,$B20,$C20),SC!$A$6:$M$232,13,FALSE),0)</f>
        <v>0</v>
      </c>
      <c r="Z20" s="124"/>
    </row>
    <row r="21" spans="1:26" x14ac:dyDescent="0.25">
      <c r="A21" s="468"/>
      <c r="B21" s="127" t="s">
        <v>318</v>
      </c>
      <c r="C21" s="132" t="s">
        <v>319</v>
      </c>
      <c r="D21" s="132" t="s">
        <v>320</v>
      </c>
      <c r="E21" s="133">
        <v>45041</v>
      </c>
      <c r="F21" s="131">
        <v>23</v>
      </c>
      <c r="G21" s="130">
        <f>COUNTIF(J21:X21,"&gt;0")</f>
        <v>0</v>
      </c>
      <c r="H21" s="130">
        <f>SUM(J21:X21)</f>
        <v>0</v>
      </c>
      <c r="I21" s="130">
        <f>RANK(H21,$H$6:$H$81)</f>
        <v>11</v>
      </c>
      <c r="J21" s="296">
        <f>_xlfn.IFNA(VLOOKUP(CONCATENATE($J$5,$B21,$C21),'HOR22'!$A$6:$M$250,13,FALSE),0)</f>
        <v>0</v>
      </c>
      <c r="K21" s="327">
        <f>_xlfn.IFNA(VLOOKUP(CONCATENATE($K$5,$B21,$C21),'BUS1'!$A$6:$M$250,13,FALSE),0)</f>
        <v>0</v>
      </c>
      <c r="L21" s="296">
        <f>_xlfn.IFNA(VLOOKUP(CONCATENATE($L$5,$B21,$C21),'KR2'!$A$6:$M$250,13,FALSE),0)</f>
        <v>0</v>
      </c>
      <c r="M21" s="327">
        <f>_xlfn.IFNA(VLOOKUP(CONCATENATE($M$5,$B21,$C21),'CAP1'!$A$6:$M$250,13,FALSE),0)</f>
        <v>0</v>
      </c>
      <c r="N21" s="296">
        <f>_xlfn.IFNA(VLOOKUP(CONCATENATE($N$5,$B21,$C21),'PM1'!$A$6:$M$250,13,FALSE),0)</f>
        <v>0</v>
      </c>
      <c r="O21" s="327">
        <f>_xlfn.IFNA(VLOOKUP(CONCATENATE($O$5,$B21,$C21),'SWA1'!$A$6:$M$154,13,FALSE),0)</f>
        <v>0</v>
      </c>
      <c r="P21" s="296">
        <f>_xlfn.IFNA(VLOOKUP(CONCATENATE($P$5,$B21,$C21),'EH1'!$A$6:$M$200,13,FALSE),0)</f>
        <v>0</v>
      </c>
      <c r="Q21" s="327">
        <f>_xlfn.IFNA(VLOOKUP(CONCATENATE($Q$5,$B21,$C21),'HOR1'!$A$6:$M$287,13,FALSE),0)</f>
        <v>0</v>
      </c>
      <c r="R21" s="296">
        <f>_xlfn.IFNA(VLOOKUP(CONCATENATE($R$5,$B21,$C21),'PM2'!$A$6:$M$148,13,FALSE),0)</f>
        <v>0</v>
      </c>
      <c r="S21" s="334">
        <f>_xlfn.IFNA(VLOOKUP(CONCATENATE($S$5,$B21,$C21),[1]MOR1!$A$6:$M$148,13,FALSE),0)</f>
        <v>0</v>
      </c>
      <c r="T21" s="297">
        <f>_xlfn.IFNA(VLOOKUP(CONCATENATE($T$5,$B21,$C21),SER!$A$6:$M$196,13,FALSE),0)</f>
        <v>0</v>
      </c>
      <c r="U21" s="297">
        <f>_xlfn.IFNA(VLOOKUP(CONCATENATE($U$5,$B21,$C21),'BUS1'!$A$6:$M$200,13,FALSE),0)</f>
        <v>0</v>
      </c>
      <c r="V21" s="349">
        <f>_xlfn.IFNA(VLOOKUP(CONCATENATE($V$5,$B21,$C21),'HOR2'!$A$6:$M$200,13,FALSE),0)</f>
        <v>0</v>
      </c>
      <c r="W21" s="297">
        <f>_xlfn.IFNA(VLOOKUP(CONCATENATE($W$5,$B21,$C21),'PM3'!$A$6:$M$200,13,FALSE),0)</f>
        <v>0</v>
      </c>
      <c r="X21" s="212">
        <f>_xlfn.IFNA(VLOOKUP(CONCATENATE($X$5,$B21,$C21),BAL!$A$6:$M$200,13,FALSE),0)</f>
        <v>0</v>
      </c>
      <c r="Y21" s="212">
        <f>_xlfn.IFNA(VLOOKUP(CONCATENATE($Y$5,$B21,$C21),SC!$A$6:$M$232,13,FALSE),0)</f>
        <v>0</v>
      </c>
      <c r="Z21" s="124"/>
    </row>
    <row r="22" spans="1:26" s="3" customFormat="1" x14ac:dyDescent="0.25">
      <c r="A22" s="468"/>
      <c r="B22" s="127" t="s">
        <v>321</v>
      </c>
      <c r="C22" s="132" t="s">
        <v>319</v>
      </c>
      <c r="D22" s="132" t="s">
        <v>320</v>
      </c>
      <c r="E22" s="133">
        <v>45041</v>
      </c>
      <c r="F22" s="131">
        <v>18</v>
      </c>
      <c r="G22" s="130">
        <f>COUNTIF(J22:X22,"&gt;0")</f>
        <v>0</v>
      </c>
      <c r="H22" s="130">
        <f>SUM(J22:X22)</f>
        <v>0</v>
      </c>
      <c r="I22" s="130">
        <f>RANK(H22,$H$6:$H$81)</f>
        <v>11</v>
      </c>
      <c r="J22" s="296">
        <f>_xlfn.IFNA(VLOOKUP(CONCATENATE($J$5,$B22,$C22),'HOR22'!$A$6:$M$250,13,FALSE),0)</f>
        <v>0</v>
      </c>
      <c r="K22" s="327">
        <f>_xlfn.IFNA(VLOOKUP(CONCATENATE($K$5,$B22,$C22),'BUS1'!$A$6:$M$250,13,FALSE),0)</f>
        <v>0</v>
      </c>
      <c r="L22" s="296">
        <f>_xlfn.IFNA(VLOOKUP(CONCATENATE($L$5,$B22,$C22),'KR2'!$A$6:$M$250,13,FALSE),0)</f>
        <v>0</v>
      </c>
      <c r="M22" s="327">
        <f>_xlfn.IFNA(VLOOKUP(CONCATENATE($M$5,$B22,$C22),'CAP1'!$A$6:$M$250,13,FALSE),0)</f>
        <v>0</v>
      </c>
      <c r="N22" s="296">
        <f>_xlfn.IFNA(VLOOKUP(CONCATENATE($N$5,$B22,$C22),'PM1'!$A$6:$M$250,13,FALSE),0)</f>
        <v>0</v>
      </c>
      <c r="O22" s="327">
        <f>_xlfn.IFNA(VLOOKUP(CONCATENATE($O$5,$B22,$C22),'SWA1'!$A$6:$M$154,13,FALSE),0)</f>
        <v>0</v>
      </c>
      <c r="P22" s="296">
        <f>_xlfn.IFNA(VLOOKUP(CONCATENATE($P$5,$B22,$C22),'EH1'!$A$6:$M$200,13,FALSE),0)</f>
        <v>0</v>
      </c>
      <c r="Q22" s="327">
        <f>_xlfn.IFNA(VLOOKUP(CONCATENATE($Q$5,$B22,$C22),'HOR1'!$A$6:$M$287,13,FALSE),0)</f>
        <v>0</v>
      </c>
      <c r="R22" s="296">
        <f>_xlfn.IFNA(VLOOKUP(CONCATENATE($R$5,$B22,$C22),'PM2'!$A$6:$M$148,13,FALSE),0)</f>
        <v>0</v>
      </c>
      <c r="S22" s="334">
        <f>_xlfn.IFNA(VLOOKUP(CONCATENATE($S$5,$B22,$C22),[1]MOR1!$A$6:$M$148,13,FALSE),0)</f>
        <v>0</v>
      </c>
      <c r="T22" s="297">
        <f>_xlfn.IFNA(VLOOKUP(CONCATENATE($T$5,$B22,$C22),SER!$A$6:$M$196,13,FALSE),0)</f>
        <v>0</v>
      </c>
      <c r="U22" s="297">
        <f>_xlfn.IFNA(VLOOKUP(CONCATENATE($U$5,$B22,$C22),'BUS1'!$A$6:$M$200,13,FALSE),0)</f>
        <v>0</v>
      </c>
      <c r="V22" s="349">
        <f>_xlfn.IFNA(VLOOKUP(CONCATENATE($V$5,$B22,$C22),'HOR2'!$A$6:$M$200,13,FALSE),0)</f>
        <v>0</v>
      </c>
      <c r="W22" s="297">
        <f>_xlfn.IFNA(VLOOKUP(CONCATENATE($W$5,$B22,$C22),'PM3'!$A$6:$M$200,13,FALSE),0)</f>
        <v>0</v>
      </c>
      <c r="X22" s="212">
        <f>_xlfn.IFNA(VLOOKUP(CONCATENATE($X$5,$B22,$C22),BAL!$A$6:$M$200,13,FALSE),0)</f>
        <v>0</v>
      </c>
      <c r="Y22" s="212">
        <f>_xlfn.IFNA(VLOOKUP(CONCATENATE($Y$5,$B22,$C22),SC!$A$6:$M$232,13,FALSE),0)</f>
        <v>0</v>
      </c>
      <c r="Z22" s="121"/>
    </row>
    <row r="23" spans="1:26" s="3" customFormat="1" x14ac:dyDescent="0.25">
      <c r="A23" s="468"/>
      <c r="B23" s="127" t="s">
        <v>323</v>
      </c>
      <c r="C23" s="309" t="s">
        <v>324</v>
      </c>
      <c r="D23" s="132" t="s">
        <v>325</v>
      </c>
      <c r="E23" s="133">
        <v>45030</v>
      </c>
      <c r="F23" s="131">
        <v>16</v>
      </c>
      <c r="G23" s="130">
        <f>COUNTIF(J23:X23,"&gt;0")</f>
        <v>0</v>
      </c>
      <c r="H23" s="130">
        <f>SUM(J23:X23)</f>
        <v>0</v>
      </c>
      <c r="I23" s="130">
        <f>RANK(H23,$H$6:$H$81)</f>
        <v>11</v>
      </c>
      <c r="J23" s="296">
        <f>_xlfn.IFNA(VLOOKUP(CONCATENATE($J$5,$B23,$C23),'HOR22'!$A$6:$M$250,13,FALSE),0)</f>
        <v>0</v>
      </c>
      <c r="K23" s="327">
        <f>_xlfn.IFNA(VLOOKUP(CONCATENATE($K$5,$B23,$C23),'BUS1'!$A$6:$M$250,13,FALSE),0)</f>
        <v>0</v>
      </c>
      <c r="L23" s="296">
        <f>_xlfn.IFNA(VLOOKUP(CONCATENATE($L$5,$B23,$C23),'KR2'!$A$6:$M$250,13,FALSE),0)</f>
        <v>0</v>
      </c>
      <c r="M23" s="327">
        <f>_xlfn.IFNA(VLOOKUP(CONCATENATE($M$5,$B23,$C23),'CAP1'!$A$6:$M$250,13,FALSE),0)</f>
        <v>0</v>
      </c>
      <c r="N23" s="296">
        <f>_xlfn.IFNA(VLOOKUP(CONCATENATE($N$5,$B23,$C23),'PM1'!$A$6:$M$250,13,FALSE),0)</f>
        <v>0</v>
      </c>
      <c r="O23" s="327">
        <f>_xlfn.IFNA(VLOOKUP(CONCATENATE($O$5,$B23,$C23),'SWA1'!$A$6:$M$154,13,FALSE),0)</f>
        <v>0</v>
      </c>
      <c r="P23" s="296">
        <f>_xlfn.IFNA(VLOOKUP(CONCATENATE($P$5,$B23,$C23),'EH1'!$A$6:$M$200,13,FALSE),0)</f>
        <v>0</v>
      </c>
      <c r="Q23" s="327">
        <f>_xlfn.IFNA(VLOOKUP(CONCATENATE($Q$5,$B23,$C23),'HOR1'!$A$6:$M$287,13,FALSE),0)</f>
        <v>0</v>
      </c>
      <c r="R23" s="296">
        <f>_xlfn.IFNA(VLOOKUP(CONCATENATE($R$5,$B23,$C23),'PM2'!$A$6:$M$148,13,FALSE),0)</f>
        <v>0</v>
      </c>
      <c r="S23" s="334">
        <f>_xlfn.IFNA(VLOOKUP(CONCATENATE($S$5,$B23,$C23),[1]MOR1!$A$6:$M$148,13,FALSE),0)</f>
        <v>0</v>
      </c>
      <c r="T23" s="297">
        <f>_xlfn.IFNA(VLOOKUP(CONCATENATE($T$5,$B23,$C23),SER!$A$6:$M$196,13,FALSE),0)</f>
        <v>0</v>
      </c>
      <c r="U23" s="297">
        <f>_xlfn.IFNA(VLOOKUP(CONCATENATE($U$5,$B23,$C23),'BUS1'!$A$6:$M$200,13,FALSE),0)</f>
        <v>0</v>
      </c>
      <c r="V23" s="349">
        <f>_xlfn.IFNA(VLOOKUP(CONCATENATE($V$5,$B23,$C23),'HOR2'!$A$6:$M$200,13,FALSE),0)</f>
        <v>0</v>
      </c>
      <c r="W23" s="297">
        <f>_xlfn.IFNA(VLOOKUP(CONCATENATE($W$5,$B23,$C23),'PM3'!$A$6:$M$200,13,FALSE),0)</f>
        <v>0</v>
      </c>
      <c r="X23" s="212">
        <f>_xlfn.IFNA(VLOOKUP(CONCATENATE($X$5,$B23,$C23),BAL!$A$6:$M$200,13,FALSE),0)</f>
        <v>0</v>
      </c>
      <c r="Y23" s="212">
        <f>_xlfn.IFNA(VLOOKUP(CONCATENATE($Y$5,$B23,$C23),SC!$A$6:$M$232,13,FALSE),0)</f>
        <v>0</v>
      </c>
      <c r="Z23" s="121"/>
    </row>
    <row r="24" spans="1:26" x14ac:dyDescent="0.25">
      <c r="A24" s="468"/>
      <c r="B24" s="127" t="s">
        <v>326</v>
      </c>
      <c r="C24" s="132" t="s">
        <v>327</v>
      </c>
      <c r="D24" s="132" t="s">
        <v>328</v>
      </c>
      <c r="E24" s="133">
        <v>45048</v>
      </c>
      <c r="F24" s="131">
        <v>12</v>
      </c>
      <c r="G24" s="130">
        <f>COUNTIF(J24:X24,"&gt;0")</f>
        <v>0</v>
      </c>
      <c r="H24" s="130">
        <f>SUM(J24:X24)</f>
        <v>0</v>
      </c>
      <c r="I24" s="130">
        <f>RANK(H24,$H$6:$H$81)</f>
        <v>11</v>
      </c>
      <c r="J24" s="296">
        <f>_xlfn.IFNA(VLOOKUP(CONCATENATE($J$5,$B24,$C24),'HOR22'!$A$6:$M$250,13,FALSE),0)</f>
        <v>0</v>
      </c>
      <c r="K24" s="327">
        <f>_xlfn.IFNA(VLOOKUP(CONCATENATE($K$5,$B24,$C24),'BUS1'!$A$6:$M$250,13,FALSE),0)</f>
        <v>0</v>
      </c>
      <c r="L24" s="296">
        <f>_xlfn.IFNA(VLOOKUP(CONCATENATE($L$5,$B24,$C24),'KR2'!$A$6:$M$250,13,FALSE),0)</f>
        <v>0</v>
      </c>
      <c r="M24" s="327">
        <f>_xlfn.IFNA(VLOOKUP(CONCATENATE($M$5,$B24,$C24),'CAP1'!$A$6:$M$250,13,FALSE),0)</f>
        <v>0</v>
      </c>
      <c r="N24" s="296">
        <f>_xlfn.IFNA(VLOOKUP(CONCATENATE($N$5,$B24,$C24),'PM1'!$A$6:$M$250,13,FALSE),0)</f>
        <v>0</v>
      </c>
      <c r="O24" s="327">
        <f>_xlfn.IFNA(VLOOKUP(CONCATENATE($O$5,$B24,$C24),'SWA1'!$A$6:$M$154,13,FALSE),0)</f>
        <v>0</v>
      </c>
      <c r="P24" s="296">
        <f>_xlfn.IFNA(VLOOKUP(CONCATENATE($P$5,$B24,$C24),'EH1'!$A$6:$M$200,13,FALSE),0)</f>
        <v>0</v>
      </c>
      <c r="Q24" s="327">
        <f>_xlfn.IFNA(VLOOKUP(CONCATENATE($Q$5,$B24,$C24),'HOR1'!$A$6:$M$287,13,FALSE),0)</f>
        <v>0</v>
      </c>
      <c r="R24" s="296">
        <f>_xlfn.IFNA(VLOOKUP(CONCATENATE($R$5,$B24,$C24),'PM2'!$A$6:$M$148,13,FALSE),0)</f>
        <v>0</v>
      </c>
      <c r="S24" s="334">
        <f>_xlfn.IFNA(VLOOKUP(CONCATENATE($S$5,$B24,$C24),[1]MOR1!$A$6:$M$148,13,FALSE),0)</f>
        <v>0</v>
      </c>
      <c r="T24" s="297">
        <f>_xlfn.IFNA(VLOOKUP(CONCATENATE($T$5,$B24,$C24),SER!$A$6:$M$196,13,FALSE),0)</f>
        <v>0</v>
      </c>
      <c r="U24" s="297">
        <f>_xlfn.IFNA(VLOOKUP(CONCATENATE($U$5,$B24,$C24),'BUS1'!$A$6:$M$200,13,FALSE),0)</f>
        <v>0</v>
      </c>
      <c r="V24" s="349">
        <f>_xlfn.IFNA(VLOOKUP(CONCATENATE($V$5,$B24,$C24),'HOR2'!$A$6:$M$200,13,FALSE),0)</f>
        <v>0</v>
      </c>
      <c r="W24" s="297">
        <f>_xlfn.IFNA(VLOOKUP(CONCATENATE($W$5,$B24,$C24),'PM3'!$A$6:$M$200,13,FALSE),0)</f>
        <v>0</v>
      </c>
      <c r="X24" s="212">
        <f>_xlfn.IFNA(VLOOKUP(CONCATENATE($X$5,$B24,$C24),BAL!$A$6:$M$200,13,FALSE),0)</f>
        <v>0</v>
      </c>
      <c r="Y24" s="212">
        <f>_xlfn.IFNA(VLOOKUP(CONCATENATE($Y$5,$B24,$C24),SC!$A$6:$M$232,13,FALSE),0)</f>
        <v>0</v>
      </c>
      <c r="Z24" s="124"/>
    </row>
    <row r="25" spans="1:26" x14ac:dyDescent="0.25">
      <c r="A25" s="468"/>
      <c r="B25" s="127" t="s">
        <v>329</v>
      </c>
      <c r="C25" s="132" t="s">
        <v>330</v>
      </c>
      <c r="D25" s="128" t="s">
        <v>331</v>
      </c>
      <c r="E25" s="133">
        <v>45034</v>
      </c>
      <c r="F25" s="131">
        <v>14</v>
      </c>
      <c r="G25" s="130">
        <f>COUNTIF(J25:X25,"&gt;0")</f>
        <v>0</v>
      </c>
      <c r="H25" s="130">
        <f>SUM(J25:X25)</f>
        <v>0</v>
      </c>
      <c r="I25" s="130">
        <f>RANK(H25,$H$6:$H$81)</f>
        <v>11</v>
      </c>
      <c r="J25" s="296">
        <f>_xlfn.IFNA(VLOOKUP(CONCATENATE($J$5,$B25,$C25),'HOR22'!$A$6:$M$250,13,FALSE),0)</f>
        <v>0</v>
      </c>
      <c r="K25" s="327">
        <f>_xlfn.IFNA(VLOOKUP(CONCATENATE($K$5,$B25,$C25),'BUS1'!$A$6:$M$250,13,FALSE),0)</f>
        <v>0</v>
      </c>
      <c r="L25" s="296">
        <f>_xlfn.IFNA(VLOOKUP(CONCATENATE($L$5,$B25,$C25),'KR2'!$A$6:$M$250,13,FALSE),0)</f>
        <v>0</v>
      </c>
      <c r="M25" s="327">
        <f>_xlfn.IFNA(VLOOKUP(CONCATENATE($M$5,$B25,$C25),'CAP1'!$A$6:$M$250,13,FALSE),0)</f>
        <v>0</v>
      </c>
      <c r="N25" s="296">
        <f>_xlfn.IFNA(VLOOKUP(CONCATENATE($N$5,$B25,$C25),'PM1'!$A$6:$M$250,13,FALSE),0)</f>
        <v>0</v>
      </c>
      <c r="O25" s="327">
        <f>_xlfn.IFNA(VLOOKUP(CONCATENATE($O$5,$B25,$C25),'SWA1'!$A$6:$M$154,13,FALSE),0)</f>
        <v>0</v>
      </c>
      <c r="P25" s="296">
        <f>_xlfn.IFNA(VLOOKUP(CONCATENATE($P$5,$B25,$C25),'EH1'!$A$6:$M$200,13,FALSE),0)</f>
        <v>0</v>
      </c>
      <c r="Q25" s="327">
        <f>_xlfn.IFNA(VLOOKUP(CONCATENATE($Q$5,$B25,$C25),'HOR1'!$A$6:$M$287,13,FALSE),0)</f>
        <v>0</v>
      </c>
      <c r="R25" s="296">
        <f>_xlfn.IFNA(VLOOKUP(CONCATENATE($R$5,$B25,$C25),'PM2'!$A$6:$M$148,13,FALSE),0)</f>
        <v>0</v>
      </c>
      <c r="S25" s="334">
        <f>_xlfn.IFNA(VLOOKUP(CONCATENATE($S$5,$B25,$C25),[1]MOR1!$A$6:$M$148,13,FALSE),0)</f>
        <v>0</v>
      </c>
      <c r="T25" s="297">
        <f>_xlfn.IFNA(VLOOKUP(CONCATENATE($T$5,$B25,$C25),SER!$A$6:$M$196,13,FALSE),0)</f>
        <v>0</v>
      </c>
      <c r="U25" s="297">
        <f>_xlfn.IFNA(VLOOKUP(CONCATENATE($U$5,$B25,$C25),'BUS1'!$A$6:$M$200,13,FALSE),0)</f>
        <v>0</v>
      </c>
      <c r="V25" s="349">
        <f>_xlfn.IFNA(VLOOKUP(CONCATENATE($V$5,$B25,$C25),'HOR2'!$A$6:$M$200,13,FALSE),0)</f>
        <v>0</v>
      </c>
      <c r="W25" s="297">
        <f>_xlfn.IFNA(VLOOKUP(CONCATENATE($W$5,$B25,$C25),'PM3'!$A$6:$M$200,13,FALSE),0)</f>
        <v>0</v>
      </c>
      <c r="X25" s="212">
        <f>_xlfn.IFNA(VLOOKUP(CONCATENATE($X$5,$B25,$C25),BAL!$A$6:$M$200,13,FALSE),0)</f>
        <v>0</v>
      </c>
      <c r="Y25" s="212">
        <f>_xlfn.IFNA(VLOOKUP(CONCATENATE($Y$5,$B25,$C25),SC!$A$6:$M$232,13,FALSE),0)</f>
        <v>0</v>
      </c>
      <c r="Z25" s="124"/>
    </row>
    <row r="26" spans="1:26" x14ac:dyDescent="0.25">
      <c r="A26" s="468"/>
      <c r="B26" s="127" t="s">
        <v>342</v>
      </c>
      <c r="C26" s="132" t="s">
        <v>345</v>
      </c>
      <c r="D26" s="132" t="s">
        <v>334</v>
      </c>
      <c r="E26" s="133">
        <v>45028</v>
      </c>
      <c r="F26" s="131">
        <v>14</v>
      </c>
      <c r="G26" s="130">
        <f>COUNTIF(J26:X26,"&gt;0")</f>
        <v>0</v>
      </c>
      <c r="H26" s="130">
        <f>SUM(J26:X26)</f>
        <v>0</v>
      </c>
      <c r="I26" s="130">
        <f>RANK(H26,$H$6:$H$81)</f>
        <v>11</v>
      </c>
      <c r="J26" s="296">
        <f>_xlfn.IFNA(VLOOKUP(CONCATENATE($J$5,$B26,$C26),'HOR22'!$A$6:$M$250,13,FALSE),0)</f>
        <v>0</v>
      </c>
      <c r="K26" s="327">
        <f>_xlfn.IFNA(VLOOKUP(CONCATENATE($K$5,$B26,$C26),'BUS1'!$A$6:$M$250,13,FALSE),0)</f>
        <v>0</v>
      </c>
      <c r="L26" s="296">
        <f>_xlfn.IFNA(VLOOKUP(CONCATENATE($L$5,$B26,$C26),'KR2'!$A$6:$M$250,13,FALSE),0)</f>
        <v>0</v>
      </c>
      <c r="M26" s="327">
        <f>_xlfn.IFNA(VLOOKUP(CONCATENATE($M$5,$B26,$C26),'CAP1'!$A$6:$M$250,13,FALSE),0)</f>
        <v>0</v>
      </c>
      <c r="N26" s="296">
        <f>_xlfn.IFNA(VLOOKUP(CONCATENATE($N$5,$B26,$C26),'PM1'!$A$6:$M$250,13,FALSE),0)</f>
        <v>0</v>
      </c>
      <c r="O26" s="327">
        <f>_xlfn.IFNA(VLOOKUP(CONCATENATE($O$5,$B26,$C26),'SWA1'!$A$6:$M$154,13,FALSE),0)</f>
        <v>0</v>
      </c>
      <c r="P26" s="296">
        <f>_xlfn.IFNA(VLOOKUP(CONCATENATE($P$5,$B26,$C26),'EH1'!$A$6:$M$200,13,FALSE),0)</f>
        <v>0</v>
      </c>
      <c r="Q26" s="327">
        <f>_xlfn.IFNA(VLOOKUP(CONCATENATE($Q$5,$B26,$C26),'HOR1'!$A$6:$M$287,13,FALSE),0)</f>
        <v>0</v>
      </c>
      <c r="R26" s="296">
        <f>_xlfn.IFNA(VLOOKUP(CONCATENATE($R$5,$B26,$C26),'PM2'!$A$6:$M$148,13,FALSE),0)</f>
        <v>0</v>
      </c>
      <c r="S26" s="334">
        <f>_xlfn.IFNA(VLOOKUP(CONCATENATE($S$5,$B26,$C26),[1]MOR1!$A$6:$M$148,13,FALSE),0)</f>
        <v>0</v>
      </c>
      <c r="T26" s="297">
        <f>_xlfn.IFNA(VLOOKUP(CONCATENATE($T$5,$B26,$C26),SER!$A$6:$M$196,13,FALSE),0)</f>
        <v>0</v>
      </c>
      <c r="U26" s="297">
        <f>_xlfn.IFNA(VLOOKUP(CONCATENATE($U$5,$B26,$C26),'BUS1'!$A$6:$M$200,13,FALSE),0)</f>
        <v>0</v>
      </c>
      <c r="V26" s="349">
        <f>_xlfn.IFNA(VLOOKUP(CONCATENATE($V$5,$B26,$C26),'HOR2'!$A$6:$M$200,13,FALSE),0)</f>
        <v>0</v>
      </c>
      <c r="W26" s="297">
        <f>_xlfn.IFNA(VLOOKUP(CONCATENATE($W$5,$B26,$C26),'PM3'!$A$6:$M$200,13,FALSE),0)</f>
        <v>0</v>
      </c>
      <c r="X26" s="212">
        <f>_xlfn.IFNA(VLOOKUP(CONCATENATE($X$5,$B26,$C26),BAL!$A$6:$M$200,13,FALSE),0)</f>
        <v>0</v>
      </c>
      <c r="Y26" s="212">
        <f>_xlfn.IFNA(VLOOKUP(CONCATENATE($Y$5,$B26,$C26),SC!$A$6:$M$232,13,FALSE),0)</f>
        <v>0</v>
      </c>
      <c r="Z26" s="124"/>
    </row>
    <row r="27" spans="1:26" x14ac:dyDescent="0.25">
      <c r="A27" s="468"/>
      <c r="B27" s="127" t="s">
        <v>306</v>
      </c>
      <c r="C27" s="132" t="s">
        <v>335</v>
      </c>
      <c r="D27" s="132" t="s">
        <v>307</v>
      </c>
      <c r="E27" s="133">
        <v>45028</v>
      </c>
      <c r="F27" s="131">
        <v>11</v>
      </c>
      <c r="G27" s="130">
        <f>COUNTIF(J27:X27,"&gt;0")</f>
        <v>0</v>
      </c>
      <c r="H27" s="130">
        <f>SUM(J27:X27)</f>
        <v>0</v>
      </c>
      <c r="I27" s="130">
        <f>RANK(H27,$H$6:$H$81)</f>
        <v>11</v>
      </c>
      <c r="J27" s="296">
        <f>_xlfn.IFNA(VLOOKUP(CONCATENATE($J$5,$B27,$C27),'HOR22'!$A$6:$M$250,13,FALSE),0)</f>
        <v>0</v>
      </c>
      <c r="K27" s="327">
        <f>_xlfn.IFNA(VLOOKUP(CONCATENATE($K$5,$B27,$C27),'BUS1'!$A$6:$M$250,13,FALSE),0)</f>
        <v>0</v>
      </c>
      <c r="L27" s="296">
        <f>_xlfn.IFNA(VLOOKUP(CONCATENATE($L$5,$B27,$C27),'KR2'!$A$6:$M$250,13,FALSE),0)</f>
        <v>0</v>
      </c>
      <c r="M27" s="327">
        <f>_xlfn.IFNA(VLOOKUP(CONCATENATE($M$5,$B27,$C27),'CAP1'!$A$6:$M$250,13,FALSE),0)</f>
        <v>0</v>
      </c>
      <c r="N27" s="296">
        <f>_xlfn.IFNA(VLOOKUP(CONCATENATE($N$5,$B27,$C27),'PM1'!$A$6:$M$250,13,FALSE),0)</f>
        <v>0</v>
      </c>
      <c r="O27" s="327">
        <f>_xlfn.IFNA(VLOOKUP(CONCATENATE($O$5,$B27,$C27),'SWA1'!$A$6:$M$154,13,FALSE),0)</f>
        <v>0</v>
      </c>
      <c r="P27" s="296">
        <f>_xlfn.IFNA(VLOOKUP(CONCATENATE($P$5,$B27,$C27),'EH1'!$A$6:$M$200,13,FALSE),0)</f>
        <v>0</v>
      </c>
      <c r="Q27" s="327">
        <f>_xlfn.IFNA(VLOOKUP(CONCATENATE($Q$5,$B27,$C27),'HOR1'!$A$6:$M$287,13,FALSE),0)</f>
        <v>0</v>
      </c>
      <c r="R27" s="296">
        <f>_xlfn.IFNA(VLOOKUP(CONCATENATE($R$5,$B27,$C27),'PM2'!$A$6:$M$148,13,FALSE),0)</f>
        <v>0</v>
      </c>
      <c r="S27" s="334">
        <f>_xlfn.IFNA(VLOOKUP(CONCATENATE($S$5,$B27,$C27),[1]MOR1!$A$6:$M$148,13,FALSE),0)</f>
        <v>0</v>
      </c>
      <c r="T27" s="297">
        <f>_xlfn.IFNA(VLOOKUP(CONCATENATE($T$5,$B27,$C27),SER!$A$6:$M$196,13,FALSE),0)</f>
        <v>0</v>
      </c>
      <c r="U27" s="297">
        <f>_xlfn.IFNA(VLOOKUP(CONCATENATE($U$5,$B27,$C27),'BUS1'!$A$6:$M$200,13,FALSE),0)</f>
        <v>0</v>
      </c>
      <c r="V27" s="349">
        <f>_xlfn.IFNA(VLOOKUP(CONCATENATE($V$5,$B27,$C27),'HOR2'!$A$6:$M$200,13,FALSE),0)</f>
        <v>0</v>
      </c>
      <c r="W27" s="297">
        <f>_xlfn.IFNA(VLOOKUP(CONCATENATE($W$5,$B27,$C27),'PM3'!$A$6:$M$200,13,FALSE),0)</f>
        <v>0</v>
      </c>
      <c r="X27" s="212">
        <f>_xlfn.IFNA(VLOOKUP(CONCATENATE($X$5,$B27,$C27),BAL!$A$6:$M$200,13,FALSE),0)</f>
        <v>0</v>
      </c>
      <c r="Y27" s="212">
        <f>_xlfn.IFNA(VLOOKUP(CONCATENATE($Y$5,$B27,$C27),SC!$A$6:$M$232,13,FALSE),0)</f>
        <v>0</v>
      </c>
      <c r="Z27" s="124"/>
    </row>
    <row r="28" spans="1:26" x14ac:dyDescent="0.25">
      <c r="A28" s="468"/>
      <c r="B28" s="127" t="s">
        <v>279</v>
      </c>
      <c r="C28" s="132" t="s">
        <v>200</v>
      </c>
      <c r="D28" s="132" t="s">
        <v>201</v>
      </c>
      <c r="E28" s="133">
        <v>45030</v>
      </c>
      <c r="F28" s="131">
        <v>14</v>
      </c>
      <c r="G28" s="130">
        <f>COUNTIF(J28:X28,"&gt;0")</f>
        <v>0</v>
      </c>
      <c r="H28" s="130">
        <f>SUM(J28:X28)</f>
        <v>0</v>
      </c>
      <c r="I28" s="130">
        <f>RANK(H28,$H$6:$H$81)</f>
        <v>11</v>
      </c>
      <c r="J28" s="296">
        <f>_xlfn.IFNA(VLOOKUP(CONCATENATE($J$5,$B28,$C28),'HOR22'!$A$6:$M$250,13,FALSE),0)</f>
        <v>0</v>
      </c>
      <c r="K28" s="327">
        <f>_xlfn.IFNA(VLOOKUP(CONCATENATE($K$5,$B28,$C28),'BUS1'!$A$6:$M$250,13,FALSE),0)</f>
        <v>0</v>
      </c>
      <c r="L28" s="296">
        <f>_xlfn.IFNA(VLOOKUP(CONCATENATE($L$5,$B28,$C28),'KR2'!$A$6:$M$250,13,FALSE),0)</f>
        <v>0</v>
      </c>
      <c r="M28" s="327">
        <f>_xlfn.IFNA(VLOOKUP(CONCATENATE($M$5,$B28,$C28),'CAP1'!$A$6:$M$250,13,FALSE),0)</f>
        <v>0</v>
      </c>
      <c r="N28" s="296">
        <f>_xlfn.IFNA(VLOOKUP(CONCATENATE($N$5,$B28,$C28),'PM1'!$A$6:$M$250,13,FALSE),0)</f>
        <v>0</v>
      </c>
      <c r="O28" s="327">
        <f>_xlfn.IFNA(VLOOKUP(CONCATENATE($O$5,$B28,$C28),'SWA1'!$A$6:$M$154,13,FALSE),0)</f>
        <v>0</v>
      </c>
      <c r="P28" s="296">
        <f>_xlfn.IFNA(VLOOKUP(CONCATENATE($P$5,$B28,$C28),'EH1'!$A$6:$M$200,13,FALSE),0)</f>
        <v>0</v>
      </c>
      <c r="Q28" s="327">
        <f>_xlfn.IFNA(VLOOKUP(CONCATENATE($Q$5,$B28,$C28),'HOR1'!$A$6:$M$287,13,FALSE),0)</f>
        <v>0</v>
      </c>
      <c r="R28" s="296">
        <f>_xlfn.IFNA(VLOOKUP(CONCATENATE($R$5,$B28,$C28),'PM2'!$A$6:$M$148,13,FALSE),0)</f>
        <v>0</v>
      </c>
      <c r="S28" s="334">
        <f>_xlfn.IFNA(VLOOKUP(CONCATENATE($S$5,$B28,$C28),[1]MOR1!$A$6:$M$148,13,FALSE),0)</f>
        <v>0</v>
      </c>
      <c r="T28" s="297">
        <f>_xlfn.IFNA(VLOOKUP(CONCATENATE($T$5,$B28,$C28),SER!$A$6:$M$196,13,FALSE),0)</f>
        <v>0</v>
      </c>
      <c r="U28" s="297">
        <f>_xlfn.IFNA(VLOOKUP(CONCATENATE($U$5,$B28,$C28),'BUS1'!$A$6:$M$200,13,FALSE),0)</f>
        <v>0</v>
      </c>
      <c r="V28" s="349">
        <f>_xlfn.IFNA(VLOOKUP(CONCATENATE($V$5,$B28,$C28),'HOR2'!$A$6:$M$200,13,FALSE),0)</f>
        <v>0</v>
      </c>
      <c r="W28" s="297">
        <f>_xlfn.IFNA(VLOOKUP(CONCATENATE($W$5,$B28,$C28),'PM3'!$A$6:$M$200,13,FALSE),0)</f>
        <v>0</v>
      </c>
      <c r="X28" s="212">
        <f>_xlfn.IFNA(VLOOKUP(CONCATENATE($X$5,$B28,$C28),BAL!$A$6:$M$200,13,FALSE),0)</f>
        <v>0</v>
      </c>
      <c r="Y28" s="212">
        <f>_xlfn.IFNA(VLOOKUP(CONCATENATE($Y$5,$B28,$C28),SC!$A$6:$M$232,13,FALSE),0)</f>
        <v>0</v>
      </c>
      <c r="Z28" s="124"/>
    </row>
    <row r="29" spans="1:26" x14ac:dyDescent="0.25">
      <c r="A29" s="468"/>
      <c r="B29" s="127" t="s">
        <v>289</v>
      </c>
      <c r="C29" s="132" t="s">
        <v>202</v>
      </c>
      <c r="D29" s="132" t="s">
        <v>348</v>
      </c>
      <c r="E29" s="133">
        <v>45032</v>
      </c>
      <c r="F29" s="131">
        <v>16</v>
      </c>
      <c r="G29" s="130">
        <f>COUNTIF(J29:X29,"&gt;0")</f>
        <v>0</v>
      </c>
      <c r="H29" s="130">
        <f>SUM(J29:X29)</f>
        <v>0</v>
      </c>
      <c r="I29" s="130">
        <f>RANK(H29,$H$6:$H$81)</f>
        <v>11</v>
      </c>
      <c r="J29" s="296">
        <f>_xlfn.IFNA(VLOOKUP(CONCATENATE($J$5,$B29,$C29),'HOR22'!$A$6:$M$250,13,FALSE),0)</f>
        <v>0</v>
      </c>
      <c r="K29" s="327">
        <f>_xlfn.IFNA(VLOOKUP(CONCATENATE($K$5,$B29,$C29),'BUS1'!$A$6:$M$250,13,FALSE),0)</f>
        <v>0</v>
      </c>
      <c r="L29" s="296">
        <f>_xlfn.IFNA(VLOOKUP(CONCATENATE($L$5,$B29,$C29),'KR2'!$A$6:$M$250,13,FALSE),0)</f>
        <v>0</v>
      </c>
      <c r="M29" s="327">
        <f>_xlfn.IFNA(VLOOKUP(CONCATENATE($M$5,$B29,$C29),'CAP1'!$A$6:$M$250,13,FALSE),0)</f>
        <v>0</v>
      </c>
      <c r="N29" s="296">
        <f>_xlfn.IFNA(VLOOKUP(CONCATENATE($N$5,$B29,$C29),'PM1'!$A$6:$M$250,13,FALSE),0)</f>
        <v>0</v>
      </c>
      <c r="O29" s="327">
        <f>_xlfn.IFNA(VLOOKUP(CONCATENATE($O$5,$B29,$C29),'SWA1'!$A$6:$M$154,13,FALSE),0)</f>
        <v>0</v>
      </c>
      <c r="P29" s="296">
        <f>_xlfn.IFNA(VLOOKUP(CONCATENATE($P$5,$B29,$C29),'EH1'!$A$6:$M$200,13,FALSE),0)</f>
        <v>0</v>
      </c>
      <c r="Q29" s="327">
        <f>_xlfn.IFNA(VLOOKUP(CONCATENATE($Q$5,$B29,$C29),'HOR1'!$A$6:$M$287,13,FALSE),0)</f>
        <v>0</v>
      </c>
      <c r="R29" s="296">
        <f>_xlfn.IFNA(VLOOKUP(CONCATENATE($R$5,$B29,$C29),'PM2'!$A$6:$M$148,13,FALSE),0)</f>
        <v>0</v>
      </c>
      <c r="S29" s="334">
        <f>_xlfn.IFNA(VLOOKUP(CONCATENATE($S$5,$B29,$C29),[1]MOR1!$A$6:$M$148,13,FALSE),0)</f>
        <v>0</v>
      </c>
      <c r="T29" s="297">
        <f>_xlfn.IFNA(VLOOKUP(CONCATENATE($T$5,$B29,$C29),SER!$A$6:$M$196,13,FALSE),0)</f>
        <v>0</v>
      </c>
      <c r="U29" s="297">
        <f>_xlfn.IFNA(VLOOKUP(CONCATENATE($U$5,$B29,$C29),'BUS1'!$A$6:$M$200,13,FALSE),0)</f>
        <v>0</v>
      </c>
      <c r="V29" s="349">
        <f>_xlfn.IFNA(VLOOKUP(CONCATENATE($V$5,$B29,$C29),'HOR2'!$A$6:$M$200,13,FALSE),0)</f>
        <v>0</v>
      </c>
      <c r="W29" s="297">
        <f>_xlfn.IFNA(VLOOKUP(CONCATENATE($W$5,$B29,$C29),'PM3'!$A$6:$M$200,13,FALSE),0)</f>
        <v>0</v>
      </c>
      <c r="X29" s="212">
        <f>_xlfn.IFNA(VLOOKUP(CONCATENATE($X$5,$B29,$C29),BAL!$A$6:$M$200,13,FALSE),0)</f>
        <v>0</v>
      </c>
      <c r="Y29" s="212">
        <f>_xlfn.IFNA(VLOOKUP(CONCATENATE($Y$5,$B29,$C29),SC!$A$6:$M$232,13,FALSE),0)</f>
        <v>0</v>
      </c>
      <c r="Z29" s="124"/>
    </row>
    <row r="30" spans="1:26" x14ac:dyDescent="0.25">
      <c r="A30" s="468"/>
      <c r="B30" s="127" t="s">
        <v>208</v>
      </c>
      <c r="C30" s="132" t="s">
        <v>281</v>
      </c>
      <c r="D30" s="128" t="s">
        <v>179</v>
      </c>
      <c r="E30" s="133">
        <v>45028</v>
      </c>
      <c r="F30" s="131">
        <v>11</v>
      </c>
      <c r="G30" s="130">
        <f>COUNTIF(J30:X30,"&gt;0")</f>
        <v>0</v>
      </c>
      <c r="H30" s="130">
        <f>SUM(J30:X30)</f>
        <v>0</v>
      </c>
      <c r="I30" s="130">
        <f>RANK(H30,$H$6:$H$81)</f>
        <v>11</v>
      </c>
      <c r="J30" s="296">
        <f>_xlfn.IFNA(VLOOKUP(CONCATENATE($J$5,$B30,$C30),'HOR22'!$A$6:$M$250,13,FALSE),0)</f>
        <v>0</v>
      </c>
      <c r="K30" s="327">
        <f>_xlfn.IFNA(VLOOKUP(CONCATENATE($K$5,$B30,$C30),'BUS1'!$A$6:$M$250,13,FALSE),0)</f>
        <v>0</v>
      </c>
      <c r="L30" s="296">
        <f>_xlfn.IFNA(VLOOKUP(CONCATENATE($L$5,$B30,$C30),'KR2'!$A$6:$M$250,13,FALSE),0)</f>
        <v>0</v>
      </c>
      <c r="M30" s="327">
        <f>_xlfn.IFNA(VLOOKUP(CONCATENATE($M$5,$B30,$C30),'CAP1'!$A$6:$M$250,13,FALSE),0)</f>
        <v>0</v>
      </c>
      <c r="N30" s="296">
        <f>_xlfn.IFNA(VLOOKUP(CONCATENATE($N$5,$B30,$C30),'PM1'!$A$6:$M$250,13,FALSE),0)</f>
        <v>0</v>
      </c>
      <c r="O30" s="327">
        <f>_xlfn.IFNA(VLOOKUP(CONCATENATE($O$5,$B30,$C30),'SWA1'!$A$6:$M$154,13,FALSE),0)</f>
        <v>0</v>
      </c>
      <c r="P30" s="296">
        <f>_xlfn.IFNA(VLOOKUP(CONCATENATE($P$5,$B30,$C30),'EH1'!$A$6:$M$200,13,FALSE),0)</f>
        <v>0</v>
      </c>
      <c r="Q30" s="327">
        <f>_xlfn.IFNA(VLOOKUP(CONCATENATE($Q$5,$B30,$C30),'HOR1'!$A$6:$M$287,13,FALSE),0)</f>
        <v>0</v>
      </c>
      <c r="R30" s="296">
        <f>_xlfn.IFNA(VLOOKUP(CONCATENATE($R$5,$B30,$C30),'PM2'!$A$6:$M$148,13,FALSE),0)</f>
        <v>0</v>
      </c>
      <c r="S30" s="334">
        <f>_xlfn.IFNA(VLOOKUP(CONCATENATE($S$5,$B30,$C30),[1]MOR1!$A$6:$M$148,13,FALSE),0)</f>
        <v>0</v>
      </c>
      <c r="T30" s="297">
        <f>_xlfn.IFNA(VLOOKUP(CONCATENATE($T$5,$B30,$C30),SER!$A$6:$M$196,13,FALSE),0)</f>
        <v>0</v>
      </c>
      <c r="U30" s="297">
        <f>_xlfn.IFNA(VLOOKUP(CONCATENATE($U$5,$B30,$C30),'BUS1'!$A$6:$M$200,13,FALSE),0)</f>
        <v>0</v>
      </c>
      <c r="V30" s="349">
        <f>_xlfn.IFNA(VLOOKUP(CONCATENATE($V$5,$B30,$C30),'HOR2'!$A$6:$M$200,13,FALSE),0)</f>
        <v>0</v>
      </c>
      <c r="W30" s="297">
        <f>_xlfn.IFNA(VLOOKUP(CONCATENATE($W$5,$B30,$C30),'PM3'!$A$6:$M$200,13,FALSE),0)</f>
        <v>0</v>
      </c>
      <c r="X30" s="212">
        <f>_xlfn.IFNA(VLOOKUP(CONCATENATE($X$5,$B30,$C30),BAL!$A$6:$M$200,13,FALSE),0)</f>
        <v>0</v>
      </c>
      <c r="Y30" s="212">
        <f>_xlfn.IFNA(VLOOKUP(CONCATENATE($Y$5,$B30,$C30),SC!$A$6:$M$232,13,FALSE),0)</f>
        <v>0</v>
      </c>
      <c r="Z30" s="124"/>
    </row>
    <row r="31" spans="1:26" x14ac:dyDescent="0.25">
      <c r="A31" s="468"/>
      <c r="B31" s="127" t="s">
        <v>184</v>
      </c>
      <c r="C31" s="132" t="s">
        <v>811</v>
      </c>
      <c r="D31" s="132" t="s">
        <v>185</v>
      </c>
      <c r="E31" s="133">
        <v>45028</v>
      </c>
      <c r="F31" s="131">
        <v>10</v>
      </c>
      <c r="G31" s="130">
        <f>COUNTIF(J31:X31,"&gt;0")</f>
        <v>0</v>
      </c>
      <c r="H31" s="130">
        <f>SUM(J31:X31)</f>
        <v>0</v>
      </c>
      <c r="I31" s="130">
        <f>RANK(H31,$H$6:$H$81)</f>
        <v>11</v>
      </c>
      <c r="J31" s="296">
        <f>_xlfn.IFNA(VLOOKUP(CONCATENATE($J$5,$B31,$C31),'HOR22'!$A$6:$M$250,13,FALSE),0)</f>
        <v>0</v>
      </c>
      <c r="K31" s="327">
        <f>_xlfn.IFNA(VLOOKUP(CONCATENATE($K$5,$B31,$C31),'BUS1'!$A$6:$M$250,13,FALSE),0)</f>
        <v>0</v>
      </c>
      <c r="L31" s="296">
        <f>_xlfn.IFNA(VLOOKUP(CONCATENATE($L$5,$B31,$C31),'KR2'!$A$6:$M$250,13,FALSE),0)</f>
        <v>0</v>
      </c>
      <c r="M31" s="327">
        <f>_xlfn.IFNA(VLOOKUP(CONCATENATE($M$5,$B31,$C31),'CAP1'!$A$6:$M$250,13,FALSE),0)</f>
        <v>0</v>
      </c>
      <c r="N31" s="296">
        <f>_xlfn.IFNA(VLOOKUP(CONCATENATE($N$5,$B31,$C31),'PM1'!$A$6:$M$250,13,FALSE),0)</f>
        <v>0</v>
      </c>
      <c r="O31" s="327">
        <f>_xlfn.IFNA(VLOOKUP(CONCATENATE($O$5,$B31,$C31),'SWA1'!$A$6:$M$154,13,FALSE),0)</f>
        <v>0</v>
      </c>
      <c r="P31" s="296">
        <f>_xlfn.IFNA(VLOOKUP(CONCATENATE($P$5,$B31,$C31),'EH1'!$A$6:$M$200,13,FALSE),0)</f>
        <v>0</v>
      </c>
      <c r="Q31" s="327">
        <f>_xlfn.IFNA(VLOOKUP(CONCATENATE($Q$5,$B31,$C31),'HOR1'!$A$6:$M$287,13,FALSE),0)</f>
        <v>0</v>
      </c>
      <c r="R31" s="296">
        <f>_xlfn.IFNA(VLOOKUP(CONCATENATE($R$5,$B31,$C31),'PM2'!$A$6:$M$148,13,FALSE),0)</f>
        <v>0</v>
      </c>
      <c r="S31" s="334">
        <f>_xlfn.IFNA(VLOOKUP(CONCATENATE($S$5,$B31,$C31),[1]MOR1!$A$6:$M$148,13,FALSE),0)</f>
        <v>0</v>
      </c>
      <c r="T31" s="297">
        <f>_xlfn.IFNA(VLOOKUP(CONCATENATE($T$5,$B31,$C31),SER!$A$6:$M$196,13,FALSE),0)</f>
        <v>0</v>
      </c>
      <c r="U31" s="297">
        <f>_xlfn.IFNA(VLOOKUP(CONCATENATE($U$5,$B31,$C31),'BUS1'!$A$6:$M$200,13,FALSE),0)</f>
        <v>0</v>
      </c>
      <c r="V31" s="349">
        <f>_xlfn.IFNA(VLOOKUP(CONCATENATE($V$5,$B31,$C31),'HOR2'!$A$6:$M$200,13,FALSE),0)</f>
        <v>0</v>
      </c>
      <c r="W31" s="297">
        <f>_xlfn.IFNA(VLOOKUP(CONCATENATE($W$5,$B31,$C31),'PM3'!$A$6:$M$200,13,FALSE),0)</f>
        <v>0</v>
      </c>
      <c r="X31" s="212">
        <f>_xlfn.IFNA(VLOOKUP(CONCATENATE($X$5,$B31,$C31),BAL!$A$6:$M$200,13,FALSE),0)</f>
        <v>0</v>
      </c>
      <c r="Y31" s="212">
        <f>_xlfn.IFNA(VLOOKUP(CONCATENATE($Y$5,$B31,$C31),SC!$A$6:$M$232,13,FALSE),0)</f>
        <v>0</v>
      </c>
      <c r="Z31" s="124"/>
    </row>
    <row r="32" spans="1:26" x14ac:dyDescent="0.25">
      <c r="A32" s="468"/>
      <c r="B32" s="127" t="s">
        <v>217</v>
      </c>
      <c r="C32" s="132" t="s">
        <v>218</v>
      </c>
      <c r="D32" s="132" t="s">
        <v>219</v>
      </c>
      <c r="E32" s="133">
        <v>45043</v>
      </c>
      <c r="F32" s="131">
        <v>13</v>
      </c>
      <c r="G32" s="130">
        <f>COUNTIF(J32:X32,"&gt;0")</f>
        <v>0</v>
      </c>
      <c r="H32" s="130">
        <f>SUM(J32:X32)</f>
        <v>0</v>
      </c>
      <c r="I32" s="130">
        <f>RANK(H32,$H$6:$H$81)</f>
        <v>11</v>
      </c>
      <c r="J32" s="296">
        <f>_xlfn.IFNA(VLOOKUP(CONCATENATE($J$5,$B32,$C32),'HOR22'!$A$6:$M$250,13,FALSE),0)</f>
        <v>0</v>
      </c>
      <c r="K32" s="327">
        <f>_xlfn.IFNA(VLOOKUP(CONCATENATE($K$5,$B32,$C32),'BUS1'!$A$6:$M$250,13,FALSE),0)</f>
        <v>0</v>
      </c>
      <c r="L32" s="296">
        <f>_xlfn.IFNA(VLOOKUP(CONCATENATE($L$5,$B32,$C32),'KR2'!$A$6:$M$250,13,FALSE),0)</f>
        <v>0</v>
      </c>
      <c r="M32" s="327">
        <f>_xlfn.IFNA(VLOOKUP(CONCATENATE($M$5,$B32,$C32),'CAP1'!$A$6:$M$250,13,FALSE),0)</f>
        <v>0</v>
      </c>
      <c r="N32" s="296">
        <f>_xlfn.IFNA(VLOOKUP(CONCATENATE($N$5,$B32,$C32),'PM1'!$A$6:$M$250,13,FALSE),0)</f>
        <v>0</v>
      </c>
      <c r="O32" s="327">
        <f>_xlfn.IFNA(VLOOKUP(CONCATENATE($O$5,$B32,$C32),'SWA1'!$A$6:$M$154,13,FALSE),0)</f>
        <v>0</v>
      </c>
      <c r="P32" s="296">
        <f>_xlfn.IFNA(VLOOKUP(CONCATENATE($P$5,$B32,$C32),'EH1'!$A$6:$M$200,13,FALSE),0)</f>
        <v>0</v>
      </c>
      <c r="Q32" s="327">
        <f>_xlfn.IFNA(VLOOKUP(CONCATENATE($Q$5,$B32,$C32),'HOR1'!$A$6:$M$287,13,FALSE),0)</f>
        <v>0</v>
      </c>
      <c r="R32" s="296">
        <f>_xlfn.IFNA(VLOOKUP(CONCATENATE($R$5,$B32,$C32),'PM2'!$A$6:$M$148,13,FALSE),0)</f>
        <v>0</v>
      </c>
      <c r="S32" s="334">
        <f>_xlfn.IFNA(VLOOKUP(CONCATENATE($S$5,$B32,$C32),[1]MOR1!$A$6:$M$148,13,FALSE),0)</f>
        <v>0</v>
      </c>
      <c r="T32" s="297">
        <f>_xlfn.IFNA(VLOOKUP(CONCATENATE($T$5,$B32,$C32),SER!$A$6:$M$196,13,FALSE),0)</f>
        <v>0</v>
      </c>
      <c r="U32" s="297">
        <f>_xlfn.IFNA(VLOOKUP(CONCATENATE($U$5,$B32,$C32),'BUS1'!$A$6:$M$200,13,FALSE),0)</f>
        <v>0</v>
      </c>
      <c r="V32" s="349">
        <f>_xlfn.IFNA(VLOOKUP(CONCATENATE($V$5,$B32,$C32),'HOR2'!$A$6:$M$200,13,FALSE),0)</f>
        <v>0</v>
      </c>
      <c r="W32" s="297">
        <f>_xlfn.IFNA(VLOOKUP(CONCATENATE($W$5,$B32,$C32),'PM3'!$A$6:$M$200,13,FALSE),0)</f>
        <v>0</v>
      </c>
      <c r="X32" s="212">
        <f>_xlfn.IFNA(VLOOKUP(CONCATENATE($X$5,$B32,$C32),BAL!$A$6:$M$200,13,FALSE),0)</f>
        <v>0</v>
      </c>
      <c r="Y32" s="212">
        <f>_xlfn.IFNA(VLOOKUP(CONCATENATE($Y$5,$B32,$C32),SC!$A$6:$M$232,13,FALSE),0)</f>
        <v>0</v>
      </c>
      <c r="Z32" s="124"/>
    </row>
    <row r="33" spans="1:26" x14ac:dyDescent="0.25">
      <c r="A33" s="468"/>
      <c r="B33" s="127" t="s">
        <v>247</v>
      </c>
      <c r="C33" s="132" t="s">
        <v>226</v>
      </c>
      <c r="D33" s="132" t="s">
        <v>227</v>
      </c>
      <c r="E33" s="133">
        <v>45029</v>
      </c>
      <c r="F33" s="131">
        <v>15</v>
      </c>
      <c r="G33" s="130">
        <f>COUNTIF(J33:X33,"&gt;0")</f>
        <v>0</v>
      </c>
      <c r="H33" s="130">
        <f>SUM(J33:X33)</f>
        <v>0</v>
      </c>
      <c r="I33" s="130">
        <f>RANK(H33,$H$6:$H$81)</f>
        <v>11</v>
      </c>
      <c r="J33" s="296">
        <f>_xlfn.IFNA(VLOOKUP(CONCATENATE($J$5,$B33,$C33),'HOR22'!$A$6:$M$250,13,FALSE),0)</f>
        <v>0</v>
      </c>
      <c r="K33" s="327">
        <f>_xlfn.IFNA(VLOOKUP(CONCATENATE($K$5,$B33,$C33),'BUS1'!$A$6:$M$250,13,FALSE),0)</f>
        <v>0</v>
      </c>
      <c r="L33" s="296">
        <f>_xlfn.IFNA(VLOOKUP(CONCATENATE($L$5,$B33,$C33),'KR2'!$A$6:$M$250,13,FALSE),0)</f>
        <v>0</v>
      </c>
      <c r="M33" s="327">
        <f>_xlfn.IFNA(VLOOKUP(CONCATENATE($M$5,$B33,$C33),'CAP1'!$A$6:$M$250,13,FALSE),0)</f>
        <v>0</v>
      </c>
      <c r="N33" s="296">
        <f>_xlfn.IFNA(VLOOKUP(CONCATENATE($N$5,$B33,$C33),'PM1'!$A$6:$M$250,13,FALSE),0)</f>
        <v>0</v>
      </c>
      <c r="O33" s="327">
        <f>_xlfn.IFNA(VLOOKUP(CONCATENATE($O$5,$B33,$C33),'SWA1'!$A$6:$M$154,13,FALSE),0)</f>
        <v>0</v>
      </c>
      <c r="P33" s="296">
        <f>_xlfn.IFNA(VLOOKUP(CONCATENATE($P$5,$B33,$C33),'EH1'!$A$6:$M$200,13,FALSE),0)</f>
        <v>0</v>
      </c>
      <c r="Q33" s="327">
        <f>_xlfn.IFNA(VLOOKUP(CONCATENATE($Q$5,$B33,$C33),'HOR1'!$A$6:$M$287,13,FALSE),0)</f>
        <v>0</v>
      </c>
      <c r="R33" s="296">
        <f>_xlfn.IFNA(VLOOKUP(CONCATENATE($R$5,$B33,$C33),'PM2'!$A$6:$M$148,13,FALSE),0)</f>
        <v>0</v>
      </c>
      <c r="S33" s="334">
        <f>_xlfn.IFNA(VLOOKUP(CONCATENATE($S$5,$B33,$C33),[1]MOR1!$A$6:$M$148,13,FALSE),0)</f>
        <v>0</v>
      </c>
      <c r="T33" s="297">
        <f>_xlfn.IFNA(VLOOKUP(CONCATENATE($T$5,$B33,$C33),SER!$A$6:$M$196,13,FALSE),0)</f>
        <v>0</v>
      </c>
      <c r="U33" s="297">
        <f>_xlfn.IFNA(VLOOKUP(CONCATENATE($U$5,$B33,$C33),'BUS1'!$A$6:$M$200,13,FALSE),0)</f>
        <v>0</v>
      </c>
      <c r="V33" s="349">
        <f>_xlfn.IFNA(VLOOKUP(CONCATENATE($V$5,$B33,$C33),'HOR2'!$A$6:$M$200,13,FALSE),0)</f>
        <v>0</v>
      </c>
      <c r="W33" s="297">
        <f>_xlfn.IFNA(VLOOKUP(CONCATENATE($W$5,$B33,$C33),'PM3'!$A$6:$M$200,13,FALSE),0)</f>
        <v>0</v>
      </c>
      <c r="X33" s="212">
        <f>_xlfn.IFNA(VLOOKUP(CONCATENATE($X$5,$B33,$C33),BAL!$A$6:$M$200,13,FALSE),0)</f>
        <v>0</v>
      </c>
      <c r="Y33" s="212">
        <f>_xlfn.IFNA(VLOOKUP(CONCATENATE($Y$5,$B33,$C33),SC!$A$6:$M$232,13,FALSE),0)</f>
        <v>0</v>
      </c>
      <c r="Z33" s="124"/>
    </row>
    <row r="34" spans="1:26" x14ac:dyDescent="0.25">
      <c r="A34" s="468"/>
      <c r="B34" s="127" t="s">
        <v>228</v>
      </c>
      <c r="C34" s="132" t="s">
        <v>283</v>
      </c>
      <c r="D34" s="132" t="s">
        <v>229</v>
      </c>
      <c r="E34" s="133">
        <v>45034</v>
      </c>
      <c r="F34" s="131">
        <v>16</v>
      </c>
      <c r="G34" s="130">
        <f>COUNTIF(J34:X34,"&gt;0")</f>
        <v>0</v>
      </c>
      <c r="H34" s="130">
        <f>SUM(J34:X34)</f>
        <v>0</v>
      </c>
      <c r="I34" s="130">
        <f>RANK(H34,$H$6:$H$81)</f>
        <v>11</v>
      </c>
      <c r="J34" s="296">
        <f>_xlfn.IFNA(VLOOKUP(CONCATENATE($J$5,$B34,$C34),'HOR22'!$A$6:$M$250,13,FALSE),0)</f>
        <v>0</v>
      </c>
      <c r="K34" s="327">
        <f>_xlfn.IFNA(VLOOKUP(CONCATENATE($K$5,$B34,$C34),'BUS1'!$A$6:$M$250,13,FALSE),0)</f>
        <v>0</v>
      </c>
      <c r="L34" s="296">
        <f>_xlfn.IFNA(VLOOKUP(CONCATENATE($L$5,$B34,$C34),'KR2'!$A$6:$M$250,13,FALSE),0)</f>
        <v>0</v>
      </c>
      <c r="M34" s="327">
        <f>_xlfn.IFNA(VLOOKUP(CONCATENATE($M$5,$B34,$C34),'CAP1'!$A$6:$M$250,13,FALSE),0)</f>
        <v>0</v>
      </c>
      <c r="N34" s="296">
        <f>_xlfn.IFNA(VLOOKUP(CONCATENATE($N$5,$B34,$C34),'PM1'!$A$6:$M$250,13,FALSE),0)</f>
        <v>0</v>
      </c>
      <c r="O34" s="327">
        <f>_xlfn.IFNA(VLOOKUP(CONCATENATE($O$5,$B34,$C34),'SWA1'!$A$6:$M$154,13,FALSE),0)</f>
        <v>0</v>
      </c>
      <c r="P34" s="296">
        <f>_xlfn.IFNA(VLOOKUP(CONCATENATE($P$5,$B34,$C34),'EH1'!$A$6:$M$200,13,FALSE),0)</f>
        <v>0</v>
      </c>
      <c r="Q34" s="327">
        <f>_xlfn.IFNA(VLOOKUP(CONCATENATE($Q$5,$B34,$C34),'HOR1'!$A$6:$M$287,13,FALSE),0)</f>
        <v>0</v>
      </c>
      <c r="R34" s="296">
        <f>_xlfn.IFNA(VLOOKUP(CONCATENATE($R$5,$B34,$C34),'PM2'!$A$6:$M$148,13,FALSE),0)</f>
        <v>0</v>
      </c>
      <c r="S34" s="334">
        <f>_xlfn.IFNA(VLOOKUP(CONCATENATE($S$5,$B34,$C34),[1]MOR1!$A$6:$M$148,13,FALSE),0)</f>
        <v>0</v>
      </c>
      <c r="T34" s="297">
        <f>_xlfn.IFNA(VLOOKUP(CONCATENATE($T$5,$B34,$C34),SER!$A$6:$M$196,13,FALSE),0)</f>
        <v>0</v>
      </c>
      <c r="U34" s="297">
        <f>_xlfn.IFNA(VLOOKUP(CONCATENATE($U$5,$B34,$C34),'BUS1'!$A$6:$M$200,13,FALSE),0)</f>
        <v>0</v>
      </c>
      <c r="V34" s="349">
        <f>_xlfn.IFNA(VLOOKUP(CONCATENATE($V$5,$B34,$C34),'HOR2'!$A$6:$M$200,13,FALSE),0)</f>
        <v>0</v>
      </c>
      <c r="W34" s="297">
        <f>_xlfn.IFNA(VLOOKUP(CONCATENATE($W$5,$B34,$C34),'PM3'!$A$6:$M$200,13,FALSE),0)</f>
        <v>0</v>
      </c>
      <c r="X34" s="212">
        <f>_xlfn.IFNA(VLOOKUP(CONCATENATE($X$5,$B34,$C34),BAL!$A$6:$M$200,13,FALSE),0)</f>
        <v>0</v>
      </c>
      <c r="Y34" s="212">
        <f>_xlfn.IFNA(VLOOKUP(CONCATENATE($Y$5,$B34,$C34),SC!$A$6:$M$232,13,FALSE),0)</f>
        <v>0</v>
      </c>
      <c r="Z34" s="124"/>
    </row>
    <row r="35" spans="1:26" s="3" customFormat="1" x14ac:dyDescent="0.25">
      <c r="A35" s="468"/>
      <c r="B35" s="127" t="s">
        <v>236</v>
      </c>
      <c r="C35" s="132" t="s">
        <v>237</v>
      </c>
      <c r="D35" s="132" t="s">
        <v>238</v>
      </c>
      <c r="E35" s="133">
        <v>45029</v>
      </c>
      <c r="F35" s="131">
        <v>14</v>
      </c>
      <c r="G35" s="130">
        <f>COUNTIF(J35:X35,"&gt;0")</f>
        <v>0</v>
      </c>
      <c r="H35" s="130">
        <f>SUM(J35:X35)</f>
        <v>0</v>
      </c>
      <c r="I35" s="130">
        <f>RANK(H35,$H$6:$H$81)</f>
        <v>11</v>
      </c>
      <c r="J35" s="296">
        <f>_xlfn.IFNA(VLOOKUP(CONCATENATE($J$5,$B35,$C35),'HOR22'!$A$6:$M$250,13,FALSE),0)</f>
        <v>0</v>
      </c>
      <c r="K35" s="327">
        <f>_xlfn.IFNA(VLOOKUP(CONCATENATE($K$5,$B35,$C35),'BUS1'!$A$6:$M$250,13,FALSE),0)</f>
        <v>0</v>
      </c>
      <c r="L35" s="296">
        <f>_xlfn.IFNA(VLOOKUP(CONCATENATE($L$5,$B35,$C35),'KR2'!$A$6:$M$250,13,FALSE),0)</f>
        <v>0</v>
      </c>
      <c r="M35" s="327">
        <f>_xlfn.IFNA(VLOOKUP(CONCATENATE($M$5,$B35,$C35),'CAP1'!$A$6:$M$250,13,FALSE),0)</f>
        <v>0</v>
      </c>
      <c r="N35" s="296">
        <f>_xlfn.IFNA(VLOOKUP(CONCATENATE($N$5,$B35,$C35),'PM1'!$A$6:$M$250,13,FALSE),0)</f>
        <v>0</v>
      </c>
      <c r="O35" s="327">
        <f>_xlfn.IFNA(VLOOKUP(CONCATENATE($O$5,$B35,$C35),'SWA1'!$A$6:$M$154,13,FALSE),0)</f>
        <v>0</v>
      </c>
      <c r="P35" s="296">
        <f>_xlfn.IFNA(VLOOKUP(CONCATENATE($P$5,$B35,$C35),'EH1'!$A$6:$M$200,13,FALSE),0)</f>
        <v>0</v>
      </c>
      <c r="Q35" s="327">
        <f>_xlfn.IFNA(VLOOKUP(CONCATENATE($Q$5,$B35,$C35),'HOR1'!$A$6:$M$287,13,FALSE),0)</f>
        <v>0</v>
      </c>
      <c r="R35" s="296">
        <f>_xlfn.IFNA(VLOOKUP(CONCATENATE($R$5,$B35,$C35),'PM2'!$A$6:$M$148,13,FALSE),0)</f>
        <v>0</v>
      </c>
      <c r="S35" s="334">
        <f>_xlfn.IFNA(VLOOKUP(CONCATENATE($S$5,$B35,$C35),[1]MOR1!$A$6:$M$148,13,FALSE),0)</f>
        <v>0</v>
      </c>
      <c r="T35" s="297">
        <f>_xlfn.IFNA(VLOOKUP(CONCATENATE($T$5,$B35,$C35),SER!$A$6:$M$196,13,FALSE),0)</f>
        <v>0</v>
      </c>
      <c r="U35" s="297">
        <f>_xlfn.IFNA(VLOOKUP(CONCATENATE($U$5,$B35,$C35),'BUS1'!$A$6:$M$200,13,FALSE),0)</f>
        <v>0</v>
      </c>
      <c r="V35" s="349">
        <f>_xlfn.IFNA(VLOOKUP(CONCATENATE($V$5,$B35,$C35),'HOR2'!$A$6:$M$200,13,FALSE),0)</f>
        <v>0</v>
      </c>
      <c r="W35" s="297">
        <f>_xlfn.IFNA(VLOOKUP(CONCATENATE($W$5,$B35,$C35),'PM3'!$A$6:$M$200,13,FALSE),0)</f>
        <v>0</v>
      </c>
      <c r="X35" s="212">
        <f>_xlfn.IFNA(VLOOKUP(CONCATENATE($X$5,$B35,$C35),BAL!$A$6:$M$200,13,FALSE),0)</f>
        <v>0</v>
      </c>
      <c r="Y35" s="212">
        <f>_xlfn.IFNA(VLOOKUP(CONCATENATE($Y$5,$B35,$C35),SC!$A$6:$M$232,13,FALSE),0)</f>
        <v>0</v>
      </c>
      <c r="Z35" s="121"/>
    </row>
    <row r="36" spans="1:26" x14ac:dyDescent="0.25">
      <c r="A36" s="468"/>
      <c r="B36" s="127" t="s">
        <v>239</v>
      </c>
      <c r="C36" s="132" t="s">
        <v>240</v>
      </c>
      <c r="D36" s="132" t="s">
        <v>241</v>
      </c>
      <c r="E36" s="133">
        <v>45029</v>
      </c>
      <c r="F36" s="131">
        <v>16</v>
      </c>
      <c r="G36" s="130">
        <f>COUNTIF(J36:X36,"&gt;0")</f>
        <v>0</v>
      </c>
      <c r="H36" s="130">
        <f>SUM(J36:X36)</f>
        <v>0</v>
      </c>
      <c r="I36" s="130">
        <f>RANK(H36,$H$6:$H$81)</f>
        <v>11</v>
      </c>
      <c r="J36" s="296">
        <f>_xlfn.IFNA(VLOOKUP(CONCATENATE($J$5,$B36,$C36),'HOR22'!$A$6:$M$250,13,FALSE),0)</f>
        <v>0</v>
      </c>
      <c r="K36" s="327">
        <f>_xlfn.IFNA(VLOOKUP(CONCATENATE($K$5,$B36,$C36),'BUS1'!$A$6:$M$250,13,FALSE),0)</f>
        <v>0</v>
      </c>
      <c r="L36" s="296">
        <f>_xlfn.IFNA(VLOOKUP(CONCATENATE($L$5,$B36,$C36),'KR2'!$A$6:$M$250,13,FALSE),0)</f>
        <v>0</v>
      </c>
      <c r="M36" s="327">
        <f>_xlfn.IFNA(VLOOKUP(CONCATENATE($M$5,$B36,$C36),'CAP1'!$A$6:$M$250,13,FALSE),0)</f>
        <v>0</v>
      </c>
      <c r="N36" s="296">
        <f>_xlfn.IFNA(VLOOKUP(CONCATENATE($N$5,$B36,$C36),'PM1'!$A$6:$M$250,13,FALSE),0)</f>
        <v>0</v>
      </c>
      <c r="O36" s="327">
        <f>_xlfn.IFNA(VLOOKUP(CONCATENATE($O$5,$B36,$C36),'SWA1'!$A$6:$M$154,13,FALSE),0)</f>
        <v>0</v>
      </c>
      <c r="P36" s="296">
        <f>_xlfn.IFNA(VLOOKUP(CONCATENATE($P$5,$B36,$C36),'EH1'!$A$6:$M$200,13,FALSE),0)</f>
        <v>0</v>
      </c>
      <c r="Q36" s="327">
        <f>_xlfn.IFNA(VLOOKUP(CONCATENATE($Q$5,$B36,$C36),'HOR1'!$A$6:$M$287,13,FALSE),0)</f>
        <v>0</v>
      </c>
      <c r="R36" s="296">
        <f>_xlfn.IFNA(VLOOKUP(CONCATENATE($R$5,$B36,$C36),'PM2'!$A$6:$M$148,13,FALSE),0)</f>
        <v>0</v>
      </c>
      <c r="S36" s="334">
        <f>_xlfn.IFNA(VLOOKUP(CONCATENATE($S$5,$B36,$C36),[1]MOR1!$A$6:$M$148,13,FALSE),0)</f>
        <v>0</v>
      </c>
      <c r="T36" s="297">
        <f>_xlfn.IFNA(VLOOKUP(CONCATENATE($T$5,$B36,$C36),SER!$A$6:$M$196,13,FALSE),0)</f>
        <v>0</v>
      </c>
      <c r="U36" s="297">
        <f>_xlfn.IFNA(VLOOKUP(CONCATENATE($U$5,$B36,$C36),'BUS1'!$A$6:$M$200,13,FALSE),0)</f>
        <v>0</v>
      </c>
      <c r="V36" s="349">
        <f>_xlfn.IFNA(VLOOKUP(CONCATENATE($V$5,$B36,$C36),'HOR2'!$A$6:$M$200,13,FALSE),0)</f>
        <v>0</v>
      </c>
      <c r="W36" s="297">
        <f>_xlfn.IFNA(VLOOKUP(CONCATENATE($W$5,$B36,$C36),'PM3'!$A$6:$M$200,13,FALSE),0)</f>
        <v>0</v>
      </c>
      <c r="X36" s="212">
        <f>_xlfn.IFNA(VLOOKUP(CONCATENATE($X$5,$B36,$C36),BAL!$A$6:$M$200,13,FALSE),0)</f>
        <v>0</v>
      </c>
      <c r="Y36" s="212">
        <f>_xlfn.IFNA(VLOOKUP(CONCATENATE($Y$5,$B36,$C36),SC!$A$6:$M$232,13,FALSE),0)</f>
        <v>0</v>
      </c>
      <c r="Z36" s="124"/>
    </row>
    <row r="37" spans="1:26" x14ac:dyDescent="0.25">
      <c r="A37" s="468"/>
      <c r="B37" s="127" t="s">
        <v>247</v>
      </c>
      <c r="C37" s="132" t="s">
        <v>285</v>
      </c>
      <c r="D37" s="132" t="s">
        <v>227</v>
      </c>
      <c r="E37" s="133">
        <v>45049</v>
      </c>
      <c r="F37" s="131">
        <v>15</v>
      </c>
      <c r="G37" s="130">
        <f>COUNTIF(J37:X37,"&gt;0")</f>
        <v>0</v>
      </c>
      <c r="H37" s="130">
        <f>SUM(J37:X37)</f>
        <v>0</v>
      </c>
      <c r="I37" s="130">
        <f>RANK(H37,$H$6:$H$81)</f>
        <v>11</v>
      </c>
      <c r="J37" s="296">
        <f>_xlfn.IFNA(VLOOKUP(CONCATENATE($J$5,$B37,$C37),'HOR22'!$A$6:$M$250,13,FALSE),0)</f>
        <v>0</v>
      </c>
      <c r="K37" s="327">
        <f>_xlfn.IFNA(VLOOKUP(CONCATENATE($K$5,$B37,$C37),'BUS1'!$A$6:$M$250,13,FALSE),0)</f>
        <v>0</v>
      </c>
      <c r="L37" s="296">
        <f>_xlfn.IFNA(VLOOKUP(CONCATENATE($L$5,$B37,$C37),'KR2'!$A$6:$M$250,13,FALSE),0)</f>
        <v>0</v>
      </c>
      <c r="M37" s="327">
        <f>_xlfn.IFNA(VLOOKUP(CONCATENATE($M$5,$B37,$C37),'CAP1'!$A$6:$M$250,13,FALSE),0)</f>
        <v>0</v>
      </c>
      <c r="N37" s="296">
        <f>_xlfn.IFNA(VLOOKUP(CONCATENATE($N$5,$B37,$C37),'PM1'!$A$6:$M$250,13,FALSE),0)</f>
        <v>0</v>
      </c>
      <c r="O37" s="327">
        <f>_xlfn.IFNA(VLOOKUP(CONCATENATE($O$5,$B37,$C37),'SWA1'!$A$6:$M$154,13,FALSE),0)</f>
        <v>0</v>
      </c>
      <c r="P37" s="296">
        <f>_xlfn.IFNA(VLOOKUP(CONCATENATE($P$5,$B37,$C37),'EH1'!$A$6:$M$200,13,FALSE),0)</f>
        <v>0</v>
      </c>
      <c r="Q37" s="327">
        <f>_xlfn.IFNA(VLOOKUP(CONCATENATE($Q$5,$B37,$C37),'HOR1'!$A$6:$M$287,13,FALSE),0)</f>
        <v>0</v>
      </c>
      <c r="R37" s="296">
        <f>_xlfn.IFNA(VLOOKUP(CONCATENATE($R$5,$B37,$C37),'PM2'!$A$6:$M$148,13,FALSE),0)</f>
        <v>0</v>
      </c>
      <c r="S37" s="334">
        <f>_xlfn.IFNA(VLOOKUP(CONCATENATE($S$5,$B37,$C37),[1]MOR1!$A$6:$M$148,13,FALSE),0)</f>
        <v>0</v>
      </c>
      <c r="T37" s="297">
        <f>_xlfn.IFNA(VLOOKUP(CONCATENATE($T$5,$B37,$C37),SER!$A$6:$M$196,13,FALSE),0)</f>
        <v>0</v>
      </c>
      <c r="U37" s="297">
        <f>_xlfn.IFNA(VLOOKUP(CONCATENATE($U$5,$B37,$C37),'BUS1'!$A$6:$M$200,13,FALSE),0)</f>
        <v>0</v>
      </c>
      <c r="V37" s="349">
        <f>_xlfn.IFNA(VLOOKUP(CONCATENATE($V$5,$B37,$C37),'HOR2'!$A$6:$M$200,13,FALSE),0)</f>
        <v>0</v>
      </c>
      <c r="W37" s="297">
        <f>_xlfn.IFNA(VLOOKUP(CONCATENATE($W$5,$B37,$C37),'PM3'!$A$6:$M$200,13,FALSE),0)</f>
        <v>0</v>
      </c>
      <c r="X37" s="212">
        <f>_xlfn.IFNA(VLOOKUP(CONCATENATE($X$5,$B37,$C37),BAL!$A$6:$M$200,13,FALSE),0)</f>
        <v>0</v>
      </c>
      <c r="Y37" s="212">
        <f>_xlfn.IFNA(VLOOKUP(CONCATENATE($Y$5,$B37,$C37),SC!$A$6:$M$232,13,FALSE),0)</f>
        <v>0</v>
      </c>
      <c r="Z37" s="124"/>
    </row>
    <row r="38" spans="1:26" x14ac:dyDescent="0.25">
      <c r="A38" s="468"/>
      <c r="B38" s="127" t="s">
        <v>248</v>
      </c>
      <c r="C38" s="132" t="s">
        <v>249</v>
      </c>
      <c r="D38" s="128" t="s">
        <v>250</v>
      </c>
      <c r="E38" s="133">
        <v>45062</v>
      </c>
      <c r="F38" s="131">
        <v>16</v>
      </c>
      <c r="G38" s="130">
        <f>COUNTIF(J38:X38,"&gt;0")</f>
        <v>0</v>
      </c>
      <c r="H38" s="130">
        <f>SUM(J38:X38)</f>
        <v>0</v>
      </c>
      <c r="I38" s="130">
        <f>RANK(H38,$H$6:$H$81)</f>
        <v>11</v>
      </c>
      <c r="J38" s="296">
        <f>_xlfn.IFNA(VLOOKUP(CONCATENATE($J$5,$B38,$C38),'HOR22'!$A$6:$M$250,13,FALSE),0)</f>
        <v>0</v>
      </c>
      <c r="K38" s="327">
        <f>_xlfn.IFNA(VLOOKUP(CONCATENATE($K$5,$B38,$C38),'BUS1'!$A$6:$M$250,13,FALSE),0)</f>
        <v>0</v>
      </c>
      <c r="L38" s="296">
        <f>_xlfn.IFNA(VLOOKUP(CONCATENATE($L$5,$B38,$C38),'KR2'!$A$6:$M$250,13,FALSE),0)</f>
        <v>0</v>
      </c>
      <c r="M38" s="327">
        <f>_xlfn.IFNA(VLOOKUP(CONCATENATE($M$5,$B38,$C38),'CAP1'!$A$6:$M$250,13,FALSE),0)</f>
        <v>0</v>
      </c>
      <c r="N38" s="296">
        <f>_xlfn.IFNA(VLOOKUP(CONCATENATE($N$5,$B38,$C38),'PM1'!$A$6:$M$250,13,FALSE),0)</f>
        <v>0</v>
      </c>
      <c r="O38" s="327">
        <f>_xlfn.IFNA(VLOOKUP(CONCATENATE($O$5,$B38,$C38),'SWA1'!$A$6:$M$154,13,FALSE),0)</f>
        <v>0</v>
      </c>
      <c r="P38" s="296">
        <f>_xlfn.IFNA(VLOOKUP(CONCATENATE($P$5,$B38,$C38),'EH1'!$A$6:$M$200,13,FALSE),0)</f>
        <v>0</v>
      </c>
      <c r="Q38" s="327">
        <f>_xlfn.IFNA(VLOOKUP(CONCATENATE($Q$5,$B38,$C38),'HOR1'!$A$6:$M$287,13,FALSE),0)</f>
        <v>0</v>
      </c>
      <c r="R38" s="296">
        <f>_xlfn.IFNA(VLOOKUP(CONCATENATE($R$5,$B38,$C38),'PM2'!$A$6:$M$148,13,FALSE),0)</f>
        <v>0</v>
      </c>
      <c r="S38" s="334">
        <f>_xlfn.IFNA(VLOOKUP(CONCATENATE($S$5,$B38,$C38),[1]MOR1!$A$6:$M$148,13,FALSE),0)</f>
        <v>0</v>
      </c>
      <c r="T38" s="297">
        <f>_xlfn.IFNA(VLOOKUP(CONCATENATE($T$5,$B38,$C38),SER!$A$6:$M$196,13,FALSE),0)</f>
        <v>0</v>
      </c>
      <c r="U38" s="297">
        <f>_xlfn.IFNA(VLOOKUP(CONCATENATE($U$5,$B38,$C38),'BUS1'!$A$6:$M$200,13,FALSE),0)</f>
        <v>0</v>
      </c>
      <c r="V38" s="349">
        <f>_xlfn.IFNA(VLOOKUP(CONCATENATE($V$5,$B38,$C38),'HOR2'!$A$6:$M$200,13,FALSE),0)</f>
        <v>0</v>
      </c>
      <c r="W38" s="297">
        <f>_xlfn.IFNA(VLOOKUP(CONCATENATE($W$5,$B38,$C38),'PM3'!$A$6:$M$200,13,FALSE),0)</f>
        <v>0</v>
      </c>
      <c r="X38" s="212">
        <f>_xlfn.IFNA(VLOOKUP(CONCATENATE($X$5,$B38,$C38),BAL!$A$6:$M$200,13,FALSE),0)</f>
        <v>0</v>
      </c>
      <c r="Y38" s="212">
        <f>_xlfn.IFNA(VLOOKUP(CONCATENATE($Y$5,$B38,$C38),SC!$A$6:$M$232,13,FALSE),0)</f>
        <v>0</v>
      </c>
      <c r="Z38" s="124"/>
    </row>
    <row r="39" spans="1:26" x14ac:dyDescent="0.25">
      <c r="A39" s="468"/>
      <c r="B39" s="127" t="s">
        <v>318</v>
      </c>
      <c r="C39" s="132" t="s">
        <v>337</v>
      </c>
      <c r="D39" s="132" t="s">
        <v>320</v>
      </c>
      <c r="E39" s="133">
        <v>45041</v>
      </c>
      <c r="F39" s="131">
        <v>23</v>
      </c>
      <c r="G39" s="130">
        <f>COUNTIF(J39:X39,"&gt;0")</f>
        <v>0</v>
      </c>
      <c r="H39" s="130">
        <f>SUM(J39:X39)</f>
        <v>0</v>
      </c>
      <c r="I39" s="130">
        <f>RANK(H39,$H$6:$H$81)</f>
        <v>11</v>
      </c>
      <c r="J39" s="296">
        <f>_xlfn.IFNA(VLOOKUP(CONCATENATE($J$5,$B39,$C39),'HOR22'!$A$6:$M$250,13,FALSE),0)</f>
        <v>0</v>
      </c>
      <c r="K39" s="327">
        <f>_xlfn.IFNA(VLOOKUP(CONCATENATE($K$5,$B39,$C39),'BUS1'!$A$6:$M$250,13,FALSE),0)</f>
        <v>0</v>
      </c>
      <c r="L39" s="296">
        <f>_xlfn.IFNA(VLOOKUP(CONCATENATE($L$5,$B39,$C39),'KR2'!$A$6:$M$250,13,FALSE),0)</f>
        <v>0</v>
      </c>
      <c r="M39" s="327">
        <f>_xlfn.IFNA(VLOOKUP(CONCATENATE($M$5,$B39,$C39),'CAP1'!$A$6:$M$250,13,FALSE),0)</f>
        <v>0</v>
      </c>
      <c r="N39" s="296">
        <f>_xlfn.IFNA(VLOOKUP(CONCATENATE($N$5,$B39,$C39),'PM1'!$A$6:$M$250,13,FALSE),0)</f>
        <v>0</v>
      </c>
      <c r="O39" s="327">
        <f>_xlfn.IFNA(VLOOKUP(CONCATENATE($O$5,$B39,$C39),'SWA1'!$A$6:$M$154,13,FALSE),0)</f>
        <v>0</v>
      </c>
      <c r="P39" s="296">
        <f>_xlfn.IFNA(VLOOKUP(CONCATENATE($P$5,$B39,$C39),'EH1'!$A$6:$M$200,13,FALSE),0)</f>
        <v>0</v>
      </c>
      <c r="Q39" s="327">
        <f>_xlfn.IFNA(VLOOKUP(CONCATENATE($Q$5,$B39,$C39),'HOR1'!$A$6:$M$287,13,FALSE),0)</f>
        <v>0</v>
      </c>
      <c r="R39" s="296">
        <f>_xlfn.IFNA(VLOOKUP(CONCATENATE($R$5,$B39,$C39),'PM2'!$A$6:$M$148,13,FALSE),0)</f>
        <v>0</v>
      </c>
      <c r="S39" s="334">
        <f>_xlfn.IFNA(VLOOKUP(CONCATENATE($S$5,$B39,$C39),[1]MOR1!$A$6:$M$148,13,FALSE),0)</f>
        <v>0</v>
      </c>
      <c r="T39" s="297">
        <f>_xlfn.IFNA(VLOOKUP(CONCATENATE($T$5,$B39,$C39),SER!$A$6:$M$196,13,FALSE),0)</f>
        <v>0</v>
      </c>
      <c r="U39" s="297">
        <f>_xlfn.IFNA(VLOOKUP(CONCATENATE($U$5,$B39,$C39),'BUS1'!$A$6:$M$200,13,FALSE),0)</f>
        <v>0</v>
      </c>
      <c r="V39" s="349">
        <f>_xlfn.IFNA(VLOOKUP(CONCATENATE($V$5,$B39,$C39),'HOR2'!$A$6:$M$200,13,FALSE),0)</f>
        <v>0</v>
      </c>
      <c r="W39" s="297">
        <f>_xlfn.IFNA(VLOOKUP(CONCATENATE($W$5,$B39,$C39),'PM3'!$A$6:$M$200,13,FALSE),0)</f>
        <v>0</v>
      </c>
      <c r="X39" s="212">
        <f>_xlfn.IFNA(VLOOKUP(CONCATENATE($X$5,$B39,$C39),BAL!$A$6:$M$200,13,FALSE),0)</f>
        <v>0</v>
      </c>
      <c r="Y39" s="212">
        <f>_xlfn.IFNA(VLOOKUP(CONCATENATE($Y$5,$B39,$C39),SC!$A$6:$M$232,13,FALSE),0)</f>
        <v>0</v>
      </c>
      <c r="Z39" s="124"/>
    </row>
    <row r="40" spans="1:26" x14ac:dyDescent="0.25">
      <c r="A40" s="468"/>
      <c r="B40" s="127" t="s">
        <v>295</v>
      </c>
      <c r="C40" s="132" t="s">
        <v>287</v>
      </c>
      <c r="D40" s="132" t="s">
        <v>263</v>
      </c>
      <c r="E40" s="133">
        <v>45028</v>
      </c>
      <c r="F40" s="131">
        <v>20</v>
      </c>
      <c r="G40" s="130">
        <f>COUNTIF(J40:X40,"&gt;0")</f>
        <v>0</v>
      </c>
      <c r="H40" s="130">
        <f>SUM(J40:X40)</f>
        <v>0</v>
      </c>
      <c r="I40" s="130">
        <f>RANK(H40,$H$6:$H$81)</f>
        <v>11</v>
      </c>
      <c r="J40" s="296">
        <f>_xlfn.IFNA(VLOOKUP(CONCATENATE($J$5,$B40,$C40),'HOR22'!$A$6:$M$250,13,FALSE),0)</f>
        <v>0</v>
      </c>
      <c r="K40" s="327">
        <f>_xlfn.IFNA(VLOOKUP(CONCATENATE($K$5,$B40,$C40),'BUS1'!$A$6:$M$250,13,FALSE),0)</f>
        <v>0</v>
      </c>
      <c r="L40" s="296">
        <f>_xlfn.IFNA(VLOOKUP(CONCATENATE($L$5,$B40,$C40),'KR2'!$A$6:$M$250,13,FALSE),0)</f>
        <v>0</v>
      </c>
      <c r="M40" s="327">
        <f>_xlfn.IFNA(VLOOKUP(CONCATENATE($M$5,$B40,$C40),'CAP1'!$A$6:$M$250,13,FALSE),0)</f>
        <v>0</v>
      </c>
      <c r="N40" s="296">
        <f>_xlfn.IFNA(VLOOKUP(CONCATENATE($N$5,$B40,$C40),'PM1'!$A$6:$M$250,13,FALSE),0)</f>
        <v>0</v>
      </c>
      <c r="O40" s="327">
        <f>_xlfn.IFNA(VLOOKUP(CONCATENATE($O$5,$B40,$C40),'SWA1'!$A$6:$M$154,13,FALSE),0)</f>
        <v>0</v>
      </c>
      <c r="P40" s="296">
        <f>_xlfn.IFNA(VLOOKUP(CONCATENATE($P$5,$B40,$C40),'EH1'!$A$6:$M$200,13,FALSE),0)</f>
        <v>0</v>
      </c>
      <c r="Q40" s="327">
        <f>_xlfn.IFNA(VLOOKUP(CONCATENATE($Q$5,$B40,$C40),'HOR1'!$A$6:$M$287,13,FALSE),0)</f>
        <v>0</v>
      </c>
      <c r="R40" s="296">
        <f>_xlfn.IFNA(VLOOKUP(CONCATENATE($R$5,$B40,$C40),'PM2'!$A$6:$M$148,13,FALSE),0)</f>
        <v>0</v>
      </c>
      <c r="S40" s="334">
        <f>_xlfn.IFNA(VLOOKUP(CONCATENATE($S$5,$B40,$C40),[1]MOR1!$A$6:$M$148,13,FALSE),0)</f>
        <v>0</v>
      </c>
      <c r="T40" s="297">
        <f>_xlfn.IFNA(VLOOKUP(CONCATENATE($T$5,$B40,$C40),SER!$A$6:$M$196,13,FALSE),0)</f>
        <v>0</v>
      </c>
      <c r="U40" s="297">
        <f>_xlfn.IFNA(VLOOKUP(CONCATENATE($U$5,$B40,$C40),'BUS1'!$A$6:$M$200,13,FALSE),0)</f>
        <v>0</v>
      </c>
      <c r="V40" s="349">
        <f>_xlfn.IFNA(VLOOKUP(CONCATENATE($V$5,$B40,$C40),'HOR2'!$A$6:$M$200,13,FALSE),0)</f>
        <v>0</v>
      </c>
      <c r="W40" s="297">
        <f>_xlfn.IFNA(VLOOKUP(CONCATENATE($W$5,$B40,$C40),'PM3'!$A$6:$M$200,13,FALSE),0)</f>
        <v>0</v>
      </c>
      <c r="X40" s="212">
        <f>_xlfn.IFNA(VLOOKUP(CONCATENATE($X$5,$B40,$C40),BAL!$A$6:$M$200,13,FALSE),0)</f>
        <v>0</v>
      </c>
      <c r="Y40" s="212">
        <f>_xlfn.IFNA(VLOOKUP(CONCATENATE($Y$5,$B40,$C40),SC!$A$6:$M$232,13,FALSE),0)</f>
        <v>0</v>
      </c>
      <c r="Z40" s="124"/>
    </row>
    <row r="41" spans="1:26" x14ac:dyDescent="0.25">
      <c r="A41" s="468"/>
      <c r="B41" s="127" t="s">
        <v>266</v>
      </c>
      <c r="C41" s="132" t="s">
        <v>267</v>
      </c>
      <c r="D41" s="132" t="s">
        <v>263</v>
      </c>
      <c r="E41" s="133">
        <v>45028</v>
      </c>
      <c r="F41" s="131">
        <v>14</v>
      </c>
      <c r="G41" s="130">
        <f>COUNTIF(J41:X41,"&gt;0")</f>
        <v>0</v>
      </c>
      <c r="H41" s="130">
        <f>SUM(J41:X41)</f>
        <v>0</v>
      </c>
      <c r="I41" s="130">
        <f>RANK(H41,$H$6:$H$81)</f>
        <v>11</v>
      </c>
      <c r="J41" s="296">
        <f>_xlfn.IFNA(VLOOKUP(CONCATENATE($J$5,$B41,$C41),'HOR22'!$A$6:$M$250,13,FALSE),0)</f>
        <v>0</v>
      </c>
      <c r="K41" s="327">
        <f>_xlfn.IFNA(VLOOKUP(CONCATENATE($K$5,$B41,$C41),'BUS1'!$A$6:$M$250,13,FALSE),0)</f>
        <v>0</v>
      </c>
      <c r="L41" s="296">
        <f>_xlfn.IFNA(VLOOKUP(CONCATENATE($L$5,$B41,$C41),'KR2'!$A$6:$M$250,13,FALSE),0)</f>
        <v>0</v>
      </c>
      <c r="M41" s="327">
        <f>_xlfn.IFNA(VLOOKUP(CONCATENATE($M$5,$B41,$C41),'CAP1'!$A$6:$M$250,13,FALSE),0)</f>
        <v>0</v>
      </c>
      <c r="N41" s="296">
        <f>_xlfn.IFNA(VLOOKUP(CONCATENATE($N$5,$B41,$C41),'PM1'!$A$6:$M$250,13,FALSE),0)</f>
        <v>0</v>
      </c>
      <c r="O41" s="327">
        <f>_xlfn.IFNA(VLOOKUP(CONCATENATE($O$5,$B41,$C41),'SWA1'!$A$6:$M$154,13,FALSE),0)</f>
        <v>0</v>
      </c>
      <c r="P41" s="296">
        <f>_xlfn.IFNA(VLOOKUP(CONCATENATE($P$5,$B41,$C41),'EH1'!$A$6:$M$200,13,FALSE),0)</f>
        <v>0</v>
      </c>
      <c r="Q41" s="327">
        <f>_xlfn.IFNA(VLOOKUP(CONCATENATE($Q$5,$B41,$C41),'HOR1'!$A$6:$M$287,13,FALSE),0)</f>
        <v>0</v>
      </c>
      <c r="R41" s="296">
        <f>_xlfn.IFNA(VLOOKUP(CONCATENATE($R$5,$B41,$C41),'PM2'!$A$6:$M$148,13,FALSE),0)</f>
        <v>0</v>
      </c>
      <c r="S41" s="334">
        <f>_xlfn.IFNA(VLOOKUP(CONCATENATE($S$5,$B41,$C41),[1]MOR1!$A$6:$M$148,13,FALSE),0)</f>
        <v>0</v>
      </c>
      <c r="T41" s="297">
        <f>_xlfn.IFNA(VLOOKUP(CONCATENATE($T$5,$B41,$C41),SER!$A$6:$M$196,13,FALSE),0)</f>
        <v>0</v>
      </c>
      <c r="U41" s="297">
        <f>_xlfn.IFNA(VLOOKUP(CONCATENATE($U$5,$B41,$C41),'BUS1'!$A$6:$M$200,13,FALSE),0)</f>
        <v>0</v>
      </c>
      <c r="V41" s="349">
        <f>_xlfn.IFNA(VLOOKUP(CONCATENATE($V$5,$B41,$C41),'HOR2'!$A$6:$M$200,13,FALSE),0)</f>
        <v>0</v>
      </c>
      <c r="W41" s="297">
        <f>_xlfn.IFNA(VLOOKUP(CONCATENATE($W$5,$B41,$C41),'PM3'!$A$6:$M$200,13,FALSE),0)</f>
        <v>0</v>
      </c>
      <c r="X41" s="212">
        <f>_xlfn.IFNA(VLOOKUP(CONCATENATE($X$5,$B41,$C41),BAL!$A$6:$M$200,13,FALSE),0)</f>
        <v>0</v>
      </c>
      <c r="Y41" s="212">
        <f>_xlfn.IFNA(VLOOKUP(CONCATENATE($Y$5,$B41,$C41),SC!$A$6:$M$232,13,FALSE),0)</f>
        <v>0</v>
      </c>
      <c r="Z41" s="124"/>
    </row>
    <row r="42" spans="1:26" x14ac:dyDescent="0.25">
      <c r="A42" s="468"/>
      <c r="B42" s="127" t="s">
        <v>264</v>
      </c>
      <c r="C42" s="132" t="s">
        <v>265</v>
      </c>
      <c r="D42" s="132" t="s">
        <v>219</v>
      </c>
      <c r="E42" s="133">
        <v>45028</v>
      </c>
      <c r="F42" s="131">
        <v>12</v>
      </c>
      <c r="G42" s="130">
        <f>COUNTIF(J42:X42,"&gt;0")</f>
        <v>0</v>
      </c>
      <c r="H42" s="130">
        <f>SUM(J42:X42)</f>
        <v>0</v>
      </c>
      <c r="I42" s="130">
        <f>RANK(H42,$H$6:$H$81)</f>
        <v>11</v>
      </c>
      <c r="J42" s="143">
        <f>_xlfn.IFNA(VLOOKUP(CONCATENATE($J$5,$B42,$C42),'HOR22'!$A$6:$M$250,13,FALSE),0)</f>
        <v>0</v>
      </c>
      <c r="K42" s="328">
        <f>_xlfn.IFNA(VLOOKUP(CONCATENATE($K$5,$B42,$C42),'BUS1'!$A$6:$M$250,13,FALSE),0)</f>
        <v>0</v>
      </c>
      <c r="L42" s="143">
        <f>_xlfn.IFNA(VLOOKUP(CONCATENATE($L$5,$B42,$C42),'KR2'!$A$6:$M$250,13,FALSE),0)</f>
        <v>0</v>
      </c>
      <c r="M42" s="328">
        <f>_xlfn.IFNA(VLOOKUP(CONCATENATE($M$5,$B42,$C42),'HOR1'!$A$6:$M$250,13,FALSE),0)</f>
        <v>0</v>
      </c>
      <c r="N42" s="143">
        <f>_xlfn.IFNA(VLOOKUP(CONCATENATE($N$5,$B42,$C42),'SWA1'!$A$6:$M$250,13,FALSE),0)</f>
        <v>0</v>
      </c>
      <c r="O42" s="328">
        <f>_xlfn.IFNA(VLOOKUP(CONCATENATE($O$5,$B42,$C42),'PM1'!$A$6:$M$154,13,FALSE),0)</f>
        <v>0</v>
      </c>
      <c r="P42" s="143">
        <f>_xlfn.IFNA(VLOOKUP(CONCATENATE($P$5,$B42,$C42),'CAP1'!$A$6:$M$200,13,FALSE),0)</f>
        <v>0</v>
      </c>
      <c r="Q42" s="328">
        <f>_xlfn.IFNA(VLOOKUP(CONCATENATE($Q$5,$B42,$C42),BAL!$A$6:$M$287,13,FALSE),0)</f>
        <v>0</v>
      </c>
      <c r="R42" s="296">
        <f>_xlfn.IFNA(VLOOKUP(CONCATENATE($R$5,$B42,$C42),'PM2'!$A$6:$M$148,13,FALSE),0)</f>
        <v>0</v>
      </c>
      <c r="S42" s="335">
        <f>_xlfn.IFNA(VLOOKUP(CONCATENATE($S$5,$B42,$C42),'HOR2'!$A$6:$M$148,13,FALSE),0)</f>
        <v>0</v>
      </c>
      <c r="T42" s="297">
        <f>_xlfn.IFNA(VLOOKUP(CONCATENATE($T$5,$B42,$C42),SER!$A$6:$M$196,13,FALSE),0)</f>
        <v>0</v>
      </c>
      <c r="U42" s="212">
        <f>_xlfn.IFNA(VLOOKUP(CONCATENATE($U$5,$B42,$C42),MOR!$A$6:$M$200,13,FALSE),0)</f>
        <v>0</v>
      </c>
      <c r="V42" s="349">
        <f>_xlfn.IFNA(VLOOKUP(CONCATENATE($V$5,$B42,$C42),'HOR2'!$A$6:$M$200,13,FALSE),0)</f>
        <v>0</v>
      </c>
      <c r="W42" s="297">
        <f>_xlfn.IFNA(VLOOKUP(CONCATENATE($W$5,$B42,$C42),'PM3'!$A$6:$M$200,13,FALSE),0)</f>
        <v>0</v>
      </c>
      <c r="X42" s="212">
        <f>_xlfn.IFNA(VLOOKUP(CONCATENATE($X$5,$B42,$C42),BAL!$A$6:$M$200,13,FALSE),0)</f>
        <v>0</v>
      </c>
      <c r="Y42" s="212">
        <f>_xlfn.IFNA(VLOOKUP(CONCATENATE($Y$5,$B42,$C42),SC!$A$6:$M$232,13,FALSE),0)</f>
        <v>0</v>
      </c>
      <c r="Z42" s="124"/>
    </row>
    <row r="43" spans="1:26" x14ac:dyDescent="0.25">
      <c r="A43" s="468"/>
      <c r="B43" s="127" t="s">
        <v>525</v>
      </c>
      <c r="C43" s="132" t="s">
        <v>526</v>
      </c>
      <c r="D43" s="132" t="s">
        <v>258</v>
      </c>
      <c r="E43" s="133">
        <v>45124</v>
      </c>
      <c r="F43" s="131">
        <v>13</v>
      </c>
      <c r="G43" s="130">
        <f>COUNTIF(J43:X43,"&gt;0")</f>
        <v>0</v>
      </c>
      <c r="H43" s="130">
        <f>SUM(J43:X43)</f>
        <v>0</v>
      </c>
      <c r="I43" s="130">
        <f>RANK(H43,$H$6:$H$81)</f>
        <v>11</v>
      </c>
      <c r="J43" s="143">
        <f>_xlfn.IFNA(VLOOKUP(CONCATENATE($J$5,$B43,$C43),'HOR22'!$A$6:$M$250,13,FALSE),0)</f>
        <v>0</v>
      </c>
      <c r="K43" s="328">
        <f>_xlfn.IFNA(VLOOKUP(CONCATENATE($K$5,$B43,$C43),'BUS1'!$A$6:$M$250,13,FALSE),0)</f>
        <v>0</v>
      </c>
      <c r="L43" s="143">
        <f>_xlfn.IFNA(VLOOKUP(CONCATENATE($L$5,$B43,$C43),'KR2'!$A$6:$M$250,13,FALSE),0)</f>
        <v>0</v>
      </c>
      <c r="M43" s="328">
        <f>_xlfn.IFNA(VLOOKUP(CONCATENATE($M$5,$B43,$C43),'HOR1'!$A$6:$M$250,13,FALSE),0)</f>
        <v>0</v>
      </c>
      <c r="N43" s="143">
        <f>_xlfn.IFNA(VLOOKUP(CONCATENATE($N$5,$B43,$C43),'SWA1'!$A$6:$M$250,13,FALSE),0)</f>
        <v>0</v>
      </c>
      <c r="O43" s="328">
        <f>_xlfn.IFNA(VLOOKUP(CONCATENATE($O$5,$B43,$C43),'PM1'!$A$6:$M$154,13,FALSE),0)</f>
        <v>0</v>
      </c>
      <c r="P43" s="143">
        <f>_xlfn.IFNA(VLOOKUP(CONCATENATE($P$5,$B43,$C43),'CAP1'!$A$6:$M$200,13,FALSE),0)</f>
        <v>0</v>
      </c>
      <c r="Q43" s="328">
        <f>_xlfn.IFNA(VLOOKUP(CONCATENATE($Q$5,$B43,$C43),BAL!$A$6:$M$287,13,FALSE),0)</f>
        <v>0</v>
      </c>
      <c r="R43" s="296">
        <f>_xlfn.IFNA(VLOOKUP(CONCATENATE($R$5,$B43,$C43),'PM2'!$A$6:$M$148,13,FALSE),0)</f>
        <v>0</v>
      </c>
      <c r="S43" s="335">
        <f>_xlfn.IFNA(VLOOKUP(CONCATENATE($S$5,$B43,$C43),'HOR2'!$A$6:$M$148,13,FALSE),0)</f>
        <v>0</v>
      </c>
      <c r="T43" s="297">
        <f>_xlfn.IFNA(VLOOKUP(CONCATENATE($T$5,$B43,$C43),SER!$A$6:$M$196,13,FALSE),0)</f>
        <v>0</v>
      </c>
      <c r="U43" s="212">
        <f>_xlfn.IFNA(VLOOKUP(CONCATENATE($U$5,$B43,$C43),MOR!$A$6:$M$200,13,FALSE),0)</f>
        <v>0</v>
      </c>
      <c r="V43" s="349">
        <f>_xlfn.IFNA(VLOOKUP(CONCATENATE($V$5,$B43,$C43),'HOR2'!$A$6:$M$200,13,FALSE),0)</f>
        <v>0</v>
      </c>
      <c r="W43" s="297">
        <f>_xlfn.IFNA(VLOOKUP(CONCATENATE($W$5,$B43,$C43),'PM3'!$A$6:$M$200,13,FALSE),0)</f>
        <v>0</v>
      </c>
      <c r="X43" s="212">
        <f>_xlfn.IFNA(VLOOKUP(CONCATENATE($X$5,$B43,$C43),BAL!$A$6:$M$200,13,FALSE),0)</f>
        <v>0</v>
      </c>
      <c r="Y43" s="212">
        <f>_xlfn.IFNA(VLOOKUP(CONCATENATE($Y$5,$B43,$C43),SC!$A$6:$M$232,13,FALSE),0)</f>
        <v>0</v>
      </c>
      <c r="Z43" s="124"/>
    </row>
    <row r="44" spans="1:26" x14ac:dyDescent="0.25">
      <c r="A44" s="468"/>
      <c r="B44" s="127" t="s">
        <v>536</v>
      </c>
      <c r="C44" s="132" t="s">
        <v>537</v>
      </c>
      <c r="D44" s="128" t="s">
        <v>258</v>
      </c>
      <c r="E44" s="133">
        <v>45160</v>
      </c>
      <c r="F44" s="131">
        <v>14</v>
      </c>
      <c r="G44" s="130">
        <f>COUNTIF(J44:X44,"&gt;0")</f>
        <v>0</v>
      </c>
      <c r="H44" s="130">
        <f>SUM(J44:X44)</f>
        <v>0</v>
      </c>
      <c r="I44" s="130">
        <f>RANK(H44,$H$6:$H$81)</f>
        <v>11</v>
      </c>
      <c r="J44" s="143">
        <f>_xlfn.IFNA(VLOOKUP(CONCATENATE($J$5,$B44,$C44),'HOR22'!$A$6:$M$250,13,FALSE),0)</f>
        <v>0</v>
      </c>
      <c r="K44" s="328">
        <f>_xlfn.IFNA(VLOOKUP(CONCATENATE($K$5,$B44,$C44),'BUS1'!$A$6:$M$250,13,FALSE),0)</f>
        <v>0</v>
      </c>
      <c r="L44" s="143">
        <f>_xlfn.IFNA(VLOOKUP(CONCATENATE($L$5,$B44,$C44),'KR2'!$A$6:$M$250,13,FALSE),0)</f>
        <v>0</v>
      </c>
      <c r="M44" s="328">
        <f>_xlfn.IFNA(VLOOKUP(CONCATENATE($M$5,$B44,$C44),'HOR1'!$A$6:$M$250,13,FALSE),0)</f>
        <v>0</v>
      </c>
      <c r="N44" s="143">
        <f>_xlfn.IFNA(VLOOKUP(CONCATENATE($N$5,$B44,$C44),'SWA1'!$A$6:$M$250,13,FALSE),0)</f>
        <v>0</v>
      </c>
      <c r="O44" s="328">
        <f>_xlfn.IFNA(VLOOKUP(CONCATENATE($O$5,$B44,$C44),'PM1'!$A$6:$M$154,13,FALSE),0)</f>
        <v>0</v>
      </c>
      <c r="P44" s="143">
        <f>_xlfn.IFNA(VLOOKUP(CONCATENATE($P$5,$B44,$C44),'CAP1'!$A$6:$M$200,13,FALSE),0)</f>
        <v>0</v>
      </c>
      <c r="Q44" s="328">
        <f>_xlfn.IFNA(VLOOKUP(CONCATENATE($Q$5,$B44,$C44),BAL!$A$6:$M$287,13,FALSE),0)</f>
        <v>0</v>
      </c>
      <c r="R44" s="296">
        <f>_xlfn.IFNA(VLOOKUP(CONCATENATE($R$5,$B44,$C44),'PM2'!$A$6:$M$148,13,FALSE),0)</f>
        <v>0</v>
      </c>
      <c r="S44" s="335">
        <f>_xlfn.IFNA(VLOOKUP(CONCATENATE($S$5,$B44,$C44),'HOR2'!$A$6:$M$148,13,FALSE),0)</f>
        <v>0</v>
      </c>
      <c r="T44" s="297">
        <f>_xlfn.IFNA(VLOOKUP(CONCATENATE($T$5,$B44,$C44),SER!$A$6:$M$196,13,FALSE),0)</f>
        <v>0</v>
      </c>
      <c r="U44" s="212">
        <f>_xlfn.IFNA(VLOOKUP(CONCATENATE($U$5,$B44,$C44),MOR!$A$6:$M$200,13,FALSE),0)</f>
        <v>0</v>
      </c>
      <c r="V44" s="349">
        <f>_xlfn.IFNA(VLOOKUP(CONCATENATE($V$5,$B44,$C44),'HOR2'!$A$6:$M$200,13,FALSE),0)</f>
        <v>0</v>
      </c>
      <c r="W44" s="297">
        <f>_xlfn.IFNA(VLOOKUP(CONCATENATE($W$5,$B44,$C44),'PM3'!$A$6:$M$200,13,FALSE),0)</f>
        <v>0</v>
      </c>
      <c r="X44" s="212">
        <f>_xlfn.IFNA(VLOOKUP(CONCATENATE($X$5,$B44,$C44),BAL!$A$6:$M$200,13,FALSE),0)</f>
        <v>0</v>
      </c>
      <c r="Y44" s="212">
        <f>_xlfn.IFNA(VLOOKUP(CONCATENATE($Y$5,$B44,$C44),SC!$A$6:$M$232,13,FALSE),0)</f>
        <v>0</v>
      </c>
      <c r="Z44" s="124"/>
    </row>
    <row r="45" spans="1:26" x14ac:dyDescent="0.25">
      <c r="A45" s="468"/>
      <c r="B45" s="127" t="s">
        <v>532</v>
      </c>
      <c r="C45" s="132" t="s">
        <v>533</v>
      </c>
      <c r="D45" s="128" t="s">
        <v>534</v>
      </c>
      <c r="E45" s="133">
        <v>45170</v>
      </c>
      <c r="F45" s="131">
        <v>13</v>
      </c>
      <c r="G45" s="130">
        <f>COUNTIF(J45:X45,"&gt;0")</f>
        <v>0</v>
      </c>
      <c r="H45" s="130">
        <f>SUM(J45:X45)</f>
        <v>0</v>
      </c>
      <c r="I45" s="130">
        <f>RANK(H45,$H$6:$H$81)</f>
        <v>11</v>
      </c>
      <c r="J45" s="143">
        <f>_xlfn.IFNA(VLOOKUP(CONCATENATE($J$5,$B45,$C45),'HOR22'!$A$6:$M$250,13,FALSE),0)</f>
        <v>0</v>
      </c>
      <c r="K45" s="328">
        <f>_xlfn.IFNA(VLOOKUP(CONCATENATE($K$5,$B45,$C45),'BUS1'!$A$6:$M$250,13,FALSE),0)</f>
        <v>0</v>
      </c>
      <c r="L45" s="143">
        <f>_xlfn.IFNA(VLOOKUP(CONCATENATE($L$5,$B45,$C45),'KR2'!$A$6:$M$250,13,FALSE),0)</f>
        <v>0</v>
      </c>
      <c r="M45" s="328">
        <f>_xlfn.IFNA(VLOOKUP(CONCATENATE($M$5,$B45,$C45),'HOR1'!$A$6:$M$250,13,FALSE),0)</f>
        <v>0</v>
      </c>
      <c r="N45" s="143">
        <f>_xlfn.IFNA(VLOOKUP(CONCATENATE($N$5,$B45,$C45),'SWA1'!$A$6:$M$250,13,FALSE),0)</f>
        <v>0</v>
      </c>
      <c r="O45" s="328">
        <f>_xlfn.IFNA(VLOOKUP(CONCATENATE($O$5,$B45,$C45),'PM1'!$A$6:$M$154,13,FALSE),0)</f>
        <v>0</v>
      </c>
      <c r="P45" s="143">
        <f>_xlfn.IFNA(VLOOKUP(CONCATENATE($P$5,$B45,$C45),'CAP1'!$A$6:$M$200,13,FALSE),0)</f>
        <v>0</v>
      </c>
      <c r="Q45" s="328">
        <f>_xlfn.IFNA(VLOOKUP(CONCATENATE($Q$5,$B45,$C45),BAL!$A$6:$M$287,13,FALSE),0)</f>
        <v>0</v>
      </c>
      <c r="R45" s="296">
        <f>_xlfn.IFNA(VLOOKUP(CONCATENATE($R$5,$B45,$C45),'PM2'!$A$6:$M$148,13,FALSE),0)</f>
        <v>0</v>
      </c>
      <c r="S45" s="335">
        <f>_xlfn.IFNA(VLOOKUP(CONCATENATE($S$5,$B45,$C45),'HOR2'!$A$6:$M$148,13,FALSE),0)</f>
        <v>0</v>
      </c>
      <c r="T45" s="297">
        <f>_xlfn.IFNA(VLOOKUP(CONCATENATE($T$5,$B45,$C45),SER!$A$6:$M$196,13,FALSE),0)</f>
        <v>0</v>
      </c>
      <c r="U45" s="212">
        <f>_xlfn.IFNA(VLOOKUP(CONCATENATE($U$5,$B45,$C45),MOR!$A$6:$M$200,13,FALSE),0)</f>
        <v>0</v>
      </c>
      <c r="V45" s="349">
        <f>_xlfn.IFNA(VLOOKUP(CONCATENATE($V$5,$B45,$C45),'HOR2'!$A$6:$M$200,13,FALSE),0)</f>
        <v>0</v>
      </c>
      <c r="W45" s="297">
        <f>_xlfn.IFNA(VLOOKUP(CONCATENATE($W$5,$B45,$C45),'PM3'!$A$6:$M$200,13,FALSE),0)</f>
        <v>0</v>
      </c>
      <c r="X45" s="212">
        <f>_xlfn.IFNA(VLOOKUP(CONCATENATE($X$5,$B45,$C45),BAL!$A$6:$M$200,13,FALSE),0)</f>
        <v>0</v>
      </c>
      <c r="Y45" s="212">
        <f>_xlfn.IFNA(VLOOKUP(CONCATENATE($Y$5,$B45,$C45),SC!$A$6:$M$232,13,FALSE),0)</f>
        <v>0</v>
      </c>
      <c r="Z45" s="124"/>
    </row>
    <row r="46" spans="1:26" x14ac:dyDescent="0.25">
      <c r="A46" s="468"/>
      <c r="B46" s="127" t="s">
        <v>233</v>
      </c>
      <c r="C46" s="132" t="s">
        <v>234</v>
      </c>
      <c r="D46" s="132" t="s">
        <v>501</v>
      </c>
      <c r="E46" s="133">
        <v>45121</v>
      </c>
      <c r="F46" s="131">
        <v>16</v>
      </c>
      <c r="G46" s="130">
        <f>COUNTIF(J46:X46,"&gt;0")</f>
        <v>0</v>
      </c>
      <c r="H46" s="130">
        <f>SUM(J46:X46)</f>
        <v>0</v>
      </c>
      <c r="I46" s="130">
        <f>RANK(H46,$H$6:$H$81)</f>
        <v>11</v>
      </c>
      <c r="J46" s="143">
        <f>_xlfn.IFNA(VLOOKUP(CONCATENATE($J$5,$B46,$C46),'HOR22'!$A$6:$M$250,13,FALSE),0)</f>
        <v>0</v>
      </c>
      <c r="K46" s="328">
        <f>_xlfn.IFNA(VLOOKUP(CONCATENATE($K$5,$B46,$C46),'BUS1'!$A$6:$M$250,13,FALSE),0)</f>
        <v>0</v>
      </c>
      <c r="L46" s="143">
        <f>_xlfn.IFNA(VLOOKUP(CONCATENATE($L$5,$B46,$C46),'KR2'!$A$6:$M$250,13,FALSE),0)</f>
        <v>0</v>
      </c>
      <c r="M46" s="328">
        <f>_xlfn.IFNA(VLOOKUP(CONCATENATE($M$5,$B46,$C46),'HOR1'!$A$6:$M$250,13,FALSE),0)</f>
        <v>0</v>
      </c>
      <c r="N46" s="143">
        <f>_xlfn.IFNA(VLOOKUP(CONCATENATE($N$5,$B46,$C46),'SWA1'!$A$6:$M$250,13,FALSE),0)</f>
        <v>0</v>
      </c>
      <c r="O46" s="328">
        <f>_xlfn.IFNA(VLOOKUP(CONCATENATE($O$5,$B46,$C46),'PM1'!$A$6:$M$154,13,FALSE),0)</f>
        <v>0</v>
      </c>
      <c r="P46" s="143">
        <f>_xlfn.IFNA(VLOOKUP(CONCATENATE($P$5,$B46,$C46),'CAP1'!$A$6:$M$200,13,FALSE),0)</f>
        <v>0</v>
      </c>
      <c r="Q46" s="328">
        <f>_xlfn.IFNA(VLOOKUP(CONCATENATE($Q$5,$B46,$C46),BAL!$A$6:$M$287,13,FALSE),0)</f>
        <v>0</v>
      </c>
      <c r="R46" s="296">
        <f>_xlfn.IFNA(VLOOKUP(CONCATENATE($R$5,$B46,$C46),'PM2'!$A$6:$M$148,13,FALSE),0)</f>
        <v>0</v>
      </c>
      <c r="S46" s="335">
        <f>_xlfn.IFNA(VLOOKUP(CONCATENATE($S$5,$B46,$C46),'HOR2'!$A$6:$M$148,13,FALSE),0)</f>
        <v>0</v>
      </c>
      <c r="T46" s="297">
        <f>_xlfn.IFNA(VLOOKUP(CONCATENATE($T$5,$B46,$C46),SER!$A$6:$M$196,13,FALSE),0)</f>
        <v>0</v>
      </c>
      <c r="U46" s="212">
        <f>_xlfn.IFNA(VLOOKUP(CONCATENATE($U$5,$B46,$C46),MOR!$A$6:$M$200,13,FALSE),0)</f>
        <v>0</v>
      </c>
      <c r="V46" s="349">
        <f>_xlfn.IFNA(VLOOKUP(CONCATENATE($V$5,$B46,$C46),'HOR2'!$A$6:$M$200,13,FALSE),0)</f>
        <v>0</v>
      </c>
      <c r="W46" s="297">
        <f>_xlfn.IFNA(VLOOKUP(CONCATENATE($W$5,$B46,$C46),'PM3'!$A$6:$M$200,13,FALSE),0)</f>
        <v>0</v>
      </c>
      <c r="X46" s="212">
        <f>_xlfn.IFNA(VLOOKUP(CONCATENATE($X$5,$B46,$C46),BAL!$A$6:$M$200,13,FALSE),0)</f>
        <v>0</v>
      </c>
      <c r="Y46" s="212">
        <f>_xlfn.IFNA(VLOOKUP(CONCATENATE($Y$5,$B46,$C46),SC!$A$6:$M$232,13,FALSE),0)</f>
        <v>0</v>
      </c>
      <c r="Z46" s="124"/>
    </row>
    <row r="47" spans="1:26" x14ac:dyDescent="0.25">
      <c r="A47" s="468"/>
      <c r="B47" s="127" t="s">
        <v>535</v>
      </c>
      <c r="C47" s="132" t="s">
        <v>522</v>
      </c>
      <c r="D47" s="132" t="s">
        <v>505</v>
      </c>
      <c r="E47" s="133">
        <v>45122</v>
      </c>
      <c r="F47" s="131">
        <v>13</v>
      </c>
      <c r="G47" s="130">
        <f>COUNTIF(J47:X47,"&gt;0")</f>
        <v>0</v>
      </c>
      <c r="H47" s="130">
        <f>SUM(J47:X47)</f>
        <v>0</v>
      </c>
      <c r="I47" s="130">
        <f>RANK(H47,$H$6:$H$81)</f>
        <v>11</v>
      </c>
      <c r="J47" s="143">
        <f>_xlfn.IFNA(VLOOKUP(CONCATENATE($J$5,$B47,$C47),'HOR22'!$A$6:$M$250,13,FALSE),0)</f>
        <v>0</v>
      </c>
      <c r="K47" s="328">
        <f>_xlfn.IFNA(VLOOKUP(CONCATENATE($K$5,$B47,$C47),'BUS1'!$A$6:$M$250,13,FALSE),0)</f>
        <v>0</v>
      </c>
      <c r="L47" s="143">
        <f>_xlfn.IFNA(VLOOKUP(CONCATENATE($L$5,$B47,$C47),'KR2'!$A$6:$M$250,13,FALSE),0)</f>
        <v>0</v>
      </c>
      <c r="M47" s="328">
        <f>_xlfn.IFNA(VLOOKUP(CONCATENATE($M$5,$B47,$C47),'HOR1'!$A$6:$M$250,13,FALSE),0)</f>
        <v>0</v>
      </c>
      <c r="N47" s="143">
        <f>_xlfn.IFNA(VLOOKUP(CONCATENATE($N$5,$B47,$C47),'SWA1'!$A$6:$M$250,13,FALSE),0)</f>
        <v>0</v>
      </c>
      <c r="O47" s="328">
        <f>_xlfn.IFNA(VLOOKUP(CONCATENATE($O$5,$B47,$C47),'PM1'!$A$6:$M$154,13,FALSE),0)</f>
        <v>0</v>
      </c>
      <c r="P47" s="143">
        <f>_xlfn.IFNA(VLOOKUP(CONCATENATE($P$5,$B47,$C47),'CAP1'!$A$6:$M$200,13,FALSE),0)</f>
        <v>0</v>
      </c>
      <c r="Q47" s="328">
        <f>_xlfn.IFNA(VLOOKUP(CONCATENATE($Q$5,$B47,$C47),BAL!$A$6:$M$287,13,FALSE),0)</f>
        <v>0</v>
      </c>
      <c r="R47" s="296">
        <f>_xlfn.IFNA(VLOOKUP(CONCATENATE($R$5,$B47,$C47),'PM2'!$A$6:$M$148,13,FALSE),0)</f>
        <v>0</v>
      </c>
      <c r="S47" s="335">
        <f>_xlfn.IFNA(VLOOKUP(CONCATENATE($S$5,$B47,$C47),'HOR2'!$A$6:$M$148,13,FALSE),0)</f>
        <v>0</v>
      </c>
      <c r="T47" s="297">
        <f>_xlfn.IFNA(VLOOKUP(CONCATENATE($T$5,$B47,$C47),SER!$A$6:$M$196,13,FALSE),0)</f>
        <v>0</v>
      </c>
      <c r="U47" s="212">
        <f>_xlfn.IFNA(VLOOKUP(CONCATENATE($U$5,$B47,$C47),MOR!$A$6:$M$200,13,FALSE),0)</f>
        <v>0</v>
      </c>
      <c r="V47" s="349">
        <f>_xlfn.IFNA(VLOOKUP(CONCATENATE($V$5,$B47,$C47),'HOR2'!$A$6:$M$200,13,FALSE),0)</f>
        <v>0</v>
      </c>
      <c r="W47" s="297">
        <f>_xlfn.IFNA(VLOOKUP(CONCATENATE($W$5,$B47,$C47),'PM3'!$A$6:$M$200,13,FALSE),0)</f>
        <v>0</v>
      </c>
      <c r="X47" s="212">
        <f>_xlfn.IFNA(VLOOKUP(CONCATENATE($X$5,$B47,$C47),BAL!$A$6:$M$200,13,FALSE),0)</f>
        <v>0</v>
      </c>
      <c r="Y47" s="212">
        <f>_xlfn.IFNA(VLOOKUP(CONCATENATE($Y$5,$B47,$C47),SC!$A$6:$M$232,13,FALSE),0)</f>
        <v>0</v>
      </c>
      <c r="Z47" s="124"/>
    </row>
    <row r="48" spans="1:26" x14ac:dyDescent="0.25">
      <c r="A48" s="468"/>
      <c r="B48" s="127" t="s">
        <v>516</v>
      </c>
      <c r="C48" s="132" t="s">
        <v>517</v>
      </c>
      <c r="D48" s="132" t="s">
        <v>139</v>
      </c>
      <c r="E48" s="133">
        <v>45140</v>
      </c>
      <c r="F48" s="131">
        <v>13</v>
      </c>
      <c r="G48" s="130">
        <f>COUNTIF(J48:X48,"&gt;0")</f>
        <v>0</v>
      </c>
      <c r="H48" s="130">
        <f>SUM(J48:X48)</f>
        <v>0</v>
      </c>
      <c r="I48" s="130">
        <f>RANK(H48,$H$6:$H$81)</f>
        <v>11</v>
      </c>
      <c r="J48" s="143">
        <f>_xlfn.IFNA(VLOOKUP(CONCATENATE($J$5,$B48,$C48),'HOR22'!$A$6:$M$250,13,FALSE),0)</f>
        <v>0</v>
      </c>
      <c r="K48" s="328">
        <f>_xlfn.IFNA(VLOOKUP(CONCATENATE($K$5,$B48,$C48),'BUS1'!$A$6:$M$250,13,FALSE),0)</f>
        <v>0</v>
      </c>
      <c r="L48" s="143">
        <f>_xlfn.IFNA(VLOOKUP(CONCATENATE($L$5,$B48,$C48),'KR2'!$A$6:$M$250,13,FALSE),0)</f>
        <v>0</v>
      </c>
      <c r="M48" s="328">
        <f>_xlfn.IFNA(VLOOKUP(CONCATENATE($M$5,$B48,$C48),'HOR1'!$A$6:$M$250,13,FALSE),0)</f>
        <v>0</v>
      </c>
      <c r="N48" s="143">
        <f>_xlfn.IFNA(VLOOKUP(CONCATENATE($N$5,$B48,$C48),'SWA1'!$A$6:$M$250,13,FALSE),0)</f>
        <v>0</v>
      </c>
      <c r="O48" s="328">
        <f>_xlfn.IFNA(VLOOKUP(CONCATENATE($O$5,$B48,$C48),'PM1'!$A$6:$M$154,13,FALSE),0)</f>
        <v>0</v>
      </c>
      <c r="P48" s="143">
        <f>_xlfn.IFNA(VLOOKUP(CONCATENATE($P$5,$B48,$C48),'CAP1'!$A$6:$M$200,13,FALSE),0)</f>
        <v>0</v>
      </c>
      <c r="Q48" s="328">
        <f>_xlfn.IFNA(VLOOKUP(CONCATENATE($Q$5,$B48,$C48),BAL!$A$6:$M$287,13,FALSE),0)</f>
        <v>0</v>
      </c>
      <c r="R48" s="296">
        <f>_xlfn.IFNA(VLOOKUP(CONCATENATE($R$5,$B48,$C48),'PM2'!$A$6:$M$148,13,FALSE),0)</f>
        <v>0</v>
      </c>
      <c r="S48" s="335">
        <f>_xlfn.IFNA(VLOOKUP(CONCATENATE($S$5,$B48,$C48),'HOR2'!$A$6:$M$148,13,FALSE),0)</f>
        <v>0</v>
      </c>
      <c r="T48" s="212">
        <f>_xlfn.IFNA(VLOOKUP(CONCATENATE($T$5,$B48,$C48),'PM2'!$A$6:$M$200,13,FALSE),0)</f>
        <v>0</v>
      </c>
      <c r="U48" s="212">
        <f>_xlfn.IFNA(VLOOKUP(CONCATENATE($U$5,$B48,$C48),MOR!$A$6:$M$200,13,FALSE),0)</f>
        <v>0</v>
      </c>
      <c r="V48" s="349">
        <f>_xlfn.IFNA(VLOOKUP(CONCATENATE($V$5,$B48,$C48),'HOR2'!$A$6:$M$200,13,FALSE),0)</f>
        <v>0</v>
      </c>
      <c r="W48" s="297">
        <f>_xlfn.IFNA(VLOOKUP(CONCATENATE($W$5,$B48,$C48),'PM3'!$A$6:$M$200,13,FALSE),0)</f>
        <v>0</v>
      </c>
      <c r="X48" s="212">
        <f>_xlfn.IFNA(VLOOKUP(CONCATENATE($X$5,$B48,$C48),BAL!$A$6:$M$200,13,FALSE),0)</f>
        <v>0</v>
      </c>
      <c r="Y48" s="212">
        <f>_xlfn.IFNA(VLOOKUP(CONCATENATE($Y$5,$B48,$C48),SC!$A$6:$M$232,13,FALSE),0)</f>
        <v>0</v>
      </c>
      <c r="Z48" s="124"/>
    </row>
    <row r="49" spans="1:26" x14ac:dyDescent="0.25">
      <c r="A49" s="468"/>
      <c r="B49" s="127"/>
      <c r="C49" s="132"/>
      <c r="D49" s="132"/>
      <c r="E49" s="133"/>
      <c r="F49" s="131"/>
      <c r="G49" s="130">
        <f t="shared" ref="G6:G50" si="0">COUNTIF(J49:X49,"&gt;0")</f>
        <v>0</v>
      </c>
      <c r="H49" s="130">
        <f t="shared" ref="H49:H50" si="1">SUM(J49:X49)</f>
        <v>0</v>
      </c>
      <c r="I49" s="130">
        <f t="shared" ref="I49:I50" si="2">RANK(H49,$H$6:$H$81)</f>
        <v>11</v>
      </c>
      <c r="J49" s="143">
        <f>_xlfn.IFNA(VLOOKUP(CONCATENATE($J$5,$B49,$C49),'HOR22'!$A$6:$M$250,13,FALSE),0)</f>
        <v>0</v>
      </c>
      <c r="K49" s="328">
        <f>_xlfn.IFNA(VLOOKUP(CONCATENATE($K$5,$B49,$C49),'BUS1'!$A$6:$M$250,13,FALSE),0)</f>
        <v>0</v>
      </c>
      <c r="L49" s="143">
        <f>_xlfn.IFNA(VLOOKUP(CONCATENATE($L$5,$B49,$C49),'KR2'!$A$6:$M$250,13,FALSE),0)</f>
        <v>0</v>
      </c>
      <c r="M49" s="328">
        <f>_xlfn.IFNA(VLOOKUP(CONCATENATE($M$5,$B49,$C49),'HOR1'!$A$6:$M$250,13,FALSE),0)</f>
        <v>0</v>
      </c>
      <c r="N49" s="143">
        <f>_xlfn.IFNA(VLOOKUP(CONCATENATE($N$5,$B49,$C49),'SWA1'!$A$6:$M$250,13,FALSE),0)</f>
        <v>0</v>
      </c>
      <c r="O49" s="328">
        <f>_xlfn.IFNA(VLOOKUP(CONCATENATE($O$5,$B49,$C49),'PM1'!$A$6:$M$154,13,FALSE),0)</f>
        <v>0</v>
      </c>
      <c r="P49" s="143">
        <f>_xlfn.IFNA(VLOOKUP(CONCATENATE($P$5,$B49,$C49),'CAP1'!$A$6:$M$200,13,FALSE),0)</f>
        <v>0</v>
      </c>
      <c r="Q49" s="328">
        <f>_xlfn.IFNA(VLOOKUP(CONCATENATE($Q$5,$B49,$C49),BAL!$A$6:$M$287,13,FALSE),0)</f>
        <v>0</v>
      </c>
      <c r="R49" s="296">
        <f>_xlfn.IFNA(VLOOKUP(CONCATENATE($R$5,$B49,$C49),'PM2'!$A$6:$M$148,13,FALSE),0)</f>
        <v>0</v>
      </c>
      <c r="S49" s="335">
        <f>_xlfn.IFNA(VLOOKUP(CONCATENATE($S$5,$B49,$C49),'HOR2'!$A$6:$M$148,13,FALSE),0)</f>
        <v>0</v>
      </c>
      <c r="T49" s="212">
        <f>_xlfn.IFNA(VLOOKUP(CONCATENATE($T$5,$B49,$C49),'PM2'!$A$6:$M$200,13,FALSE),0)</f>
        <v>0</v>
      </c>
      <c r="U49" s="212">
        <f>_xlfn.IFNA(VLOOKUP(CONCATENATE($U$5,$B49,$C49),MOR!$A$6:$M$200,13,FALSE),0)</f>
        <v>0</v>
      </c>
      <c r="V49" s="349">
        <f>_xlfn.IFNA(VLOOKUP(CONCATENATE($V$5,$B49,$C49),'HOR2'!$A$6:$M$200,13,FALSE),0)</f>
        <v>0</v>
      </c>
      <c r="W49" s="297">
        <f>_xlfn.IFNA(VLOOKUP(CONCATENATE($W$5,$B49,$C49),'PM3'!$A$6:$M$200,13,FALSE),0)</f>
        <v>0</v>
      </c>
      <c r="X49" s="212">
        <f>_xlfn.IFNA(VLOOKUP(CONCATENATE($X$5,$B49,$C49),BAL!$A$6:$M$200,13,FALSE),0)</f>
        <v>0</v>
      </c>
      <c r="Y49" s="212">
        <f>_xlfn.IFNA(VLOOKUP(CONCATENATE($Y$5,$B49,$C49),SC!$A$6:$M$232,13,FALSE),0)</f>
        <v>0</v>
      </c>
      <c r="Z49" s="124"/>
    </row>
    <row r="50" spans="1:26" x14ac:dyDescent="0.25">
      <c r="A50" s="468"/>
      <c r="B50" s="127"/>
      <c r="C50" s="132"/>
      <c r="D50" s="132"/>
      <c r="E50" s="133"/>
      <c r="F50" s="131"/>
      <c r="G50" s="130">
        <f t="shared" si="0"/>
        <v>0</v>
      </c>
      <c r="H50" s="130">
        <f t="shared" si="1"/>
        <v>0</v>
      </c>
      <c r="I50" s="130">
        <f t="shared" si="2"/>
        <v>11</v>
      </c>
      <c r="J50" s="143">
        <f>_xlfn.IFNA(VLOOKUP(CONCATENATE($J$5,$B50,$C50),'HOR22'!$A$6:$M$250,13,FALSE),0)</f>
        <v>0</v>
      </c>
      <c r="K50" s="328">
        <f>_xlfn.IFNA(VLOOKUP(CONCATENATE($K$5,$B50,$C50),'BUS1'!$A$6:$M$250,13,FALSE),0)</f>
        <v>0</v>
      </c>
      <c r="L50" s="143">
        <f>_xlfn.IFNA(VLOOKUP(CONCATENATE($L$5,$B50,$C50),'KR2'!$A$6:$M$250,13,FALSE),0)</f>
        <v>0</v>
      </c>
      <c r="M50" s="328">
        <f>_xlfn.IFNA(VLOOKUP(CONCATENATE($M$5,$B50,$C50),'HOR1'!$A$6:$M$250,13,FALSE),0)</f>
        <v>0</v>
      </c>
      <c r="N50" s="143">
        <f>_xlfn.IFNA(VLOOKUP(CONCATENATE($N$5,$B50,$C50),'SWA1'!$A$6:$M$250,13,FALSE),0)</f>
        <v>0</v>
      </c>
      <c r="O50" s="328">
        <f>_xlfn.IFNA(VLOOKUP(CONCATENATE($O$5,$B50,$C50),'PM1'!$A$6:$M$154,13,FALSE),0)</f>
        <v>0</v>
      </c>
      <c r="P50" s="143">
        <f>_xlfn.IFNA(VLOOKUP(CONCATENATE($P$5,$B50,$C50),'CAP1'!$A$6:$M$200,13,FALSE),0)</f>
        <v>0</v>
      </c>
      <c r="Q50" s="328">
        <f>_xlfn.IFNA(VLOOKUP(CONCATENATE($Q$5,$B50,$C50),BAL!$A$6:$M$287,13,FALSE),0)</f>
        <v>0</v>
      </c>
      <c r="R50" s="296">
        <f>_xlfn.IFNA(VLOOKUP(CONCATENATE($R$5,$B50,$C50),'PM2'!$A$6:$M$148,13,FALSE),0)</f>
        <v>0</v>
      </c>
      <c r="S50" s="335">
        <f>_xlfn.IFNA(VLOOKUP(CONCATENATE($S$5,$B50,$C50),'HOR2'!$A$6:$M$148,13,FALSE),0)</f>
        <v>0</v>
      </c>
      <c r="T50" s="212">
        <f>_xlfn.IFNA(VLOOKUP(CONCATENATE($T$5,$B50,$C50),'PM2'!$A$6:$M$200,13,FALSE),0)</f>
        <v>0</v>
      </c>
      <c r="U50" s="212">
        <f>_xlfn.IFNA(VLOOKUP(CONCATENATE($U$5,$B50,$C50),MOR!$A$6:$M$200,13,FALSE),0)</f>
        <v>0</v>
      </c>
      <c r="V50" s="349">
        <f>_xlfn.IFNA(VLOOKUP(CONCATENATE($V$5,$B50,$C50),'HOR2'!$A$6:$M$200,13,FALSE),0)</f>
        <v>0</v>
      </c>
      <c r="W50" s="297">
        <f>_xlfn.IFNA(VLOOKUP(CONCATENATE($W$5,$B50,$C50),'PM3'!$A$6:$M$200,13,FALSE),0)</f>
        <v>0</v>
      </c>
      <c r="X50" s="212">
        <f>_xlfn.IFNA(VLOOKUP(CONCATENATE($X$5,$B50,$C50),BAL!$A$6:$M$200,13,FALSE),0)</f>
        <v>0</v>
      </c>
      <c r="Y50" s="212">
        <f>_xlfn.IFNA(VLOOKUP(CONCATENATE($Y$5,$B50,$C50),SC!$A$6:$M$232,13,FALSE),0)</f>
        <v>0</v>
      </c>
      <c r="Z50" s="124"/>
    </row>
    <row r="51" spans="1:26" x14ac:dyDescent="0.25">
      <c r="A51" s="468"/>
      <c r="B51" s="127"/>
      <c r="C51" s="132"/>
      <c r="D51" s="132"/>
      <c r="E51" s="133"/>
      <c r="F51" s="131"/>
      <c r="G51" s="130">
        <f t="shared" ref="G51:G52" si="3">COUNTIF(J51:W51,"&gt;0")</f>
        <v>0</v>
      </c>
      <c r="H51" s="130">
        <f>SUM(J51:X51)</f>
        <v>0</v>
      </c>
      <c r="I51" s="131">
        <f t="shared" ref="I51:I52" si="4">RANK(H51,$H$6:$H$81)</f>
        <v>11</v>
      </c>
      <c r="J51" s="143">
        <f>_xlfn.IFNA(VLOOKUP(CONCATENATE($J$5,$B51,$C51),'HOR22'!$A$6:$M$250,13,FALSE),0)</f>
        <v>0</v>
      </c>
      <c r="K51" s="328">
        <f>_xlfn.IFNA(VLOOKUP(CONCATENATE($K$5,$B51,$C51),'BUS1'!$A$6:$M$250,13,FALSE),0)</f>
        <v>0</v>
      </c>
      <c r="L51" s="143">
        <f>_xlfn.IFNA(VLOOKUP(CONCATENATE($L$5,$B51,$C51),'KR2'!$A$6:$M$250,13,FALSE),0)</f>
        <v>0</v>
      </c>
      <c r="M51" s="328">
        <f>_xlfn.IFNA(VLOOKUP(CONCATENATE($M$5,$B51,$C51),'HOR1'!$A$6:$M$250,13,FALSE),0)</f>
        <v>0</v>
      </c>
      <c r="N51" s="143">
        <f>_xlfn.IFNA(VLOOKUP(CONCATENATE($N$5,$B51,$C51),'SWA1'!$A$6:$M$250,13,FALSE),0)</f>
        <v>0</v>
      </c>
      <c r="O51" s="328">
        <f>_xlfn.IFNA(VLOOKUP(CONCATENATE($O$5,$B51,$C51),'PM1'!$A$6:$M$154,13,FALSE),0)</f>
        <v>0</v>
      </c>
      <c r="P51" s="143">
        <f>_xlfn.IFNA(VLOOKUP(CONCATENATE($P$5,$B51,$C51),'CAP1'!$A$6:$M$200,13,FALSE),0)</f>
        <v>0</v>
      </c>
      <c r="Q51" s="328">
        <f>_xlfn.IFNA(VLOOKUP(CONCATENATE($Q$5,$B51,$C51),BAL!$A$6:$M$287,13,FALSE),0)</f>
        <v>0</v>
      </c>
      <c r="R51" s="296">
        <f>_xlfn.IFNA(VLOOKUP(CONCATENATE($R$5,$B51,$C51),'PM2'!$A$6:$M$148,13,FALSE),0)</f>
        <v>0</v>
      </c>
      <c r="S51" s="335">
        <f>_xlfn.IFNA(VLOOKUP(CONCATENATE($S$5,$B51,$C51),'HOR2'!$A$6:$M$148,13,FALSE),0)</f>
        <v>0</v>
      </c>
      <c r="T51" s="212">
        <f>_xlfn.IFNA(VLOOKUP(CONCATENATE($T$5,$B51,$C51),'PM2'!$A$6:$M$200,13,FALSE),0)</f>
        <v>0</v>
      </c>
      <c r="U51" s="212">
        <f>_xlfn.IFNA(VLOOKUP(CONCATENATE($U$5,$B51,$C51),MOR!$A$6:$M$200,13,FALSE),0)</f>
        <v>0</v>
      </c>
      <c r="V51" s="349">
        <f>_xlfn.IFNA(VLOOKUP(CONCATENATE($V$5,$B51,$C51),'HOR2'!$A$6:$M$200,13,FALSE),0)</f>
        <v>0</v>
      </c>
      <c r="W51" s="297">
        <f>_xlfn.IFNA(VLOOKUP(CONCATENATE($W$5,$B51,$C51),'PM3'!$A$6:$M$200,13,FALSE),0)</f>
        <v>0</v>
      </c>
      <c r="X51" s="212">
        <f>_xlfn.IFNA(VLOOKUP(CONCATENATE($X$5,$B51,$C51),BAL!$A$6:$M$200,13,FALSE),0)</f>
        <v>0</v>
      </c>
      <c r="Y51" s="212">
        <f>_xlfn.IFNA(VLOOKUP(CONCATENATE($Y$5,$B51,$C51),SC!$A$6:$M$232,13,FALSE),0)</f>
        <v>0</v>
      </c>
      <c r="Z51" s="124"/>
    </row>
    <row r="52" spans="1:26" x14ac:dyDescent="0.25">
      <c r="A52" s="468"/>
      <c r="B52" s="127"/>
      <c r="C52" s="132"/>
      <c r="D52" s="132"/>
      <c r="E52" s="133"/>
      <c r="F52" s="134"/>
      <c r="G52" s="130">
        <f t="shared" si="3"/>
        <v>0</v>
      </c>
      <c r="H52" s="130">
        <f>SUM(J52:X52)</f>
        <v>0</v>
      </c>
      <c r="I52" s="131">
        <f t="shared" si="4"/>
        <v>11</v>
      </c>
      <c r="J52" s="143">
        <f>_xlfn.IFNA(VLOOKUP(CONCATENATE($J$5,$B52,$C52),'HOR22'!$A$6:$M$250,13,FALSE),0)</f>
        <v>0</v>
      </c>
      <c r="K52" s="328">
        <f>_xlfn.IFNA(VLOOKUP(CONCATENATE($K$5,$B52,$C52),'BUS1'!$A$6:$M$250,13,FALSE),0)</f>
        <v>0</v>
      </c>
      <c r="L52" s="143">
        <f>_xlfn.IFNA(VLOOKUP(CONCATENATE($L$5,$B52,$C52),'KR2'!$A$6:$M$250,13,FALSE),0)</f>
        <v>0</v>
      </c>
      <c r="M52" s="328">
        <f>_xlfn.IFNA(VLOOKUP(CONCATENATE($M$5,$B52,$C52),'HOR1'!$A$6:$M$250,13,FALSE),0)</f>
        <v>0</v>
      </c>
      <c r="N52" s="143">
        <f>_xlfn.IFNA(VLOOKUP(CONCATENATE($N$5,$B52,$C52),'SWA1'!$A$6:$M$250,13,FALSE),0)</f>
        <v>0</v>
      </c>
      <c r="O52" s="328">
        <f>_xlfn.IFNA(VLOOKUP(CONCATENATE($O$5,$B52,$C52),'PM1'!$A$6:$M$154,13,FALSE),0)</f>
        <v>0</v>
      </c>
      <c r="P52" s="143">
        <f>_xlfn.IFNA(VLOOKUP(CONCATENATE($P$5,$B52,$C52),'CAP1'!$A$6:$M$200,13,FALSE),0)</f>
        <v>0</v>
      </c>
      <c r="Q52" s="328">
        <f>_xlfn.IFNA(VLOOKUP(CONCATENATE($Q$5,$B52,$C52),BAL!$A$6:$M$287,13,FALSE),0)</f>
        <v>0</v>
      </c>
      <c r="R52" s="296">
        <f>_xlfn.IFNA(VLOOKUP(CONCATENATE($R$5,$B52,$C52),'PM2'!$A$6:$M$148,13,FALSE),0)</f>
        <v>0</v>
      </c>
      <c r="S52" s="335">
        <f>_xlfn.IFNA(VLOOKUP(CONCATENATE($S$5,$B52,$C52),'HOR2'!$A$6:$M$148,13,FALSE),0)</f>
        <v>0</v>
      </c>
      <c r="T52" s="212">
        <f>_xlfn.IFNA(VLOOKUP(CONCATENATE($T$5,$B52,$C52),'PM2'!$A$6:$M$200,13,FALSE),0)</f>
        <v>0</v>
      </c>
      <c r="U52" s="212">
        <f>_xlfn.IFNA(VLOOKUP(CONCATENATE($U$5,$B52,$C52),MOR!$A$6:$M$200,13,FALSE),0)</f>
        <v>0</v>
      </c>
      <c r="V52" s="349">
        <f>_xlfn.IFNA(VLOOKUP(CONCATENATE($V$5,$B52,$C52),'HOR2'!$A$6:$M$200,13,FALSE),0)</f>
        <v>0</v>
      </c>
      <c r="W52" s="297">
        <f>_xlfn.IFNA(VLOOKUP(CONCATENATE($W$5,$B52,$C52),'PM3'!$A$6:$M$200,13,FALSE),0)</f>
        <v>0</v>
      </c>
      <c r="X52" s="212">
        <f>_xlfn.IFNA(VLOOKUP(CONCATENATE($X$5,$B52,$C52),BAL!$A$6:$M$200,13,FALSE),0)</f>
        <v>0</v>
      </c>
      <c r="Y52" s="212">
        <f>_xlfn.IFNA(VLOOKUP(CONCATENATE($Y$5,$B52,$C52),SC!$A$6:$M$232,13,FALSE),0)</f>
        <v>0</v>
      </c>
      <c r="Z52" s="124"/>
    </row>
    <row r="53" spans="1:26" x14ac:dyDescent="0.25">
      <c r="A53" s="468"/>
      <c r="B53" s="127"/>
      <c r="C53" s="132"/>
      <c r="D53" s="132"/>
      <c r="E53" s="133"/>
      <c r="F53" s="134"/>
      <c r="G53" s="129">
        <f t="shared" ref="G53:G78" si="5">COUNTIF(J53:Y53,"&gt;0")</f>
        <v>0</v>
      </c>
      <c r="H53" s="130">
        <f t="shared" ref="H53:H78" si="6">SUM(J53:Y53)</f>
        <v>0</v>
      </c>
      <c r="I53" s="131"/>
      <c r="J53" s="143">
        <f>_xlfn.IFNA(VLOOKUP(CONCATENATE($J$5,$B53,$C53),'HOR22'!$A$6:$M$250,13,FALSE),0)</f>
        <v>0</v>
      </c>
      <c r="K53" s="328">
        <f>_xlfn.IFNA(VLOOKUP(CONCATENATE($K$5,$B53,$C53),'BUS1'!$A$6:$M$250,13,FALSE),0)</f>
        <v>0</v>
      </c>
      <c r="L53" s="143">
        <f>_xlfn.IFNA(VLOOKUP(CONCATENATE($L$5,$B53,$C53),'KR2'!$A$6:$M$250,13,FALSE),0)</f>
        <v>0</v>
      </c>
      <c r="M53" s="328">
        <f>_xlfn.IFNA(VLOOKUP(CONCATENATE($M$5,$B53,$C53),'HOR1'!$A$6:$M$250,13,FALSE),0)</f>
        <v>0</v>
      </c>
      <c r="N53" s="143">
        <f>_xlfn.IFNA(VLOOKUP(CONCATENATE($N$5,$B53,$C53),'SWA1'!$A$6:$M$250,13,FALSE),0)</f>
        <v>0</v>
      </c>
      <c r="O53" s="328">
        <f>_xlfn.IFNA(VLOOKUP(CONCATENATE($O$5,$B53,$C53),'PM1'!$A$6:$M$154,13,FALSE),0)</f>
        <v>0</v>
      </c>
      <c r="P53" s="143">
        <f>_xlfn.IFNA(VLOOKUP(CONCATENATE($P$5,$B53,$C53),'CAP1'!$A$6:$M$200,13,FALSE),0)</f>
        <v>0</v>
      </c>
      <c r="Q53" s="328">
        <f>_xlfn.IFNA(VLOOKUP(CONCATENATE($Q$5,$B53,$C53),BAL!$A$6:$M$287,13,FALSE),0)</f>
        <v>0</v>
      </c>
      <c r="R53" s="296">
        <f>_xlfn.IFNA(VLOOKUP(CONCATENATE($R$5,$B53,$C53),'PM2'!$A$6:$M$148,13,FALSE),0)</f>
        <v>0</v>
      </c>
      <c r="S53" s="335">
        <f>_xlfn.IFNA(VLOOKUP(CONCATENATE($S$5,$B53,$C53),'HOR2'!$A$6:$M$148,13,FALSE),0)</f>
        <v>0</v>
      </c>
      <c r="T53" s="212">
        <f>_xlfn.IFNA(VLOOKUP(CONCATENATE($T$5,$B53,$C53),'PM2'!$A$6:$M$200,13,FALSE),0)</f>
        <v>0</v>
      </c>
      <c r="U53" s="212">
        <f>_xlfn.IFNA(VLOOKUP(CONCATENATE($U$5,$B53,$C53),MOR!$A$6:$M$200,13,FALSE),0)</f>
        <v>0</v>
      </c>
      <c r="V53" s="349">
        <f>_xlfn.IFNA(VLOOKUP(CONCATENATE($V$5,$B53,$C53),'HOR2'!$A$6:$M$200,13,FALSE),0)</f>
        <v>0</v>
      </c>
      <c r="W53" s="297">
        <f>_xlfn.IFNA(VLOOKUP(CONCATENATE($W$5,$B53,$C53),'PM3'!$A$6:$M$200,13,FALSE),0)</f>
        <v>0</v>
      </c>
      <c r="X53" s="212">
        <f>_xlfn.IFNA(VLOOKUP(CONCATENATE($X$5,$B53,$C53),BAL!$A$6:$M$200,13,FALSE),0)</f>
        <v>0</v>
      </c>
      <c r="Y53" s="212">
        <f>_xlfn.IFNA(VLOOKUP(CONCATENATE($Y$5,$B53,$C53),SC!$A$6:$M$232,13,FALSE),0)</f>
        <v>0</v>
      </c>
      <c r="Z53" s="124"/>
    </row>
    <row r="54" spans="1:26" x14ac:dyDescent="0.25">
      <c r="A54" s="468"/>
      <c r="B54" s="127"/>
      <c r="C54" s="132"/>
      <c r="D54" s="132"/>
      <c r="E54" s="133"/>
      <c r="F54" s="134"/>
      <c r="G54" s="129">
        <f t="shared" si="5"/>
        <v>0</v>
      </c>
      <c r="H54" s="130">
        <f t="shared" si="6"/>
        <v>0</v>
      </c>
      <c r="I54" s="131"/>
      <c r="J54" s="143">
        <f>_xlfn.IFNA(VLOOKUP(CONCATENATE($J$5,$B54,$C54),'HOR22'!$A$6:$M$250,13,FALSE),0)</f>
        <v>0</v>
      </c>
      <c r="K54" s="328">
        <f>_xlfn.IFNA(VLOOKUP(CONCATENATE($K$5,$B54,$C54),'BUS1'!$A$6:$M$250,13,FALSE),0)</f>
        <v>0</v>
      </c>
      <c r="L54" s="143">
        <f>_xlfn.IFNA(VLOOKUP(CONCATENATE($L$5,$B54,$C54),'KR2'!$A$6:$M$250,13,FALSE),0)</f>
        <v>0</v>
      </c>
      <c r="M54" s="328">
        <f>_xlfn.IFNA(VLOOKUP(CONCATENATE($M$5,$B54,$C54),'HOR1'!$A$6:$M$250,13,FALSE),0)</f>
        <v>0</v>
      </c>
      <c r="N54" s="143">
        <f>_xlfn.IFNA(VLOOKUP(CONCATENATE($N$5,$B54,$C54),'SWA1'!$A$6:$M$250,13,FALSE),0)</f>
        <v>0</v>
      </c>
      <c r="O54" s="328">
        <f>_xlfn.IFNA(VLOOKUP(CONCATENATE($O$5,$B54,$C54),'PM1'!$A$6:$M$154,13,FALSE),0)</f>
        <v>0</v>
      </c>
      <c r="P54" s="143">
        <f>_xlfn.IFNA(VLOOKUP(CONCATENATE($P$5,$B54,$C54),'CAP1'!$A$6:$M$200,13,FALSE),0)</f>
        <v>0</v>
      </c>
      <c r="Q54" s="328">
        <f>_xlfn.IFNA(VLOOKUP(CONCATENATE($Q$5,$B54,$C54),BAL!$A$6:$M$287,13,FALSE),0)</f>
        <v>0</v>
      </c>
      <c r="R54" s="296">
        <f>_xlfn.IFNA(VLOOKUP(CONCATENATE($R$5,$B54,$C54),'PM2'!$A$6:$M$148,13,FALSE),0)</f>
        <v>0</v>
      </c>
      <c r="S54" s="335">
        <f>_xlfn.IFNA(VLOOKUP(CONCATENATE($S$5,$B54,$C54),'HOR2'!$A$6:$M$148,13,FALSE),0)</f>
        <v>0</v>
      </c>
      <c r="T54" s="212">
        <f>_xlfn.IFNA(VLOOKUP(CONCATENATE($T$5,$B54,$C54),'PM2'!$A$6:$M$200,13,FALSE),0)</f>
        <v>0</v>
      </c>
      <c r="U54" s="212">
        <f>_xlfn.IFNA(VLOOKUP(CONCATENATE($U$5,$B54,$C54),MOR!$A$6:$M$200,13,FALSE),0)</f>
        <v>0</v>
      </c>
      <c r="V54" s="349">
        <f>_xlfn.IFNA(VLOOKUP(CONCATENATE($V$5,$B54,$C54),'HOR2'!$A$6:$M$200,13,FALSE),0)</f>
        <v>0</v>
      </c>
      <c r="W54" s="297">
        <f>_xlfn.IFNA(VLOOKUP(CONCATENATE($W$5,$B54,$C54),'PM3'!$A$6:$M$200,13,FALSE),0)</f>
        <v>0</v>
      </c>
      <c r="X54" s="212">
        <f>_xlfn.IFNA(VLOOKUP(CONCATENATE($X$5,$B54,$C54),BAL!$A$6:$M$200,13,FALSE),0)</f>
        <v>0</v>
      </c>
      <c r="Y54" s="212">
        <f>_xlfn.IFNA(VLOOKUP(CONCATENATE($Y$5,$B54,$C54),SC!$A$6:$M$232,13,FALSE),0)</f>
        <v>0</v>
      </c>
      <c r="Z54" s="124"/>
    </row>
    <row r="55" spans="1:26" x14ac:dyDescent="0.25">
      <c r="A55" s="468"/>
      <c r="B55" s="127"/>
      <c r="C55" s="132"/>
      <c r="D55" s="132"/>
      <c r="E55" s="133"/>
      <c r="F55" s="134"/>
      <c r="G55" s="129">
        <f t="shared" si="5"/>
        <v>0</v>
      </c>
      <c r="H55" s="130">
        <f t="shared" si="6"/>
        <v>0</v>
      </c>
      <c r="I55" s="131"/>
      <c r="J55" s="143">
        <f>_xlfn.IFNA(VLOOKUP(CONCATENATE($J$5,$B55,$C55),'HOR22'!$A$6:$M$250,13,FALSE),0)</f>
        <v>0</v>
      </c>
      <c r="K55" s="328">
        <f>_xlfn.IFNA(VLOOKUP(CONCATENATE($K$5,$B55,$C55),'BUS1'!$A$6:$M$250,13,FALSE),0)</f>
        <v>0</v>
      </c>
      <c r="L55" s="143">
        <f>_xlfn.IFNA(VLOOKUP(CONCATENATE($L$5,$B55,$C55),'KR2'!$A$6:$M$250,13,FALSE),0)</f>
        <v>0</v>
      </c>
      <c r="M55" s="328">
        <f>_xlfn.IFNA(VLOOKUP(CONCATENATE($M$5,$B55,$C55),'HOR1'!$A$6:$M$250,13,FALSE),0)</f>
        <v>0</v>
      </c>
      <c r="N55" s="143">
        <f>_xlfn.IFNA(VLOOKUP(CONCATENATE($N$5,$B55,$C55),'SWA1'!$A$6:$M$250,13,FALSE),0)</f>
        <v>0</v>
      </c>
      <c r="O55" s="328">
        <f>_xlfn.IFNA(VLOOKUP(CONCATENATE($O$5,$B55,$C55),'PM1'!$A$6:$M$250,13,FALSE),0)</f>
        <v>0</v>
      </c>
      <c r="P55" s="143">
        <f>_xlfn.IFNA(VLOOKUP(CONCATENATE($P$5,$B55,$C55),'CAP1'!$A$6:$M$200,13,FALSE),0)</f>
        <v>0</v>
      </c>
      <c r="Q55" s="328">
        <f>_xlfn.IFNA(VLOOKUP(CONCATENATE($Q$5,$B55,$C55),BAL!$A$6:$M$287,13,FALSE),0)</f>
        <v>0</v>
      </c>
      <c r="R55" s="296">
        <f>_xlfn.IFNA(VLOOKUP(CONCATENATE($R$5,$B55,$C55),'PM2'!$A$6:$M$148,13,FALSE),0)</f>
        <v>0</v>
      </c>
      <c r="S55" s="335">
        <f>_xlfn.IFNA(VLOOKUP(CONCATENATE($S$5,$B55,$C55),'HOR2'!$A$6:$M$148,13,FALSE),0)</f>
        <v>0</v>
      </c>
      <c r="T55" s="212">
        <f>_xlfn.IFNA(VLOOKUP(CONCATENATE($T$5,$B55,$C55),'PM2'!$A$6:$M$200,13,FALSE),0)</f>
        <v>0</v>
      </c>
      <c r="U55" s="212">
        <f>_xlfn.IFNA(VLOOKUP(CONCATENATE($U$5,$B55,$C55),MOR!$A$6:$M$200,13,FALSE),0)</f>
        <v>0</v>
      </c>
      <c r="V55" s="349">
        <f>_xlfn.IFNA(VLOOKUP(CONCATENATE($V$5,$B55,$C55),'HOR2'!$A$6:$M$200,13,FALSE),0)</f>
        <v>0</v>
      </c>
      <c r="W55" s="297">
        <f>_xlfn.IFNA(VLOOKUP(CONCATENATE($W$5,$B55,$C55),'PM3'!$A$6:$M$200,13,FALSE),0)</f>
        <v>0</v>
      </c>
      <c r="X55" s="212">
        <f>_xlfn.IFNA(VLOOKUP(CONCATENATE($X$5,$B55,$C55),BAL!$A$6:$M$200,13,FALSE),0)</f>
        <v>0</v>
      </c>
      <c r="Y55" s="212">
        <f>_xlfn.IFNA(VLOOKUP(CONCATENATE($Y$5,$B55,$C55),SC!$A$6:$M$232,13,FALSE),0)</f>
        <v>0</v>
      </c>
      <c r="Z55" s="124"/>
    </row>
    <row r="56" spans="1:26" x14ac:dyDescent="0.25">
      <c r="A56" s="468"/>
      <c r="B56" s="127"/>
      <c r="C56" s="132"/>
      <c r="D56" s="132"/>
      <c r="E56" s="133"/>
      <c r="F56" s="134"/>
      <c r="G56" s="129">
        <f t="shared" si="5"/>
        <v>0</v>
      </c>
      <c r="H56" s="130">
        <f t="shared" si="6"/>
        <v>0</v>
      </c>
      <c r="I56" s="131"/>
      <c r="J56" s="143">
        <f>_xlfn.IFNA(VLOOKUP(CONCATENATE($J$5,$B56,$C56),'HOR22'!$A$6:$M$250,13,FALSE),0)</f>
        <v>0</v>
      </c>
      <c r="K56" s="328">
        <f>_xlfn.IFNA(VLOOKUP(CONCATENATE($K$5,$B56,$C56),'BUS1'!$A$6:$M$250,13,FALSE),0)</f>
        <v>0</v>
      </c>
      <c r="L56" s="143">
        <f>_xlfn.IFNA(VLOOKUP(CONCATENATE($L$5,$B56,$C56),'KR2'!$A$6:$M$250,13,FALSE),0)</f>
        <v>0</v>
      </c>
      <c r="M56" s="328">
        <f>_xlfn.IFNA(VLOOKUP(CONCATENATE($M$5,$B56,$C56),'HOR1'!$A$6:$M$250,13,FALSE),0)</f>
        <v>0</v>
      </c>
      <c r="N56" s="143">
        <f>_xlfn.IFNA(VLOOKUP(CONCATENATE($N$5,$B56,$C56),'SWA1'!$A$6:$M$250,13,FALSE),0)</f>
        <v>0</v>
      </c>
      <c r="O56" s="328">
        <f>_xlfn.IFNA(VLOOKUP(CONCATENATE($O$5,$B56,$C56),'PM1'!$A$6:$M$250,13,FALSE),0)</f>
        <v>0</v>
      </c>
      <c r="P56" s="143">
        <f>_xlfn.IFNA(VLOOKUP(CONCATENATE($P$5,$B56,$C56),'CAP1'!$A$6:$M$200,13,FALSE),0)</f>
        <v>0</v>
      </c>
      <c r="Q56" s="328">
        <f>_xlfn.IFNA(VLOOKUP(CONCATENATE($Q$5,$B56,$C56),BAL!$A$6:$M$287,13,FALSE),0)</f>
        <v>0</v>
      </c>
      <c r="R56" s="296">
        <f>_xlfn.IFNA(VLOOKUP(CONCATENATE($R$5,$B56,$C56),'PM2'!$A$6:$M$148,13,FALSE),0)</f>
        <v>0</v>
      </c>
      <c r="S56" s="335">
        <f>_xlfn.IFNA(VLOOKUP(CONCATENATE($S$5,$B56,$C56),'HOR2'!$A$6:$M$148,13,FALSE),0)</f>
        <v>0</v>
      </c>
      <c r="T56" s="212">
        <f>_xlfn.IFNA(VLOOKUP(CONCATENATE($T$5,$B56,$C56),'PM2'!$A$6:$M$200,13,FALSE),0)</f>
        <v>0</v>
      </c>
      <c r="U56" s="212">
        <f>_xlfn.IFNA(VLOOKUP(CONCATENATE($U$5,$B56,$C56),MOR!$A$6:$M$200,13,FALSE),0)</f>
        <v>0</v>
      </c>
      <c r="V56" s="349">
        <f>_xlfn.IFNA(VLOOKUP(CONCATENATE($V$5,$B56,$C56),'HOR2'!$A$6:$M$200,13,FALSE),0)</f>
        <v>0</v>
      </c>
      <c r="W56" s="212">
        <f>_xlfn.IFNA(VLOOKUP(CONCATENATE($W$5,$B56,$C56),'EH1'!$A$6:$M$200,13,FALSE),0)</f>
        <v>0</v>
      </c>
      <c r="X56" s="212">
        <f>_xlfn.IFNA(VLOOKUP(CONCATENATE($X$5,$B56,$C56),BAL!$A$6:$M$200,13,FALSE),0)</f>
        <v>0</v>
      </c>
      <c r="Y56" s="212">
        <f>_xlfn.IFNA(VLOOKUP(CONCATENATE($Y$5,$B56,$C56),SC!$A$6:$M$232,13,FALSE),0)</f>
        <v>0</v>
      </c>
      <c r="Z56" s="124"/>
    </row>
    <row r="57" spans="1:26" x14ac:dyDescent="0.25">
      <c r="A57" s="468"/>
      <c r="B57" s="127"/>
      <c r="C57" s="132"/>
      <c r="D57" s="132"/>
      <c r="E57" s="133"/>
      <c r="F57" s="134"/>
      <c r="G57" s="129">
        <f t="shared" si="5"/>
        <v>0</v>
      </c>
      <c r="H57" s="130">
        <f t="shared" si="6"/>
        <v>0</v>
      </c>
      <c r="I57" s="131"/>
      <c r="J57" s="143">
        <f>_xlfn.IFNA(VLOOKUP(CONCATENATE($J$5,$B57,$C57),'HOR22'!$A$6:$M$250,13,FALSE),0)</f>
        <v>0</v>
      </c>
      <c r="K57" s="328">
        <f>_xlfn.IFNA(VLOOKUP(CONCATENATE($K$5,$B57,$C57),'BUS1'!$A$6:$M$250,13,FALSE),0)</f>
        <v>0</v>
      </c>
      <c r="L57" s="143">
        <f>_xlfn.IFNA(VLOOKUP(CONCATENATE($L$5,$B57,$C57),'KR2'!$A$6:$M$250,13,FALSE),0)</f>
        <v>0</v>
      </c>
      <c r="M57" s="328">
        <f>_xlfn.IFNA(VLOOKUP(CONCATENATE($M$5,$B57,$C57),'HOR1'!$A$6:$M$250,13,FALSE),0)</f>
        <v>0</v>
      </c>
      <c r="N57" s="143">
        <f>_xlfn.IFNA(VLOOKUP(CONCATENATE($N$5,$B57,$C57),'SWA1'!$A$6:$M$250,13,FALSE),0)</f>
        <v>0</v>
      </c>
      <c r="O57" s="328">
        <f>_xlfn.IFNA(VLOOKUP(CONCATENATE($O$5,$B57,$C57),'PM1'!$A$6:$M$250,13,FALSE),0)</f>
        <v>0</v>
      </c>
      <c r="P57" s="143">
        <f>_xlfn.IFNA(VLOOKUP(CONCATENATE($P$5,$B57,$C57),'CAP1'!$A$6:$M$200,13,FALSE),0)</f>
        <v>0</v>
      </c>
      <c r="Q57" s="328">
        <f>_xlfn.IFNA(VLOOKUP(CONCATENATE($Q$5,$B57,$C57),BAL!$A$6:$M$287,13,FALSE),0)</f>
        <v>0</v>
      </c>
      <c r="R57" s="296">
        <f>_xlfn.IFNA(VLOOKUP(CONCATENATE($R$5,$B57,$C57),'PM2'!$A$6:$M$148,13,FALSE),0)</f>
        <v>0</v>
      </c>
      <c r="S57" s="335">
        <f>_xlfn.IFNA(VLOOKUP(CONCATENATE($S$5,$B57,$C57),'HOR2'!$A$6:$M$148,13,FALSE),0)</f>
        <v>0</v>
      </c>
      <c r="T57" s="212">
        <f>_xlfn.IFNA(VLOOKUP(CONCATENATE($T$5,$B57,$C57),'PM2'!$A$6:$M$200,13,FALSE),0)</f>
        <v>0</v>
      </c>
      <c r="U57" s="212">
        <f>_xlfn.IFNA(VLOOKUP(CONCATENATE($U$5,$B57,$C57),MOR!$A$6:$M$200,13,FALSE),0)</f>
        <v>0</v>
      </c>
      <c r="V57" s="349">
        <f>_xlfn.IFNA(VLOOKUP(CONCATENATE($V$5,$B57,$C57),'HOR2'!$A$6:$M$200,13,FALSE),0)</f>
        <v>0</v>
      </c>
      <c r="W57" s="212">
        <f>_xlfn.IFNA(VLOOKUP(CONCATENATE($W$5,$B57,$C57),'EH1'!$A$6:$M$200,13,FALSE),0)</f>
        <v>0</v>
      </c>
      <c r="X57" s="212">
        <f>_xlfn.IFNA(VLOOKUP(CONCATENATE($X$5,$B57,$C57),BAL!$A$6:$M$200,13,FALSE),0)</f>
        <v>0</v>
      </c>
      <c r="Y57" s="212">
        <f>_xlfn.IFNA(VLOOKUP(CONCATENATE($Y$5,$B57,$C57),SC!$A$6:$M$232,13,FALSE),0)</f>
        <v>0</v>
      </c>
      <c r="Z57" s="124"/>
    </row>
    <row r="58" spans="1:26" x14ac:dyDescent="0.25">
      <c r="A58" s="468"/>
      <c r="B58" s="127"/>
      <c r="C58" s="132"/>
      <c r="D58" s="132"/>
      <c r="E58" s="133"/>
      <c r="F58" s="134"/>
      <c r="G58" s="129">
        <f t="shared" si="5"/>
        <v>0</v>
      </c>
      <c r="H58" s="130">
        <f t="shared" si="6"/>
        <v>0</v>
      </c>
      <c r="I58" s="131"/>
      <c r="J58" s="143">
        <f>_xlfn.IFNA(VLOOKUP(CONCATENATE($J$5,$B58,$C58),'HOR22'!$A$6:$M$250,13,FALSE),0)</f>
        <v>0</v>
      </c>
      <c r="K58" s="328">
        <f>_xlfn.IFNA(VLOOKUP(CONCATENATE($K$5,$B58,$C58),'BUS1'!$A$6:$M$250,13,FALSE),0)</f>
        <v>0</v>
      </c>
      <c r="L58" s="143">
        <f>_xlfn.IFNA(VLOOKUP(CONCATENATE($L$5,$B58,$C58),'KR2'!$A$6:$M$250,13,FALSE),0)</f>
        <v>0</v>
      </c>
      <c r="M58" s="328">
        <f>_xlfn.IFNA(VLOOKUP(CONCATENATE($M$5,$B58,$C58),'HOR1'!$A$6:$M$250,13,FALSE),0)</f>
        <v>0</v>
      </c>
      <c r="N58" s="143">
        <f>_xlfn.IFNA(VLOOKUP(CONCATENATE($N$5,$B58,$C58),'SWA1'!$A$6:$M$250,13,FALSE),0)</f>
        <v>0</v>
      </c>
      <c r="O58" s="328">
        <f>_xlfn.IFNA(VLOOKUP(CONCATENATE($O$5,$B58,$C58),'PM1'!$A$6:$M$250,13,FALSE),0)</f>
        <v>0</v>
      </c>
      <c r="P58" s="143">
        <f>_xlfn.IFNA(VLOOKUP(CONCATENATE($P$5,$B58,$C58),'CAP1'!$A$6:$M$200,13,FALSE),0)</f>
        <v>0</v>
      </c>
      <c r="Q58" s="328">
        <f>_xlfn.IFNA(VLOOKUP(CONCATENATE($Q$5,$B58,$C58),BAL!$A$6:$M$287,13,FALSE),0)</f>
        <v>0</v>
      </c>
      <c r="R58" s="296">
        <f>_xlfn.IFNA(VLOOKUP(CONCATENATE($R$5,$B58,$C58),'PM2'!$A$6:$M$148,13,FALSE),0)</f>
        <v>0</v>
      </c>
      <c r="S58" s="335">
        <f>_xlfn.IFNA(VLOOKUP(CONCATENATE($S$5,$B58,$C58),'HOR2'!$A$6:$M$148,13,FALSE),0)</f>
        <v>0</v>
      </c>
      <c r="T58" s="212">
        <f>_xlfn.IFNA(VLOOKUP(CONCATENATE($T$5,$B58,$C58),'PM2'!$A$6:$M$200,13,FALSE),0)</f>
        <v>0</v>
      </c>
      <c r="U58" s="212">
        <f>_xlfn.IFNA(VLOOKUP(CONCATENATE($U$5,$B58,$C58),MOR!$A$6:$M$200,13,FALSE),0)</f>
        <v>0</v>
      </c>
      <c r="V58" s="349">
        <f>_xlfn.IFNA(VLOOKUP(CONCATENATE($V$5,$B58,$C58),'HOR2'!$A$6:$M$200,13,FALSE),0)</f>
        <v>0</v>
      </c>
      <c r="W58" s="212">
        <f>_xlfn.IFNA(VLOOKUP(CONCATENATE($W$5,$B58,$C58),'EH1'!$A$6:$M$200,13,FALSE),0)</f>
        <v>0</v>
      </c>
      <c r="X58" s="212">
        <f>_xlfn.IFNA(VLOOKUP(CONCATENATE($X$5,$B58,$C58),BAL!$A$6:$M$200,13,FALSE),0)</f>
        <v>0</v>
      </c>
      <c r="Y58" s="212">
        <f>_xlfn.IFNA(VLOOKUP(CONCATENATE($Y$5,$B58,$C58),SC!$A$6:$M$232,13,FALSE),0)</f>
        <v>0</v>
      </c>
      <c r="Z58" s="124"/>
    </row>
    <row r="59" spans="1:26" x14ac:dyDescent="0.25">
      <c r="A59" s="468"/>
      <c r="B59" s="127"/>
      <c r="C59" s="132"/>
      <c r="D59" s="132"/>
      <c r="E59" s="133"/>
      <c r="F59" s="134"/>
      <c r="G59" s="129">
        <f t="shared" si="5"/>
        <v>0</v>
      </c>
      <c r="H59" s="130">
        <f t="shared" si="6"/>
        <v>0</v>
      </c>
      <c r="I59" s="131"/>
      <c r="J59" s="143">
        <f>_xlfn.IFNA(VLOOKUP(CONCATENATE($J$5,$B59,$C59),'HOR22'!$A$6:$M$250,13,FALSE),0)</f>
        <v>0</v>
      </c>
      <c r="K59" s="328">
        <f>_xlfn.IFNA(VLOOKUP(CONCATENATE($K$5,$B59,$C59),'BUS1'!$A$6:$M$250,13,FALSE),0)</f>
        <v>0</v>
      </c>
      <c r="L59" s="143">
        <f>_xlfn.IFNA(VLOOKUP(CONCATENATE($L$5,$B59,$C59),'KR2'!$A$6:$M$250,13,FALSE),0)</f>
        <v>0</v>
      </c>
      <c r="M59" s="328">
        <f>_xlfn.IFNA(VLOOKUP(CONCATENATE($M$5,$B59,$C59),'HOR1'!$A$6:$M$250,13,FALSE),0)</f>
        <v>0</v>
      </c>
      <c r="N59" s="143">
        <f>_xlfn.IFNA(VLOOKUP(CONCATENATE($N$5,$B59,$C59),'SWA1'!$A$6:$M$250,13,FALSE),0)</f>
        <v>0</v>
      </c>
      <c r="O59" s="328">
        <f>_xlfn.IFNA(VLOOKUP(CONCATENATE($O$5,$B59,$C59),'PM1'!$A$6:$M$250,13,FALSE),0)</f>
        <v>0</v>
      </c>
      <c r="P59" s="143">
        <f>_xlfn.IFNA(VLOOKUP(CONCATENATE($P$5,$B59,$C59),'CAP1'!$A$6:$M$200,13,FALSE),0)</f>
        <v>0</v>
      </c>
      <c r="Q59" s="328">
        <f>_xlfn.IFNA(VLOOKUP(CONCATENATE($Q$5,$B59,$C59),BAL!$A$6:$M$287,13,FALSE),0)</f>
        <v>0</v>
      </c>
      <c r="R59" s="296">
        <f>_xlfn.IFNA(VLOOKUP(CONCATENATE($R$5,$B59,$C59),'PM2'!$A$6:$M$148,13,FALSE),0)</f>
        <v>0</v>
      </c>
      <c r="S59" s="335">
        <f>_xlfn.IFNA(VLOOKUP(CONCATENATE($S$5,$B59,$C59),'HOR2'!$A$6:$M$148,13,FALSE),0)</f>
        <v>0</v>
      </c>
      <c r="T59" s="212">
        <f>_xlfn.IFNA(VLOOKUP(CONCATENATE($T$5,$B59,$C59),'PM2'!$A$6:$M$200,13,FALSE),0)</f>
        <v>0</v>
      </c>
      <c r="U59" s="212">
        <f>_xlfn.IFNA(VLOOKUP(CONCATENATE($U$5,$B59,$C59),MOR!$A$6:$M$200,13,FALSE),0)</f>
        <v>0</v>
      </c>
      <c r="V59" s="350">
        <f>_xlfn.IFNA(VLOOKUP(CONCATENATE($V$5,$B59,$C59),'PM3'!$A$6:$M$200,13,FALSE),0)</f>
        <v>0</v>
      </c>
      <c r="W59" s="212">
        <f>_xlfn.IFNA(VLOOKUP(CONCATENATE($W$5,$B59,$C59),'EH1'!$A$6:$M$200,13,FALSE),0)</f>
        <v>0</v>
      </c>
      <c r="X59" s="212">
        <f>_xlfn.IFNA(VLOOKUP(CONCATENATE($X$5,$B59,$C59),BAL!$A$6:$M$200,13,FALSE),0)</f>
        <v>0</v>
      </c>
      <c r="Y59" s="212">
        <f>_xlfn.IFNA(VLOOKUP(CONCATENATE($Y$5,$B59,$C59),SC!$A$6:$M$232,13,FALSE),0)</f>
        <v>0</v>
      </c>
      <c r="Z59" s="124"/>
    </row>
    <row r="60" spans="1:26" x14ac:dyDescent="0.25">
      <c r="A60" s="468"/>
      <c r="B60" s="127"/>
      <c r="C60" s="132"/>
      <c r="D60" s="128"/>
      <c r="E60" s="133"/>
      <c r="F60" s="134"/>
      <c r="G60" s="129">
        <f t="shared" si="5"/>
        <v>0</v>
      </c>
      <c r="H60" s="130">
        <f t="shared" si="6"/>
        <v>0</v>
      </c>
      <c r="I60" s="131"/>
      <c r="J60" s="143">
        <f>_xlfn.IFNA(VLOOKUP(CONCATENATE($J$5,$B60,$C60),'HOR22'!$A$6:$M$250,13,FALSE),0)</f>
        <v>0</v>
      </c>
      <c r="K60" s="328">
        <f>_xlfn.IFNA(VLOOKUP(CONCATENATE($K$5,$B60,$C60),'BUS1'!$A$6:$M$250,13,FALSE),0)</f>
        <v>0</v>
      </c>
      <c r="L60" s="143">
        <f>_xlfn.IFNA(VLOOKUP(CONCATENATE($L$5,$B60,$C60),'KR2'!$A$6:$M$250,13,FALSE),0)</f>
        <v>0</v>
      </c>
      <c r="M60" s="328">
        <f>_xlfn.IFNA(VLOOKUP(CONCATENATE($M$5,$B60,$C60),'HOR1'!$A$6:$M$250,13,FALSE),0)</f>
        <v>0</v>
      </c>
      <c r="N60" s="143">
        <f>_xlfn.IFNA(VLOOKUP(CONCATENATE($N$5,$B60,$C60),'SWA1'!$A$6:$M$250,13,FALSE),0)</f>
        <v>0</v>
      </c>
      <c r="O60" s="328">
        <f>_xlfn.IFNA(VLOOKUP(CONCATENATE($O$5,$B60,$C60),'PM1'!$A$6:$M$250,13,FALSE),0)</f>
        <v>0</v>
      </c>
      <c r="P60" s="143">
        <f>_xlfn.IFNA(VLOOKUP(CONCATENATE($P$5,$B60,$C60),'CAP1'!$A$6:$M$200,13,FALSE),0)</f>
        <v>0</v>
      </c>
      <c r="Q60" s="328">
        <f>_xlfn.IFNA(VLOOKUP(CONCATENATE($Q$5,$B60,$C60),BAL!$A$6:$M$287,13,FALSE),0)</f>
        <v>0</v>
      </c>
      <c r="R60" s="143">
        <f>_xlfn.IFNA(VLOOKUP(CONCATENATE($R$5,$B60,$C60),'Spare 2'!$A$6:$M$148,13,FALSE),0)</f>
        <v>0</v>
      </c>
      <c r="S60" s="335">
        <f>_xlfn.IFNA(VLOOKUP(CONCATENATE($S$5,$B60,$C60),'HOR2'!$A$6:$M$148,13,FALSE),0)</f>
        <v>0</v>
      </c>
      <c r="T60" s="212">
        <f>_xlfn.IFNA(VLOOKUP(CONCATENATE($T$5,$B60,$C60),'PM2'!$A$6:$M$200,13,FALSE),0)</f>
        <v>0</v>
      </c>
      <c r="U60" s="212">
        <f>_xlfn.IFNA(VLOOKUP(CONCATENATE($U$5,$B60,$C60),MOR!$A$6:$M$200,13,FALSE),0)</f>
        <v>0</v>
      </c>
      <c r="V60" s="350">
        <f>_xlfn.IFNA(VLOOKUP(CONCATENATE($V$5,$B60,$C60),'PM3'!$A$6:$M$200,13,FALSE),0)</f>
        <v>0</v>
      </c>
      <c r="W60" s="212">
        <f>_xlfn.IFNA(VLOOKUP(CONCATENATE($W$5,$B60,$C60),'EH1'!$A$6:$M$200,13,FALSE),0)</f>
        <v>0</v>
      </c>
      <c r="X60" s="212">
        <f>_xlfn.IFNA(VLOOKUP(CONCATENATE($X$5,$B60,$C60),BAL!$A$6:$M$200,13,FALSE),0)</f>
        <v>0</v>
      </c>
      <c r="Y60" s="212">
        <f>_xlfn.IFNA(VLOOKUP(CONCATENATE($Y$5,$B60,$C60),SC!$A$6:$M$232,13,FALSE),0)</f>
        <v>0</v>
      </c>
      <c r="Z60" s="124"/>
    </row>
    <row r="61" spans="1:26" x14ac:dyDescent="0.25">
      <c r="A61" s="468"/>
      <c r="B61" s="127"/>
      <c r="C61" s="132"/>
      <c r="D61" s="132"/>
      <c r="E61" s="133"/>
      <c r="F61" s="134"/>
      <c r="G61" s="129">
        <f t="shared" si="5"/>
        <v>0</v>
      </c>
      <c r="H61" s="130">
        <f t="shared" si="6"/>
        <v>0</v>
      </c>
      <c r="I61" s="131"/>
      <c r="J61" s="143">
        <f>_xlfn.IFNA(VLOOKUP(CONCATENATE($J$5,$B61,$C61),'HOR22'!$A$6:$M$250,13,FALSE),0)</f>
        <v>0</v>
      </c>
      <c r="K61" s="328">
        <f>_xlfn.IFNA(VLOOKUP(CONCATENATE($K$5,$B61,$C61),'BUS1'!$A$6:$M$250,13,FALSE),0)</f>
        <v>0</v>
      </c>
      <c r="L61" s="143">
        <f>_xlfn.IFNA(VLOOKUP(CONCATENATE($L$5,$B61,$C61),'KR2'!$A$6:$M$250,13,FALSE),0)</f>
        <v>0</v>
      </c>
      <c r="M61" s="328">
        <f>_xlfn.IFNA(VLOOKUP(CONCATENATE($M$5,$B61,$C61),'HOR1'!$A$6:$M$250,13,FALSE),0)</f>
        <v>0</v>
      </c>
      <c r="N61" s="143">
        <f>_xlfn.IFNA(VLOOKUP(CONCATENATE($N$5,$B61,$C61),'SWA1'!$A$6:$M$250,13,FALSE),0)</f>
        <v>0</v>
      </c>
      <c r="O61" s="328">
        <f>_xlfn.IFNA(VLOOKUP(CONCATENATE($O$5,$B61,$C61),'PM1'!$A$6:$M$250,13,FALSE),0)</f>
        <v>0</v>
      </c>
      <c r="P61" s="143">
        <f>_xlfn.IFNA(VLOOKUP(CONCATENATE($P$5,$B61,$C61),'CAP1'!$A$6:$M$200,13,FALSE),0)</f>
        <v>0</v>
      </c>
      <c r="Q61" s="328">
        <f>_xlfn.IFNA(VLOOKUP(CONCATENATE($Q$5,$B61,$C61),BAL!$A$6:$M$287,13,FALSE),0)</f>
        <v>0</v>
      </c>
      <c r="R61" s="143">
        <f>_xlfn.IFNA(VLOOKUP(CONCATENATE($R$5,$B61,$C61),'Spare 2'!$A$6:$M$148,13,FALSE),0)</f>
        <v>0</v>
      </c>
      <c r="S61" s="335">
        <f>_xlfn.IFNA(VLOOKUP(CONCATENATE($S$5,$B61,$C61),'HOR2'!$A$6:$M$148,13,FALSE),0)</f>
        <v>0</v>
      </c>
      <c r="T61" s="212">
        <f>_xlfn.IFNA(VLOOKUP(CONCATENATE($T$5,$B61,$C61),'PM2'!$A$6:$M$200,13,FALSE),0)</f>
        <v>0</v>
      </c>
      <c r="U61" s="212">
        <f>_xlfn.IFNA(VLOOKUP(CONCATENATE($U$5,$B61,$C61),MOR!$A$6:$M$200,13,FALSE),0)</f>
        <v>0</v>
      </c>
      <c r="V61" s="350">
        <f>_xlfn.IFNA(VLOOKUP(CONCATENATE($V$5,$B61,$C61),'PM3'!$A$6:$M$200,13,FALSE),0)</f>
        <v>0</v>
      </c>
      <c r="W61" s="212">
        <f>_xlfn.IFNA(VLOOKUP(CONCATENATE($W$5,$B61,$C61),'EH1'!$A$6:$M$200,13,FALSE),0)</f>
        <v>0</v>
      </c>
      <c r="X61" s="212">
        <f>_xlfn.IFNA(VLOOKUP(CONCATENATE($X$5,$B61,$C61),BAL!$A$6:$M$200,13,FALSE),0)</f>
        <v>0</v>
      </c>
      <c r="Y61" s="212">
        <f>_xlfn.IFNA(VLOOKUP(CONCATENATE($Y$5,$B61,$C61),SC!$A$6:$M$232,13,FALSE),0)</f>
        <v>0</v>
      </c>
      <c r="Z61" s="124"/>
    </row>
    <row r="62" spans="1:26" x14ac:dyDescent="0.25">
      <c r="A62" s="468"/>
      <c r="B62" s="127"/>
      <c r="C62" s="132"/>
      <c r="D62" s="132"/>
      <c r="E62" s="133"/>
      <c r="F62" s="134"/>
      <c r="G62" s="129">
        <f t="shared" si="5"/>
        <v>0</v>
      </c>
      <c r="H62" s="130">
        <f t="shared" si="6"/>
        <v>0</v>
      </c>
      <c r="I62" s="131"/>
      <c r="J62" s="143">
        <f>_xlfn.IFNA(VLOOKUP(CONCATENATE($J$5,$B62,$C62),'HOR22'!$A$6:$M$250,13,FALSE),0)</f>
        <v>0</v>
      </c>
      <c r="K62" s="328">
        <f>_xlfn.IFNA(VLOOKUP(CONCATENATE($K$5,$B62,$C62),'BUS1'!$A$6:$M$250,13,FALSE),0)</f>
        <v>0</v>
      </c>
      <c r="L62" s="143">
        <f>_xlfn.IFNA(VLOOKUP(CONCATENATE($L$5,$B62,$C62),'KR2'!$A$6:$M$250,13,FALSE),0)</f>
        <v>0</v>
      </c>
      <c r="M62" s="328">
        <f>_xlfn.IFNA(VLOOKUP(CONCATENATE($M$5,$B62,$C62),'HOR1'!$A$6:$M$250,13,FALSE),0)</f>
        <v>0</v>
      </c>
      <c r="N62" s="143">
        <f>_xlfn.IFNA(VLOOKUP(CONCATENATE($N$5,$B62,$C62),'SWA1'!$A$6:$M$250,13,FALSE),0)</f>
        <v>0</v>
      </c>
      <c r="O62" s="328">
        <f>_xlfn.IFNA(VLOOKUP(CONCATENATE($O$5,$B62,$C62),'PM1'!$A$6:$M$250,13,FALSE),0)</f>
        <v>0</v>
      </c>
      <c r="P62" s="143">
        <f>_xlfn.IFNA(VLOOKUP(CONCATENATE($P$5,$B62,$C62),'CAP1'!$A$6:$M$200,13,FALSE),0)</f>
        <v>0</v>
      </c>
      <c r="Q62" s="328">
        <f>_xlfn.IFNA(VLOOKUP(CONCATENATE($Q$5,$B62,$C62),BAL!$A$6:$M$287,13,FALSE),0)</f>
        <v>0</v>
      </c>
      <c r="R62" s="143">
        <f>_xlfn.IFNA(VLOOKUP(CONCATENATE($R$5,$B62,$C62),'Spare 2'!$A$6:$M$148,13,FALSE),0)</f>
        <v>0</v>
      </c>
      <c r="S62" s="335">
        <f>_xlfn.IFNA(VLOOKUP(CONCATENATE($S$5,$B62,$C62),'HOR2'!$A$6:$M$148,13,FALSE),0)</f>
        <v>0</v>
      </c>
      <c r="T62" s="212">
        <f>_xlfn.IFNA(VLOOKUP(CONCATENATE($T$5,$B62,$C62),'PM2'!$A$6:$M$200,13,FALSE),0)</f>
        <v>0</v>
      </c>
      <c r="U62" s="212">
        <f>_xlfn.IFNA(VLOOKUP(CONCATENATE($U$5,$B62,$C62),MOR!$A$6:$M$200,13,FALSE),0)</f>
        <v>0</v>
      </c>
      <c r="V62" s="350">
        <f>_xlfn.IFNA(VLOOKUP(CONCATENATE($V$5,$B62,$C62),'PM3'!$A$6:$M$200,13,FALSE),0)</f>
        <v>0</v>
      </c>
      <c r="W62" s="212">
        <f>_xlfn.IFNA(VLOOKUP(CONCATENATE($W$5,$B62,$C62),'EH1'!$A$6:$M$200,13,FALSE),0)</f>
        <v>0</v>
      </c>
      <c r="X62" s="212">
        <f>_xlfn.IFNA(VLOOKUP(CONCATENATE($X$5,$B62,$C62),BAL!$A$6:$M$200,13,FALSE),0)</f>
        <v>0</v>
      </c>
      <c r="Y62" s="212">
        <f>_xlfn.IFNA(VLOOKUP(CONCATENATE($Y$5,$B62,$C62),SC!$A$6:$M$232,13,FALSE),0)</f>
        <v>0</v>
      </c>
      <c r="Z62" s="124"/>
    </row>
    <row r="63" spans="1:26" x14ac:dyDescent="0.25">
      <c r="A63" s="468"/>
      <c r="B63" s="127"/>
      <c r="C63" s="132"/>
      <c r="D63" s="132"/>
      <c r="E63" s="133"/>
      <c r="F63" s="134"/>
      <c r="G63" s="129">
        <f t="shared" si="5"/>
        <v>0</v>
      </c>
      <c r="H63" s="130">
        <f t="shared" si="6"/>
        <v>0</v>
      </c>
      <c r="I63" s="131"/>
      <c r="J63" s="143">
        <f>_xlfn.IFNA(VLOOKUP(CONCATENATE($J$5,$B63,$C63),'HOR22'!$A$6:$M$250,13,FALSE),0)</f>
        <v>0</v>
      </c>
      <c r="K63" s="328">
        <f>_xlfn.IFNA(VLOOKUP(CONCATENATE($K$5,$B63,$C63),'BUS1'!$A$6:$M$250,13,FALSE),0)</f>
        <v>0</v>
      </c>
      <c r="L63" s="143">
        <f>_xlfn.IFNA(VLOOKUP(CONCATENATE($L$5,$B63,$C63),'KR2'!$A$6:$M$250,13,FALSE),0)</f>
        <v>0</v>
      </c>
      <c r="M63" s="328">
        <f>_xlfn.IFNA(VLOOKUP(CONCATENATE($M$5,$B63,$C63),'HOR1'!$A$6:$M$250,13,FALSE),0)</f>
        <v>0</v>
      </c>
      <c r="N63" s="143">
        <f>_xlfn.IFNA(VLOOKUP(CONCATENATE($N$5,$B63,$C63),'SWA1'!$A$6:$M$250,13,FALSE),0)</f>
        <v>0</v>
      </c>
      <c r="O63" s="328">
        <f>_xlfn.IFNA(VLOOKUP(CONCATENATE($O$5,$B63,$C63),'PM1'!$A$6:$M$250,13,FALSE),0)</f>
        <v>0</v>
      </c>
      <c r="P63" s="143">
        <f>_xlfn.IFNA(VLOOKUP(CONCATENATE($P$5,$B63,$C63),'CAP1'!$A$6:$M$200,13,FALSE),0)</f>
        <v>0</v>
      </c>
      <c r="Q63" s="328">
        <f>_xlfn.IFNA(VLOOKUP(CONCATENATE($Q$5,$B63,$C63),BAL!$A$6:$M$287,13,FALSE),0)</f>
        <v>0</v>
      </c>
      <c r="R63" s="143">
        <f>_xlfn.IFNA(VLOOKUP(CONCATENATE($R$5,$B63,$C63),'Spare 2'!$A$6:$M$148,13,FALSE),0)</f>
        <v>0</v>
      </c>
      <c r="S63" s="335">
        <f>_xlfn.IFNA(VLOOKUP(CONCATENATE($S$5,$B63,$C63),'HOR2'!$A$6:$M$148,13,FALSE),0)</f>
        <v>0</v>
      </c>
      <c r="T63" s="212">
        <f>_xlfn.IFNA(VLOOKUP(CONCATENATE($T$5,$B63,$C63),'PM2'!$A$6:$M$200,13,FALSE),0)</f>
        <v>0</v>
      </c>
      <c r="U63" s="212">
        <f>_xlfn.IFNA(VLOOKUP(CONCATENATE($U$5,$B63,$C63),MOR!$A$6:$M$200,13,FALSE),0)</f>
        <v>0</v>
      </c>
      <c r="V63" s="350">
        <f>_xlfn.IFNA(VLOOKUP(CONCATENATE($V$5,$B63,$C63),'PM3'!$A$6:$M$200,13,FALSE),0)</f>
        <v>0</v>
      </c>
      <c r="W63" s="212">
        <f>_xlfn.IFNA(VLOOKUP(CONCATENATE($W$5,$B63,$C63),'EH1'!$A$6:$M$200,13,FALSE),0)</f>
        <v>0</v>
      </c>
      <c r="X63" s="212">
        <f>_xlfn.IFNA(VLOOKUP(CONCATENATE($X$5,$B63,$C63),BAL!$A$6:$M$200,13,FALSE),0)</f>
        <v>0</v>
      </c>
      <c r="Y63" s="212">
        <f>_xlfn.IFNA(VLOOKUP(CONCATENATE($Y$5,$B63,$C63),SC!$A$6:$M$232,13,FALSE),0)</f>
        <v>0</v>
      </c>
      <c r="Z63" s="124"/>
    </row>
    <row r="64" spans="1:26" x14ac:dyDescent="0.25">
      <c r="A64" s="468"/>
      <c r="B64" s="127"/>
      <c r="C64" s="132"/>
      <c r="D64" s="132"/>
      <c r="E64" s="133"/>
      <c r="F64" s="134"/>
      <c r="G64" s="129">
        <f t="shared" si="5"/>
        <v>0</v>
      </c>
      <c r="H64" s="130">
        <f t="shared" si="6"/>
        <v>0</v>
      </c>
      <c r="I64" s="131"/>
      <c r="J64" s="143">
        <f>_xlfn.IFNA(VLOOKUP(CONCATENATE($J$5,$B64,$C64),'HOR22'!$A$6:$M$250,13,FALSE),0)</f>
        <v>0</v>
      </c>
      <c r="K64" s="328">
        <f>_xlfn.IFNA(VLOOKUP(CONCATENATE($K$5,$B64,$C64),'BUS1'!$A$6:$M$250,13,FALSE),0)</f>
        <v>0</v>
      </c>
      <c r="L64" s="143">
        <f>_xlfn.IFNA(VLOOKUP(CONCATENATE($L$5,$B64,$C64),'KR2'!$A$6:$M$250,13,FALSE),0)</f>
        <v>0</v>
      </c>
      <c r="M64" s="328">
        <f>_xlfn.IFNA(VLOOKUP(CONCATENATE($M$5,$B64,$C64),'HOR1'!$A$6:$M$250,13,FALSE),0)</f>
        <v>0</v>
      </c>
      <c r="N64" s="143">
        <f>_xlfn.IFNA(VLOOKUP(CONCATENATE($N$5,$B64,$C64),'SWA1'!$A$6:$M$250,13,FALSE),0)</f>
        <v>0</v>
      </c>
      <c r="O64" s="328">
        <f>_xlfn.IFNA(VLOOKUP(CONCATENATE($O$5,$B64,$C64),'PM1'!$A$6:$M$250,13,FALSE),0)</f>
        <v>0</v>
      </c>
      <c r="P64" s="143">
        <f>_xlfn.IFNA(VLOOKUP(CONCATENATE($P$5,$B64,$C64),'CAP1'!$A$6:$M$200,13,FALSE),0)</f>
        <v>0</v>
      </c>
      <c r="Q64" s="328">
        <f>_xlfn.IFNA(VLOOKUP(CONCATENATE($Q$5,$B64,$C64),BAL!$A$6:$M$287,13,FALSE),0)</f>
        <v>0</v>
      </c>
      <c r="R64" s="143">
        <f>_xlfn.IFNA(VLOOKUP(CONCATENATE($R$5,$B64,$C64),'Spare 2'!$A$6:$M$148,13,FALSE),0)</f>
        <v>0</v>
      </c>
      <c r="S64" s="335">
        <f>_xlfn.IFNA(VLOOKUP(CONCATENATE($S$5,$B64,$C64),'HOR2'!$A$6:$M$148,13,FALSE),0)</f>
        <v>0</v>
      </c>
      <c r="T64" s="212">
        <f>_xlfn.IFNA(VLOOKUP(CONCATENATE($T$5,$B64,$C64),'PM2'!$A$6:$M$200,13,FALSE),0)</f>
        <v>0</v>
      </c>
      <c r="U64" s="212">
        <f>_xlfn.IFNA(VLOOKUP(CONCATENATE($U$5,$B64,$C64),MOR!$A$6:$M$200,13,FALSE),0)</f>
        <v>0</v>
      </c>
      <c r="V64" s="350">
        <f>_xlfn.IFNA(VLOOKUP(CONCATENATE($V$5,$B64,$C64),'PM3'!$A$6:$M$200,13,FALSE),0)</f>
        <v>0</v>
      </c>
      <c r="W64" s="212">
        <f>_xlfn.IFNA(VLOOKUP(CONCATENATE($W$5,$B64,$C64),'EH1'!$A$6:$M$200,13,FALSE),0)</f>
        <v>0</v>
      </c>
      <c r="X64" s="212">
        <f>_xlfn.IFNA(VLOOKUP(CONCATENATE($X$5,$B64,$C64),BAL!$A$6:$M$200,13,FALSE),0)</f>
        <v>0</v>
      </c>
      <c r="Y64" s="212">
        <f>_xlfn.IFNA(VLOOKUP(CONCATENATE($Y$5,$B64,$C64),SC!$A$6:$M$232,13,FALSE),0)</f>
        <v>0</v>
      </c>
      <c r="Z64" s="124"/>
    </row>
    <row r="65" spans="1:26" x14ac:dyDescent="0.25">
      <c r="A65" s="468"/>
      <c r="B65" s="127"/>
      <c r="C65" s="132"/>
      <c r="D65" s="132"/>
      <c r="E65" s="133"/>
      <c r="F65" s="134"/>
      <c r="G65" s="129">
        <f t="shared" si="5"/>
        <v>0</v>
      </c>
      <c r="H65" s="130">
        <f t="shared" si="6"/>
        <v>0</v>
      </c>
      <c r="I65" s="131"/>
      <c r="J65" s="143">
        <f>_xlfn.IFNA(VLOOKUP(CONCATENATE($J$5,$B65,$C65),'HOR22'!$A$6:$M$250,13,FALSE),0)</f>
        <v>0</v>
      </c>
      <c r="K65" s="328">
        <f>_xlfn.IFNA(VLOOKUP(CONCATENATE($K$5,$B65,$C65),'BUS1'!$A$6:$M$250,13,FALSE),0)</f>
        <v>0</v>
      </c>
      <c r="L65" s="143">
        <f>_xlfn.IFNA(VLOOKUP(CONCATENATE($L$5,$B65,$C65),'KR2'!$A$6:$M$250,13,FALSE),0)</f>
        <v>0</v>
      </c>
      <c r="M65" s="328">
        <f>_xlfn.IFNA(VLOOKUP(CONCATENATE($M$5,$B65,$C65),'HOR1'!$A$6:$M$250,13,FALSE),0)</f>
        <v>0</v>
      </c>
      <c r="N65" s="143">
        <f>_xlfn.IFNA(VLOOKUP(CONCATENATE($N$5,$B65,$C65),'SWA1'!$A$6:$M$250,13,FALSE),0)</f>
        <v>0</v>
      </c>
      <c r="O65" s="328">
        <f>_xlfn.IFNA(VLOOKUP(CONCATENATE($O$5,$B65,$C65),'PM1'!$A$6:$M$250,13,FALSE),0)</f>
        <v>0</v>
      </c>
      <c r="P65" s="143">
        <f>_xlfn.IFNA(VLOOKUP(CONCATENATE($P$5,$B65,$C65),'CAP1'!$A$6:$M$200,13,FALSE),0)</f>
        <v>0</v>
      </c>
      <c r="Q65" s="328">
        <f>_xlfn.IFNA(VLOOKUP(CONCATENATE($Q$5,$B65,$C65),BAL!$A$6:$M$287,13,FALSE),0)</f>
        <v>0</v>
      </c>
      <c r="R65" s="143">
        <f>_xlfn.IFNA(VLOOKUP(CONCATENATE($R$5,$B65,$C65),'Spare 2'!$A$6:$M$148,13,FALSE),0)</f>
        <v>0</v>
      </c>
      <c r="S65" s="335">
        <f>_xlfn.IFNA(VLOOKUP(CONCATENATE($S$5,$B65,$C65),'HOR2'!$A$6:$M$148,13,FALSE),0)</f>
        <v>0</v>
      </c>
      <c r="T65" s="212">
        <f>_xlfn.IFNA(VLOOKUP(CONCATENATE($T$5,$B65,$C65),'PM2'!$A$6:$M$200,13,FALSE),0)</f>
        <v>0</v>
      </c>
      <c r="U65" s="212">
        <f>_xlfn.IFNA(VLOOKUP(CONCATENATE($U$5,$B65,$C65),MOR!$A$6:$M$200,13,FALSE),0)</f>
        <v>0</v>
      </c>
      <c r="V65" s="350">
        <f>_xlfn.IFNA(VLOOKUP(CONCATENATE($V$5,$B65,$C65),'PM3'!$A$6:$M$200,13,FALSE),0)</f>
        <v>0</v>
      </c>
      <c r="W65" s="212">
        <f>_xlfn.IFNA(VLOOKUP(CONCATENATE($W$5,$B65,$C65),'EH1'!$A$6:$M$200,13,FALSE),0)</f>
        <v>0</v>
      </c>
      <c r="X65" s="212">
        <f>_xlfn.IFNA(VLOOKUP(CONCATENATE($X$5,$B65,$C65),BAL!$A$6:$M$200,13,FALSE),0)</f>
        <v>0</v>
      </c>
      <c r="Y65" s="212">
        <f>_xlfn.IFNA(VLOOKUP(CONCATENATE($Y$5,$B65,$C65),SC!$A$6:$M$232,13,FALSE),0)</f>
        <v>0</v>
      </c>
      <c r="Z65" s="124"/>
    </row>
    <row r="66" spans="1:26" x14ac:dyDescent="0.25">
      <c r="A66" s="468"/>
      <c r="B66" s="127"/>
      <c r="C66" s="132"/>
      <c r="D66" s="132"/>
      <c r="E66" s="133"/>
      <c r="F66" s="134"/>
      <c r="G66" s="129">
        <f t="shared" si="5"/>
        <v>0</v>
      </c>
      <c r="H66" s="130">
        <f t="shared" si="6"/>
        <v>0</v>
      </c>
      <c r="I66" s="131"/>
      <c r="J66" s="143">
        <f>_xlfn.IFNA(VLOOKUP(CONCATENATE($J$5,$B66,$C66),'HOR22'!$A$6:$M$250,13,FALSE),0)</f>
        <v>0</v>
      </c>
      <c r="K66" s="328">
        <f>_xlfn.IFNA(VLOOKUP(CONCATENATE($K$5,$B66,$C66),'BUS1'!$A$6:$M$250,13,FALSE),0)</f>
        <v>0</v>
      </c>
      <c r="L66" s="143">
        <f>_xlfn.IFNA(VLOOKUP(CONCATENATE($L$5,$B66,$C66),'KR2'!$A$6:$M$250,13,FALSE),0)</f>
        <v>0</v>
      </c>
      <c r="M66" s="328">
        <f>_xlfn.IFNA(VLOOKUP(CONCATENATE($M$5,$B66,$C66),'HOR1'!$A$6:$M$250,13,FALSE),0)</f>
        <v>0</v>
      </c>
      <c r="N66" s="143">
        <f>_xlfn.IFNA(VLOOKUP(CONCATENATE($N$5,$B66,$C66),'SWA1'!$A$6:$M$250,13,FALSE),0)</f>
        <v>0</v>
      </c>
      <c r="O66" s="328">
        <f>_xlfn.IFNA(VLOOKUP(CONCATENATE($O$5,$B66,$C66),'PM1'!$A$6:$M$250,13,FALSE),0)</f>
        <v>0</v>
      </c>
      <c r="P66" s="143">
        <f>_xlfn.IFNA(VLOOKUP(CONCATENATE($P$5,$B66,$C66),'CAP1'!$A$6:$M$200,13,FALSE),0)</f>
        <v>0</v>
      </c>
      <c r="Q66" s="328">
        <f>_xlfn.IFNA(VLOOKUP(CONCATENATE($Q$5,$B66,$C66),BAL!$A$6:$M$287,13,FALSE),0)</f>
        <v>0</v>
      </c>
      <c r="R66" s="143">
        <f>_xlfn.IFNA(VLOOKUP(CONCATENATE($R$5,$B66,$C66),'Spare 2'!$A$6:$M$148,13,FALSE),0)</f>
        <v>0</v>
      </c>
      <c r="S66" s="335">
        <f>_xlfn.IFNA(VLOOKUP(CONCATENATE($S$5,$B66,$C66),'HOR2'!$A$6:$M$148,13,FALSE),0)</f>
        <v>0</v>
      </c>
      <c r="T66" s="212">
        <f>_xlfn.IFNA(VLOOKUP(CONCATENATE($T$5,$B66,$C66),'PM2'!$A$6:$M$200,13,FALSE),0)</f>
        <v>0</v>
      </c>
      <c r="U66" s="212">
        <f>_xlfn.IFNA(VLOOKUP(CONCATENATE($U$5,$B66,$C66),MOR!$A$6:$M$200,13,FALSE),0)</f>
        <v>0</v>
      </c>
      <c r="V66" s="350">
        <f>_xlfn.IFNA(VLOOKUP(CONCATENATE($V$5,$B66,$C66),'PM3'!$A$6:$M$200,13,FALSE),0)</f>
        <v>0</v>
      </c>
      <c r="W66" s="212">
        <f>_xlfn.IFNA(VLOOKUP(CONCATENATE($W$5,$B66,$C66),'EH1'!$A$6:$M$200,13,FALSE),0)</f>
        <v>0</v>
      </c>
      <c r="X66" s="212">
        <f>_xlfn.IFNA(VLOOKUP(CONCATENATE($X$5,$B66,$C66),BAL!$A$6:$M$200,13,FALSE),0)</f>
        <v>0</v>
      </c>
      <c r="Y66" s="212">
        <f>_xlfn.IFNA(VLOOKUP(CONCATENATE($Y$5,$B66,$C66),SC!$A$6:$M$232,13,FALSE),0)</f>
        <v>0</v>
      </c>
      <c r="Z66" s="124"/>
    </row>
    <row r="67" spans="1:26" x14ac:dyDescent="0.25">
      <c r="A67" s="468"/>
      <c r="B67" s="127"/>
      <c r="C67" s="132"/>
      <c r="D67" s="132"/>
      <c r="E67" s="133"/>
      <c r="F67" s="134"/>
      <c r="G67" s="129">
        <f t="shared" si="5"/>
        <v>0</v>
      </c>
      <c r="H67" s="130">
        <f t="shared" si="6"/>
        <v>0</v>
      </c>
      <c r="I67" s="131"/>
      <c r="J67" s="143">
        <f>_xlfn.IFNA(VLOOKUP(CONCATENATE($J$5,$B67,$C67),'HOR22'!$A$6:$M$250,13,FALSE),0)</f>
        <v>0</v>
      </c>
      <c r="K67" s="328">
        <f>_xlfn.IFNA(VLOOKUP(CONCATENATE($K$5,$B67,$C67),'BUS1'!$A$6:$M$250,13,FALSE),0)</f>
        <v>0</v>
      </c>
      <c r="L67" s="143">
        <f>_xlfn.IFNA(VLOOKUP(CONCATENATE($L$5,$B67,$C67),'KR2'!$A$6:$M$250,13,FALSE),0)</f>
        <v>0</v>
      </c>
      <c r="M67" s="328">
        <f>_xlfn.IFNA(VLOOKUP(CONCATENATE($M$5,$B67,$C67),'HOR1'!$A$6:$M$250,13,FALSE),0)</f>
        <v>0</v>
      </c>
      <c r="N67" s="143">
        <f>_xlfn.IFNA(VLOOKUP(CONCATENATE($N$5,$B67,$C67),'SWA1'!$A$6:$M$250,13,FALSE),0)</f>
        <v>0</v>
      </c>
      <c r="O67" s="328">
        <f>_xlfn.IFNA(VLOOKUP(CONCATENATE($O$5,$B67,$C67),'PM1'!$A$6:$M$250,13,FALSE),0)</f>
        <v>0</v>
      </c>
      <c r="P67" s="143">
        <f>_xlfn.IFNA(VLOOKUP(CONCATENATE($P$5,$B67,$C67),'CAP1'!$A$6:$M$200,13,FALSE),0)</f>
        <v>0</v>
      </c>
      <c r="Q67" s="328">
        <f>_xlfn.IFNA(VLOOKUP(CONCATENATE($Q$5,$B67,$C67),BAL!$A$6:$M$287,13,FALSE),0)</f>
        <v>0</v>
      </c>
      <c r="R67" s="143">
        <f>_xlfn.IFNA(VLOOKUP(CONCATENATE($R$5,$B67,$C67),'Spare 2'!$A$6:$M$148,13,FALSE),0)</f>
        <v>0</v>
      </c>
      <c r="S67" s="335">
        <f>_xlfn.IFNA(VLOOKUP(CONCATENATE($S$5,$B67,$C67),'HOR2'!$A$6:$M$148,13,FALSE),0)</f>
        <v>0</v>
      </c>
      <c r="T67" s="212">
        <f>_xlfn.IFNA(VLOOKUP(CONCATENATE($T$5,$B67,$C67),'PM2'!$A$6:$M$200,13,FALSE),0)</f>
        <v>0</v>
      </c>
      <c r="U67" s="212">
        <f>_xlfn.IFNA(VLOOKUP(CONCATENATE($U$5,$B67,$C67),MOR!$A$6:$M$200,13,FALSE),0)</f>
        <v>0</v>
      </c>
      <c r="V67" s="350">
        <f>_xlfn.IFNA(VLOOKUP(CONCATENATE($V$5,$B67,$C67),'PM3'!$A$6:$M$200,13,FALSE),0)</f>
        <v>0</v>
      </c>
      <c r="W67" s="212">
        <f>_xlfn.IFNA(VLOOKUP(CONCATENATE($W$5,$B67,$C67),'EH1'!$A$6:$M$200,13,FALSE),0)</f>
        <v>0</v>
      </c>
      <c r="X67" s="212">
        <f>_xlfn.IFNA(VLOOKUP(CONCATENATE($X$5,$B67,$C67),BAL!$A$6:$M$200,13,FALSE),0)</f>
        <v>0</v>
      </c>
      <c r="Y67" s="212">
        <f>_xlfn.IFNA(VLOOKUP(CONCATENATE($Y$5,$B67,$C67),SC!$A$6:$M$232,13,FALSE),0)</f>
        <v>0</v>
      </c>
      <c r="Z67" s="124"/>
    </row>
    <row r="68" spans="1:26" x14ac:dyDescent="0.25">
      <c r="A68" s="468"/>
      <c r="B68" s="127"/>
      <c r="C68" s="132"/>
      <c r="D68" s="132"/>
      <c r="E68" s="133"/>
      <c r="F68" s="134"/>
      <c r="G68" s="129">
        <f t="shared" si="5"/>
        <v>0</v>
      </c>
      <c r="H68" s="130">
        <f t="shared" si="6"/>
        <v>0</v>
      </c>
      <c r="I68" s="131"/>
      <c r="J68" s="143">
        <f>_xlfn.IFNA(VLOOKUP(CONCATENATE($J$5,$B68,$C68),'HOR22'!$A$6:$M$250,13,FALSE),0)</f>
        <v>0</v>
      </c>
      <c r="K68" s="328">
        <f>_xlfn.IFNA(VLOOKUP(CONCATENATE($K$5,$B68,$C68),'BUS1'!$A$6:$M$250,13,FALSE),0)</f>
        <v>0</v>
      </c>
      <c r="L68" s="143">
        <f>_xlfn.IFNA(VLOOKUP(CONCATENATE($L$5,$B68,$C68),'KR2'!$A$6:$M$250,13,FALSE),0)</f>
        <v>0</v>
      </c>
      <c r="M68" s="328">
        <f>_xlfn.IFNA(VLOOKUP(CONCATENATE($M$5,$B68,$C68),'HOR1'!$A$6:$M$250,13,FALSE),0)</f>
        <v>0</v>
      </c>
      <c r="N68" s="143">
        <f>_xlfn.IFNA(VLOOKUP(CONCATENATE($N$5,$B68,$C68),'SWA1'!$A$6:$M$250,13,FALSE),0)</f>
        <v>0</v>
      </c>
      <c r="O68" s="328">
        <f>_xlfn.IFNA(VLOOKUP(CONCATENATE($O$5,$B68,$C68),'PM1'!$A$6:$M$250,13,FALSE),0)</f>
        <v>0</v>
      </c>
      <c r="P68" s="143">
        <f>_xlfn.IFNA(VLOOKUP(CONCATENATE($P$5,$B68,$C68),'CAP1'!$A$6:$M$200,13,FALSE),0)</f>
        <v>0</v>
      </c>
      <c r="Q68" s="328">
        <f>_xlfn.IFNA(VLOOKUP(CONCATENATE($Q$5,$B68,$C68),BAL!$A$6:$M$287,13,FALSE),0)</f>
        <v>0</v>
      </c>
      <c r="R68" s="143">
        <f>_xlfn.IFNA(VLOOKUP(CONCATENATE($R$5,$B68,$C68),'Spare 2'!$A$6:$M$148,13,FALSE),0)</f>
        <v>0</v>
      </c>
      <c r="S68" s="335">
        <f>_xlfn.IFNA(VLOOKUP(CONCATENATE($S$5,$B68,$C68),'HOR2'!$A$6:$M$148,13,FALSE),0)</f>
        <v>0</v>
      </c>
      <c r="T68" s="212">
        <f>_xlfn.IFNA(VLOOKUP(CONCATENATE($T$5,$B68,$C68),'PM2'!$A$6:$M$200,13,FALSE),0)</f>
        <v>0</v>
      </c>
      <c r="U68" s="212">
        <f>_xlfn.IFNA(VLOOKUP(CONCATENATE($U$5,$B68,$C68),MOR!$A$6:$M$200,13,FALSE),0)</f>
        <v>0</v>
      </c>
      <c r="V68" s="350">
        <f>_xlfn.IFNA(VLOOKUP(CONCATENATE($V$5,$B68,$C68),'PM3'!$A$6:$M$200,13,FALSE),0)</f>
        <v>0</v>
      </c>
      <c r="W68" s="212">
        <f>_xlfn.IFNA(VLOOKUP(CONCATENATE($W$5,$B68,$C68),'EH1'!$A$6:$M$200,13,FALSE),0)</f>
        <v>0</v>
      </c>
      <c r="X68" s="212">
        <f>_xlfn.IFNA(VLOOKUP(CONCATENATE($X$5,$B68,$C68),BAL!$A$6:$M$200,13,FALSE),0)</f>
        <v>0</v>
      </c>
      <c r="Y68" s="212">
        <f>_xlfn.IFNA(VLOOKUP(CONCATENATE($Y$5,$B68,$C68),SC!$A$6:$M$232,13,FALSE),0)</f>
        <v>0</v>
      </c>
      <c r="Z68" s="124"/>
    </row>
    <row r="69" spans="1:26" x14ac:dyDescent="0.25">
      <c r="A69" s="468"/>
      <c r="B69" s="127"/>
      <c r="C69" s="132"/>
      <c r="D69" s="132"/>
      <c r="E69" s="133"/>
      <c r="F69" s="134"/>
      <c r="G69" s="129">
        <f t="shared" si="5"/>
        <v>0</v>
      </c>
      <c r="H69" s="130">
        <f t="shared" si="6"/>
        <v>0</v>
      </c>
      <c r="I69" s="131"/>
      <c r="J69" s="143">
        <f>_xlfn.IFNA(VLOOKUP(CONCATENATE($J$5,$B69,$C69),'HOR22'!$A$6:$M$250,13,FALSE),0)</f>
        <v>0</v>
      </c>
      <c r="K69" s="328">
        <f>_xlfn.IFNA(VLOOKUP(CONCATENATE($K$5,$B69,$C69),'BUS1'!$A$6:$M$250,13,FALSE),0)</f>
        <v>0</v>
      </c>
      <c r="L69" s="143">
        <f>_xlfn.IFNA(VLOOKUP(CONCATENATE($L$5,$B69,$C69),'KR2'!$A$6:$M$250,13,FALSE),0)</f>
        <v>0</v>
      </c>
      <c r="M69" s="328">
        <f>_xlfn.IFNA(VLOOKUP(CONCATENATE($M$5,$B69,$C69),'HOR1'!$A$6:$M$250,13,FALSE),0)</f>
        <v>0</v>
      </c>
      <c r="N69" s="143">
        <f>_xlfn.IFNA(VLOOKUP(CONCATENATE($N$5,$B69,$C69),'SWA1'!$A$6:$M$250,13,FALSE),0)</f>
        <v>0</v>
      </c>
      <c r="O69" s="328">
        <f>_xlfn.IFNA(VLOOKUP(CONCATENATE($O$5,$B69,$C69),'PM1'!$A$6:$M$250,13,FALSE),0)</f>
        <v>0</v>
      </c>
      <c r="P69" s="143">
        <f>_xlfn.IFNA(VLOOKUP(CONCATENATE($P$5,$B69,$C69),'CAP1'!$A$6:$M$200,13,FALSE),0)</f>
        <v>0</v>
      </c>
      <c r="Q69" s="328">
        <f>_xlfn.IFNA(VLOOKUP(CONCATENATE($Q$5,$B69,$C69),BAL!$A$6:$M$287,13,FALSE),0)</f>
        <v>0</v>
      </c>
      <c r="R69" s="143">
        <f>_xlfn.IFNA(VLOOKUP(CONCATENATE($R$5,$B69,$C69),'Spare 2'!$A$6:$M$148,13,FALSE),0)</f>
        <v>0</v>
      </c>
      <c r="S69" s="335">
        <f>_xlfn.IFNA(VLOOKUP(CONCATENATE($S$5,$B69,$C69),'HOR2'!$A$6:$M$148,13,FALSE),0)</f>
        <v>0</v>
      </c>
      <c r="T69" s="212">
        <f>_xlfn.IFNA(VLOOKUP(CONCATENATE($T$5,$B69,$C69),'PM2'!$A$6:$M$200,13,FALSE),0)</f>
        <v>0</v>
      </c>
      <c r="U69" s="212">
        <f>_xlfn.IFNA(VLOOKUP(CONCATENATE($U$5,$B69,$C69),MOR!$A$6:$M$200,13,FALSE),0)</f>
        <v>0</v>
      </c>
      <c r="V69" s="350">
        <f>_xlfn.IFNA(VLOOKUP(CONCATENATE($V$5,$B69,$C69),'PM3'!$A$6:$M$200,13,FALSE),0)</f>
        <v>0</v>
      </c>
      <c r="W69" s="212">
        <f>_xlfn.IFNA(VLOOKUP(CONCATENATE($W$5,$B69,$C69),'EH1'!$A$6:$M$200,13,FALSE),0)</f>
        <v>0</v>
      </c>
      <c r="X69" s="212">
        <f>_xlfn.IFNA(VLOOKUP(CONCATENATE($X$5,$B69,$C69),BAL!$A$6:$M$200,13,FALSE),0)</f>
        <v>0</v>
      </c>
      <c r="Y69" s="212">
        <f>_xlfn.IFNA(VLOOKUP(CONCATENATE($Y$5,$B69,$C69),SC!$A$6:$M$232,13,FALSE),0)</f>
        <v>0</v>
      </c>
      <c r="Z69" s="124"/>
    </row>
    <row r="70" spans="1:26" x14ac:dyDescent="0.25">
      <c r="A70" s="468"/>
      <c r="B70" s="127"/>
      <c r="C70" s="132"/>
      <c r="D70" s="132"/>
      <c r="E70" s="133"/>
      <c r="F70" s="134"/>
      <c r="G70" s="129">
        <f t="shared" si="5"/>
        <v>0</v>
      </c>
      <c r="H70" s="130">
        <f t="shared" si="6"/>
        <v>0</v>
      </c>
      <c r="I70" s="131"/>
      <c r="J70" s="143">
        <f>_xlfn.IFNA(VLOOKUP(CONCATENATE($J$5,$B70,$C70),'HOR22'!$A$6:$M$250,13,FALSE),0)</f>
        <v>0</v>
      </c>
      <c r="K70" s="328">
        <f>_xlfn.IFNA(VLOOKUP(CONCATENATE($K$5,$B70,$C70),'BUS1'!$A$6:$M$250,13,FALSE),0)</f>
        <v>0</v>
      </c>
      <c r="L70" s="143">
        <f>_xlfn.IFNA(VLOOKUP(CONCATENATE($L$5,$B70,$C70),'KR2'!$A$6:$M$250,13,FALSE),0)</f>
        <v>0</v>
      </c>
      <c r="M70" s="328">
        <f>_xlfn.IFNA(VLOOKUP(CONCATENATE($M$5,$B70,$C70),'HOR1'!$A$6:$M$250,13,FALSE),0)</f>
        <v>0</v>
      </c>
      <c r="N70" s="143">
        <f>_xlfn.IFNA(VLOOKUP(CONCATENATE($N$5,$B70,$C70),'SWA1'!$A$6:$M$250,13,FALSE),0)</f>
        <v>0</v>
      </c>
      <c r="O70" s="328">
        <f>_xlfn.IFNA(VLOOKUP(CONCATENATE($O$5,$B70,$C70),'PM1'!$A$6:$M$250,13,FALSE),0)</f>
        <v>0</v>
      </c>
      <c r="P70" s="143">
        <f>_xlfn.IFNA(VLOOKUP(CONCATENATE($P$5,$B70,$C70),'CAP1'!$A$6:$M$200,13,FALSE),0)</f>
        <v>0</v>
      </c>
      <c r="Q70" s="328">
        <f>_xlfn.IFNA(VLOOKUP(CONCATENATE($Q$5,$B70,$C70),BAL!$A$6:$M$287,13,FALSE),0)</f>
        <v>0</v>
      </c>
      <c r="R70" s="143">
        <f>_xlfn.IFNA(VLOOKUP(CONCATENATE($R$5,$B70,$C70),'Spare 2'!$A$6:$M$148,13,FALSE),0)</f>
        <v>0</v>
      </c>
      <c r="S70" s="335">
        <f>_xlfn.IFNA(VLOOKUP(CONCATENATE($S$5,$B70,$C70),'HOR2'!$A$6:$M$148,13,FALSE),0)</f>
        <v>0</v>
      </c>
      <c r="T70" s="212">
        <f>_xlfn.IFNA(VLOOKUP(CONCATENATE($T$5,$B70,$C70),'PM2'!$A$6:$M$200,13,FALSE),0)</f>
        <v>0</v>
      </c>
      <c r="U70" s="212">
        <f>_xlfn.IFNA(VLOOKUP(CONCATENATE($U$5,$B70,$C70),MOR!$A$6:$M$200,13,FALSE),0)</f>
        <v>0</v>
      </c>
      <c r="V70" s="350">
        <f>_xlfn.IFNA(VLOOKUP(CONCATENATE($V$5,$B70,$C70),'PM3'!$A$6:$M$200,13,FALSE),0)</f>
        <v>0</v>
      </c>
      <c r="W70" s="212">
        <f>_xlfn.IFNA(VLOOKUP(CONCATENATE($W$5,$B70,$C70),'EH1'!$A$6:$M$200,13,FALSE),0)</f>
        <v>0</v>
      </c>
      <c r="X70" s="212">
        <f>_xlfn.IFNA(VLOOKUP(CONCATENATE($X$5,$B70,$C70),BAL!$A$6:$M$200,13,FALSE),0)</f>
        <v>0</v>
      </c>
      <c r="Y70" s="212">
        <f>_xlfn.IFNA(VLOOKUP(CONCATENATE($Y$5,$B70,$C70),SC!$A$6:$M$232,13,FALSE),0)</f>
        <v>0</v>
      </c>
      <c r="Z70" s="124"/>
    </row>
    <row r="71" spans="1:26" x14ac:dyDescent="0.25">
      <c r="A71" s="468"/>
      <c r="B71" s="127"/>
      <c r="C71" s="132"/>
      <c r="D71" s="132"/>
      <c r="E71" s="133"/>
      <c r="F71" s="134"/>
      <c r="G71" s="129">
        <f t="shared" si="5"/>
        <v>0</v>
      </c>
      <c r="H71" s="130">
        <f t="shared" si="6"/>
        <v>0</v>
      </c>
      <c r="I71" s="131"/>
      <c r="J71" s="143">
        <f>_xlfn.IFNA(VLOOKUP(CONCATENATE($J$5,$B71,$C71),'HOR22'!$A$6:$M$250,13,FALSE),0)</f>
        <v>0</v>
      </c>
      <c r="K71" s="328">
        <f>_xlfn.IFNA(VLOOKUP(CONCATENATE($K$5,$B71,$C71),'BUS1'!$A$6:$M$250,13,FALSE),0)</f>
        <v>0</v>
      </c>
      <c r="L71" s="143">
        <f>_xlfn.IFNA(VLOOKUP(CONCATENATE($L$5,$B71,$C71),'KR2'!$A$6:$M$250,13,FALSE),0)</f>
        <v>0</v>
      </c>
      <c r="M71" s="328">
        <f>_xlfn.IFNA(VLOOKUP(CONCATENATE($M$5,$B71,$C71),'HOR1'!$A$6:$M$250,13,FALSE),0)</f>
        <v>0</v>
      </c>
      <c r="N71" s="143">
        <f>_xlfn.IFNA(VLOOKUP(CONCATENATE($N$5,$B71,$C71),'SWA1'!$A$6:$M$250,13,FALSE),0)</f>
        <v>0</v>
      </c>
      <c r="O71" s="328">
        <f>_xlfn.IFNA(VLOOKUP(CONCATENATE($O$5,$B71,$C71),'PM1'!$A$6:$M$250,13,FALSE),0)</f>
        <v>0</v>
      </c>
      <c r="P71" s="143">
        <f>_xlfn.IFNA(VLOOKUP(CONCATENATE($P$5,$B71,$C71),'CAP1'!$A$6:$M$200,13,FALSE),0)</f>
        <v>0</v>
      </c>
      <c r="Q71" s="328">
        <f>_xlfn.IFNA(VLOOKUP(CONCATENATE($Q$5,$B71,$C71),BAL!$A$6:$M$287,13,FALSE),0)</f>
        <v>0</v>
      </c>
      <c r="R71" s="143">
        <f>_xlfn.IFNA(VLOOKUP(CONCATENATE($R$5,$B71,$C71),'Spare 2'!$A$6:$M$148,13,FALSE),0)</f>
        <v>0</v>
      </c>
      <c r="S71" s="335">
        <f>_xlfn.IFNA(VLOOKUP(CONCATENATE($S$5,$B71,$C71),'HOR2'!$A$6:$M$148,13,FALSE),0)</f>
        <v>0</v>
      </c>
      <c r="T71" s="212">
        <f>_xlfn.IFNA(VLOOKUP(CONCATENATE($T$5,$B71,$C71),'PM2'!$A$6:$M$200,13,FALSE),0)</f>
        <v>0</v>
      </c>
      <c r="U71" s="212">
        <f>_xlfn.IFNA(VLOOKUP(CONCATENATE($U$5,$B71,$C71),MOR!$A$6:$M$200,13,FALSE),0)</f>
        <v>0</v>
      </c>
      <c r="V71" s="350">
        <f>_xlfn.IFNA(VLOOKUP(CONCATENATE($V$5,$B71,$C71),'PM3'!$A$6:$M$200,13,FALSE),0)</f>
        <v>0</v>
      </c>
      <c r="W71" s="212">
        <f>_xlfn.IFNA(VLOOKUP(CONCATENATE($W$5,$B71,$C71),'EH1'!$A$6:$M$200,13,FALSE),0)</f>
        <v>0</v>
      </c>
      <c r="X71" s="212">
        <f>_xlfn.IFNA(VLOOKUP(CONCATENATE($X$5,$B71,$C71),BAL!$A$6:$M$200,13,FALSE),0)</f>
        <v>0</v>
      </c>
      <c r="Y71" s="212">
        <f>_xlfn.IFNA(VLOOKUP(CONCATENATE($Y$5,$B71,$C71),SC!$A$6:$M$232,13,FALSE),0)</f>
        <v>0</v>
      </c>
      <c r="Z71" s="124"/>
    </row>
    <row r="72" spans="1:26" x14ac:dyDescent="0.25">
      <c r="A72" s="468"/>
      <c r="B72" s="127"/>
      <c r="C72" s="132"/>
      <c r="D72" s="132"/>
      <c r="E72" s="133"/>
      <c r="F72" s="134"/>
      <c r="G72" s="129">
        <f t="shared" si="5"/>
        <v>0</v>
      </c>
      <c r="H72" s="130">
        <f t="shared" si="6"/>
        <v>0</v>
      </c>
      <c r="I72" s="131"/>
      <c r="J72" s="143">
        <f>_xlfn.IFNA(VLOOKUP(CONCATENATE($J$5,$B72,$C72),'HOR22'!$A$6:$M$250,13,FALSE),0)</f>
        <v>0</v>
      </c>
      <c r="K72" s="328">
        <f>_xlfn.IFNA(VLOOKUP(CONCATENATE($K$5,$B72,$C72),'BUS1'!$A$6:$M$250,13,FALSE),0)</f>
        <v>0</v>
      </c>
      <c r="L72" s="143">
        <f>_xlfn.IFNA(VLOOKUP(CONCATENATE($L$5,$B72,$C72),'KR2'!$A$6:$M$250,13,FALSE),0)</f>
        <v>0</v>
      </c>
      <c r="M72" s="328">
        <f>_xlfn.IFNA(VLOOKUP(CONCATENATE($M$5,$B72,$C72),'HOR1'!$A$6:$M$250,13,FALSE),0)</f>
        <v>0</v>
      </c>
      <c r="N72" s="143">
        <f>_xlfn.IFNA(VLOOKUP(CONCATENATE($N$5,$B72,$C72),'SWA1'!$A$6:$M$250,13,FALSE),0)</f>
        <v>0</v>
      </c>
      <c r="O72" s="328">
        <f>_xlfn.IFNA(VLOOKUP(CONCATENATE($O$5,$B72,$C72),'PM1'!$A$6:$M$250,13,FALSE),0)</f>
        <v>0</v>
      </c>
      <c r="P72" s="143">
        <f>_xlfn.IFNA(VLOOKUP(CONCATENATE($P$5,$B72,$C72),'CAP1'!$A$6:$M$200,13,FALSE),0)</f>
        <v>0</v>
      </c>
      <c r="Q72" s="328">
        <f>_xlfn.IFNA(VLOOKUP(CONCATENATE($Q$5,$B72,$C72),BAL!$A$6:$M$287,13,FALSE),0)</f>
        <v>0</v>
      </c>
      <c r="R72" s="143">
        <f>_xlfn.IFNA(VLOOKUP(CONCATENATE($R$5,$B72,$C72),'Spare 2'!$A$6:$M$148,13,FALSE),0)</f>
        <v>0</v>
      </c>
      <c r="S72" s="335">
        <f>_xlfn.IFNA(VLOOKUP(CONCATENATE($S$5,$B72,$C72),'HOR2'!$A$6:$M$148,13,FALSE),0)</f>
        <v>0</v>
      </c>
      <c r="T72" s="212">
        <f>_xlfn.IFNA(VLOOKUP(CONCATENATE($T$5,$B72,$C72),'PM2'!$A$6:$M$200,13,FALSE),0)</f>
        <v>0</v>
      </c>
      <c r="U72" s="212">
        <f>_xlfn.IFNA(VLOOKUP(CONCATENATE($U$5,$B72,$C72),MOR!$A$6:$M$200,13,FALSE),0)</f>
        <v>0</v>
      </c>
      <c r="V72" s="350">
        <f>_xlfn.IFNA(VLOOKUP(CONCATENATE($V$5,$B72,$C72),'PM3'!$A$6:$M$200,13,FALSE),0)</f>
        <v>0</v>
      </c>
      <c r="W72" s="212">
        <f>_xlfn.IFNA(VLOOKUP(CONCATENATE($W$5,$B72,$C72),'EH1'!$A$6:$M$200,13,FALSE),0)</f>
        <v>0</v>
      </c>
      <c r="X72" s="212">
        <f>_xlfn.IFNA(VLOOKUP(CONCATENATE($X$5,$B72,$C72),BAL!$A$6:$M$200,13,FALSE),0)</f>
        <v>0</v>
      </c>
      <c r="Y72" s="212">
        <f>_xlfn.IFNA(VLOOKUP(CONCATENATE($Y$5,$B72,$C72),SC!$A$6:$M$232,13,FALSE),0)</f>
        <v>0</v>
      </c>
      <c r="Z72" s="124"/>
    </row>
    <row r="73" spans="1:26" x14ac:dyDescent="0.25">
      <c r="A73" s="468"/>
      <c r="B73" s="127"/>
      <c r="C73" s="132"/>
      <c r="D73" s="132"/>
      <c r="E73" s="133"/>
      <c r="F73" s="134"/>
      <c r="G73" s="129">
        <f t="shared" si="5"/>
        <v>0</v>
      </c>
      <c r="H73" s="130">
        <f t="shared" si="6"/>
        <v>0</v>
      </c>
      <c r="I73" s="131"/>
      <c r="J73" s="143"/>
      <c r="K73" s="328"/>
      <c r="L73" s="143"/>
      <c r="M73" s="328"/>
      <c r="N73" s="143"/>
      <c r="O73" s="328">
        <f>_xlfn.IFNA(VLOOKUP(CONCATENATE($O$5,$B73,$C73),'PM1'!$A$6:$M$250,13,FALSE),0)</f>
        <v>0</v>
      </c>
      <c r="P73" s="143"/>
      <c r="Q73" s="328"/>
      <c r="R73" s="143"/>
      <c r="S73" s="335"/>
      <c r="T73" s="212"/>
      <c r="U73" s="212">
        <f>_xlfn.IFNA(VLOOKUP(CONCATENATE($U$5,$B73,$C73),MOR!$A$6:$M$200,13,FALSE),0)</f>
        <v>0</v>
      </c>
      <c r="V73" s="350"/>
      <c r="W73" s="212"/>
      <c r="X73" s="212">
        <f>_xlfn.IFNA(VLOOKUP(CONCATENATE($X$5,$B73,$C73),BAL!$A$6:$M$200,13,FALSE),0)</f>
        <v>0</v>
      </c>
      <c r="Y73" s="212"/>
      <c r="Z73" s="124"/>
    </row>
    <row r="74" spans="1:26" x14ac:dyDescent="0.25">
      <c r="A74" s="468"/>
      <c r="B74" s="127"/>
      <c r="C74" s="132"/>
      <c r="D74" s="132"/>
      <c r="E74" s="133"/>
      <c r="F74" s="134"/>
      <c r="G74" s="129">
        <f t="shared" si="5"/>
        <v>0</v>
      </c>
      <c r="H74" s="130">
        <f t="shared" si="6"/>
        <v>0</v>
      </c>
      <c r="I74" s="131"/>
      <c r="J74" s="143"/>
      <c r="K74" s="328"/>
      <c r="L74" s="143"/>
      <c r="M74" s="328"/>
      <c r="N74" s="143"/>
      <c r="O74" s="328">
        <f>_xlfn.IFNA(VLOOKUP(CONCATENATE($O$5,$B74,$C74),'PM1'!$A$6:$M$250,13,FALSE),0)</f>
        <v>0</v>
      </c>
      <c r="P74" s="143"/>
      <c r="Q74" s="328"/>
      <c r="R74" s="143"/>
      <c r="S74" s="335"/>
      <c r="T74" s="212"/>
      <c r="U74" s="212">
        <f>_xlfn.IFNA(VLOOKUP(CONCATENATE($U$5,$B74,$C74),MOR!$A$6:$M$200,13,FALSE),0)</f>
        <v>0</v>
      </c>
      <c r="V74" s="350"/>
      <c r="W74" s="212"/>
      <c r="X74" s="212">
        <f>_xlfn.IFNA(VLOOKUP(CONCATENATE($X$5,$B74,$C74),BAL!$A$6:$M$200,13,FALSE),0)</f>
        <v>0</v>
      </c>
      <c r="Y74" s="212"/>
      <c r="Z74" s="124"/>
    </row>
    <row r="75" spans="1:26" x14ac:dyDescent="0.25">
      <c r="A75" s="468"/>
      <c r="B75" s="127"/>
      <c r="C75" s="132"/>
      <c r="D75" s="132"/>
      <c r="E75" s="133"/>
      <c r="F75" s="134"/>
      <c r="G75" s="129">
        <f t="shared" si="5"/>
        <v>0</v>
      </c>
      <c r="H75" s="130">
        <f t="shared" si="6"/>
        <v>0</v>
      </c>
      <c r="I75" s="131"/>
      <c r="J75" s="143"/>
      <c r="K75" s="328"/>
      <c r="L75" s="143"/>
      <c r="M75" s="328"/>
      <c r="N75" s="143"/>
      <c r="O75" s="328">
        <f>_xlfn.IFNA(VLOOKUP(CONCATENATE($O$5,$B75,$C75),'PM1'!$A$6:$M$250,13,FALSE),0)</f>
        <v>0</v>
      </c>
      <c r="P75" s="143"/>
      <c r="Q75" s="328"/>
      <c r="R75" s="143"/>
      <c r="S75" s="335"/>
      <c r="T75" s="212"/>
      <c r="U75" s="212">
        <f>_xlfn.IFNA(VLOOKUP(CONCATENATE($U$5,$B75,$C75),MOR!$A$6:$M$200,13,FALSE),0)</f>
        <v>0</v>
      </c>
      <c r="V75" s="350"/>
      <c r="W75" s="212"/>
      <c r="X75" s="212">
        <f>_xlfn.IFNA(VLOOKUP(CONCATENATE($X$5,$B75,$C75),BAL!$A$6:$M$200,13,FALSE),0)</f>
        <v>0</v>
      </c>
      <c r="Y75" s="212"/>
      <c r="Z75" s="124"/>
    </row>
    <row r="76" spans="1:26" x14ac:dyDescent="0.25">
      <c r="A76" s="468"/>
      <c r="B76" s="127"/>
      <c r="C76" s="132"/>
      <c r="D76" s="132"/>
      <c r="E76" s="133"/>
      <c r="F76" s="134"/>
      <c r="G76" s="129">
        <f t="shared" si="5"/>
        <v>0</v>
      </c>
      <c r="H76" s="130">
        <f t="shared" si="6"/>
        <v>0</v>
      </c>
      <c r="I76" s="131"/>
      <c r="J76" s="143">
        <f>_xlfn.IFNA(VLOOKUP(CONCATENATE($J$5,$B76,$C76),'HOR22'!$A$6:$M$250,13,FALSE),0)</f>
        <v>0</v>
      </c>
      <c r="K76" s="328">
        <f>_xlfn.IFNA(VLOOKUP(CONCATENATE($K$5,$B76,$C76),'BUS1'!$A$6:$M$250,13,FALSE),0)</f>
        <v>0</v>
      </c>
      <c r="L76" s="143">
        <f>_xlfn.IFNA(VLOOKUP(CONCATENATE($L$5,$B76,$C76),'KR2'!$A$6:$M$250,13,FALSE),0)</f>
        <v>0</v>
      </c>
      <c r="M76" s="328">
        <f>_xlfn.IFNA(VLOOKUP(CONCATENATE($M$5,$B76,$C76),'HOR1'!$A$6:$M$250,13,FALSE),0)</f>
        <v>0</v>
      </c>
      <c r="N76" s="143">
        <f>_xlfn.IFNA(VLOOKUP(CONCATENATE($N$5,$B76,$C76),'SWA1'!$A$6:$M$250,13,FALSE),0)</f>
        <v>0</v>
      </c>
      <c r="O76" s="328">
        <f>_xlfn.IFNA(VLOOKUP(CONCATENATE($O$5,$B76,$C76),'PM1'!$A$6:$M$250,13,FALSE),0)</f>
        <v>0</v>
      </c>
      <c r="P76" s="143">
        <f>_xlfn.IFNA(VLOOKUP(CONCATENATE($P$5,$B76,$C76),'CAP1'!$A$6:$M$200,13,FALSE),0)</f>
        <v>0</v>
      </c>
      <c r="Q76" s="328">
        <f>_xlfn.IFNA(VLOOKUP(CONCATENATE($Q$5,$B76,$C76),BAL!$A$6:$M$287,13,FALSE),0)</f>
        <v>0</v>
      </c>
      <c r="R76" s="143">
        <f>_xlfn.IFNA(VLOOKUP(CONCATENATE($R$5,$B76,$C76),'Spare 2'!$A$6:$M$148,13,FALSE),0)</f>
        <v>0</v>
      </c>
      <c r="S76" s="335">
        <f>_xlfn.IFNA(VLOOKUP(CONCATENATE($S$5,$B76,$C76),'HOR2'!$A$6:$M$148,13,FALSE),0)</f>
        <v>0</v>
      </c>
      <c r="T76" s="212">
        <f>_xlfn.IFNA(VLOOKUP(CONCATENATE($T$5,$B76,$C76),'PM2'!$A$6:$M$200,13,FALSE),0)</f>
        <v>0</v>
      </c>
      <c r="U76" s="212">
        <f>_xlfn.IFNA(VLOOKUP(CONCATENATE($U$5,$B76,$C76),MOR!$A$6:$M$200,13,FALSE),0)</f>
        <v>0</v>
      </c>
      <c r="V76" s="350">
        <f>_xlfn.IFNA(VLOOKUP(CONCATENATE($V$5,$B76,$C76),'PM3'!$A$6:$M$200,13,FALSE),0)</f>
        <v>0</v>
      </c>
      <c r="W76" s="212">
        <f>_xlfn.IFNA(VLOOKUP(CONCATENATE($W$5,$B76,$C76),'EH1'!$A$6:$M$200,13,FALSE),0)</f>
        <v>0</v>
      </c>
      <c r="X76" s="212">
        <f>_xlfn.IFNA(VLOOKUP(CONCATENATE($X$5,$B76,$C76),BAL!$A$6:$M$200,13,FALSE),0)</f>
        <v>0</v>
      </c>
      <c r="Y76" s="212">
        <f>_xlfn.IFNA(VLOOKUP(CONCATENATE($Y$5,$B76,$C76),SC!$A$6:$M$232,13,FALSE),0)</f>
        <v>0</v>
      </c>
      <c r="Z76" s="124"/>
    </row>
    <row r="77" spans="1:26" x14ac:dyDescent="0.25">
      <c r="A77" s="468"/>
      <c r="B77" s="127"/>
      <c r="C77" s="132"/>
      <c r="D77" s="132"/>
      <c r="E77" s="133"/>
      <c r="F77" s="134"/>
      <c r="G77" s="129">
        <f t="shared" si="5"/>
        <v>0</v>
      </c>
      <c r="H77" s="130">
        <f t="shared" si="6"/>
        <v>0</v>
      </c>
      <c r="I77" s="131"/>
      <c r="J77" s="143">
        <f>_xlfn.IFNA(VLOOKUP(CONCATENATE($J$5,$B77,$C77),'HOR22'!$A$6:$M$250,13,FALSE),0)</f>
        <v>0</v>
      </c>
      <c r="K77" s="328">
        <f>_xlfn.IFNA(VLOOKUP(CONCATENATE($K$5,$B77,$C77),'BUS1'!$A$6:$M$250,13,FALSE),0)</f>
        <v>0</v>
      </c>
      <c r="L77" s="143">
        <f>_xlfn.IFNA(VLOOKUP(CONCATENATE($L$5,$B77,$C77),'KR2'!$A$6:$M$250,13,FALSE),0)</f>
        <v>0</v>
      </c>
      <c r="M77" s="328">
        <f>_xlfn.IFNA(VLOOKUP(CONCATENATE($M$5,$B77,$C77),'HOR1'!$A$6:$M$250,13,FALSE),0)</f>
        <v>0</v>
      </c>
      <c r="N77" s="143">
        <f>_xlfn.IFNA(VLOOKUP(CONCATENATE($N$5,$B77,$C77),'SWA1'!$A$6:$M$250,13,FALSE),0)</f>
        <v>0</v>
      </c>
      <c r="O77" s="328">
        <f>_xlfn.IFNA(VLOOKUP(CONCATENATE($O$5,$B77,$C77),'PM1'!$A$6:$M$250,13,FALSE),0)</f>
        <v>0</v>
      </c>
      <c r="P77" s="143">
        <f>_xlfn.IFNA(VLOOKUP(CONCATENATE($P$5,$B77,$C77),'CAP1'!$A$6:$M$200,13,FALSE),0)</f>
        <v>0</v>
      </c>
      <c r="Q77" s="328">
        <f>_xlfn.IFNA(VLOOKUP(CONCATENATE($Q$5,$B77,$C77),BAL!$A$6:$M$287,13,FALSE),0)</f>
        <v>0</v>
      </c>
      <c r="R77" s="143">
        <f>_xlfn.IFNA(VLOOKUP(CONCATENATE($R$5,$B77,$C77),'Spare 2'!$A$6:$M$148,13,FALSE),0)</f>
        <v>0</v>
      </c>
      <c r="S77" s="335">
        <f>_xlfn.IFNA(VLOOKUP(CONCATENATE($S$5,$B77,$C77),'HOR2'!$A$6:$M$148,13,FALSE),0)</f>
        <v>0</v>
      </c>
      <c r="T77" s="212">
        <f>_xlfn.IFNA(VLOOKUP(CONCATENATE($T$5,$B77,$C77),'PM2'!$A$6:$M$200,13,FALSE),0)</f>
        <v>0</v>
      </c>
      <c r="U77" s="212">
        <f>_xlfn.IFNA(VLOOKUP(CONCATENATE($U$5,$B77,$C77),MOR!$A$6:$M$200,13,FALSE),0)</f>
        <v>0</v>
      </c>
      <c r="V77" s="350">
        <f>_xlfn.IFNA(VLOOKUP(CONCATENATE($V$5,$B77,$C77),'PM3'!$A$6:$M$200,13,FALSE),0)</f>
        <v>0</v>
      </c>
      <c r="W77" s="212">
        <f>_xlfn.IFNA(VLOOKUP(CONCATENATE($W$5,$B77,$C77),'EH1'!$A$6:$M$200,13,FALSE),0)</f>
        <v>0</v>
      </c>
      <c r="X77" s="212">
        <f>_xlfn.IFNA(VLOOKUP(CONCATENATE($X$5,$B77,$C77),BAL!$A$6:$M$200,13,FALSE),0)</f>
        <v>0</v>
      </c>
      <c r="Y77" s="212">
        <f>_xlfn.IFNA(VLOOKUP(CONCATENATE($Y$5,$B77,$C77),SC!$A$6:$M$232,13,FALSE),0)</f>
        <v>0</v>
      </c>
      <c r="Z77" s="124"/>
    </row>
    <row r="78" spans="1:26" x14ac:dyDescent="0.25">
      <c r="A78" s="468"/>
      <c r="B78" s="127"/>
      <c r="C78" s="132"/>
      <c r="D78" s="132"/>
      <c r="E78" s="133"/>
      <c r="F78" s="134"/>
      <c r="G78" s="129">
        <f t="shared" si="5"/>
        <v>0</v>
      </c>
      <c r="H78" s="130">
        <f t="shared" si="6"/>
        <v>0</v>
      </c>
      <c r="I78" s="131"/>
      <c r="J78" s="143">
        <f>_xlfn.IFNA(VLOOKUP(CONCATENATE($J$5,$B78,$C78),'HOR22'!$A$6:$M$250,13,FALSE),0)</f>
        <v>0</v>
      </c>
      <c r="K78" s="328">
        <f>_xlfn.IFNA(VLOOKUP(CONCATENATE($K$5,$B78,$C78),'BUS1'!$A$6:$M$250,13,FALSE),0)</f>
        <v>0</v>
      </c>
      <c r="L78" s="143">
        <f>_xlfn.IFNA(VLOOKUP(CONCATENATE($L$5,$B78,$C78),'KR2'!$A$6:$M$250,13,FALSE),0)</f>
        <v>0</v>
      </c>
      <c r="M78" s="328">
        <f>_xlfn.IFNA(VLOOKUP(CONCATENATE($M$5,$B78,$C78),'HOR1'!$A$6:$M$250,13,FALSE),0)</f>
        <v>0</v>
      </c>
      <c r="N78" s="143">
        <f>_xlfn.IFNA(VLOOKUP(CONCATENATE($N$5,$B78,$C78),'SWA1'!$A$6:$M$250,13,FALSE),0)</f>
        <v>0</v>
      </c>
      <c r="O78" s="328">
        <f>_xlfn.IFNA(VLOOKUP(CONCATENATE($O$5,$B78,$C78),'PM1'!$A$6:$M$154,13,FALSE),0)</f>
        <v>0</v>
      </c>
      <c r="P78" s="143">
        <f>_xlfn.IFNA(VLOOKUP(CONCATENATE($P$5,$B78,$C78),'CAP1'!$A$6:$M$200,13,FALSE),0)</f>
        <v>0</v>
      </c>
      <c r="Q78" s="328">
        <f>_xlfn.IFNA(VLOOKUP(CONCATENATE($Q$5,$B78,$C78),BAL!$A$6:$M$287,13,FALSE),0)</f>
        <v>0</v>
      </c>
      <c r="R78" s="143">
        <f>_xlfn.IFNA(VLOOKUP(CONCATENATE($R$5,$B78,$C78),'Spare 2'!$A$6:$M$148,13,FALSE),0)</f>
        <v>0</v>
      </c>
      <c r="S78" s="335">
        <f>_xlfn.IFNA(VLOOKUP(CONCATENATE($S$5,$B78,$C78),'HOR2'!$A$6:$M$148,13,FALSE),0)</f>
        <v>0</v>
      </c>
      <c r="T78" s="212">
        <f>_xlfn.IFNA(VLOOKUP(CONCATENATE($T$5,$B78,$C78),'PM2'!$A$6:$M$200,13,FALSE),0)</f>
        <v>0</v>
      </c>
      <c r="U78" s="212">
        <f>_xlfn.IFNA(VLOOKUP(CONCATENATE($U$5,$B78,$C78),MOR!$A$6:$M$200,13,FALSE),0)</f>
        <v>0</v>
      </c>
      <c r="V78" s="350">
        <f>_xlfn.IFNA(VLOOKUP(CONCATENATE($V$5,$B78,$C78),'PM3'!$A$6:$M$200,13,FALSE),0)</f>
        <v>0</v>
      </c>
      <c r="W78" s="212">
        <f>_xlfn.IFNA(VLOOKUP(CONCATENATE($W$5,$B78,$C78),'EH1'!$A$6:$M$200,13,FALSE),0)</f>
        <v>0</v>
      </c>
      <c r="X78" s="212">
        <f>_xlfn.IFNA(VLOOKUP(CONCATENATE($X$5,$B78,$C78),BAL!$A$6:$M$200,13,FALSE),0)</f>
        <v>0</v>
      </c>
      <c r="Y78" s="212">
        <f>_xlfn.IFNA(VLOOKUP(CONCATENATE($Y$5,$B78,$C78),SC!$A$6:$M$232,13,FALSE),0)</f>
        <v>0</v>
      </c>
      <c r="Z78" s="124"/>
    </row>
    <row r="79" spans="1:26" x14ac:dyDescent="0.25">
      <c r="A79" s="468"/>
      <c r="B79" s="127"/>
      <c r="C79" s="132"/>
      <c r="D79" s="132"/>
      <c r="E79" s="133"/>
      <c r="F79" s="134"/>
      <c r="G79" s="129">
        <f>COUNTIF(J79:S79,"&gt;0")</f>
        <v>0</v>
      </c>
      <c r="H79" s="130">
        <f>SUM(J79:S79)</f>
        <v>0</v>
      </c>
      <c r="I79" s="131"/>
      <c r="J79" s="143">
        <f>_xlfn.IFNA(VLOOKUP(CONCATENATE($J$5,$B79,$C79),'HOR22'!$A$6:$M$250,13,FALSE),0)</f>
        <v>0</v>
      </c>
      <c r="K79" s="328">
        <f>_xlfn.IFNA(VLOOKUP(CONCATENATE($K$5,$B79,$C79),'BUS1'!$A$6:$M$250,13,FALSE),0)</f>
        <v>0</v>
      </c>
      <c r="L79" s="143">
        <f>_xlfn.IFNA(VLOOKUP(CONCATENATE($L$5,$B79,$C79),'KR2'!$A$6:$M$250,13,FALSE),0)</f>
        <v>0</v>
      </c>
      <c r="M79" s="328">
        <f>_xlfn.IFNA(VLOOKUP(CONCATENATE($M$5,$B79,$C79),'HOR1'!$A$6:$M$250,13,FALSE),0)</f>
        <v>0</v>
      </c>
      <c r="N79" s="143">
        <f>_xlfn.IFNA(VLOOKUP(CONCATENATE($N$5,$B79,$C79),'SWA1'!$A$6:$M$250,13,FALSE),0)</f>
        <v>0</v>
      </c>
      <c r="O79" s="328">
        <f>_xlfn.IFNA(VLOOKUP(CONCATENATE($O$5,$B79,$C79),'PM1'!$A$6:$M$154,13,FALSE),0)</f>
        <v>0</v>
      </c>
      <c r="P79" s="143">
        <f>_xlfn.IFNA(VLOOKUP(CONCATENATE($P$5,$B79,$C79),'CAP1'!$A$6:$M$200,13,FALSE),0)</f>
        <v>0</v>
      </c>
      <c r="Q79" s="328">
        <f>_xlfn.IFNA(VLOOKUP(CONCATENATE($Q$5,$B79,$C79),BAL!$A$6:$M$287,13,FALSE),0)</f>
        <v>0</v>
      </c>
      <c r="R79" s="143">
        <f>_xlfn.IFNA(VLOOKUP(CONCATENATE($R$5,$B79,$C79),'Spare 2'!$A$6:$M$148,13,FALSE),0)</f>
        <v>0</v>
      </c>
      <c r="S79" s="335">
        <f>_xlfn.IFNA(VLOOKUP(CONCATENATE($S$5,$B79,$C79),'HOR2'!$A$6:$M$148,13,FALSE),0)</f>
        <v>0</v>
      </c>
      <c r="T79" s="212">
        <f>_xlfn.IFNA(VLOOKUP(CONCATENATE($T$5,$B79,$C79),'PM2'!$A$6:$M$200,13,FALSE),0)</f>
        <v>0</v>
      </c>
      <c r="U79" s="212">
        <f>_xlfn.IFNA(VLOOKUP(CONCATENATE($U$5,$B79,$C79),MOR!$A$6:$M$200,13,FALSE),0)</f>
        <v>0</v>
      </c>
      <c r="V79" s="350">
        <f>_xlfn.IFNA(VLOOKUP(CONCATENATE($V$5,$B79,$C79),'PM3'!$A$6:$M$200,13,FALSE),0)</f>
        <v>0</v>
      </c>
      <c r="W79" s="212">
        <f>_xlfn.IFNA(VLOOKUP(CONCATENATE($W$5,$B79,$C79),'EH1'!$A$6:$M$200,13,FALSE),0)</f>
        <v>0</v>
      </c>
      <c r="X79" s="212">
        <f>_xlfn.IFNA(VLOOKUP(CONCATENATE($X$5,$B79,$C79),BAL!$A$6:$M$200,13,FALSE),0)</f>
        <v>0</v>
      </c>
      <c r="Y79" s="212">
        <f>_xlfn.IFNA(VLOOKUP(CONCATENATE($Y$5,$B79,$C79),SC!$A$6:$M$232,13,FALSE),0)</f>
        <v>0</v>
      </c>
      <c r="Z79" s="124"/>
    </row>
    <row r="80" spans="1:26" ht="14.4" thickBot="1" x14ac:dyDescent="0.3">
      <c r="A80" s="468"/>
      <c r="B80" s="135"/>
      <c r="C80" s="136"/>
      <c r="D80" s="136"/>
      <c r="E80" s="137"/>
      <c r="F80" s="138"/>
      <c r="G80" s="139"/>
      <c r="H80" s="140"/>
      <c r="I80" s="138"/>
      <c r="J80" s="185">
        <f>_xlfn.IFNA(VLOOKUP(CONCATENATE($J$5,$B80,$C80),'BUS1'!$A$6:$M$250,13,FALSE),0)</f>
        <v>0</v>
      </c>
      <c r="K80" s="329">
        <f>_xlfn.IFNA(VLOOKUP(CONCATENATE($K$5,$B80,$C80),'SWA1'!$A$6:$M$250,13,FALSE),0)</f>
        <v>0</v>
      </c>
      <c r="L80" s="144">
        <f>_xlfn.IFNA(VLOOKUP(CONCATENATE($L$5,$B80,$C80),'HOR1'!$A$6:$M$250,13,FALSE),0)</f>
        <v>0</v>
      </c>
      <c r="M80" s="329">
        <f>_xlfn.IFNA(VLOOKUP(CONCATENATE($M$5,$B80,$C80),'PM1'!$A$6:$M$154,13,FALSE),0)</f>
        <v>0</v>
      </c>
      <c r="N80" s="144">
        <f>_xlfn.IFNA(VLOOKUP(CONCATENATE($N$5,$B80,$C80),'HOR2'!$A$6:$M$200,13,FALSE),0)</f>
        <v>0</v>
      </c>
      <c r="O80" s="329">
        <f>_xlfn.IFNA(VLOOKUP(CONCATENATE($O$5,$B80,$C80),BAL!$A$6:$M$237,13,FALSE),0)</f>
        <v>0</v>
      </c>
      <c r="P80" s="144">
        <f>_xlfn.IFNA(VLOOKUP(CONCATENATE($P$5,$B80,$C80),'PM2'!$A$6:$M$200,13,FALSE),0)</f>
        <v>0</v>
      </c>
      <c r="Q80" s="329" t="e">
        <f>_xlfn.IFNA(VLOOKUP(CONCATENATE(#REF!,$B80,$C80),'EH1'!$A$6:$M$200,13,FALSE),0)</f>
        <v>#REF!</v>
      </c>
      <c r="R80" s="144" t="e">
        <f>_xlfn.IFNA(VLOOKUP(CONCATENATE(#REF!,$B80,$C80),SC!$A$6:$M$232,13,FALSE),0)</f>
        <v>#REF!</v>
      </c>
      <c r="S80" s="336"/>
      <c r="T80" s="213"/>
      <c r="U80" s="213"/>
      <c r="V80" s="351"/>
      <c r="W80" s="213"/>
      <c r="X80" s="213">
        <f>_xlfn.IFNA(VLOOKUP(CONCATENATE($X$5,$B80,$C80),BAL!$A$6:$M$200,13,FALSE),0)</f>
        <v>0</v>
      </c>
      <c r="Y80" s="214"/>
      <c r="Z80" s="124"/>
    </row>
    <row r="81" spans="1:26" ht="15.6" x14ac:dyDescent="0.25">
      <c r="A81" s="468"/>
      <c r="B81" s="123"/>
      <c r="C81" s="123"/>
      <c r="D81" s="123"/>
      <c r="E81" s="124"/>
      <c r="F81" s="124"/>
      <c r="G81" s="124"/>
      <c r="H81" s="125"/>
      <c r="I81" s="124"/>
      <c r="J81" s="126"/>
      <c r="K81" s="330"/>
      <c r="L81" s="126"/>
      <c r="M81" s="330"/>
      <c r="N81" s="126"/>
      <c r="O81" s="330"/>
      <c r="P81" s="126"/>
      <c r="Q81" s="330"/>
      <c r="R81" s="126"/>
      <c r="T81" s="124"/>
      <c r="U81" s="124"/>
      <c r="W81" s="124"/>
      <c r="X81" s="124">
        <f>_xlfn.IFNA(VLOOKUP(CONCATENATE($X$5,$B81,$C81),BAL!$A$6:$M$200,13,FALSE),0)</f>
        <v>0</v>
      </c>
      <c r="Y81" s="124"/>
      <c r="Z81" s="124"/>
    </row>
    <row r="82" spans="1:26" x14ac:dyDescent="0.25">
      <c r="B82" s="27"/>
    </row>
    <row r="83" spans="1:26" x14ac:dyDescent="0.25">
      <c r="B83" s="270" t="s">
        <v>122</v>
      </c>
    </row>
    <row r="84" spans="1:26" x14ac:dyDescent="0.25">
      <c r="B84" s="27"/>
    </row>
    <row r="85" spans="1:26" x14ac:dyDescent="0.25">
      <c r="B85" s="27"/>
    </row>
    <row r="86" spans="1:26" x14ac:dyDescent="0.25">
      <c r="B86" s="27"/>
    </row>
    <row r="87" spans="1:26" x14ac:dyDescent="0.25">
      <c r="B87" s="27"/>
    </row>
    <row r="88" spans="1:26" x14ac:dyDescent="0.25">
      <c r="B88" s="27"/>
    </row>
    <row r="89" spans="1:26" x14ac:dyDescent="0.25">
      <c r="B89" s="27"/>
    </row>
    <row r="90" spans="1:26" x14ac:dyDescent="0.25">
      <c r="B90" s="27"/>
    </row>
    <row r="91" spans="1:26" x14ac:dyDescent="0.25">
      <c r="B91" s="27"/>
    </row>
    <row r="92" spans="1:26" x14ac:dyDescent="0.25">
      <c r="B92" s="27"/>
    </row>
    <row r="93" spans="1:26" x14ac:dyDescent="0.25">
      <c r="B93" s="27"/>
    </row>
    <row r="94" spans="1:26" x14ac:dyDescent="0.25">
      <c r="B94" s="27"/>
    </row>
    <row r="95" spans="1:26" x14ac:dyDescent="0.25">
      <c r="B95" s="27"/>
    </row>
    <row r="96" spans="1:26" x14ac:dyDescent="0.25">
      <c r="B96" s="27"/>
    </row>
    <row r="97" spans="2:2" x14ac:dyDescent="0.25">
      <c r="B97" s="27"/>
    </row>
    <row r="98" spans="2:2" x14ac:dyDescent="0.25">
      <c r="B98" s="27"/>
    </row>
    <row r="99" spans="2:2" x14ac:dyDescent="0.25">
      <c r="B99" s="27"/>
    </row>
    <row r="100" spans="2:2" x14ac:dyDescent="0.25">
      <c r="B100" s="27"/>
    </row>
    <row r="101" spans="2:2" x14ac:dyDescent="0.25">
      <c r="B101" s="27"/>
    </row>
    <row r="102" spans="2:2" x14ac:dyDescent="0.25">
      <c r="B102" s="27"/>
    </row>
    <row r="103" spans="2:2" x14ac:dyDescent="0.25">
      <c r="B103" s="27"/>
    </row>
    <row r="104" spans="2:2" x14ac:dyDescent="0.25">
      <c r="B104" s="27"/>
    </row>
    <row r="105" spans="2:2" x14ac:dyDescent="0.25">
      <c r="B105" s="27"/>
    </row>
    <row r="106" spans="2:2" x14ac:dyDescent="0.25">
      <c r="B106" s="27"/>
    </row>
    <row r="107" spans="2:2" x14ac:dyDescent="0.25">
      <c r="B107" s="27"/>
    </row>
    <row r="108" spans="2:2" x14ac:dyDescent="0.25">
      <c r="B108" s="27"/>
    </row>
    <row r="109" spans="2:2" x14ac:dyDescent="0.25">
      <c r="B109" s="27"/>
    </row>
    <row r="110" spans="2:2" x14ac:dyDescent="0.25">
      <c r="B110" s="27"/>
    </row>
    <row r="111" spans="2:2" x14ac:dyDescent="0.25">
      <c r="B111" s="27"/>
    </row>
    <row r="112" spans="2:2" x14ac:dyDescent="0.25">
      <c r="B112" s="27"/>
    </row>
    <row r="113" spans="2:2" x14ac:dyDescent="0.25">
      <c r="B113" s="27"/>
    </row>
    <row r="114" spans="2:2" x14ac:dyDescent="0.25">
      <c r="B114" s="27"/>
    </row>
    <row r="115" spans="2:2" x14ac:dyDescent="0.25">
      <c r="B115" s="27"/>
    </row>
    <row r="116" spans="2:2" x14ac:dyDescent="0.25">
      <c r="B116" s="27"/>
    </row>
    <row r="117" spans="2:2" x14ac:dyDescent="0.25">
      <c r="B117" s="27"/>
    </row>
    <row r="118" spans="2:2" x14ac:dyDescent="0.25">
      <c r="B118" s="27"/>
    </row>
    <row r="119" spans="2:2" x14ac:dyDescent="0.25">
      <c r="B119" s="27"/>
    </row>
    <row r="120" spans="2:2" x14ac:dyDescent="0.25">
      <c r="B120" s="27"/>
    </row>
    <row r="121" spans="2:2" x14ac:dyDescent="0.25">
      <c r="B121" s="27"/>
    </row>
    <row r="122" spans="2:2" x14ac:dyDescent="0.25">
      <c r="B122" s="27"/>
    </row>
    <row r="123" spans="2:2" x14ac:dyDescent="0.25">
      <c r="B123" s="27"/>
    </row>
    <row r="124" spans="2:2" x14ac:dyDescent="0.25">
      <c r="B124" s="27"/>
    </row>
    <row r="125" spans="2:2" x14ac:dyDescent="0.25">
      <c r="B125" s="27"/>
    </row>
    <row r="126" spans="2:2" x14ac:dyDescent="0.25">
      <c r="B126" s="27"/>
    </row>
    <row r="127" spans="2:2" x14ac:dyDescent="0.25">
      <c r="B127" s="27"/>
    </row>
    <row r="128" spans="2:2" x14ac:dyDescent="0.25">
      <c r="B128" s="27"/>
    </row>
    <row r="129" spans="2:2" x14ac:dyDescent="0.25">
      <c r="B129" s="27"/>
    </row>
    <row r="130" spans="2:2" x14ac:dyDescent="0.25">
      <c r="B130" s="27"/>
    </row>
    <row r="131" spans="2:2" x14ac:dyDescent="0.25">
      <c r="B131" s="27"/>
    </row>
    <row r="132" spans="2:2" x14ac:dyDescent="0.25">
      <c r="B132" s="27"/>
    </row>
    <row r="133" spans="2:2" x14ac:dyDescent="0.25">
      <c r="B133" s="27"/>
    </row>
    <row r="134" spans="2:2" x14ac:dyDescent="0.25">
      <c r="B134" s="27"/>
    </row>
    <row r="135" spans="2:2" x14ac:dyDescent="0.25">
      <c r="B135" s="27"/>
    </row>
    <row r="136" spans="2:2" x14ac:dyDescent="0.25">
      <c r="B136" s="27"/>
    </row>
    <row r="137" spans="2:2" x14ac:dyDescent="0.25">
      <c r="B137" s="27"/>
    </row>
    <row r="138" spans="2:2" x14ac:dyDescent="0.25">
      <c r="B138" s="27"/>
    </row>
    <row r="139" spans="2:2" x14ac:dyDescent="0.25">
      <c r="B139" s="27"/>
    </row>
    <row r="140" spans="2:2" x14ac:dyDescent="0.25">
      <c r="B140" s="27"/>
    </row>
    <row r="141" spans="2:2" x14ac:dyDescent="0.25">
      <c r="B141" s="27"/>
    </row>
    <row r="142" spans="2:2" x14ac:dyDescent="0.25">
      <c r="B142" s="27"/>
    </row>
    <row r="143" spans="2:2" x14ac:dyDescent="0.25">
      <c r="B143" s="27"/>
    </row>
    <row r="144" spans="2:2" x14ac:dyDescent="0.25">
      <c r="B144" s="27"/>
    </row>
    <row r="145" spans="2:2" x14ac:dyDescent="0.25">
      <c r="B145" s="27"/>
    </row>
    <row r="146" spans="2:2" x14ac:dyDescent="0.25">
      <c r="B146" s="27"/>
    </row>
    <row r="147" spans="2:2" x14ac:dyDescent="0.25">
      <c r="B147" s="27"/>
    </row>
    <row r="148" spans="2:2" x14ac:dyDescent="0.25">
      <c r="B148" s="27"/>
    </row>
    <row r="149" spans="2:2" x14ac:dyDescent="0.25">
      <c r="B149" s="27"/>
    </row>
    <row r="150" spans="2:2" x14ac:dyDescent="0.25">
      <c r="B150" s="27"/>
    </row>
    <row r="151" spans="2:2" x14ac:dyDescent="0.25">
      <c r="B151" s="27"/>
    </row>
    <row r="152" spans="2:2" x14ac:dyDescent="0.25">
      <c r="B152" s="27"/>
    </row>
    <row r="153" spans="2:2" x14ac:dyDescent="0.25">
      <c r="B153" s="27"/>
    </row>
    <row r="154" spans="2:2" x14ac:dyDescent="0.25">
      <c r="B154" s="27"/>
    </row>
    <row r="155" spans="2:2" x14ac:dyDescent="0.25">
      <c r="B155" s="27"/>
    </row>
    <row r="156" spans="2:2" x14ac:dyDescent="0.25">
      <c r="B156" s="27"/>
    </row>
    <row r="157" spans="2:2" x14ac:dyDescent="0.25">
      <c r="B157" s="27"/>
    </row>
    <row r="158" spans="2:2" x14ac:dyDescent="0.25">
      <c r="B158" s="27"/>
    </row>
    <row r="159" spans="2:2" x14ac:dyDescent="0.25">
      <c r="B159" s="27"/>
    </row>
    <row r="160" spans="2:2" x14ac:dyDescent="0.25">
      <c r="B160" s="27"/>
    </row>
    <row r="161" spans="2:2" x14ac:dyDescent="0.25">
      <c r="B161" s="27"/>
    </row>
  </sheetData>
  <sortState xmlns:xlrd2="http://schemas.microsoft.com/office/spreadsheetml/2017/richdata2" ref="B6:I8">
    <sortCondition descending="1" ref="H6:H8"/>
  </sortState>
  <mergeCells count="49">
    <mergeCell ref="X1:X2"/>
    <mergeCell ref="Y1:Y2"/>
    <mergeCell ref="J3:J4"/>
    <mergeCell ref="M3:M4"/>
    <mergeCell ref="S3:S4"/>
    <mergeCell ref="T3:T4"/>
    <mergeCell ref="U3:U4"/>
    <mergeCell ref="V3:V4"/>
    <mergeCell ref="W3:W4"/>
    <mergeCell ref="X3:X4"/>
    <mergeCell ref="Y3:Y4"/>
    <mergeCell ref="S1:S2"/>
    <mergeCell ref="T1:T2"/>
    <mergeCell ref="W1:W2"/>
    <mergeCell ref="K3:K4"/>
    <mergeCell ref="R3:R4"/>
    <mergeCell ref="F1:F2"/>
    <mergeCell ref="B3:B4"/>
    <mergeCell ref="C3:C4"/>
    <mergeCell ref="D3:D4"/>
    <mergeCell ref="E3:E4"/>
    <mergeCell ref="F3:F4"/>
    <mergeCell ref="B1:B2"/>
    <mergeCell ref="C1:C2"/>
    <mergeCell ref="D1:D2"/>
    <mergeCell ref="E1:E2"/>
    <mergeCell ref="U1:U2"/>
    <mergeCell ref="V1:V2"/>
    <mergeCell ref="Q3:Q4"/>
    <mergeCell ref="M1:M2"/>
    <mergeCell ref="O1:O2"/>
    <mergeCell ref="O3:O4"/>
    <mergeCell ref="P3:P4"/>
    <mergeCell ref="A1:A81"/>
    <mergeCell ref="R1:R2"/>
    <mergeCell ref="G1:G2"/>
    <mergeCell ref="H1:H2"/>
    <mergeCell ref="I1:I2"/>
    <mergeCell ref="L1:L2"/>
    <mergeCell ref="K1:K2"/>
    <mergeCell ref="N1:N2"/>
    <mergeCell ref="P1:P2"/>
    <mergeCell ref="Q1:Q2"/>
    <mergeCell ref="G3:G4"/>
    <mergeCell ref="H3:H4"/>
    <mergeCell ref="L3:L4"/>
    <mergeCell ref="N3:N4"/>
    <mergeCell ref="I3:I4"/>
    <mergeCell ref="J1:J2"/>
  </mergeCells>
  <conditionalFormatting sqref="C21:C28">
    <cfRule type="duplicateValues" dxfId="68" priority="450"/>
  </conditionalFormatting>
  <conditionalFormatting sqref="C26:C33">
    <cfRule type="duplicateValues" dxfId="67" priority="451"/>
  </conditionalFormatting>
  <conditionalFormatting sqref="C34:C38 C40:C41">
    <cfRule type="duplicateValues" dxfId="66" priority="452"/>
  </conditionalFormatting>
  <conditionalFormatting sqref="C39">
    <cfRule type="duplicateValues" dxfId="65" priority="15"/>
    <cfRule type="duplicateValues" dxfId="64" priority="16"/>
  </conditionalFormatting>
  <conditionalFormatting sqref="C60">
    <cfRule type="duplicateValues" dxfId="63" priority="455"/>
  </conditionalFormatting>
  <conditionalFormatting sqref="C61">
    <cfRule type="duplicateValues" dxfId="62" priority="456"/>
    <cfRule type="duplicateValues" dxfId="61" priority="457"/>
  </conditionalFormatting>
  <conditionalFormatting sqref="C70:C75">
    <cfRule type="duplicateValues" dxfId="60" priority="458"/>
  </conditionalFormatting>
  <conditionalFormatting sqref="C76:C79 C46:C59 C62:C69">
    <cfRule type="duplicateValues" dxfId="59" priority="459"/>
  </conditionalFormatting>
  <conditionalFormatting sqref="C80:C81">
    <cfRule type="duplicateValues" dxfId="58" priority="462"/>
  </conditionalFormatting>
  <conditionalFormatting sqref="C82:C1048576 C32:C36 C1:C23 C40:C45">
    <cfRule type="duplicateValues" dxfId="57" priority="463"/>
  </conditionalFormatting>
  <conditionalFormatting sqref="J6:R80">
    <cfRule type="cellIs" dxfId="56" priority="12" operator="lessThan">
      <formula>1</formula>
    </cfRule>
  </conditionalFormatting>
  <pageMargins left="0.25" right="0.25" top="0.75" bottom="0.75" header="0.3" footer="0.3"/>
  <pageSetup paperSize="8" fitToHeight="0" pageOrder="overThenDown"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A9810-176F-4B48-9AA5-686E72F703FA}">
  <sheetPr>
    <tabColor rgb="FFFFFF00"/>
  </sheetPr>
  <dimension ref="A1:O130"/>
  <sheetViews>
    <sheetView zoomScale="80" zoomScaleNormal="80" workbookViewId="0">
      <selection activeCell="O6" sqref="O6"/>
    </sheetView>
  </sheetViews>
  <sheetFormatPr defaultColWidth="9.109375" defaultRowHeight="13.2" x14ac:dyDescent="0.25"/>
  <cols>
    <col min="1" max="1" width="54.33203125" bestFit="1" customWidth="1"/>
    <col min="2" max="2" width="6.6640625" customWidth="1"/>
    <col min="3" max="3" width="23.5546875" bestFit="1" customWidth="1"/>
    <col min="4" max="4" width="29.109375" bestFit="1" customWidth="1"/>
    <col min="5" max="5" width="10" bestFit="1" customWidth="1"/>
    <col min="6" max="6" width="13.109375" bestFit="1" customWidth="1"/>
    <col min="7" max="10" width="6.5546875" bestFit="1" customWidth="1"/>
    <col min="11" max="11" width="12.88671875" bestFit="1" customWidth="1"/>
    <col min="12" max="12" width="7" bestFit="1" customWidth="1"/>
    <col min="13" max="13" width="30.5546875" bestFit="1" customWidth="1"/>
  </cols>
  <sheetData>
    <row r="1" spans="1:15" s="9" customFormat="1" ht="22.5" customHeight="1" thickBot="1" x14ac:dyDescent="0.3">
      <c r="A1" s="63">
        <f>SUM(A2-1)</f>
        <v>1</v>
      </c>
      <c r="B1" s="557" t="s">
        <v>99</v>
      </c>
      <c r="C1" s="559"/>
      <c r="D1" s="7" t="s">
        <v>11</v>
      </c>
      <c r="E1" s="557" t="s">
        <v>116</v>
      </c>
      <c r="F1" s="558"/>
      <c r="G1" s="558"/>
      <c r="H1" s="558"/>
      <c r="I1" s="558"/>
      <c r="J1" s="8" t="s">
        <v>12</v>
      </c>
      <c r="K1" s="551">
        <v>45242</v>
      </c>
      <c r="L1" s="552"/>
      <c r="M1" s="8" t="s">
        <v>22</v>
      </c>
    </row>
    <row r="2" spans="1:15" s="9" customFormat="1" ht="22.5" customHeight="1" thickBot="1" x14ac:dyDescent="0.3">
      <c r="A2" s="1">
        <f>COUNTA(_xlfn.UNIQUE(D6:D230))</f>
        <v>2</v>
      </c>
      <c r="B2" s="553" t="s">
        <v>23</v>
      </c>
      <c r="C2" s="554"/>
      <c r="D2" s="554"/>
      <c r="E2" s="554"/>
      <c r="F2" s="554"/>
      <c r="G2" s="554"/>
      <c r="H2" s="554"/>
      <c r="I2" s="554"/>
      <c r="J2" s="554"/>
      <c r="K2" s="554"/>
      <c r="L2" s="555"/>
      <c r="M2" s="10" t="s">
        <v>24</v>
      </c>
    </row>
    <row r="3" spans="1:15" s="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5" s="9" customFormat="1" ht="14.4" thickBot="1" x14ac:dyDescent="0.3">
      <c r="A4" s="536"/>
      <c r="B4" s="539"/>
      <c r="C4" s="542"/>
      <c r="D4" s="545"/>
      <c r="E4" s="548"/>
      <c r="F4" s="556"/>
      <c r="G4" s="566" t="s">
        <v>100</v>
      </c>
      <c r="H4" s="568">
        <v>65</v>
      </c>
      <c r="I4" s="568">
        <v>80</v>
      </c>
      <c r="J4" s="544" t="s">
        <v>101</v>
      </c>
      <c r="K4" s="561"/>
      <c r="L4" s="564"/>
      <c r="M4" s="11" t="s">
        <v>124</v>
      </c>
    </row>
    <row r="5" spans="1:15" s="9" customFormat="1" ht="14.4" thickBot="1" x14ac:dyDescent="0.3">
      <c r="A5" s="537"/>
      <c r="B5" s="540"/>
      <c r="C5" s="543"/>
      <c r="D5" s="546"/>
      <c r="E5" s="549" t="s">
        <v>17</v>
      </c>
      <c r="F5" s="550"/>
      <c r="G5" s="567"/>
      <c r="H5" s="569"/>
      <c r="I5" s="569"/>
      <c r="J5" s="546"/>
      <c r="K5" s="562"/>
      <c r="L5" s="565"/>
      <c r="M5" s="66">
        <f>IF(M4=1,0,IF(M4=2,1,IF(M4=3,2,0)))</f>
        <v>0</v>
      </c>
    </row>
    <row r="6" spans="1:15" ht="14.4" x14ac:dyDescent="0.25">
      <c r="A6" s="12" t="str">
        <f t="shared" ref="A6:A37" si="0">CONCATENATE(B6,C6,D6)</f>
        <v/>
      </c>
      <c r="B6" s="13"/>
      <c r="C6" s="14"/>
      <c r="D6" s="15"/>
      <c r="E6" s="19"/>
      <c r="F6" s="16"/>
      <c r="G6" s="19"/>
      <c r="H6" s="13"/>
      <c r="I6" s="29"/>
      <c r="J6" s="31"/>
      <c r="K6" s="17"/>
      <c r="L6" s="18">
        <f t="shared" ref="L6:L69" si="1">IF(K6=1,7,IF(K6=2,6,IF(K6=3,5,IF(K6=4,4,IF(K6=5,3,IF(K6=6,2,IF(K6&gt;=6,1,0)))))))</f>
        <v>0</v>
      </c>
      <c r="M6" s="67">
        <f>SUM(L6+$M$5)*2</f>
        <v>0</v>
      </c>
      <c r="N6" s="28"/>
      <c r="O6" s="28"/>
    </row>
    <row r="7" spans="1:15" ht="14.4" x14ac:dyDescent="0.25">
      <c r="A7" s="12" t="str">
        <f t="shared" si="0"/>
        <v/>
      </c>
      <c r="B7" s="13"/>
      <c r="C7" s="14"/>
      <c r="D7" s="15"/>
      <c r="E7" s="19"/>
      <c r="F7" s="16"/>
      <c r="G7" s="19"/>
      <c r="H7" s="13"/>
      <c r="I7" s="29"/>
      <c r="J7" s="31"/>
      <c r="K7" s="17"/>
      <c r="L7" s="18">
        <f t="shared" si="1"/>
        <v>0</v>
      </c>
      <c r="M7" s="67">
        <f t="shared" ref="M7:M70" si="2">SUM(L7+$M$5)*2</f>
        <v>0</v>
      </c>
      <c r="N7" s="28"/>
      <c r="O7" s="28"/>
    </row>
    <row r="8" spans="1:15" ht="14.4" x14ac:dyDescent="0.25">
      <c r="A8" s="12" t="str">
        <f t="shared" si="0"/>
        <v/>
      </c>
      <c r="B8" s="13"/>
      <c r="C8" s="14"/>
      <c r="D8" s="15"/>
      <c r="E8" s="19"/>
      <c r="F8" s="16"/>
      <c r="G8" s="19"/>
      <c r="H8" s="13"/>
      <c r="I8" s="29"/>
      <c r="J8" s="31"/>
      <c r="K8" s="17"/>
      <c r="L8" s="18">
        <f t="shared" si="1"/>
        <v>0</v>
      </c>
      <c r="M8" s="67">
        <f t="shared" si="2"/>
        <v>0</v>
      </c>
      <c r="N8" s="28"/>
      <c r="O8" s="28"/>
    </row>
    <row r="9" spans="1:15" ht="14.4" x14ac:dyDescent="0.25">
      <c r="A9" s="12" t="str">
        <f t="shared" si="0"/>
        <v/>
      </c>
      <c r="B9" s="13"/>
      <c r="C9" s="14"/>
      <c r="D9" s="15"/>
      <c r="E9" s="19"/>
      <c r="F9" s="16"/>
      <c r="G9" s="19"/>
      <c r="H9" s="13"/>
      <c r="I9" s="29"/>
      <c r="J9" s="31"/>
      <c r="K9" s="17"/>
      <c r="L9" s="18">
        <v>0</v>
      </c>
      <c r="M9" s="67">
        <f t="shared" si="2"/>
        <v>0</v>
      </c>
      <c r="N9" s="28"/>
      <c r="O9" s="28"/>
    </row>
    <row r="10" spans="1:15" ht="14.4" x14ac:dyDescent="0.25">
      <c r="A10" s="12" t="str">
        <f t="shared" si="0"/>
        <v/>
      </c>
      <c r="B10" s="13"/>
      <c r="C10" s="14"/>
      <c r="D10" s="15"/>
      <c r="E10" s="19"/>
      <c r="F10" s="16"/>
      <c r="G10" s="19"/>
      <c r="H10" s="13"/>
      <c r="I10" s="29"/>
      <c r="J10" s="31"/>
      <c r="K10" s="17"/>
      <c r="L10" s="18">
        <f t="shared" si="1"/>
        <v>0</v>
      </c>
      <c r="M10" s="67">
        <f t="shared" si="2"/>
        <v>0</v>
      </c>
      <c r="N10" s="28"/>
      <c r="O10" s="28"/>
    </row>
    <row r="11" spans="1:15" ht="14.4" x14ac:dyDescent="0.25">
      <c r="A11" s="12" t="str">
        <f t="shared" si="0"/>
        <v/>
      </c>
      <c r="B11" s="13"/>
      <c r="C11" s="14"/>
      <c r="D11" s="15"/>
      <c r="E11" s="19"/>
      <c r="F11" s="16"/>
      <c r="G11" s="19"/>
      <c r="H11" s="13"/>
      <c r="I11" s="29"/>
      <c r="J11" s="31"/>
      <c r="K11" s="17"/>
      <c r="L11" s="18">
        <f t="shared" si="1"/>
        <v>0</v>
      </c>
      <c r="M11" s="67">
        <f t="shared" si="2"/>
        <v>0</v>
      </c>
      <c r="N11" s="28"/>
      <c r="O11" s="28"/>
    </row>
    <row r="12" spans="1:15" ht="14.4" x14ac:dyDescent="0.25">
      <c r="A12" s="12" t="str">
        <f t="shared" si="0"/>
        <v/>
      </c>
      <c r="B12" s="13"/>
      <c r="C12" s="14"/>
      <c r="D12" s="15"/>
      <c r="E12" s="19"/>
      <c r="F12" s="16"/>
      <c r="G12" s="19"/>
      <c r="H12" s="13"/>
      <c r="I12" s="29"/>
      <c r="J12" s="31"/>
      <c r="K12" s="17"/>
      <c r="L12" s="18">
        <f t="shared" si="1"/>
        <v>0</v>
      </c>
      <c r="M12" s="67">
        <f t="shared" si="2"/>
        <v>0</v>
      </c>
      <c r="O12" s="28"/>
    </row>
    <row r="13" spans="1:15" ht="14.4" x14ac:dyDescent="0.25">
      <c r="A13" s="12" t="str">
        <f t="shared" si="0"/>
        <v/>
      </c>
      <c r="B13" s="13"/>
      <c r="C13" s="14"/>
      <c r="D13" s="15"/>
      <c r="E13" s="19"/>
      <c r="F13" s="16"/>
      <c r="G13" s="19"/>
      <c r="H13" s="13"/>
      <c r="I13" s="29"/>
      <c r="J13" s="31"/>
      <c r="K13" s="17"/>
      <c r="L13" s="18">
        <f t="shared" si="1"/>
        <v>0</v>
      </c>
      <c r="M13" s="67">
        <f t="shared" si="2"/>
        <v>0</v>
      </c>
      <c r="O13" s="28"/>
    </row>
    <row r="14" spans="1:15" ht="14.4" x14ac:dyDescent="0.25">
      <c r="A14" s="12" t="str">
        <f t="shared" si="0"/>
        <v/>
      </c>
      <c r="B14" s="13"/>
      <c r="C14" s="14"/>
      <c r="D14" s="15"/>
      <c r="E14" s="19"/>
      <c r="F14" s="16"/>
      <c r="G14" s="19"/>
      <c r="H14" s="13"/>
      <c r="I14" s="29"/>
      <c r="J14" s="31"/>
      <c r="K14" s="17"/>
      <c r="L14" s="18">
        <f t="shared" si="1"/>
        <v>0</v>
      </c>
      <c r="M14" s="67">
        <f t="shared" si="2"/>
        <v>0</v>
      </c>
    </row>
    <row r="15" spans="1:15" ht="14.4" x14ac:dyDescent="0.25">
      <c r="A15" s="12" t="str">
        <f t="shared" si="0"/>
        <v/>
      </c>
      <c r="B15" s="13"/>
      <c r="C15" s="281"/>
      <c r="D15" s="282"/>
      <c r="E15" s="282"/>
      <c r="F15" s="283"/>
      <c r="G15" s="19"/>
      <c r="H15" s="13"/>
      <c r="I15" s="29"/>
      <c r="J15" s="31"/>
      <c r="K15" s="17"/>
      <c r="L15" s="18">
        <f t="shared" si="1"/>
        <v>0</v>
      </c>
      <c r="M15" s="67">
        <f t="shared" si="2"/>
        <v>0</v>
      </c>
    </row>
    <row r="16" spans="1:15" ht="14.4" x14ac:dyDescent="0.25">
      <c r="A16" s="12" t="str">
        <f t="shared" si="0"/>
        <v/>
      </c>
      <c r="B16" s="13"/>
      <c r="C16" s="281"/>
      <c r="D16" s="282"/>
      <c r="E16" s="282"/>
      <c r="F16" s="283"/>
      <c r="G16" s="19"/>
      <c r="H16" s="13"/>
      <c r="I16" s="29"/>
      <c r="J16" s="31"/>
      <c r="K16" s="17"/>
      <c r="L16" s="18">
        <v>0</v>
      </c>
      <c r="M16" s="67">
        <f t="shared" si="2"/>
        <v>0</v>
      </c>
    </row>
    <row r="17" spans="1:13" ht="14.4" x14ac:dyDescent="0.25">
      <c r="A17" s="12" t="str">
        <f t="shared" si="0"/>
        <v/>
      </c>
      <c r="B17" s="13"/>
      <c r="C17" s="281"/>
      <c r="D17" s="282"/>
      <c r="E17" s="282"/>
      <c r="F17" s="283"/>
      <c r="G17" s="151"/>
      <c r="H17" s="13"/>
      <c r="I17" s="29"/>
      <c r="J17" s="31"/>
      <c r="K17" s="17"/>
      <c r="L17" s="18">
        <f t="shared" si="1"/>
        <v>0</v>
      </c>
      <c r="M17" s="67">
        <f t="shared" si="2"/>
        <v>0</v>
      </c>
    </row>
    <row r="18" spans="1:13" ht="14.4" x14ac:dyDescent="0.25">
      <c r="A18" s="12" t="str">
        <f t="shared" si="0"/>
        <v/>
      </c>
      <c r="B18" s="13"/>
      <c r="C18" s="281"/>
      <c r="D18" s="282"/>
      <c r="E18" s="282"/>
      <c r="F18" s="283"/>
      <c r="G18" s="151"/>
      <c r="H18" s="13"/>
      <c r="I18" s="29"/>
      <c r="J18" s="31"/>
      <c r="K18" s="17"/>
      <c r="L18" s="18">
        <f t="shared" si="1"/>
        <v>0</v>
      </c>
      <c r="M18" s="67">
        <f t="shared" si="2"/>
        <v>0</v>
      </c>
    </row>
    <row r="19" spans="1:13" ht="14.4" x14ac:dyDescent="0.25">
      <c r="A19" s="12" t="str">
        <f t="shared" si="0"/>
        <v/>
      </c>
      <c r="B19" s="13"/>
      <c r="C19" s="281"/>
      <c r="D19" s="282"/>
      <c r="E19" s="282"/>
      <c r="F19" s="283"/>
      <c r="G19" s="151"/>
      <c r="H19" s="13"/>
      <c r="I19" s="29"/>
      <c r="J19" s="31"/>
      <c r="K19" s="17"/>
      <c r="L19" s="18">
        <v>0</v>
      </c>
      <c r="M19" s="67">
        <f t="shared" si="2"/>
        <v>0</v>
      </c>
    </row>
    <row r="20" spans="1:13" ht="14.4" x14ac:dyDescent="0.25">
      <c r="A20" s="12" t="str">
        <f t="shared" si="0"/>
        <v/>
      </c>
      <c r="B20" s="13"/>
      <c r="C20" s="281"/>
      <c r="D20" s="282"/>
      <c r="E20" s="282"/>
      <c r="F20" s="283"/>
      <c r="G20" s="151"/>
      <c r="H20" s="13"/>
      <c r="I20" s="29"/>
      <c r="J20" s="31"/>
      <c r="K20" s="17"/>
      <c r="L20" s="18">
        <f t="shared" si="1"/>
        <v>0</v>
      </c>
      <c r="M20" s="67">
        <f t="shared" si="2"/>
        <v>0</v>
      </c>
    </row>
    <row r="21" spans="1:13" ht="14.4" x14ac:dyDescent="0.25">
      <c r="A21" s="12" t="str">
        <f t="shared" si="0"/>
        <v/>
      </c>
      <c r="B21" s="13"/>
      <c r="C21" s="281"/>
      <c r="D21" s="282"/>
      <c r="E21" s="282"/>
      <c r="F21" s="283"/>
      <c r="G21" s="151"/>
      <c r="H21" s="13"/>
      <c r="I21" s="29"/>
      <c r="J21" s="31"/>
      <c r="K21" s="17"/>
      <c r="L21" s="18">
        <f t="shared" si="1"/>
        <v>0</v>
      </c>
      <c r="M21" s="67">
        <f t="shared" si="2"/>
        <v>0</v>
      </c>
    </row>
    <row r="22" spans="1:13" ht="14.4" x14ac:dyDescent="0.25">
      <c r="A22" s="12" t="str">
        <f t="shared" si="0"/>
        <v/>
      </c>
      <c r="B22" s="13"/>
      <c r="C22" s="281"/>
      <c r="D22" s="282"/>
      <c r="E22" s="282"/>
      <c r="F22" s="283"/>
      <c r="G22" s="151"/>
      <c r="H22" s="13"/>
      <c r="I22" s="29"/>
      <c r="J22" s="31"/>
      <c r="K22" s="17"/>
      <c r="L22" s="18">
        <f t="shared" si="1"/>
        <v>0</v>
      </c>
      <c r="M22" s="67">
        <f t="shared" si="2"/>
        <v>0</v>
      </c>
    </row>
    <row r="23" spans="1:13" ht="14.4" x14ac:dyDescent="0.25">
      <c r="A23" s="12" t="str">
        <f t="shared" si="0"/>
        <v/>
      </c>
      <c r="B23" s="13"/>
      <c r="C23" s="281"/>
      <c r="D23" s="282"/>
      <c r="E23" s="282"/>
      <c r="F23" s="283"/>
      <c r="G23" s="151"/>
      <c r="H23" s="13"/>
      <c r="I23" s="29"/>
      <c r="J23" s="31"/>
      <c r="K23" s="17"/>
      <c r="L23" s="18">
        <f t="shared" si="1"/>
        <v>0</v>
      </c>
      <c r="M23" s="67">
        <f t="shared" si="2"/>
        <v>0</v>
      </c>
    </row>
    <row r="24" spans="1:13" ht="14.4" x14ac:dyDescent="0.25">
      <c r="A24" s="12" t="str">
        <f t="shared" si="0"/>
        <v/>
      </c>
      <c r="B24" s="13"/>
      <c r="C24" s="281"/>
      <c r="D24" s="282"/>
      <c r="E24" s="282"/>
      <c r="F24" s="283"/>
      <c r="G24" s="151"/>
      <c r="H24" s="13"/>
      <c r="I24" s="29"/>
      <c r="J24" s="31"/>
      <c r="K24" s="155"/>
      <c r="L24" s="18">
        <f t="shared" si="1"/>
        <v>0</v>
      </c>
      <c r="M24" s="67">
        <f t="shared" si="2"/>
        <v>0</v>
      </c>
    </row>
    <row r="25" spans="1:13" ht="14.4" x14ac:dyDescent="0.25">
      <c r="A25" s="12" t="str">
        <f t="shared" si="0"/>
        <v/>
      </c>
      <c r="B25" s="13"/>
      <c r="C25" s="281"/>
      <c r="D25" s="282"/>
      <c r="E25" s="282"/>
      <c r="F25" s="283"/>
      <c r="G25" s="151"/>
      <c r="H25" s="13"/>
      <c r="I25" s="29"/>
      <c r="J25" s="31"/>
      <c r="K25" s="155"/>
      <c r="L25" s="18">
        <f t="shared" si="1"/>
        <v>0</v>
      </c>
      <c r="M25" s="67">
        <f t="shared" si="2"/>
        <v>0</v>
      </c>
    </row>
    <row r="26" spans="1:13" ht="14.4" x14ac:dyDescent="0.25">
      <c r="A26" s="12" t="str">
        <f t="shared" si="0"/>
        <v/>
      </c>
      <c r="B26" s="13"/>
      <c r="C26" s="281"/>
      <c r="D26" s="282"/>
      <c r="E26" s="282"/>
      <c r="F26" s="283"/>
      <c r="G26" s="151"/>
      <c r="H26" s="13"/>
      <c r="I26" s="29"/>
      <c r="J26" s="31"/>
      <c r="K26" s="155"/>
      <c r="L26" s="18">
        <f t="shared" si="1"/>
        <v>0</v>
      </c>
      <c r="M26" s="67">
        <f t="shared" si="2"/>
        <v>0</v>
      </c>
    </row>
    <row r="27" spans="1:13" ht="14.4" x14ac:dyDescent="0.25">
      <c r="A27" s="12" t="str">
        <f t="shared" si="0"/>
        <v/>
      </c>
      <c r="B27" s="13"/>
      <c r="C27" s="281"/>
      <c r="D27" s="282"/>
      <c r="E27" s="282"/>
      <c r="F27" s="283"/>
      <c r="G27" s="19"/>
      <c r="H27" s="13"/>
      <c r="I27" s="29"/>
      <c r="J27" s="31"/>
      <c r="K27" s="17"/>
      <c r="L27" s="18">
        <v>0</v>
      </c>
      <c r="M27" s="67">
        <f t="shared" si="2"/>
        <v>0</v>
      </c>
    </row>
    <row r="28" spans="1:13" ht="14.4" x14ac:dyDescent="0.25">
      <c r="A28" s="12" t="str">
        <f t="shared" si="0"/>
        <v/>
      </c>
      <c r="B28" s="13"/>
      <c r="C28" s="281"/>
      <c r="D28" s="282"/>
      <c r="E28" s="282"/>
      <c r="F28" s="283"/>
      <c r="G28" s="19"/>
      <c r="H28" s="13"/>
      <c r="I28" s="29"/>
      <c r="J28" s="31"/>
      <c r="K28" s="155"/>
      <c r="L28" s="18">
        <f t="shared" si="1"/>
        <v>0</v>
      </c>
      <c r="M28" s="67">
        <f t="shared" si="2"/>
        <v>0</v>
      </c>
    </row>
    <row r="29" spans="1:13" ht="14.4" x14ac:dyDescent="0.25">
      <c r="A29" s="12" t="str">
        <f t="shared" si="0"/>
        <v/>
      </c>
      <c r="B29" s="13"/>
      <c r="C29" s="281"/>
      <c r="D29" s="282"/>
      <c r="E29" s="282"/>
      <c r="F29" s="283"/>
      <c r="G29" s="19"/>
      <c r="H29" s="13"/>
      <c r="I29" s="29"/>
      <c r="J29" s="31"/>
      <c r="K29" s="155"/>
      <c r="L29" s="18">
        <f t="shared" si="1"/>
        <v>0</v>
      </c>
      <c r="M29" s="67">
        <f t="shared" si="2"/>
        <v>0</v>
      </c>
    </row>
    <row r="30" spans="1:13" ht="14.4" x14ac:dyDescent="0.25">
      <c r="A30" s="12" t="str">
        <f t="shared" si="0"/>
        <v/>
      </c>
      <c r="B30" s="13"/>
      <c r="C30" s="281"/>
      <c r="D30" s="282"/>
      <c r="E30" s="282"/>
      <c r="F30" s="283"/>
      <c r="G30" s="19"/>
      <c r="H30" s="13"/>
      <c r="I30" s="29"/>
      <c r="J30" s="31"/>
      <c r="K30" s="155"/>
      <c r="L30" s="18">
        <f t="shared" si="1"/>
        <v>0</v>
      </c>
      <c r="M30" s="67">
        <f t="shared" si="2"/>
        <v>0</v>
      </c>
    </row>
    <row r="31" spans="1:13" ht="14.4" x14ac:dyDescent="0.25">
      <c r="A31" s="12" t="str">
        <f t="shared" si="0"/>
        <v/>
      </c>
      <c r="B31" s="13"/>
      <c r="C31" s="281"/>
      <c r="D31" s="282"/>
      <c r="E31" s="282"/>
      <c r="F31" s="283"/>
      <c r="G31" s="19"/>
      <c r="H31" s="13"/>
      <c r="I31" s="29"/>
      <c r="J31" s="31"/>
      <c r="K31" s="155"/>
      <c r="L31" s="18">
        <f t="shared" si="1"/>
        <v>0</v>
      </c>
      <c r="M31" s="67">
        <f t="shared" si="2"/>
        <v>0</v>
      </c>
    </row>
    <row r="32" spans="1:13" ht="14.4" x14ac:dyDescent="0.25">
      <c r="A32" s="12" t="str">
        <f t="shared" si="0"/>
        <v/>
      </c>
      <c r="B32" s="13"/>
      <c r="C32" s="281"/>
      <c r="D32" s="282"/>
      <c r="E32" s="282"/>
      <c r="F32" s="283"/>
      <c r="G32" s="19"/>
      <c r="H32" s="13"/>
      <c r="I32" s="29"/>
      <c r="J32" s="31"/>
      <c r="K32" s="155"/>
      <c r="L32" s="18">
        <f t="shared" si="1"/>
        <v>0</v>
      </c>
      <c r="M32" s="67">
        <f t="shared" si="2"/>
        <v>0</v>
      </c>
    </row>
    <row r="33" spans="1:13" ht="14.4" x14ac:dyDescent="0.25">
      <c r="A33" s="12" t="str">
        <f t="shared" si="0"/>
        <v/>
      </c>
      <c r="B33" s="13"/>
      <c r="C33" s="14"/>
      <c r="D33" s="15"/>
      <c r="E33" s="19"/>
      <c r="F33" s="16"/>
      <c r="G33" s="19"/>
      <c r="H33" s="13"/>
      <c r="I33" s="29"/>
      <c r="J33" s="31"/>
      <c r="K33" s="155"/>
      <c r="L33" s="18">
        <f t="shared" si="1"/>
        <v>0</v>
      </c>
      <c r="M33" s="67">
        <f t="shared" si="2"/>
        <v>0</v>
      </c>
    </row>
    <row r="34" spans="1:13" ht="14.4" x14ac:dyDescent="0.25">
      <c r="A34" s="12" t="str">
        <f t="shared" si="0"/>
        <v/>
      </c>
      <c r="B34" s="13"/>
      <c r="C34" s="14"/>
      <c r="D34" s="15"/>
      <c r="E34" s="19"/>
      <c r="F34" s="16"/>
      <c r="G34" s="19"/>
      <c r="H34" s="13"/>
      <c r="I34" s="29"/>
      <c r="J34" s="31"/>
      <c r="K34" s="155"/>
      <c r="L34" s="18">
        <f t="shared" si="1"/>
        <v>0</v>
      </c>
      <c r="M34" s="67">
        <f t="shared" si="2"/>
        <v>0</v>
      </c>
    </row>
    <row r="35" spans="1:13" ht="14.4" x14ac:dyDescent="0.25">
      <c r="A35" s="12" t="str">
        <f t="shared" si="0"/>
        <v/>
      </c>
      <c r="B35" s="13"/>
      <c r="C35" s="14"/>
      <c r="D35" s="15"/>
      <c r="E35" s="19"/>
      <c r="F35" s="16"/>
      <c r="G35" s="19"/>
      <c r="H35" s="13"/>
      <c r="I35" s="29"/>
      <c r="J35" s="31"/>
      <c r="K35" s="155"/>
      <c r="L35" s="18">
        <v>0</v>
      </c>
      <c r="M35" s="67">
        <f t="shared" si="2"/>
        <v>0</v>
      </c>
    </row>
    <row r="36" spans="1:13" ht="14.4" x14ac:dyDescent="0.25">
      <c r="A36" s="12" t="str">
        <f t="shared" si="0"/>
        <v/>
      </c>
      <c r="B36" s="13"/>
      <c r="C36" s="14"/>
      <c r="D36" s="15"/>
      <c r="E36" s="19"/>
      <c r="F36" s="16"/>
      <c r="G36" s="19"/>
      <c r="H36" s="13"/>
      <c r="I36" s="29"/>
      <c r="J36" s="31"/>
      <c r="K36" s="155"/>
      <c r="L36" s="18">
        <f t="shared" si="1"/>
        <v>0</v>
      </c>
      <c r="M36" s="67">
        <f t="shared" si="2"/>
        <v>0</v>
      </c>
    </row>
    <row r="37" spans="1:13" ht="14.4" x14ac:dyDescent="0.25">
      <c r="A37" s="12" t="str">
        <f t="shared" si="0"/>
        <v/>
      </c>
      <c r="B37" s="13"/>
      <c r="C37" s="14"/>
      <c r="D37" s="15"/>
      <c r="E37" s="19"/>
      <c r="F37" s="16"/>
      <c r="G37" s="19"/>
      <c r="H37" s="13"/>
      <c r="I37" s="29"/>
      <c r="J37" s="31"/>
      <c r="K37" s="155"/>
      <c r="L37" s="18">
        <f t="shared" si="1"/>
        <v>0</v>
      </c>
      <c r="M37" s="67">
        <f t="shared" si="2"/>
        <v>0</v>
      </c>
    </row>
    <row r="38" spans="1:13" ht="14.4" x14ac:dyDescent="0.25">
      <c r="A38" s="12" t="str">
        <f t="shared" ref="A38:A69" si="3">CONCATENATE(B38,C38,D38)</f>
        <v/>
      </c>
      <c r="B38" s="13"/>
      <c r="C38" s="14"/>
      <c r="D38" s="15"/>
      <c r="E38" s="19"/>
      <c r="F38" s="16"/>
      <c r="G38" s="19"/>
      <c r="H38" s="13"/>
      <c r="I38" s="29"/>
      <c r="J38" s="31"/>
      <c r="K38" s="155"/>
      <c r="L38" s="18">
        <f t="shared" si="1"/>
        <v>0</v>
      </c>
      <c r="M38" s="67">
        <f t="shared" si="2"/>
        <v>0</v>
      </c>
    </row>
    <row r="39" spans="1:13" ht="14.4" x14ac:dyDescent="0.25">
      <c r="A39" s="12" t="str">
        <f t="shared" si="3"/>
        <v/>
      </c>
      <c r="B39" s="13"/>
      <c r="C39" s="14"/>
      <c r="D39" s="15"/>
      <c r="E39" s="19"/>
      <c r="F39" s="16"/>
      <c r="G39" s="19"/>
      <c r="H39" s="13"/>
      <c r="I39" s="29"/>
      <c r="J39" s="31"/>
      <c r="K39" s="155"/>
      <c r="L39" s="18">
        <f t="shared" si="1"/>
        <v>0</v>
      </c>
      <c r="M39" s="67">
        <f t="shared" si="2"/>
        <v>0</v>
      </c>
    </row>
    <row r="40" spans="1:13" ht="14.4" x14ac:dyDescent="0.25">
      <c r="A40" s="12" t="str">
        <f t="shared" si="3"/>
        <v/>
      </c>
      <c r="B40" s="13"/>
      <c r="C40" s="14"/>
      <c r="D40" s="15"/>
      <c r="E40" s="19"/>
      <c r="F40" s="16"/>
      <c r="G40" s="19"/>
      <c r="H40" s="13"/>
      <c r="I40" s="29"/>
      <c r="J40" s="31"/>
      <c r="K40" s="155"/>
      <c r="L40" s="18">
        <f t="shared" si="1"/>
        <v>0</v>
      </c>
      <c r="M40" s="67">
        <f t="shared" si="2"/>
        <v>0</v>
      </c>
    </row>
    <row r="41" spans="1:13" ht="14.4" x14ac:dyDescent="0.25">
      <c r="A41" s="12" t="str">
        <f t="shared" si="3"/>
        <v/>
      </c>
      <c r="B41" s="13"/>
      <c r="C41" s="14"/>
      <c r="D41" s="15"/>
      <c r="E41" s="19"/>
      <c r="F41" s="16"/>
      <c r="G41" s="19"/>
      <c r="H41" s="13"/>
      <c r="I41" s="29"/>
      <c r="J41" s="31"/>
      <c r="K41" s="155"/>
      <c r="L41" s="18">
        <f t="shared" si="1"/>
        <v>0</v>
      </c>
      <c r="M41" s="67">
        <f t="shared" si="2"/>
        <v>0</v>
      </c>
    </row>
    <row r="42" spans="1:13" ht="14.4" x14ac:dyDescent="0.25">
      <c r="A42" s="12" t="str">
        <f t="shared" si="3"/>
        <v/>
      </c>
      <c r="B42" s="13"/>
      <c r="C42" s="14"/>
      <c r="D42" s="15"/>
      <c r="E42" s="19"/>
      <c r="F42" s="16"/>
      <c r="G42" s="19"/>
      <c r="H42" s="13"/>
      <c r="I42" s="29"/>
      <c r="J42" s="31"/>
      <c r="K42" s="155"/>
      <c r="L42" s="18">
        <f t="shared" si="1"/>
        <v>0</v>
      </c>
      <c r="M42" s="67">
        <f t="shared" si="2"/>
        <v>0</v>
      </c>
    </row>
    <row r="43" spans="1:13" ht="14.4" x14ac:dyDescent="0.25">
      <c r="A43" s="12" t="str">
        <f t="shared" si="3"/>
        <v/>
      </c>
      <c r="B43" s="13"/>
      <c r="C43" s="14"/>
      <c r="D43" s="15"/>
      <c r="E43" s="19"/>
      <c r="F43" s="16"/>
      <c r="G43" s="19"/>
      <c r="H43" s="13"/>
      <c r="I43" s="29"/>
      <c r="J43" s="31"/>
      <c r="K43" s="17"/>
      <c r="L43" s="18">
        <f t="shared" si="1"/>
        <v>0</v>
      </c>
      <c r="M43" s="67">
        <f t="shared" si="2"/>
        <v>0</v>
      </c>
    </row>
    <row r="44" spans="1:13" ht="14.4" x14ac:dyDescent="0.25">
      <c r="A44" s="12" t="str">
        <f t="shared" si="3"/>
        <v/>
      </c>
      <c r="B44" s="13"/>
      <c r="C44" s="14"/>
      <c r="D44" s="15"/>
      <c r="E44" s="19"/>
      <c r="F44" s="16"/>
      <c r="G44" s="19"/>
      <c r="H44" s="13"/>
      <c r="I44" s="29"/>
      <c r="J44" s="31"/>
      <c r="K44" s="17"/>
      <c r="L44" s="18">
        <f t="shared" si="1"/>
        <v>0</v>
      </c>
      <c r="M44" s="67">
        <f t="shared" si="2"/>
        <v>0</v>
      </c>
    </row>
    <row r="45" spans="1:13" ht="14.4" x14ac:dyDescent="0.25">
      <c r="A45" s="12" t="str">
        <f t="shared" si="3"/>
        <v/>
      </c>
      <c r="B45" s="13"/>
      <c r="C45" s="14"/>
      <c r="D45" s="15"/>
      <c r="E45" s="19"/>
      <c r="F45" s="16"/>
      <c r="G45" s="19"/>
      <c r="H45" s="13"/>
      <c r="I45" s="29"/>
      <c r="J45" s="31"/>
      <c r="K45" s="17"/>
      <c r="L45" s="18">
        <f t="shared" si="1"/>
        <v>0</v>
      </c>
      <c r="M45" s="67">
        <f t="shared" si="2"/>
        <v>0</v>
      </c>
    </row>
    <row r="46" spans="1:13" ht="14.4" x14ac:dyDescent="0.25">
      <c r="A46" s="12" t="str">
        <f t="shared" si="3"/>
        <v/>
      </c>
      <c r="B46" s="13"/>
      <c r="C46" s="14"/>
      <c r="D46" s="15"/>
      <c r="E46" s="19"/>
      <c r="F46" s="16"/>
      <c r="G46" s="19"/>
      <c r="H46" s="13"/>
      <c r="I46" s="29"/>
      <c r="J46" s="31"/>
      <c r="K46" s="17"/>
      <c r="L46" s="18">
        <f t="shared" si="1"/>
        <v>0</v>
      </c>
      <c r="M46" s="67">
        <f t="shared" si="2"/>
        <v>0</v>
      </c>
    </row>
    <row r="47" spans="1:13" ht="14.4" x14ac:dyDescent="0.25">
      <c r="A47" s="12" t="str">
        <f t="shared" si="3"/>
        <v/>
      </c>
      <c r="B47" s="13"/>
      <c r="C47" s="14"/>
      <c r="D47" s="15"/>
      <c r="E47" s="19"/>
      <c r="F47" s="16"/>
      <c r="G47" s="19"/>
      <c r="H47" s="13"/>
      <c r="I47" s="29"/>
      <c r="J47" s="31"/>
      <c r="K47" s="17"/>
      <c r="L47" s="18">
        <f t="shared" si="1"/>
        <v>0</v>
      </c>
      <c r="M47" s="67">
        <f t="shared" si="2"/>
        <v>0</v>
      </c>
    </row>
    <row r="48" spans="1:13" ht="14.4" x14ac:dyDescent="0.25">
      <c r="A48" s="12" t="str">
        <f t="shared" si="3"/>
        <v/>
      </c>
      <c r="B48" s="13"/>
      <c r="C48" s="14"/>
      <c r="D48" s="15"/>
      <c r="E48" s="19"/>
      <c r="F48" s="16"/>
      <c r="G48" s="19"/>
      <c r="H48" s="13"/>
      <c r="I48" s="29"/>
      <c r="J48" s="31"/>
      <c r="K48" s="17"/>
      <c r="L48" s="18">
        <f t="shared" si="1"/>
        <v>0</v>
      </c>
      <c r="M48" s="67">
        <f t="shared" si="2"/>
        <v>0</v>
      </c>
    </row>
    <row r="49" spans="1:13" ht="14.4" x14ac:dyDescent="0.25">
      <c r="A49" s="12" t="str">
        <f t="shared" si="3"/>
        <v/>
      </c>
      <c r="B49" s="13"/>
      <c r="C49" s="14"/>
      <c r="D49" s="15"/>
      <c r="E49" s="19"/>
      <c r="F49" s="16"/>
      <c r="G49" s="19"/>
      <c r="H49" s="13"/>
      <c r="I49" s="29"/>
      <c r="J49" s="31"/>
      <c r="K49" s="17"/>
      <c r="L49" s="18">
        <f t="shared" si="1"/>
        <v>0</v>
      </c>
      <c r="M49" s="67">
        <f t="shared" si="2"/>
        <v>0</v>
      </c>
    </row>
    <row r="50" spans="1:13" ht="14.4" x14ac:dyDescent="0.25">
      <c r="A50" s="12" t="str">
        <f t="shared" si="3"/>
        <v/>
      </c>
      <c r="B50" s="13"/>
      <c r="C50" s="14"/>
      <c r="D50" s="15"/>
      <c r="E50" s="19"/>
      <c r="F50" s="16"/>
      <c r="G50" s="19"/>
      <c r="H50" s="13"/>
      <c r="I50" s="29"/>
      <c r="J50" s="31"/>
      <c r="K50" s="17"/>
      <c r="L50" s="18">
        <f t="shared" si="1"/>
        <v>0</v>
      </c>
      <c r="M50" s="67">
        <f t="shared" si="2"/>
        <v>0</v>
      </c>
    </row>
    <row r="51" spans="1:13" ht="14.4" x14ac:dyDescent="0.25">
      <c r="A51" s="12" t="str">
        <f t="shared" si="3"/>
        <v/>
      </c>
      <c r="B51" s="13"/>
      <c r="C51" s="14"/>
      <c r="D51" s="15"/>
      <c r="E51" s="19"/>
      <c r="F51" s="16"/>
      <c r="G51" s="19"/>
      <c r="H51" s="13"/>
      <c r="I51" s="29"/>
      <c r="J51" s="31"/>
      <c r="K51" s="17"/>
      <c r="L51" s="18">
        <f t="shared" si="1"/>
        <v>0</v>
      </c>
      <c r="M51" s="67">
        <f t="shared" si="2"/>
        <v>0</v>
      </c>
    </row>
    <row r="52" spans="1:13" ht="14.4" x14ac:dyDescent="0.25">
      <c r="A52" s="12" t="str">
        <f t="shared" si="3"/>
        <v/>
      </c>
      <c r="B52" s="13"/>
      <c r="C52" s="14"/>
      <c r="D52" s="15"/>
      <c r="E52" s="19"/>
      <c r="F52" s="16"/>
      <c r="G52" s="19"/>
      <c r="H52" s="13"/>
      <c r="I52" s="29"/>
      <c r="J52" s="31"/>
      <c r="K52" s="17"/>
      <c r="L52" s="18">
        <f t="shared" si="1"/>
        <v>0</v>
      </c>
      <c r="M52" s="67">
        <f t="shared" si="2"/>
        <v>0</v>
      </c>
    </row>
    <row r="53" spans="1:13" ht="14.4" x14ac:dyDescent="0.25">
      <c r="A53" s="12" t="str">
        <f t="shared" si="3"/>
        <v/>
      </c>
      <c r="B53" s="13"/>
      <c r="C53" s="14"/>
      <c r="D53" s="15"/>
      <c r="E53" s="19"/>
      <c r="F53" s="16"/>
      <c r="G53" s="19"/>
      <c r="H53" s="13"/>
      <c r="I53" s="29"/>
      <c r="J53" s="31"/>
      <c r="K53" s="17"/>
      <c r="L53" s="18">
        <v>0</v>
      </c>
      <c r="M53" s="67">
        <f t="shared" si="2"/>
        <v>0</v>
      </c>
    </row>
    <row r="54" spans="1:13" ht="14.4" x14ac:dyDescent="0.25">
      <c r="A54" s="12" t="str">
        <f t="shared" si="3"/>
        <v/>
      </c>
      <c r="B54" s="13"/>
      <c r="C54" s="14"/>
      <c r="D54" s="15"/>
      <c r="E54" s="19"/>
      <c r="F54" s="16"/>
      <c r="G54" s="19"/>
      <c r="H54" s="13"/>
      <c r="I54" s="29"/>
      <c r="J54" s="31"/>
      <c r="K54" s="17"/>
      <c r="L54" s="18">
        <f t="shared" si="1"/>
        <v>0</v>
      </c>
      <c r="M54" s="67">
        <f t="shared" si="2"/>
        <v>0</v>
      </c>
    </row>
    <row r="55" spans="1:13" ht="14.4" x14ac:dyDescent="0.25">
      <c r="A55" s="12" t="str">
        <f t="shared" si="3"/>
        <v/>
      </c>
      <c r="B55" s="13"/>
      <c r="C55" s="14"/>
      <c r="D55" s="15"/>
      <c r="E55" s="19"/>
      <c r="F55" s="16"/>
      <c r="G55" s="19"/>
      <c r="H55" s="13"/>
      <c r="I55" s="29"/>
      <c r="J55" s="31"/>
      <c r="K55" s="17"/>
      <c r="L55" s="18">
        <f t="shared" si="1"/>
        <v>0</v>
      </c>
      <c r="M55" s="67">
        <f t="shared" si="2"/>
        <v>0</v>
      </c>
    </row>
    <row r="56" spans="1:13" ht="14.4" x14ac:dyDescent="0.25">
      <c r="A56" s="12" t="str">
        <f t="shared" si="3"/>
        <v/>
      </c>
      <c r="B56" s="13"/>
      <c r="C56" s="14"/>
      <c r="D56" s="15"/>
      <c r="E56" s="19"/>
      <c r="F56" s="16"/>
      <c r="G56" s="19"/>
      <c r="H56" s="13"/>
      <c r="I56" s="29"/>
      <c r="J56" s="31"/>
      <c r="K56" s="17"/>
      <c r="L56" s="18">
        <f t="shared" si="1"/>
        <v>0</v>
      </c>
      <c r="M56" s="67">
        <f t="shared" si="2"/>
        <v>0</v>
      </c>
    </row>
    <row r="57" spans="1:13" ht="14.4" x14ac:dyDescent="0.25">
      <c r="A57" s="12" t="str">
        <f t="shared" si="3"/>
        <v/>
      </c>
      <c r="B57" s="13"/>
      <c r="C57" s="14"/>
      <c r="D57" s="15"/>
      <c r="E57" s="19"/>
      <c r="F57" s="16"/>
      <c r="G57" s="19"/>
      <c r="H57" s="13"/>
      <c r="I57" s="29"/>
      <c r="J57" s="31"/>
      <c r="K57" s="17"/>
      <c r="L57" s="18">
        <f t="shared" si="1"/>
        <v>0</v>
      </c>
      <c r="M57" s="67">
        <f t="shared" si="2"/>
        <v>0</v>
      </c>
    </row>
    <row r="58" spans="1:13" ht="14.4" x14ac:dyDescent="0.25">
      <c r="A58" s="12" t="str">
        <f t="shared" si="3"/>
        <v/>
      </c>
      <c r="B58" s="13"/>
      <c r="C58" s="14"/>
      <c r="D58" s="15"/>
      <c r="E58" s="19"/>
      <c r="F58" s="16"/>
      <c r="G58" s="19"/>
      <c r="H58" s="13"/>
      <c r="I58" s="29"/>
      <c r="J58" s="31"/>
      <c r="K58" s="17"/>
      <c r="L58" s="18">
        <f t="shared" si="1"/>
        <v>0</v>
      </c>
      <c r="M58" s="67">
        <f t="shared" si="2"/>
        <v>0</v>
      </c>
    </row>
    <row r="59" spans="1:13" ht="14.4" x14ac:dyDescent="0.25">
      <c r="A59" s="12" t="str">
        <f t="shared" si="3"/>
        <v/>
      </c>
      <c r="B59" s="13"/>
      <c r="C59" s="14"/>
      <c r="D59" s="15"/>
      <c r="E59" s="19"/>
      <c r="F59" s="16"/>
      <c r="G59" s="19"/>
      <c r="H59" s="13"/>
      <c r="I59" s="29"/>
      <c r="J59" s="31"/>
      <c r="K59" s="17"/>
      <c r="L59" s="18">
        <f t="shared" si="1"/>
        <v>0</v>
      </c>
      <c r="M59" s="67">
        <f t="shared" si="2"/>
        <v>0</v>
      </c>
    </row>
    <row r="60" spans="1:13" ht="14.4" x14ac:dyDescent="0.25">
      <c r="A60" s="12" t="str">
        <f t="shared" si="3"/>
        <v/>
      </c>
      <c r="B60" s="13"/>
      <c r="C60" s="191"/>
      <c r="D60" s="202"/>
      <c r="E60" s="19"/>
      <c r="F60" s="16"/>
      <c r="G60" s="19"/>
      <c r="H60" s="13"/>
      <c r="I60" s="29"/>
      <c r="J60" s="31"/>
      <c r="K60" s="17"/>
      <c r="L60" s="18">
        <f t="shared" si="1"/>
        <v>0</v>
      </c>
      <c r="M60" s="67">
        <f t="shared" si="2"/>
        <v>0</v>
      </c>
    </row>
    <row r="61" spans="1:13" ht="14.4" x14ac:dyDescent="0.25">
      <c r="A61" s="12" t="str">
        <f t="shared" si="3"/>
        <v/>
      </c>
      <c r="B61" s="13"/>
      <c r="C61" s="191"/>
      <c r="D61" s="202"/>
      <c r="E61" s="19"/>
      <c r="F61" s="16"/>
      <c r="G61" s="19"/>
      <c r="H61" s="13"/>
      <c r="I61" s="29"/>
      <c r="J61" s="31"/>
      <c r="K61" s="17"/>
      <c r="L61" s="18">
        <v>0</v>
      </c>
      <c r="M61" s="67">
        <f t="shared" si="2"/>
        <v>0</v>
      </c>
    </row>
    <row r="62" spans="1:13" ht="14.4" x14ac:dyDescent="0.25">
      <c r="A62" s="12" t="str">
        <f t="shared" si="3"/>
        <v/>
      </c>
      <c r="B62" s="13"/>
      <c r="C62" s="14"/>
      <c r="D62" s="15"/>
      <c r="E62" s="19"/>
      <c r="F62" s="16"/>
      <c r="G62" s="19"/>
      <c r="H62" s="13"/>
      <c r="I62" s="29"/>
      <c r="J62" s="31"/>
      <c r="K62" s="17"/>
      <c r="L62" s="18">
        <v>0</v>
      </c>
      <c r="M62" s="67">
        <f t="shared" si="2"/>
        <v>0</v>
      </c>
    </row>
    <row r="63" spans="1:13" ht="14.4" x14ac:dyDescent="0.25">
      <c r="A63" s="12" t="str">
        <f t="shared" si="3"/>
        <v/>
      </c>
      <c r="B63" s="13"/>
      <c r="C63" s="14"/>
      <c r="D63" s="15"/>
      <c r="E63" s="19"/>
      <c r="F63" s="16"/>
      <c r="G63" s="19"/>
      <c r="H63" s="13"/>
      <c r="I63" s="29"/>
      <c r="J63" s="31"/>
      <c r="K63" s="17"/>
      <c r="L63" s="18">
        <f t="shared" si="1"/>
        <v>0</v>
      </c>
      <c r="M63" s="67">
        <f t="shared" si="2"/>
        <v>0</v>
      </c>
    </row>
    <row r="64" spans="1:13" ht="14.4" x14ac:dyDescent="0.25">
      <c r="A64" s="12" t="str">
        <f t="shared" si="3"/>
        <v/>
      </c>
      <c r="B64" s="13"/>
      <c r="C64" s="14"/>
      <c r="D64" s="15"/>
      <c r="E64" s="19"/>
      <c r="F64" s="16"/>
      <c r="G64" s="19"/>
      <c r="H64" s="13"/>
      <c r="I64" s="29"/>
      <c r="J64" s="31"/>
      <c r="K64" s="17"/>
      <c r="L64" s="18">
        <v>0</v>
      </c>
      <c r="M64" s="67">
        <f t="shared" si="2"/>
        <v>0</v>
      </c>
    </row>
    <row r="65" spans="1:13" ht="14.4" x14ac:dyDescent="0.25">
      <c r="A65" s="12" t="str">
        <f t="shared" si="3"/>
        <v/>
      </c>
      <c r="B65" s="13"/>
      <c r="C65" s="14"/>
      <c r="D65" s="15"/>
      <c r="E65" s="19"/>
      <c r="F65" s="16"/>
      <c r="G65" s="19"/>
      <c r="H65" s="13"/>
      <c r="I65" s="29"/>
      <c r="J65" s="31"/>
      <c r="K65" s="17"/>
      <c r="L65" s="18">
        <v>0</v>
      </c>
      <c r="M65" s="67">
        <f t="shared" si="2"/>
        <v>0</v>
      </c>
    </row>
    <row r="66" spans="1:13" ht="14.4" x14ac:dyDescent="0.25">
      <c r="A66" s="12" t="str">
        <f t="shared" si="3"/>
        <v/>
      </c>
      <c r="B66" s="13"/>
      <c r="C66" s="14"/>
      <c r="D66" s="15"/>
      <c r="E66" s="19"/>
      <c r="F66" s="16"/>
      <c r="G66" s="19"/>
      <c r="H66" s="13"/>
      <c r="I66" s="29"/>
      <c r="J66" s="31"/>
      <c r="K66" s="17"/>
      <c r="L66" s="18">
        <f t="shared" si="1"/>
        <v>0</v>
      </c>
      <c r="M66" s="67">
        <f t="shared" si="2"/>
        <v>0</v>
      </c>
    </row>
    <row r="67" spans="1:13" ht="14.4" x14ac:dyDescent="0.25">
      <c r="A67" s="12" t="str">
        <f t="shared" si="3"/>
        <v/>
      </c>
      <c r="B67" s="13"/>
      <c r="C67" s="14"/>
      <c r="D67" s="15"/>
      <c r="E67" s="19"/>
      <c r="F67" s="16"/>
      <c r="G67" s="19"/>
      <c r="H67" s="13"/>
      <c r="I67" s="29"/>
      <c r="J67" s="31"/>
      <c r="K67" s="17"/>
      <c r="L67" s="18">
        <v>0</v>
      </c>
      <c r="M67" s="67">
        <f t="shared" si="2"/>
        <v>0</v>
      </c>
    </row>
    <row r="68" spans="1:13" ht="14.4" x14ac:dyDescent="0.25">
      <c r="A68" s="12" t="str">
        <f t="shared" si="3"/>
        <v/>
      </c>
      <c r="B68" s="13"/>
      <c r="C68" s="14"/>
      <c r="D68" s="15"/>
      <c r="E68" s="19"/>
      <c r="F68" s="16"/>
      <c r="G68" s="19"/>
      <c r="H68" s="13"/>
      <c r="I68" s="29"/>
      <c r="J68" s="31"/>
      <c r="K68" s="17"/>
      <c r="L68" s="18">
        <f t="shared" si="1"/>
        <v>0</v>
      </c>
      <c r="M68" s="67">
        <f t="shared" si="2"/>
        <v>0</v>
      </c>
    </row>
    <row r="69" spans="1:13" ht="14.4" x14ac:dyDescent="0.25">
      <c r="A69" s="12" t="str">
        <f t="shared" si="3"/>
        <v/>
      </c>
      <c r="B69" s="13"/>
      <c r="C69" s="14"/>
      <c r="D69" s="15"/>
      <c r="E69" s="19"/>
      <c r="F69" s="16"/>
      <c r="G69" s="19"/>
      <c r="H69" s="13"/>
      <c r="I69" s="29"/>
      <c r="J69" s="31"/>
      <c r="K69" s="17"/>
      <c r="L69" s="18">
        <f t="shared" si="1"/>
        <v>0</v>
      </c>
      <c r="M69" s="67">
        <f t="shared" si="2"/>
        <v>0</v>
      </c>
    </row>
    <row r="70" spans="1:13" ht="14.4" x14ac:dyDescent="0.25">
      <c r="A70" s="12" t="str">
        <f t="shared" ref="A70:A101" si="4">CONCATENATE(B70,C70,D70)</f>
        <v/>
      </c>
      <c r="B70" s="13"/>
      <c r="C70" s="14"/>
      <c r="D70" s="15"/>
      <c r="E70" s="19"/>
      <c r="F70" s="16"/>
      <c r="G70" s="19"/>
      <c r="H70" s="13"/>
      <c r="I70" s="29"/>
      <c r="J70" s="31"/>
      <c r="K70" s="17"/>
      <c r="L70" s="18">
        <f t="shared" ref="L70:L130" si="5">IF(K70=1,7,IF(K70=2,6,IF(K70=3,5,IF(K70=4,4,IF(K70=5,3,IF(K70=6,2,IF(K70&gt;=6,1,0)))))))</f>
        <v>0</v>
      </c>
      <c r="M70" s="67">
        <f t="shared" si="2"/>
        <v>0</v>
      </c>
    </row>
    <row r="71" spans="1:13" ht="14.4" x14ac:dyDescent="0.25">
      <c r="A71" s="12" t="str">
        <f t="shared" si="4"/>
        <v/>
      </c>
      <c r="B71" s="13"/>
      <c r="C71" s="14"/>
      <c r="D71" s="15"/>
      <c r="E71" s="19"/>
      <c r="F71" s="16"/>
      <c r="G71" s="19"/>
      <c r="H71" s="13"/>
      <c r="I71" s="29"/>
      <c r="J71" s="31"/>
      <c r="K71" s="17"/>
      <c r="L71" s="18">
        <v>0</v>
      </c>
      <c r="M71" s="67">
        <f t="shared" ref="M71:M130" si="6">SUM(L71+$M$5)*2</f>
        <v>0</v>
      </c>
    </row>
    <row r="72" spans="1:13" ht="14.4" x14ac:dyDescent="0.25">
      <c r="A72" s="12" t="str">
        <f t="shared" si="4"/>
        <v/>
      </c>
      <c r="B72" s="13"/>
      <c r="C72" s="14"/>
      <c r="D72" s="15"/>
      <c r="E72" s="19"/>
      <c r="F72" s="16"/>
      <c r="G72" s="19"/>
      <c r="H72" s="13"/>
      <c r="I72" s="29"/>
      <c r="J72" s="31"/>
      <c r="K72" s="17"/>
      <c r="L72" s="18">
        <f t="shared" si="5"/>
        <v>0</v>
      </c>
      <c r="M72" s="67">
        <f t="shared" si="6"/>
        <v>0</v>
      </c>
    </row>
    <row r="73" spans="1:13" ht="14.4" x14ac:dyDescent="0.25">
      <c r="A73" s="12" t="str">
        <f t="shared" si="4"/>
        <v/>
      </c>
      <c r="B73" s="13"/>
      <c r="C73" s="14"/>
      <c r="D73" s="15"/>
      <c r="E73" s="19"/>
      <c r="F73" s="16"/>
      <c r="G73" s="19"/>
      <c r="H73" s="13"/>
      <c r="I73" s="29"/>
      <c r="J73" s="31"/>
      <c r="K73" s="17"/>
      <c r="L73" s="18">
        <v>0</v>
      </c>
      <c r="M73" s="67">
        <f t="shared" si="6"/>
        <v>0</v>
      </c>
    </row>
    <row r="74" spans="1:13" ht="14.4" x14ac:dyDescent="0.25">
      <c r="A74" s="12" t="str">
        <f t="shared" si="4"/>
        <v/>
      </c>
      <c r="B74" s="13"/>
      <c r="C74" s="14"/>
      <c r="D74" s="15"/>
      <c r="E74" s="19"/>
      <c r="F74" s="16"/>
      <c r="G74" s="19"/>
      <c r="H74" s="13"/>
      <c r="I74" s="29"/>
      <c r="J74" s="31"/>
      <c r="K74" s="17"/>
      <c r="L74" s="18">
        <f t="shared" si="5"/>
        <v>0</v>
      </c>
      <c r="M74" s="67">
        <f t="shared" si="6"/>
        <v>0</v>
      </c>
    </row>
    <row r="75" spans="1:13" ht="14.4" x14ac:dyDescent="0.25">
      <c r="A75" s="12" t="str">
        <f t="shared" si="4"/>
        <v/>
      </c>
      <c r="B75" s="13"/>
      <c r="C75" s="14"/>
      <c r="D75" s="15"/>
      <c r="E75" s="19"/>
      <c r="F75" s="16"/>
      <c r="G75" s="19"/>
      <c r="H75" s="13"/>
      <c r="I75" s="29"/>
      <c r="J75" s="31"/>
      <c r="K75" s="17"/>
      <c r="L75" s="18">
        <v>0</v>
      </c>
      <c r="M75" s="67">
        <f t="shared" si="6"/>
        <v>0</v>
      </c>
    </row>
    <row r="76" spans="1:13" ht="14.4" x14ac:dyDescent="0.25">
      <c r="A76" s="12" t="str">
        <f t="shared" si="4"/>
        <v/>
      </c>
      <c r="B76" s="13"/>
      <c r="C76" s="14"/>
      <c r="D76" s="15"/>
      <c r="E76" s="19"/>
      <c r="F76" s="16"/>
      <c r="G76" s="19"/>
      <c r="H76" s="13"/>
      <c r="I76" s="29"/>
      <c r="J76" s="31"/>
      <c r="K76" s="17"/>
      <c r="L76" s="18">
        <f t="shared" si="5"/>
        <v>0</v>
      </c>
      <c r="M76" s="67">
        <f t="shared" si="6"/>
        <v>0</v>
      </c>
    </row>
    <row r="77" spans="1:13" ht="14.4" x14ac:dyDescent="0.25">
      <c r="A77" s="12" t="str">
        <f t="shared" si="4"/>
        <v/>
      </c>
      <c r="B77" s="13"/>
      <c r="C77" s="14"/>
      <c r="D77" s="15"/>
      <c r="E77" s="19"/>
      <c r="F77" s="16"/>
      <c r="G77" s="19"/>
      <c r="H77" s="13"/>
      <c r="I77" s="29"/>
      <c r="J77" s="31"/>
      <c r="K77" s="17"/>
      <c r="L77" s="18">
        <v>0</v>
      </c>
      <c r="M77" s="67">
        <f t="shared" si="6"/>
        <v>0</v>
      </c>
    </row>
    <row r="78" spans="1:13" ht="14.4" x14ac:dyDescent="0.25">
      <c r="A78" s="12" t="str">
        <f t="shared" si="4"/>
        <v/>
      </c>
      <c r="B78" s="13"/>
      <c r="C78" s="14"/>
      <c r="D78" s="15"/>
      <c r="E78" s="19"/>
      <c r="F78" s="16"/>
      <c r="G78" s="19"/>
      <c r="H78" s="13"/>
      <c r="I78" s="29"/>
      <c r="J78" s="31"/>
      <c r="K78" s="17"/>
      <c r="L78" s="18">
        <f t="shared" si="5"/>
        <v>0</v>
      </c>
      <c r="M78" s="67">
        <f t="shared" si="6"/>
        <v>0</v>
      </c>
    </row>
    <row r="79" spans="1:13" ht="14.4" x14ac:dyDescent="0.25">
      <c r="A79" s="12" t="str">
        <f t="shared" si="4"/>
        <v/>
      </c>
      <c r="B79" s="13"/>
      <c r="C79" s="14"/>
      <c r="D79" s="15"/>
      <c r="E79" s="19"/>
      <c r="F79" s="16"/>
      <c r="G79" s="19"/>
      <c r="H79" s="13"/>
      <c r="I79" s="29"/>
      <c r="J79" s="31"/>
      <c r="K79" s="17"/>
      <c r="L79" s="18">
        <f t="shared" si="5"/>
        <v>0</v>
      </c>
      <c r="M79" s="67">
        <f t="shared" si="6"/>
        <v>0</v>
      </c>
    </row>
    <row r="80" spans="1:13" ht="14.4" x14ac:dyDescent="0.25">
      <c r="A80" s="12" t="str">
        <f t="shared" si="4"/>
        <v/>
      </c>
      <c r="B80" s="13"/>
      <c r="C80" s="14"/>
      <c r="D80" s="15"/>
      <c r="E80" s="19"/>
      <c r="F80" s="16"/>
      <c r="G80" s="19"/>
      <c r="H80" s="13"/>
      <c r="I80" s="29"/>
      <c r="J80" s="31"/>
      <c r="K80" s="17"/>
      <c r="L80" s="18">
        <v>0</v>
      </c>
      <c r="M80" s="67">
        <f t="shared" si="6"/>
        <v>0</v>
      </c>
    </row>
    <row r="81" spans="1:13" ht="14.4" x14ac:dyDescent="0.25">
      <c r="A81" s="12" t="str">
        <f t="shared" si="4"/>
        <v/>
      </c>
      <c r="B81" s="13"/>
      <c r="C81" s="14"/>
      <c r="D81" s="15"/>
      <c r="E81" s="19"/>
      <c r="F81" s="16"/>
      <c r="G81" s="19"/>
      <c r="H81" s="13"/>
      <c r="I81" s="29"/>
      <c r="J81" s="31"/>
      <c r="K81" s="17"/>
      <c r="L81" s="18">
        <v>0</v>
      </c>
      <c r="M81" s="67">
        <f t="shared" si="6"/>
        <v>0</v>
      </c>
    </row>
    <row r="82" spans="1:13" ht="14.4" x14ac:dyDescent="0.25">
      <c r="A82" s="12" t="str">
        <f t="shared" si="4"/>
        <v/>
      </c>
      <c r="B82" s="13"/>
      <c r="C82" s="14"/>
      <c r="D82" s="15"/>
      <c r="E82" s="19"/>
      <c r="F82" s="16"/>
      <c r="G82" s="19"/>
      <c r="H82" s="13"/>
      <c r="I82" s="29"/>
      <c r="J82" s="31"/>
      <c r="K82" s="17"/>
      <c r="L82" s="18">
        <f t="shared" si="5"/>
        <v>0</v>
      </c>
      <c r="M82" s="67">
        <f t="shared" si="6"/>
        <v>0</v>
      </c>
    </row>
    <row r="83" spans="1:13" ht="14.4" x14ac:dyDescent="0.25">
      <c r="A83" s="12" t="str">
        <f t="shared" si="4"/>
        <v/>
      </c>
      <c r="B83" s="13"/>
      <c r="C83" s="14"/>
      <c r="D83" s="15"/>
      <c r="E83" s="19"/>
      <c r="F83" s="16"/>
      <c r="G83" s="19"/>
      <c r="H83" s="13"/>
      <c r="I83" s="29"/>
      <c r="J83" s="31"/>
      <c r="K83" s="17"/>
      <c r="L83" s="18">
        <v>0</v>
      </c>
      <c r="M83" s="67">
        <f t="shared" si="6"/>
        <v>0</v>
      </c>
    </row>
    <row r="84" spans="1:13" ht="14.4" x14ac:dyDescent="0.25">
      <c r="A84" s="12" t="str">
        <f t="shared" si="4"/>
        <v/>
      </c>
      <c r="B84" s="13"/>
      <c r="C84" s="14"/>
      <c r="D84" s="15"/>
      <c r="E84" s="19"/>
      <c r="F84" s="16"/>
      <c r="G84" s="19"/>
      <c r="H84" s="13"/>
      <c r="I84" s="29"/>
      <c r="J84" s="31"/>
      <c r="K84" s="17"/>
      <c r="L84" s="18">
        <f t="shared" si="5"/>
        <v>0</v>
      </c>
      <c r="M84" s="67">
        <f t="shared" si="6"/>
        <v>0</v>
      </c>
    </row>
    <row r="85" spans="1:13" ht="14.4" x14ac:dyDescent="0.25">
      <c r="A85" s="12" t="str">
        <f t="shared" si="4"/>
        <v/>
      </c>
      <c r="B85" s="13"/>
      <c r="C85" s="14"/>
      <c r="D85" s="15"/>
      <c r="E85" s="19"/>
      <c r="F85" s="16"/>
      <c r="G85" s="19"/>
      <c r="H85" s="13"/>
      <c r="I85" s="29"/>
      <c r="J85" s="31"/>
      <c r="K85" s="17"/>
      <c r="L85" s="18">
        <f t="shared" si="5"/>
        <v>0</v>
      </c>
      <c r="M85" s="67">
        <f t="shared" si="6"/>
        <v>0</v>
      </c>
    </row>
    <row r="86" spans="1:13" ht="14.4" x14ac:dyDescent="0.25">
      <c r="A86" s="12" t="str">
        <f t="shared" si="4"/>
        <v/>
      </c>
      <c r="B86" s="13"/>
      <c r="C86" s="14"/>
      <c r="D86" s="15"/>
      <c r="E86" s="19"/>
      <c r="F86" s="16"/>
      <c r="G86" s="19"/>
      <c r="H86" s="13"/>
      <c r="I86" s="29"/>
      <c r="J86" s="31"/>
      <c r="K86" s="17"/>
      <c r="L86" s="18">
        <f t="shared" si="5"/>
        <v>0</v>
      </c>
      <c r="M86" s="67">
        <f t="shared" si="6"/>
        <v>0</v>
      </c>
    </row>
    <row r="87" spans="1:13" ht="14.4" x14ac:dyDescent="0.25">
      <c r="A87" s="12" t="str">
        <f t="shared" si="4"/>
        <v/>
      </c>
      <c r="B87" s="13"/>
      <c r="C87" s="14"/>
      <c r="D87" s="15"/>
      <c r="E87" s="19"/>
      <c r="F87" s="16"/>
      <c r="G87" s="19"/>
      <c r="H87" s="13"/>
      <c r="I87" s="29"/>
      <c r="J87" s="31"/>
      <c r="K87" s="17"/>
      <c r="L87" s="18">
        <f t="shared" si="5"/>
        <v>0</v>
      </c>
      <c r="M87" s="67">
        <f t="shared" si="6"/>
        <v>0</v>
      </c>
    </row>
    <row r="88" spans="1:13" ht="14.4" x14ac:dyDescent="0.25">
      <c r="A88" s="12" t="str">
        <f t="shared" si="4"/>
        <v/>
      </c>
      <c r="B88" s="13"/>
      <c r="C88" s="14"/>
      <c r="D88" s="15"/>
      <c r="E88" s="19"/>
      <c r="F88" s="16"/>
      <c r="G88" s="19"/>
      <c r="H88" s="13"/>
      <c r="I88" s="29"/>
      <c r="J88" s="31"/>
      <c r="K88" s="17"/>
      <c r="L88" s="18">
        <f t="shared" si="5"/>
        <v>0</v>
      </c>
      <c r="M88" s="67">
        <f t="shared" si="6"/>
        <v>0</v>
      </c>
    </row>
    <row r="89" spans="1:13" ht="14.4" x14ac:dyDescent="0.25">
      <c r="A89" s="12" t="str">
        <f t="shared" si="4"/>
        <v/>
      </c>
      <c r="B89" s="13"/>
      <c r="C89" s="14"/>
      <c r="D89" s="15"/>
      <c r="E89" s="19"/>
      <c r="F89" s="16"/>
      <c r="G89" s="19"/>
      <c r="H89" s="13"/>
      <c r="I89" s="29"/>
      <c r="J89" s="31"/>
      <c r="K89" s="17"/>
      <c r="L89" s="18">
        <v>0</v>
      </c>
      <c r="M89" s="67">
        <f t="shared" si="6"/>
        <v>0</v>
      </c>
    </row>
    <row r="90" spans="1:13" ht="14.4" x14ac:dyDescent="0.25">
      <c r="A90" s="12" t="str">
        <f t="shared" si="4"/>
        <v/>
      </c>
      <c r="B90" s="13"/>
      <c r="C90" s="14"/>
      <c r="D90" s="15"/>
      <c r="E90" s="19"/>
      <c r="F90" s="16"/>
      <c r="G90" s="19"/>
      <c r="H90" s="13"/>
      <c r="I90" s="29"/>
      <c r="J90" s="31"/>
      <c r="K90" s="17"/>
      <c r="L90" s="18">
        <f t="shared" si="5"/>
        <v>0</v>
      </c>
      <c r="M90" s="67">
        <f t="shared" si="6"/>
        <v>0</v>
      </c>
    </row>
    <row r="91" spans="1:13" ht="14.4" x14ac:dyDescent="0.25">
      <c r="A91" s="12" t="str">
        <f t="shared" si="4"/>
        <v/>
      </c>
      <c r="B91" s="13"/>
      <c r="C91" s="14"/>
      <c r="D91" s="15"/>
      <c r="E91" s="19"/>
      <c r="F91" s="16"/>
      <c r="G91" s="19"/>
      <c r="H91" s="13"/>
      <c r="I91" s="29"/>
      <c r="J91" s="31"/>
      <c r="K91" s="17"/>
      <c r="L91" s="18">
        <f t="shared" ref="L91:L122" si="7">IF(K91=1,7,IF(K91=2,6,IF(K91=3,5,IF(K91=4,4,IF(K91=5,3,IF(K91=6,2,IF(K91&gt;=6,1,0)))))))</f>
        <v>0</v>
      </c>
      <c r="M91" s="67">
        <f t="shared" ref="M91:M122" si="8">SUM(L91+$M$5)*2</f>
        <v>0</v>
      </c>
    </row>
    <row r="92" spans="1:13" ht="14.4" x14ac:dyDescent="0.25">
      <c r="A92" s="12" t="str">
        <f t="shared" si="4"/>
        <v/>
      </c>
      <c r="B92" s="13"/>
      <c r="C92" s="14"/>
      <c r="D92" s="15"/>
      <c r="E92" s="19"/>
      <c r="F92" s="16"/>
      <c r="G92" s="19"/>
      <c r="H92" s="13"/>
      <c r="I92" s="29"/>
      <c r="J92" s="31"/>
      <c r="K92" s="17"/>
      <c r="L92" s="18">
        <f t="shared" si="7"/>
        <v>0</v>
      </c>
      <c r="M92" s="67">
        <f t="shared" si="8"/>
        <v>0</v>
      </c>
    </row>
    <row r="93" spans="1:13" ht="14.4" x14ac:dyDescent="0.25">
      <c r="A93" s="12" t="str">
        <f t="shared" si="4"/>
        <v/>
      </c>
      <c r="B93" s="13"/>
      <c r="C93" s="14"/>
      <c r="D93" s="15"/>
      <c r="E93" s="19"/>
      <c r="F93" s="16"/>
      <c r="G93" s="19"/>
      <c r="H93" s="13"/>
      <c r="I93" s="29"/>
      <c r="J93" s="31"/>
      <c r="K93" s="17"/>
      <c r="L93" s="18">
        <f t="shared" si="7"/>
        <v>0</v>
      </c>
      <c r="M93" s="67">
        <f t="shared" si="8"/>
        <v>0</v>
      </c>
    </row>
    <row r="94" spans="1:13" ht="14.4" x14ac:dyDescent="0.25">
      <c r="A94" s="12" t="str">
        <f t="shared" si="4"/>
        <v/>
      </c>
      <c r="B94" s="13"/>
      <c r="C94" s="191"/>
      <c r="D94" s="202"/>
      <c r="E94" s="19"/>
      <c r="F94" s="16"/>
      <c r="G94" s="19"/>
      <c r="H94" s="13"/>
      <c r="I94" s="29"/>
      <c r="J94" s="31"/>
      <c r="K94" s="17"/>
      <c r="L94" s="18">
        <f t="shared" si="7"/>
        <v>0</v>
      </c>
      <c r="M94" s="67">
        <f t="shared" si="8"/>
        <v>0</v>
      </c>
    </row>
    <row r="95" spans="1:13" ht="14.4" x14ac:dyDescent="0.25">
      <c r="A95" s="12" t="str">
        <f t="shared" si="4"/>
        <v/>
      </c>
      <c r="B95" s="13"/>
      <c r="C95" s="191"/>
      <c r="D95" s="15"/>
      <c r="E95" s="19"/>
      <c r="F95" s="16"/>
      <c r="G95" s="19"/>
      <c r="H95" s="13"/>
      <c r="I95" s="29"/>
      <c r="J95" s="31"/>
      <c r="K95" s="17"/>
      <c r="L95" s="18">
        <f t="shared" si="7"/>
        <v>0</v>
      </c>
      <c r="M95" s="67">
        <f t="shared" si="8"/>
        <v>0</v>
      </c>
    </row>
    <row r="96" spans="1:13" ht="14.4" x14ac:dyDescent="0.25">
      <c r="A96" s="12" t="str">
        <f t="shared" si="4"/>
        <v/>
      </c>
      <c r="B96" s="13"/>
      <c r="C96" s="14"/>
      <c r="D96" s="15"/>
      <c r="E96" s="19"/>
      <c r="F96" s="16"/>
      <c r="G96" s="19"/>
      <c r="H96" s="13"/>
      <c r="I96" s="29"/>
      <c r="J96" s="31"/>
      <c r="K96" s="17"/>
      <c r="L96" s="18">
        <f t="shared" si="7"/>
        <v>0</v>
      </c>
      <c r="M96" s="67">
        <f t="shared" si="8"/>
        <v>0</v>
      </c>
    </row>
    <row r="97" spans="1:13" ht="14.4" x14ac:dyDescent="0.25">
      <c r="A97" s="12" t="str">
        <f t="shared" si="4"/>
        <v/>
      </c>
      <c r="B97" s="13"/>
      <c r="C97" s="191"/>
      <c r="D97" s="202"/>
      <c r="E97" s="19"/>
      <c r="F97" s="16"/>
      <c r="G97" s="19"/>
      <c r="H97" s="13"/>
      <c r="I97" s="29"/>
      <c r="J97" s="31"/>
      <c r="K97" s="17"/>
      <c r="L97" s="18">
        <f t="shared" si="7"/>
        <v>0</v>
      </c>
      <c r="M97" s="67">
        <f t="shared" si="8"/>
        <v>0</v>
      </c>
    </row>
    <row r="98" spans="1:13" ht="14.4" x14ac:dyDescent="0.25">
      <c r="A98" s="12" t="str">
        <f t="shared" si="4"/>
        <v/>
      </c>
      <c r="B98" s="13"/>
      <c r="C98" s="14"/>
      <c r="D98" s="15" t="s">
        <v>19</v>
      </c>
      <c r="E98" s="19"/>
      <c r="F98" s="16"/>
      <c r="G98" s="19"/>
      <c r="H98" s="13"/>
      <c r="I98" s="29"/>
      <c r="J98" s="31"/>
      <c r="K98" s="17"/>
      <c r="L98" s="18">
        <f t="shared" si="7"/>
        <v>0</v>
      </c>
      <c r="M98" s="67">
        <f t="shared" si="8"/>
        <v>0</v>
      </c>
    </row>
    <row r="99" spans="1:13" ht="14.4" x14ac:dyDescent="0.25">
      <c r="A99" s="12" t="str">
        <f t="shared" si="4"/>
        <v/>
      </c>
      <c r="B99" s="13"/>
      <c r="C99" s="14"/>
      <c r="D99" s="15" t="s">
        <v>19</v>
      </c>
      <c r="E99" s="19"/>
      <c r="F99" s="16"/>
      <c r="G99" s="19"/>
      <c r="H99" s="13"/>
      <c r="I99" s="29"/>
      <c r="J99" s="31"/>
      <c r="K99" s="17"/>
      <c r="L99" s="18">
        <f t="shared" si="7"/>
        <v>0</v>
      </c>
      <c r="M99" s="67">
        <f t="shared" si="8"/>
        <v>0</v>
      </c>
    </row>
    <row r="100" spans="1:13" ht="14.4" x14ac:dyDescent="0.25">
      <c r="A100" s="12" t="str">
        <f t="shared" si="4"/>
        <v/>
      </c>
      <c r="B100" s="13"/>
      <c r="C100" s="14"/>
      <c r="D100" s="15" t="s">
        <v>19</v>
      </c>
      <c r="E100" s="19"/>
      <c r="F100" s="16"/>
      <c r="G100" s="19"/>
      <c r="H100" s="13"/>
      <c r="I100" s="29"/>
      <c r="J100" s="31"/>
      <c r="K100" s="17"/>
      <c r="L100" s="18">
        <f t="shared" si="7"/>
        <v>0</v>
      </c>
      <c r="M100" s="67">
        <f t="shared" si="8"/>
        <v>0</v>
      </c>
    </row>
    <row r="101" spans="1:13" ht="14.4" x14ac:dyDescent="0.25">
      <c r="A101" s="12" t="str">
        <f t="shared" si="4"/>
        <v/>
      </c>
      <c r="B101" s="13"/>
      <c r="C101" s="14"/>
      <c r="D101" s="15" t="s">
        <v>19</v>
      </c>
      <c r="E101" s="19"/>
      <c r="F101" s="16"/>
      <c r="G101" s="19"/>
      <c r="H101" s="13"/>
      <c r="I101" s="29"/>
      <c r="J101" s="31"/>
      <c r="K101" s="17"/>
      <c r="L101" s="18">
        <f t="shared" si="7"/>
        <v>0</v>
      </c>
      <c r="M101" s="67">
        <f t="shared" si="8"/>
        <v>0</v>
      </c>
    </row>
    <row r="102" spans="1:13" ht="14.4" x14ac:dyDescent="0.25">
      <c r="A102" s="12" t="str">
        <f t="shared" ref="A102:A130" si="9">CONCATENATE(B102,C102,D102)</f>
        <v/>
      </c>
      <c r="B102" s="13"/>
      <c r="C102" s="14"/>
      <c r="D102" s="15" t="s">
        <v>19</v>
      </c>
      <c r="E102" s="19"/>
      <c r="F102" s="16"/>
      <c r="G102" s="19"/>
      <c r="H102" s="13"/>
      <c r="I102" s="29"/>
      <c r="J102" s="31"/>
      <c r="K102" s="17"/>
      <c r="L102" s="18">
        <f t="shared" si="7"/>
        <v>0</v>
      </c>
      <c r="M102" s="67">
        <f t="shared" si="8"/>
        <v>0</v>
      </c>
    </row>
    <row r="103" spans="1:13" ht="14.4" x14ac:dyDescent="0.25">
      <c r="A103" s="12" t="str">
        <f t="shared" si="9"/>
        <v/>
      </c>
      <c r="B103" s="13"/>
      <c r="C103" s="14"/>
      <c r="D103" s="15" t="s">
        <v>19</v>
      </c>
      <c r="E103" s="19"/>
      <c r="F103" s="16"/>
      <c r="G103" s="19"/>
      <c r="H103" s="13"/>
      <c r="I103" s="29"/>
      <c r="J103" s="31"/>
      <c r="K103" s="17"/>
      <c r="L103" s="18">
        <f t="shared" si="7"/>
        <v>0</v>
      </c>
      <c r="M103" s="67">
        <f t="shared" si="8"/>
        <v>0</v>
      </c>
    </row>
    <row r="104" spans="1:13" ht="14.4" x14ac:dyDescent="0.25">
      <c r="A104" s="12" t="str">
        <f t="shared" si="9"/>
        <v/>
      </c>
      <c r="B104" s="13"/>
      <c r="C104" s="14"/>
      <c r="D104" s="15" t="s">
        <v>19</v>
      </c>
      <c r="E104" s="19"/>
      <c r="F104" s="16"/>
      <c r="G104" s="19"/>
      <c r="H104" s="13"/>
      <c r="I104" s="29"/>
      <c r="J104" s="31"/>
      <c r="K104" s="17"/>
      <c r="L104" s="18">
        <f t="shared" si="7"/>
        <v>0</v>
      </c>
      <c r="M104" s="67">
        <f t="shared" si="8"/>
        <v>0</v>
      </c>
    </row>
    <row r="105" spans="1:13" ht="14.4" x14ac:dyDescent="0.25">
      <c r="A105" s="12" t="str">
        <f t="shared" si="9"/>
        <v/>
      </c>
      <c r="B105" s="13"/>
      <c r="C105" s="14"/>
      <c r="D105" s="15" t="s">
        <v>19</v>
      </c>
      <c r="E105" s="19"/>
      <c r="F105" s="16"/>
      <c r="G105" s="19"/>
      <c r="H105" s="13"/>
      <c r="I105" s="29"/>
      <c r="J105" s="31"/>
      <c r="K105" s="17"/>
      <c r="L105" s="18">
        <f t="shared" si="7"/>
        <v>0</v>
      </c>
      <c r="M105" s="67">
        <f t="shared" si="8"/>
        <v>0</v>
      </c>
    </row>
    <row r="106" spans="1:13" ht="14.4" x14ac:dyDescent="0.25">
      <c r="A106" s="12" t="str">
        <f t="shared" si="9"/>
        <v/>
      </c>
      <c r="B106" s="13"/>
      <c r="C106" s="14"/>
      <c r="D106" s="15"/>
      <c r="E106" s="19"/>
      <c r="F106" s="16"/>
      <c r="G106" s="19"/>
      <c r="H106" s="13"/>
      <c r="I106" s="29"/>
      <c r="J106" s="31"/>
      <c r="K106" s="17"/>
      <c r="L106" s="18">
        <f t="shared" si="7"/>
        <v>0</v>
      </c>
      <c r="M106" s="67">
        <f t="shared" si="8"/>
        <v>0</v>
      </c>
    </row>
    <row r="107" spans="1:13" ht="14.4" x14ac:dyDescent="0.25">
      <c r="A107" s="12" t="str">
        <f t="shared" si="9"/>
        <v/>
      </c>
      <c r="B107" s="13"/>
      <c r="C107" s="14"/>
      <c r="D107" s="15"/>
      <c r="E107" s="19"/>
      <c r="F107" s="16"/>
      <c r="G107" s="19"/>
      <c r="H107" s="13"/>
      <c r="I107" s="29"/>
      <c r="J107" s="31"/>
      <c r="K107" s="17"/>
      <c r="L107" s="18">
        <f t="shared" si="7"/>
        <v>0</v>
      </c>
      <c r="M107" s="67">
        <f t="shared" si="8"/>
        <v>0</v>
      </c>
    </row>
    <row r="108" spans="1:13" ht="14.4" x14ac:dyDescent="0.25">
      <c r="A108" s="12" t="str">
        <f t="shared" si="9"/>
        <v/>
      </c>
      <c r="B108" s="13"/>
      <c r="C108" s="14"/>
      <c r="D108" s="15"/>
      <c r="E108" s="19"/>
      <c r="F108" s="16"/>
      <c r="G108" s="19"/>
      <c r="H108" s="13"/>
      <c r="I108" s="29"/>
      <c r="J108" s="31"/>
      <c r="K108" s="17"/>
      <c r="L108" s="18">
        <f t="shared" si="7"/>
        <v>0</v>
      </c>
      <c r="M108" s="67">
        <f t="shared" si="8"/>
        <v>0</v>
      </c>
    </row>
    <row r="109" spans="1:13" ht="14.4" x14ac:dyDescent="0.25">
      <c r="A109" s="12" t="str">
        <f t="shared" si="9"/>
        <v/>
      </c>
      <c r="B109" s="13"/>
      <c r="C109" s="14"/>
      <c r="D109" s="15"/>
      <c r="E109" s="19"/>
      <c r="F109" s="16"/>
      <c r="G109" s="19"/>
      <c r="H109" s="13"/>
      <c r="I109" s="29"/>
      <c r="J109" s="31"/>
      <c r="K109" s="17"/>
      <c r="L109" s="18">
        <f t="shared" si="7"/>
        <v>0</v>
      </c>
      <c r="M109" s="67">
        <f t="shared" si="8"/>
        <v>0</v>
      </c>
    </row>
    <row r="110" spans="1:13" ht="14.4" x14ac:dyDescent="0.25">
      <c r="A110" s="12" t="str">
        <f t="shared" si="9"/>
        <v/>
      </c>
      <c r="B110" s="13"/>
      <c r="C110" s="14"/>
      <c r="D110" s="15"/>
      <c r="E110" s="19"/>
      <c r="F110" s="16"/>
      <c r="G110" s="19"/>
      <c r="H110" s="13"/>
      <c r="I110" s="29"/>
      <c r="J110" s="31"/>
      <c r="K110" s="17"/>
      <c r="L110" s="18">
        <f t="shared" si="7"/>
        <v>0</v>
      </c>
      <c r="M110" s="67">
        <f t="shared" si="8"/>
        <v>0</v>
      </c>
    </row>
    <row r="111" spans="1:13" ht="14.4" x14ac:dyDescent="0.25">
      <c r="A111" s="12" t="str">
        <f t="shared" si="9"/>
        <v/>
      </c>
      <c r="B111" s="13"/>
      <c r="C111" s="14"/>
      <c r="D111" s="15"/>
      <c r="E111" s="19"/>
      <c r="F111" s="16"/>
      <c r="G111" s="19"/>
      <c r="H111" s="13"/>
      <c r="I111" s="29"/>
      <c r="J111" s="31"/>
      <c r="K111" s="17"/>
      <c r="L111" s="18">
        <f t="shared" si="7"/>
        <v>0</v>
      </c>
      <c r="M111" s="67">
        <f t="shared" si="8"/>
        <v>0</v>
      </c>
    </row>
    <row r="112" spans="1:13" ht="14.4" x14ac:dyDescent="0.25">
      <c r="A112" s="12" t="str">
        <f t="shared" si="9"/>
        <v/>
      </c>
      <c r="B112" s="13"/>
      <c r="C112" s="14"/>
      <c r="D112" s="15"/>
      <c r="E112" s="19"/>
      <c r="F112" s="16"/>
      <c r="G112" s="19"/>
      <c r="H112" s="13"/>
      <c r="I112" s="29"/>
      <c r="J112" s="31"/>
      <c r="K112" s="17"/>
      <c r="L112" s="18">
        <f t="shared" si="7"/>
        <v>0</v>
      </c>
      <c r="M112" s="67">
        <f t="shared" si="8"/>
        <v>0</v>
      </c>
    </row>
    <row r="113" spans="1:13" ht="14.4" x14ac:dyDescent="0.25">
      <c r="A113" s="12" t="str">
        <f t="shared" si="9"/>
        <v/>
      </c>
      <c r="B113" s="13"/>
      <c r="C113" s="14"/>
      <c r="D113" s="15"/>
      <c r="E113" s="19"/>
      <c r="F113" s="16"/>
      <c r="G113" s="19"/>
      <c r="H113" s="13"/>
      <c r="I113" s="29"/>
      <c r="J113" s="31"/>
      <c r="K113" s="17"/>
      <c r="L113" s="18">
        <f t="shared" si="7"/>
        <v>0</v>
      </c>
      <c r="M113" s="67">
        <f t="shared" si="8"/>
        <v>0</v>
      </c>
    </row>
    <row r="114" spans="1:13" ht="14.4" x14ac:dyDescent="0.25">
      <c r="A114" s="12" t="str">
        <f t="shared" si="9"/>
        <v/>
      </c>
      <c r="B114" s="13"/>
      <c r="C114" s="14"/>
      <c r="D114" s="15"/>
      <c r="E114" s="19"/>
      <c r="F114" s="16"/>
      <c r="G114" s="19"/>
      <c r="H114" s="13"/>
      <c r="I114" s="29"/>
      <c r="J114" s="31"/>
      <c r="K114" s="17"/>
      <c r="L114" s="18">
        <f t="shared" si="7"/>
        <v>0</v>
      </c>
      <c r="M114" s="67">
        <f t="shared" si="8"/>
        <v>0</v>
      </c>
    </row>
    <row r="115" spans="1:13" ht="14.4" x14ac:dyDescent="0.25">
      <c r="A115" s="12" t="str">
        <f t="shared" si="9"/>
        <v/>
      </c>
      <c r="B115" s="13"/>
      <c r="C115" s="14"/>
      <c r="D115" s="15"/>
      <c r="E115" s="19"/>
      <c r="F115" s="16"/>
      <c r="G115" s="19"/>
      <c r="H115" s="13"/>
      <c r="I115" s="29"/>
      <c r="J115" s="31"/>
      <c r="K115" s="17"/>
      <c r="L115" s="18">
        <f t="shared" si="7"/>
        <v>0</v>
      </c>
      <c r="M115" s="67">
        <f t="shared" si="8"/>
        <v>0</v>
      </c>
    </row>
    <row r="116" spans="1:13" ht="14.4" x14ac:dyDescent="0.25">
      <c r="A116" s="12" t="str">
        <f t="shared" si="9"/>
        <v/>
      </c>
      <c r="B116" s="13"/>
      <c r="C116" s="14"/>
      <c r="D116" s="15"/>
      <c r="E116" s="19"/>
      <c r="F116" s="16"/>
      <c r="G116" s="19"/>
      <c r="H116" s="13"/>
      <c r="I116" s="29"/>
      <c r="J116" s="31"/>
      <c r="K116" s="17"/>
      <c r="L116" s="18">
        <f t="shared" si="7"/>
        <v>0</v>
      </c>
      <c r="M116" s="67">
        <f t="shared" si="8"/>
        <v>0</v>
      </c>
    </row>
    <row r="117" spans="1:13" ht="14.4" x14ac:dyDescent="0.25">
      <c r="A117" s="12" t="str">
        <f t="shared" si="9"/>
        <v/>
      </c>
      <c r="B117" s="13"/>
      <c r="C117" s="14"/>
      <c r="D117" s="15"/>
      <c r="E117" s="19"/>
      <c r="F117" s="16"/>
      <c r="G117" s="19"/>
      <c r="H117" s="13"/>
      <c r="I117" s="29"/>
      <c r="J117" s="31"/>
      <c r="K117" s="17"/>
      <c r="L117" s="18">
        <f t="shared" si="7"/>
        <v>0</v>
      </c>
      <c r="M117" s="67">
        <f t="shared" si="8"/>
        <v>0</v>
      </c>
    </row>
    <row r="118" spans="1:13" ht="14.4" x14ac:dyDescent="0.25">
      <c r="A118" s="12" t="str">
        <f t="shared" si="9"/>
        <v/>
      </c>
      <c r="B118" s="13"/>
      <c r="C118" s="14"/>
      <c r="D118" s="15"/>
      <c r="E118" s="19"/>
      <c r="F118" s="16"/>
      <c r="G118" s="19"/>
      <c r="H118" s="13"/>
      <c r="I118" s="29"/>
      <c r="J118" s="31"/>
      <c r="K118" s="17"/>
      <c r="L118" s="18">
        <f t="shared" si="7"/>
        <v>0</v>
      </c>
      <c r="M118" s="67">
        <f t="shared" si="8"/>
        <v>0</v>
      </c>
    </row>
    <row r="119" spans="1:13" ht="14.4" x14ac:dyDescent="0.25">
      <c r="A119" s="12" t="str">
        <f t="shared" si="9"/>
        <v/>
      </c>
      <c r="B119" s="13"/>
      <c r="C119" s="14"/>
      <c r="D119" s="15"/>
      <c r="E119" s="19"/>
      <c r="F119" s="16"/>
      <c r="G119" s="19"/>
      <c r="H119" s="13"/>
      <c r="I119" s="29"/>
      <c r="J119" s="31"/>
      <c r="K119" s="17"/>
      <c r="L119" s="18">
        <f t="shared" si="7"/>
        <v>0</v>
      </c>
      <c r="M119" s="67">
        <f t="shared" si="8"/>
        <v>0</v>
      </c>
    </row>
    <row r="120" spans="1:13" ht="14.4" x14ac:dyDescent="0.25">
      <c r="A120" s="12" t="str">
        <f t="shared" si="9"/>
        <v/>
      </c>
      <c r="B120" s="13"/>
      <c r="C120" s="14"/>
      <c r="D120" s="15"/>
      <c r="E120" s="19"/>
      <c r="F120" s="16"/>
      <c r="G120" s="19"/>
      <c r="H120" s="13"/>
      <c r="I120" s="29"/>
      <c r="J120" s="31"/>
      <c r="K120" s="17"/>
      <c r="L120" s="18">
        <f t="shared" si="7"/>
        <v>0</v>
      </c>
      <c r="M120" s="67">
        <f t="shared" si="8"/>
        <v>0</v>
      </c>
    </row>
    <row r="121" spans="1:13" ht="14.4" x14ac:dyDescent="0.25">
      <c r="A121" s="12" t="str">
        <f t="shared" si="9"/>
        <v/>
      </c>
      <c r="B121" s="13"/>
      <c r="C121" s="14"/>
      <c r="D121" s="15"/>
      <c r="E121" s="19"/>
      <c r="F121" s="16"/>
      <c r="G121" s="19"/>
      <c r="H121" s="13"/>
      <c r="I121" s="29"/>
      <c r="J121" s="31"/>
      <c r="K121" s="17"/>
      <c r="L121" s="18">
        <f t="shared" si="7"/>
        <v>0</v>
      </c>
      <c r="M121" s="67">
        <f t="shared" si="8"/>
        <v>0</v>
      </c>
    </row>
    <row r="122" spans="1:13" ht="14.4" x14ac:dyDescent="0.25">
      <c r="A122" s="12" t="str">
        <f t="shared" si="9"/>
        <v/>
      </c>
      <c r="B122" s="13"/>
      <c r="C122" s="14"/>
      <c r="D122" s="15"/>
      <c r="E122" s="19"/>
      <c r="F122" s="16"/>
      <c r="G122" s="19"/>
      <c r="H122" s="13"/>
      <c r="I122" s="29"/>
      <c r="J122" s="31"/>
      <c r="K122" s="17"/>
      <c r="L122" s="18">
        <f t="shared" si="7"/>
        <v>0</v>
      </c>
      <c r="M122" s="67">
        <f t="shared" si="8"/>
        <v>0</v>
      </c>
    </row>
    <row r="123" spans="1:13" ht="14.4" x14ac:dyDescent="0.25">
      <c r="A123" s="12" t="str">
        <f t="shared" si="9"/>
        <v/>
      </c>
      <c r="B123" s="13"/>
      <c r="C123" s="14"/>
      <c r="D123" s="15"/>
      <c r="E123" s="19"/>
      <c r="F123" s="16"/>
      <c r="G123" s="19"/>
      <c r="H123" s="13"/>
      <c r="I123" s="29"/>
      <c r="J123" s="31"/>
      <c r="K123" s="17"/>
      <c r="L123" s="18">
        <f t="shared" si="5"/>
        <v>0</v>
      </c>
      <c r="M123" s="67">
        <f t="shared" si="6"/>
        <v>0</v>
      </c>
    </row>
    <row r="124" spans="1:13" ht="14.4" x14ac:dyDescent="0.25">
      <c r="A124" s="12" t="str">
        <f t="shared" si="9"/>
        <v/>
      </c>
      <c r="B124" s="13"/>
      <c r="C124" s="14"/>
      <c r="D124" s="15"/>
      <c r="E124" s="19"/>
      <c r="F124" s="16"/>
      <c r="G124" s="19"/>
      <c r="H124" s="13"/>
      <c r="I124" s="29"/>
      <c r="J124" s="31"/>
      <c r="K124" s="17"/>
      <c r="L124" s="18">
        <f t="shared" si="5"/>
        <v>0</v>
      </c>
      <c r="M124" s="67">
        <f t="shared" si="6"/>
        <v>0</v>
      </c>
    </row>
    <row r="125" spans="1:13" ht="14.4" x14ac:dyDescent="0.25">
      <c r="A125" s="12" t="str">
        <f t="shared" si="9"/>
        <v/>
      </c>
      <c r="B125" s="13"/>
      <c r="C125" s="14"/>
      <c r="D125" s="15"/>
      <c r="E125" s="19"/>
      <c r="F125" s="16"/>
      <c r="G125" s="19"/>
      <c r="H125" s="13"/>
      <c r="I125" s="29"/>
      <c r="J125" s="31"/>
      <c r="K125" s="17"/>
      <c r="L125" s="18">
        <f t="shared" si="5"/>
        <v>0</v>
      </c>
      <c r="M125" s="67">
        <f t="shared" si="6"/>
        <v>0</v>
      </c>
    </row>
    <row r="126" spans="1:13" ht="14.4" x14ac:dyDescent="0.25">
      <c r="A126" s="12" t="str">
        <f t="shared" si="9"/>
        <v/>
      </c>
      <c r="B126" s="13"/>
      <c r="C126" s="14"/>
      <c r="D126" s="15"/>
      <c r="E126" s="19"/>
      <c r="F126" s="16"/>
      <c r="G126" s="19"/>
      <c r="H126" s="13"/>
      <c r="I126" s="29"/>
      <c r="J126" s="31"/>
      <c r="K126" s="17"/>
      <c r="L126" s="18">
        <f t="shared" si="5"/>
        <v>0</v>
      </c>
      <c r="M126" s="67">
        <f t="shared" si="6"/>
        <v>0</v>
      </c>
    </row>
    <row r="127" spans="1:13" ht="14.4" x14ac:dyDescent="0.25">
      <c r="A127" s="12" t="str">
        <f t="shared" si="9"/>
        <v/>
      </c>
      <c r="B127" s="13"/>
      <c r="C127" s="14"/>
      <c r="D127" s="15"/>
      <c r="E127" s="19"/>
      <c r="F127" s="16"/>
      <c r="G127" s="19"/>
      <c r="H127" s="13"/>
      <c r="I127" s="29"/>
      <c r="J127" s="31"/>
      <c r="K127" s="17"/>
      <c r="L127" s="18">
        <f t="shared" si="5"/>
        <v>0</v>
      </c>
      <c r="M127" s="67">
        <f t="shared" si="6"/>
        <v>0</v>
      </c>
    </row>
    <row r="128" spans="1:13" ht="14.4" x14ac:dyDescent="0.25">
      <c r="A128" s="12" t="str">
        <f t="shared" si="9"/>
        <v/>
      </c>
      <c r="B128" s="13"/>
      <c r="C128" s="14"/>
      <c r="D128" s="15"/>
      <c r="E128" s="19"/>
      <c r="F128" s="16"/>
      <c r="G128" s="19"/>
      <c r="H128" s="13"/>
      <c r="I128" s="29"/>
      <c r="J128" s="31"/>
      <c r="K128" s="17"/>
      <c r="L128" s="18">
        <f t="shared" si="5"/>
        <v>0</v>
      </c>
      <c r="M128" s="67">
        <f t="shared" si="6"/>
        <v>0</v>
      </c>
    </row>
    <row r="129" spans="1:13" ht="14.4" x14ac:dyDescent="0.25">
      <c r="A129" s="12" t="str">
        <f t="shared" si="9"/>
        <v/>
      </c>
      <c r="B129" s="13"/>
      <c r="C129" s="14"/>
      <c r="D129" s="15"/>
      <c r="E129" s="19"/>
      <c r="F129" s="16"/>
      <c r="G129" s="19"/>
      <c r="H129" s="13"/>
      <c r="I129" s="29"/>
      <c r="J129" s="31"/>
      <c r="K129" s="17"/>
      <c r="L129" s="18">
        <f t="shared" si="5"/>
        <v>0</v>
      </c>
      <c r="M129" s="67">
        <f t="shared" si="6"/>
        <v>0</v>
      </c>
    </row>
    <row r="130" spans="1:13" ht="15" thickBot="1" x14ac:dyDescent="0.3">
      <c r="A130" s="12" t="str">
        <f t="shared" si="9"/>
        <v/>
      </c>
      <c r="B130" s="20"/>
      <c r="C130" s="21"/>
      <c r="D130" s="22"/>
      <c r="E130" s="23"/>
      <c r="F130" s="24"/>
      <c r="G130" s="23"/>
      <c r="H130" s="20"/>
      <c r="I130" s="30"/>
      <c r="J130" s="64"/>
      <c r="K130" s="25"/>
      <c r="L130" s="26">
        <f t="shared" si="5"/>
        <v>0</v>
      </c>
      <c r="M130" s="67">
        <f t="shared" si="6"/>
        <v>0</v>
      </c>
    </row>
  </sheetData>
  <mergeCells count="18">
    <mergeCell ref="A3:A5"/>
    <mergeCell ref="B3:B5"/>
    <mergeCell ref="C3:C5"/>
    <mergeCell ref="D3:D5"/>
    <mergeCell ref="E3:E4"/>
    <mergeCell ref="E5:F5"/>
    <mergeCell ref="I4:I5"/>
    <mergeCell ref="J4:J5"/>
    <mergeCell ref="B1:C1"/>
    <mergeCell ref="E1:I1"/>
    <mergeCell ref="K1:L1"/>
    <mergeCell ref="B2:L2"/>
    <mergeCell ref="F3:F4"/>
    <mergeCell ref="G3:J3"/>
    <mergeCell ref="K3:K5"/>
    <mergeCell ref="L3:L5"/>
    <mergeCell ref="G4:G5"/>
    <mergeCell ref="H4:H5"/>
  </mergeCells>
  <phoneticPr fontId="37" type="noConversion"/>
  <conditionalFormatting sqref="C1:D5">
    <cfRule type="duplicateValues" dxfId="3" priority="321"/>
  </conditionalFormatting>
  <pageMargins left="0.7" right="0.7" top="0.75" bottom="0.75"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267FB-EB8E-436B-8628-180438A4D270}">
  <sheetPr>
    <tabColor rgb="FFFFFF00"/>
  </sheetPr>
  <dimension ref="A1:O135"/>
  <sheetViews>
    <sheetView zoomScale="80" zoomScaleNormal="80" workbookViewId="0">
      <selection activeCell="A16" sqref="A16"/>
    </sheetView>
  </sheetViews>
  <sheetFormatPr defaultColWidth="9.109375" defaultRowHeight="13.2" x14ac:dyDescent="0.25"/>
  <cols>
    <col min="1" max="1" width="54.33203125" bestFit="1" customWidth="1"/>
    <col min="2" max="2" width="6.6640625" customWidth="1"/>
    <col min="3" max="3" width="23.5546875" bestFit="1" customWidth="1"/>
    <col min="4" max="4" width="29.109375" bestFit="1" customWidth="1"/>
    <col min="5" max="5" width="6.6640625" bestFit="1" customWidth="1"/>
    <col min="6" max="6" width="13.109375" bestFit="1" customWidth="1"/>
    <col min="7" max="10" width="6.5546875" bestFit="1" customWidth="1"/>
    <col min="11" max="12" width="12.88671875" bestFit="1" customWidth="1"/>
    <col min="13" max="13" width="30.5546875" bestFit="1" customWidth="1"/>
  </cols>
  <sheetData>
    <row r="1" spans="1:15" s="9" customFormat="1" ht="22.5" customHeight="1" thickBot="1" x14ac:dyDescent="0.3">
      <c r="A1" s="63">
        <f>SUM(A2-1)</f>
        <v>29</v>
      </c>
      <c r="B1" s="557" t="s">
        <v>99</v>
      </c>
      <c r="C1" s="559"/>
      <c r="D1" s="7" t="s">
        <v>11</v>
      </c>
      <c r="E1" s="557" t="s">
        <v>584</v>
      </c>
      <c r="F1" s="558"/>
      <c r="G1" s="558"/>
      <c r="H1" s="558"/>
      <c r="I1" s="558"/>
      <c r="J1" s="8" t="s">
        <v>12</v>
      </c>
      <c r="K1" s="576"/>
      <c r="L1" s="552"/>
      <c r="M1" s="8" t="s">
        <v>22</v>
      </c>
    </row>
    <row r="2" spans="1:15" s="9" customFormat="1" ht="22.5" customHeight="1" thickBot="1" x14ac:dyDescent="0.3">
      <c r="A2" s="1">
        <f>COUNTA(_xlfn.UNIQUE(D6:D235))</f>
        <v>30</v>
      </c>
      <c r="B2" s="553" t="s">
        <v>23</v>
      </c>
      <c r="C2" s="554"/>
      <c r="D2" s="554"/>
      <c r="E2" s="554"/>
      <c r="F2" s="554"/>
      <c r="G2" s="554"/>
      <c r="H2" s="554"/>
      <c r="I2" s="554"/>
      <c r="J2" s="554"/>
      <c r="K2" s="554"/>
      <c r="L2" s="555"/>
      <c r="M2" s="10" t="s">
        <v>24</v>
      </c>
    </row>
    <row r="3" spans="1:15" s="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5" s="9" customFormat="1" ht="14.4" thickBot="1" x14ac:dyDescent="0.3">
      <c r="A4" s="536"/>
      <c r="B4" s="539"/>
      <c r="C4" s="542"/>
      <c r="D4" s="545"/>
      <c r="E4" s="548"/>
      <c r="F4" s="556"/>
      <c r="G4" s="566" t="s">
        <v>100</v>
      </c>
      <c r="H4" s="568">
        <v>65</v>
      </c>
      <c r="I4" s="568">
        <v>80</v>
      </c>
      <c r="J4" s="544" t="s">
        <v>101</v>
      </c>
      <c r="K4" s="561"/>
      <c r="L4" s="564"/>
      <c r="M4" s="11">
        <v>1</v>
      </c>
    </row>
    <row r="5" spans="1:15" s="9" customFormat="1" ht="14.4" thickBot="1" x14ac:dyDescent="0.3">
      <c r="A5" s="537"/>
      <c r="B5" s="540"/>
      <c r="C5" s="543"/>
      <c r="D5" s="546"/>
      <c r="E5" s="549" t="s">
        <v>17</v>
      </c>
      <c r="F5" s="550"/>
      <c r="G5" s="567"/>
      <c r="H5" s="569"/>
      <c r="I5" s="569"/>
      <c r="J5" s="546"/>
      <c r="K5" s="562"/>
      <c r="L5" s="565"/>
      <c r="M5" s="66">
        <f>IF(M4=1,0,IF(M4=2,1,IF(M4=3,2,0)))</f>
        <v>0</v>
      </c>
    </row>
    <row r="6" spans="1:15" ht="14.4" x14ac:dyDescent="0.25">
      <c r="A6" s="12" t="str">
        <f t="shared" ref="A6:A37" si="0">CONCATENATE(B6,C6,D6)</f>
        <v>30Zeb FinniganPippa</v>
      </c>
      <c r="B6" s="13">
        <v>30</v>
      </c>
      <c r="C6" s="191" t="s">
        <v>832</v>
      </c>
      <c r="D6" s="202" t="s">
        <v>814</v>
      </c>
      <c r="E6" s="19"/>
      <c r="F6" s="16"/>
      <c r="G6" s="19">
        <v>66.8</v>
      </c>
      <c r="H6" s="13"/>
      <c r="I6" s="29"/>
      <c r="J6" s="31"/>
      <c r="K6" s="17">
        <v>2</v>
      </c>
      <c r="L6" s="18">
        <f t="shared" ref="L6" si="1">IF(K6=1,7,IF(K6=2,6,IF(K6=3,5,IF(K6=4,4,IF(K6=5,3,IF(K6=6,2,IF(K6&gt;=6,1,0)))))))</f>
        <v>6</v>
      </c>
      <c r="M6" s="67">
        <f>SUM(L6+$M$5)</f>
        <v>6</v>
      </c>
      <c r="N6" s="28"/>
      <c r="O6" s="28"/>
    </row>
    <row r="7" spans="1:15" ht="14.4" x14ac:dyDescent="0.25">
      <c r="A7" s="12" t="str">
        <f t="shared" si="0"/>
        <v>30Holli GoddenTinkerbell</v>
      </c>
      <c r="B7" s="13">
        <v>30</v>
      </c>
      <c r="C7" s="191" t="s">
        <v>833</v>
      </c>
      <c r="D7" s="15" t="s">
        <v>837</v>
      </c>
      <c r="E7" s="19"/>
      <c r="F7" s="16"/>
      <c r="G7" s="19" t="s">
        <v>545</v>
      </c>
      <c r="H7" s="13"/>
      <c r="I7" s="29"/>
      <c r="J7" s="31"/>
      <c r="K7" s="17"/>
      <c r="L7" s="18">
        <f t="shared" ref="L7:L36" si="2">IF(K7=1,7,IF(K7=2,6,IF(K7=3,5,IF(K7=4,4,IF(K7=5,3,IF(K7=6,2,IF(K7&gt;=6,1,0)))))))</f>
        <v>0</v>
      </c>
      <c r="M7" s="67">
        <f t="shared" ref="M7:M36" si="3">SUM(L7+$M$5)</f>
        <v>0</v>
      </c>
      <c r="N7" s="28"/>
      <c r="O7" s="28"/>
    </row>
    <row r="8" spans="1:15" ht="14.4" x14ac:dyDescent="0.25">
      <c r="A8" s="12" t="str">
        <f t="shared" si="0"/>
        <v>30Maddison LucasWillow</v>
      </c>
      <c r="B8" s="13">
        <v>30</v>
      </c>
      <c r="C8" s="14" t="s">
        <v>834</v>
      </c>
      <c r="D8" s="15" t="s">
        <v>434</v>
      </c>
      <c r="E8" s="19"/>
      <c r="F8" s="16"/>
      <c r="G8" s="19">
        <v>41.2</v>
      </c>
      <c r="H8" s="13"/>
      <c r="I8" s="29"/>
      <c r="J8" s="31"/>
      <c r="K8" s="17">
        <v>1</v>
      </c>
      <c r="L8" s="18">
        <f t="shared" si="2"/>
        <v>7</v>
      </c>
      <c r="M8" s="67">
        <f t="shared" si="3"/>
        <v>7</v>
      </c>
      <c r="N8" s="28"/>
      <c r="O8" s="28"/>
    </row>
    <row r="9" spans="1:15" ht="14.4" x14ac:dyDescent="0.25">
      <c r="A9" s="12" t="str">
        <f t="shared" si="0"/>
        <v>30Zeb FinniganJarrah</v>
      </c>
      <c r="B9" s="13">
        <v>30</v>
      </c>
      <c r="C9" s="14" t="s">
        <v>832</v>
      </c>
      <c r="D9" s="15" t="s">
        <v>815</v>
      </c>
      <c r="E9" s="19"/>
      <c r="F9" s="16"/>
      <c r="G9" s="19">
        <v>72.8</v>
      </c>
      <c r="H9" s="13"/>
      <c r="I9" s="29"/>
      <c r="J9" s="31"/>
      <c r="K9" s="17">
        <v>3</v>
      </c>
      <c r="L9" s="18">
        <f t="shared" si="2"/>
        <v>5</v>
      </c>
      <c r="M9" s="67">
        <f t="shared" si="3"/>
        <v>5</v>
      </c>
      <c r="N9" s="28"/>
      <c r="O9" s="28"/>
    </row>
    <row r="10" spans="1:15" ht="14.4" x14ac:dyDescent="0.25">
      <c r="A10" s="12" t="str">
        <f t="shared" si="0"/>
        <v>45Aria WaltonJudaroo Puddles</v>
      </c>
      <c r="B10" s="13">
        <v>45</v>
      </c>
      <c r="C10" s="14" t="s">
        <v>370</v>
      </c>
      <c r="D10" s="15" t="s">
        <v>371</v>
      </c>
      <c r="E10" s="19"/>
      <c r="F10" s="16"/>
      <c r="G10" s="19">
        <v>25.2</v>
      </c>
      <c r="H10" s="13"/>
      <c r="I10" s="29"/>
      <c r="J10" s="31"/>
      <c r="K10" s="17">
        <v>4</v>
      </c>
      <c r="L10" s="18">
        <f t="shared" si="2"/>
        <v>4</v>
      </c>
      <c r="M10" s="67">
        <f t="shared" si="3"/>
        <v>4</v>
      </c>
      <c r="N10" s="28"/>
      <c r="O10" s="28"/>
    </row>
    <row r="11" spans="1:15" ht="14.4" x14ac:dyDescent="0.25">
      <c r="A11" s="12" t="str">
        <f t="shared" si="0"/>
        <v>45Emily HicksMax</v>
      </c>
      <c r="B11" s="13">
        <v>45</v>
      </c>
      <c r="C11" s="14" t="s">
        <v>409</v>
      </c>
      <c r="D11" s="15" t="s">
        <v>383</v>
      </c>
      <c r="E11" s="19"/>
      <c r="F11" s="16"/>
      <c r="G11" s="19">
        <v>18</v>
      </c>
      <c r="H11" s="13"/>
      <c r="I11" s="29"/>
      <c r="J11" s="31"/>
      <c r="K11" s="17">
        <v>3</v>
      </c>
      <c r="L11" s="18">
        <f t="shared" si="2"/>
        <v>5</v>
      </c>
      <c r="M11" s="67">
        <f t="shared" si="3"/>
        <v>5</v>
      </c>
      <c r="N11" s="28"/>
      <c r="O11" s="28"/>
    </row>
    <row r="12" spans="1:15" ht="14.4" x14ac:dyDescent="0.25">
      <c r="A12" s="12" t="str">
        <f t="shared" si="0"/>
        <v>45Ruby PitterJudaroo Tropicana</v>
      </c>
      <c r="B12" s="13">
        <v>45</v>
      </c>
      <c r="C12" s="14" t="s">
        <v>816</v>
      </c>
      <c r="D12" s="15" t="s">
        <v>838</v>
      </c>
      <c r="E12" s="19"/>
      <c r="F12" s="16"/>
      <c r="G12" s="19">
        <v>56.4</v>
      </c>
      <c r="H12" s="13"/>
      <c r="I12" s="29"/>
      <c r="J12" s="31"/>
      <c r="K12" s="17">
        <v>7</v>
      </c>
      <c r="L12" s="18">
        <f t="shared" si="2"/>
        <v>1</v>
      </c>
      <c r="M12" s="67">
        <f t="shared" si="3"/>
        <v>1</v>
      </c>
      <c r="O12" s="28"/>
    </row>
    <row r="13" spans="1:15" ht="14.4" x14ac:dyDescent="0.25">
      <c r="A13" s="12" t="str">
        <f t="shared" si="0"/>
        <v>45Summer SherlockFanta</v>
      </c>
      <c r="B13" s="13">
        <v>45</v>
      </c>
      <c r="C13" s="14" t="s">
        <v>817</v>
      </c>
      <c r="D13" s="15" t="s">
        <v>818</v>
      </c>
      <c r="E13" s="19"/>
      <c r="F13" s="16"/>
      <c r="G13" s="19">
        <v>41.6</v>
      </c>
      <c r="H13" s="13"/>
      <c r="I13" s="29"/>
      <c r="J13" s="31"/>
      <c r="K13" s="17">
        <v>6</v>
      </c>
      <c r="L13" s="18">
        <f t="shared" si="2"/>
        <v>2</v>
      </c>
      <c r="M13" s="67">
        <f t="shared" si="3"/>
        <v>2</v>
      </c>
      <c r="O13" s="28"/>
    </row>
    <row r="14" spans="1:15" ht="14.4" x14ac:dyDescent="0.25">
      <c r="A14" s="12" t="str">
        <f t="shared" si="0"/>
        <v>45Eva ChapmanMad Merlin</v>
      </c>
      <c r="B14" s="13">
        <v>45</v>
      </c>
      <c r="C14" s="14" t="s">
        <v>819</v>
      </c>
      <c r="D14" s="15" t="s">
        <v>820</v>
      </c>
      <c r="E14" s="19"/>
      <c r="F14" s="16"/>
      <c r="G14" s="19" t="s">
        <v>545</v>
      </c>
      <c r="H14" s="13"/>
      <c r="I14" s="29"/>
      <c r="J14" s="31"/>
      <c r="K14" s="17"/>
      <c r="L14" s="18">
        <f t="shared" si="2"/>
        <v>0</v>
      </c>
      <c r="M14" s="67">
        <f t="shared" si="3"/>
        <v>0</v>
      </c>
    </row>
    <row r="15" spans="1:15" ht="14.4" x14ac:dyDescent="0.25">
      <c r="A15" s="12" t="str">
        <f t="shared" si="0"/>
        <v>45Myla ChapmanStorm Trooper</v>
      </c>
      <c r="B15" s="13">
        <v>45</v>
      </c>
      <c r="C15" s="14" t="s">
        <v>821</v>
      </c>
      <c r="D15" s="15" t="s">
        <v>839</v>
      </c>
      <c r="E15" s="19"/>
      <c r="F15" s="16"/>
      <c r="G15" s="19">
        <v>32</v>
      </c>
      <c r="H15" s="13"/>
      <c r="I15" s="29"/>
      <c r="J15" s="31"/>
      <c r="K15" s="17">
        <v>5</v>
      </c>
      <c r="L15" s="18">
        <f t="shared" si="2"/>
        <v>3</v>
      </c>
      <c r="M15" s="67">
        <f t="shared" si="3"/>
        <v>3</v>
      </c>
    </row>
    <row r="16" spans="1:15" ht="14.4" x14ac:dyDescent="0.25">
      <c r="A16" s="12" t="str">
        <f t="shared" si="0"/>
        <v>45Seren EspositoBeelo Bi Golden Girl</v>
      </c>
      <c r="B16" s="13">
        <v>45</v>
      </c>
      <c r="C16" s="191" t="s">
        <v>137</v>
      </c>
      <c r="D16" s="202" t="s">
        <v>151</v>
      </c>
      <c r="E16" s="19"/>
      <c r="F16" s="16"/>
      <c r="G16" s="19">
        <v>6.4</v>
      </c>
      <c r="H16" s="13"/>
      <c r="I16" s="29"/>
      <c r="J16" s="31"/>
      <c r="K16" s="17">
        <v>2</v>
      </c>
      <c r="L16" s="18">
        <f t="shared" si="2"/>
        <v>6</v>
      </c>
      <c r="M16" s="67">
        <f t="shared" si="3"/>
        <v>6</v>
      </c>
    </row>
    <row r="17" spans="1:13" ht="14.4" x14ac:dyDescent="0.25">
      <c r="A17" s="12" t="str">
        <f t="shared" si="0"/>
        <v>45Kady MiddlecoatMallaine Motown</v>
      </c>
      <c r="B17" s="13">
        <v>45</v>
      </c>
      <c r="C17" s="14" t="s">
        <v>564</v>
      </c>
      <c r="D17" s="15" t="s">
        <v>565</v>
      </c>
      <c r="E17" s="19"/>
      <c r="F17" s="16"/>
      <c r="G17" s="19">
        <v>6</v>
      </c>
      <c r="H17" s="13"/>
      <c r="I17" s="29"/>
      <c r="J17" s="31"/>
      <c r="K17" s="17">
        <v>1</v>
      </c>
      <c r="L17" s="18">
        <f t="shared" si="2"/>
        <v>7</v>
      </c>
      <c r="M17" s="67">
        <f t="shared" si="3"/>
        <v>7</v>
      </c>
    </row>
    <row r="18" spans="1:13" ht="14.4" x14ac:dyDescent="0.25">
      <c r="A18" s="12" t="str">
        <f t="shared" si="0"/>
        <v>45Brooklyn DarlingtonRolly</v>
      </c>
      <c r="B18" s="13">
        <v>45</v>
      </c>
      <c r="C18" s="14" t="s">
        <v>835</v>
      </c>
      <c r="D18" s="15" t="s">
        <v>822</v>
      </c>
      <c r="E18" s="19"/>
      <c r="F18" s="16"/>
      <c r="G18" s="19" t="s">
        <v>545</v>
      </c>
      <c r="H18" s="13"/>
      <c r="I18" s="29"/>
      <c r="J18" s="31"/>
      <c r="K18" s="17"/>
      <c r="L18" s="18">
        <f t="shared" si="2"/>
        <v>0</v>
      </c>
      <c r="M18" s="67">
        <f t="shared" si="3"/>
        <v>0</v>
      </c>
    </row>
    <row r="19" spans="1:13" ht="14.4" x14ac:dyDescent="0.25">
      <c r="A19" s="12" t="str">
        <f t="shared" si="0"/>
        <v>65Maila MuscaMission Control</v>
      </c>
      <c r="B19" s="13">
        <v>65</v>
      </c>
      <c r="C19" s="14" t="s">
        <v>823</v>
      </c>
      <c r="D19" s="15" t="s">
        <v>824</v>
      </c>
      <c r="E19" s="19"/>
      <c r="F19" s="16"/>
      <c r="G19" s="19"/>
      <c r="H19" s="13">
        <v>18.8</v>
      </c>
      <c r="I19" s="29"/>
      <c r="J19" s="31"/>
      <c r="K19" s="17">
        <v>6</v>
      </c>
      <c r="L19" s="18">
        <f t="shared" si="2"/>
        <v>2</v>
      </c>
      <c r="M19" s="67">
        <f t="shared" si="3"/>
        <v>2</v>
      </c>
    </row>
    <row r="20" spans="1:13" ht="14.4" x14ac:dyDescent="0.25">
      <c r="A20" s="12" t="str">
        <f t="shared" si="0"/>
        <v>65Lily VanderwielSp Stella</v>
      </c>
      <c r="B20" s="13">
        <v>65</v>
      </c>
      <c r="C20" s="14" t="s">
        <v>451</v>
      </c>
      <c r="D20" s="15" t="s">
        <v>840</v>
      </c>
      <c r="E20" s="19"/>
      <c r="F20" s="16"/>
      <c r="G20" s="19"/>
      <c r="H20" s="13">
        <v>20</v>
      </c>
      <c r="I20" s="29"/>
      <c r="J20" s="31"/>
      <c r="K20" s="17">
        <v>8</v>
      </c>
      <c r="L20" s="18">
        <f t="shared" si="2"/>
        <v>1</v>
      </c>
      <c r="M20" s="67">
        <f t="shared" si="3"/>
        <v>1</v>
      </c>
    </row>
    <row r="21" spans="1:13" ht="14.4" x14ac:dyDescent="0.25">
      <c r="A21" s="12" t="str">
        <f t="shared" si="0"/>
        <v>65Makayla RyanRowan Catkin</v>
      </c>
      <c r="B21" s="13">
        <v>65</v>
      </c>
      <c r="C21" s="14" t="s">
        <v>836</v>
      </c>
      <c r="D21" s="15" t="s">
        <v>841</v>
      </c>
      <c r="E21" s="19"/>
      <c r="F21" s="16"/>
      <c r="G21" s="19"/>
      <c r="H21" s="13" t="s">
        <v>545</v>
      </c>
      <c r="I21" s="29"/>
      <c r="J21" s="31"/>
      <c r="K21" s="17"/>
      <c r="L21" s="18">
        <f t="shared" si="2"/>
        <v>0</v>
      </c>
      <c r="M21" s="67">
        <f t="shared" si="3"/>
        <v>0</v>
      </c>
    </row>
    <row r="22" spans="1:13" ht="14.4" x14ac:dyDescent="0.25">
      <c r="A22" s="12" t="str">
        <f t="shared" si="0"/>
        <v>65Shannon MeakinsKarma Park Esprit</v>
      </c>
      <c r="B22" s="13">
        <v>65</v>
      </c>
      <c r="C22" s="14" t="s">
        <v>253</v>
      </c>
      <c r="D22" s="15" t="s">
        <v>254</v>
      </c>
      <c r="E22" s="19"/>
      <c r="F22" s="16"/>
      <c r="G22" s="19"/>
      <c r="H22" s="13">
        <v>0</v>
      </c>
      <c r="I22" s="29"/>
      <c r="J22" s="31"/>
      <c r="K22" s="17">
        <v>1</v>
      </c>
      <c r="L22" s="18">
        <f t="shared" si="2"/>
        <v>7</v>
      </c>
      <c r="M22" s="67">
        <f t="shared" si="3"/>
        <v>7</v>
      </c>
    </row>
    <row r="23" spans="1:13" ht="14.4" x14ac:dyDescent="0.25">
      <c r="A23" s="12" t="str">
        <f t="shared" si="0"/>
        <v>65Tahni WilliamsHolland Park Riviera</v>
      </c>
      <c r="B23" s="13">
        <v>65</v>
      </c>
      <c r="C23" s="14" t="s">
        <v>398</v>
      </c>
      <c r="D23" s="15" t="s">
        <v>399</v>
      </c>
      <c r="E23" s="19"/>
      <c r="F23" s="16"/>
      <c r="G23" s="19"/>
      <c r="H23" s="13">
        <v>20.8</v>
      </c>
      <c r="I23" s="29"/>
      <c r="J23" s="31"/>
      <c r="K23" s="17">
        <v>9</v>
      </c>
      <c r="L23" s="18">
        <f t="shared" si="2"/>
        <v>1</v>
      </c>
      <c r="M23" s="67">
        <f t="shared" si="3"/>
        <v>1</v>
      </c>
    </row>
    <row r="24" spans="1:13" ht="14.4" x14ac:dyDescent="0.25">
      <c r="A24" s="12" t="str">
        <f t="shared" si="0"/>
        <v>65Tanaya PustkuchenSecret Mojito</v>
      </c>
      <c r="B24" s="13">
        <v>65</v>
      </c>
      <c r="C24" s="14" t="s">
        <v>400</v>
      </c>
      <c r="D24" s="15" t="s">
        <v>401</v>
      </c>
      <c r="E24" s="19"/>
      <c r="F24" s="16"/>
      <c r="G24" s="19"/>
      <c r="H24" s="13">
        <v>4</v>
      </c>
      <c r="I24" s="29"/>
      <c r="J24" s="31"/>
      <c r="K24" s="17">
        <v>4</v>
      </c>
      <c r="L24" s="18">
        <f t="shared" si="2"/>
        <v>4</v>
      </c>
      <c r="M24" s="67">
        <f t="shared" si="3"/>
        <v>4</v>
      </c>
    </row>
    <row r="25" spans="1:13" ht="14.4" x14ac:dyDescent="0.25">
      <c r="A25" s="12" t="str">
        <f t="shared" si="0"/>
        <v>65Tatum HandCrystal Clear</v>
      </c>
      <c r="B25" s="13">
        <v>65</v>
      </c>
      <c r="C25" s="14" t="s">
        <v>228</v>
      </c>
      <c r="D25" s="15" t="s">
        <v>283</v>
      </c>
      <c r="E25" s="19"/>
      <c r="F25" s="16"/>
      <c r="G25" s="19"/>
      <c r="H25" s="13">
        <v>104</v>
      </c>
      <c r="I25" s="29"/>
      <c r="J25" s="31"/>
      <c r="K25" s="17">
        <v>11</v>
      </c>
      <c r="L25" s="18">
        <f t="shared" si="2"/>
        <v>1</v>
      </c>
      <c r="M25" s="67">
        <f t="shared" si="3"/>
        <v>1</v>
      </c>
    </row>
    <row r="26" spans="1:13" ht="14.4" x14ac:dyDescent="0.25">
      <c r="A26" s="12" t="str">
        <f t="shared" si="0"/>
        <v>65Kady MiddlecoatMallaine Motown</v>
      </c>
      <c r="B26" s="13">
        <v>65</v>
      </c>
      <c r="C26" s="14" t="s">
        <v>564</v>
      </c>
      <c r="D26" s="15" t="s">
        <v>565</v>
      </c>
      <c r="E26" s="19"/>
      <c r="F26" s="16"/>
      <c r="G26" s="19"/>
      <c r="H26" s="13">
        <v>0</v>
      </c>
      <c r="I26" s="29"/>
      <c r="J26" s="31"/>
      <c r="K26" s="17">
        <v>2</v>
      </c>
      <c r="L26" s="18">
        <f t="shared" si="2"/>
        <v>6</v>
      </c>
      <c r="M26" s="67">
        <f t="shared" si="3"/>
        <v>6</v>
      </c>
    </row>
    <row r="27" spans="1:13" ht="14.4" x14ac:dyDescent="0.25">
      <c r="A27" s="12" t="str">
        <f t="shared" si="0"/>
        <v>65Lieve LudgateKirralea Showman</v>
      </c>
      <c r="B27" s="13">
        <v>65</v>
      </c>
      <c r="C27" s="14" t="s">
        <v>535</v>
      </c>
      <c r="D27" s="15" t="s">
        <v>522</v>
      </c>
      <c r="E27" s="19"/>
      <c r="F27" s="16"/>
      <c r="G27" s="19"/>
      <c r="H27" s="13">
        <v>37.200000000000003</v>
      </c>
      <c r="I27" s="29"/>
      <c r="J27" s="31"/>
      <c r="K27" s="17">
        <v>7</v>
      </c>
      <c r="L27" s="18">
        <f t="shared" si="2"/>
        <v>1</v>
      </c>
      <c r="M27" s="67">
        <f t="shared" si="3"/>
        <v>1</v>
      </c>
    </row>
    <row r="28" spans="1:13" ht="14.4" x14ac:dyDescent="0.25">
      <c r="A28" s="12" t="str">
        <f t="shared" si="0"/>
        <v>65Brianna SheriffAce Of Hearts</v>
      </c>
      <c r="B28" s="13">
        <v>65</v>
      </c>
      <c r="C28" s="14" t="s">
        <v>199</v>
      </c>
      <c r="D28" s="15" t="s">
        <v>192</v>
      </c>
      <c r="E28" s="19"/>
      <c r="F28" s="16"/>
      <c r="G28" s="19"/>
      <c r="H28" s="13">
        <v>56.8</v>
      </c>
      <c r="I28" s="29"/>
      <c r="J28" s="31"/>
      <c r="K28" s="17">
        <v>10</v>
      </c>
      <c r="L28" s="18">
        <f t="shared" si="2"/>
        <v>1</v>
      </c>
      <c r="M28" s="67">
        <f t="shared" si="3"/>
        <v>1</v>
      </c>
    </row>
    <row r="29" spans="1:13" ht="14.4" x14ac:dyDescent="0.25">
      <c r="A29" s="12" t="str">
        <f t="shared" si="0"/>
        <v>65Abbey RoweNyambaskingshazzbar</v>
      </c>
      <c r="B29" s="13">
        <v>65</v>
      </c>
      <c r="C29" s="14" t="s">
        <v>412</v>
      </c>
      <c r="D29" s="15" t="s">
        <v>842</v>
      </c>
      <c r="E29" s="19"/>
      <c r="F29" s="16"/>
      <c r="G29" s="19"/>
      <c r="H29" s="13" t="s">
        <v>825</v>
      </c>
      <c r="I29" s="29"/>
      <c r="J29" s="31"/>
      <c r="K29" s="17"/>
      <c r="L29" s="18">
        <f t="shared" si="2"/>
        <v>0</v>
      </c>
      <c r="M29" s="67">
        <f t="shared" si="3"/>
        <v>0</v>
      </c>
    </row>
    <row r="30" spans="1:13" ht="14.4" x14ac:dyDescent="0.25">
      <c r="A30" s="12" t="str">
        <f t="shared" si="0"/>
        <v>65Reagan HillHunter Brook River Dance</v>
      </c>
      <c r="B30" s="13">
        <v>65</v>
      </c>
      <c r="C30" s="14" t="s">
        <v>826</v>
      </c>
      <c r="D30" s="15" t="s">
        <v>827</v>
      </c>
      <c r="E30" s="19"/>
      <c r="F30" s="16"/>
      <c r="G30" s="19"/>
      <c r="H30" s="13">
        <v>7.6</v>
      </c>
      <c r="I30" s="29"/>
      <c r="J30" s="31"/>
      <c r="K30" s="17">
        <v>5</v>
      </c>
      <c r="L30" s="18">
        <f t="shared" si="2"/>
        <v>3</v>
      </c>
      <c r="M30" s="67">
        <f t="shared" si="3"/>
        <v>3</v>
      </c>
    </row>
    <row r="31" spans="1:13" ht="14.4" x14ac:dyDescent="0.25">
      <c r="A31" s="12" t="str">
        <f t="shared" si="0"/>
        <v>65Lily VanderwielNutty</v>
      </c>
      <c r="B31" s="13">
        <v>65</v>
      </c>
      <c r="C31" s="14" t="s">
        <v>451</v>
      </c>
      <c r="D31" s="15" t="s">
        <v>828</v>
      </c>
      <c r="E31" s="19"/>
      <c r="F31" s="16"/>
      <c r="G31" s="19"/>
      <c r="H31" s="13">
        <v>0</v>
      </c>
      <c r="I31" s="29"/>
      <c r="J31" s="31"/>
      <c r="K31" s="17">
        <v>3</v>
      </c>
      <c r="L31" s="18">
        <f t="shared" si="2"/>
        <v>5</v>
      </c>
      <c r="M31" s="67">
        <f t="shared" si="3"/>
        <v>5</v>
      </c>
    </row>
    <row r="32" spans="1:13" ht="14.4" x14ac:dyDescent="0.25">
      <c r="A32" s="12" t="str">
        <f t="shared" si="0"/>
        <v>80Grace JohnsonKatie</v>
      </c>
      <c r="B32" s="13">
        <v>80</v>
      </c>
      <c r="C32" s="191" t="s">
        <v>311</v>
      </c>
      <c r="D32" s="15" t="s">
        <v>312</v>
      </c>
      <c r="E32" s="19"/>
      <c r="F32" s="16"/>
      <c r="G32" s="19"/>
      <c r="H32" s="13"/>
      <c r="I32" s="29">
        <v>26</v>
      </c>
      <c r="J32" s="31"/>
      <c r="K32" s="17">
        <v>3</v>
      </c>
      <c r="L32" s="18">
        <f t="shared" si="2"/>
        <v>5</v>
      </c>
      <c r="M32" s="67">
        <f t="shared" si="3"/>
        <v>5</v>
      </c>
    </row>
    <row r="33" spans="1:13" ht="14.4" x14ac:dyDescent="0.25">
      <c r="A33" s="12" t="str">
        <f t="shared" si="0"/>
        <v>80Tammy CameronWithout Compromise</v>
      </c>
      <c r="B33" s="13">
        <v>80</v>
      </c>
      <c r="C33" s="14" t="s">
        <v>829</v>
      </c>
      <c r="D33" s="15" t="s">
        <v>830</v>
      </c>
      <c r="E33" s="19"/>
      <c r="F33" s="16"/>
      <c r="G33" s="19"/>
      <c r="H33" s="13"/>
      <c r="I33" s="29">
        <v>7.2</v>
      </c>
      <c r="J33" s="31"/>
      <c r="K33" s="17">
        <v>1</v>
      </c>
      <c r="L33" s="18">
        <f t="shared" si="2"/>
        <v>7</v>
      </c>
      <c r="M33" s="67">
        <f t="shared" si="3"/>
        <v>7</v>
      </c>
    </row>
    <row r="34" spans="1:13" ht="14.4" x14ac:dyDescent="0.25">
      <c r="A34" s="12" t="str">
        <f t="shared" si="0"/>
        <v>80Avarna McdonaldToro Express</v>
      </c>
      <c r="B34" s="13">
        <v>80</v>
      </c>
      <c r="C34" s="14" t="s">
        <v>575</v>
      </c>
      <c r="D34" s="15" t="s">
        <v>831</v>
      </c>
      <c r="E34" s="19"/>
      <c r="F34" s="16"/>
      <c r="G34" s="19"/>
      <c r="H34" s="13"/>
      <c r="I34" s="29">
        <v>13.2</v>
      </c>
      <c r="J34" s="31"/>
      <c r="K34" s="17">
        <v>2</v>
      </c>
      <c r="L34" s="18">
        <f t="shared" si="2"/>
        <v>6</v>
      </c>
      <c r="M34" s="67">
        <f t="shared" si="3"/>
        <v>6</v>
      </c>
    </row>
    <row r="35" spans="1:13" ht="14.4" x14ac:dyDescent="0.25">
      <c r="A35" s="12" t="str">
        <f t="shared" si="0"/>
        <v/>
      </c>
      <c r="B35" s="13"/>
      <c r="C35" s="14"/>
      <c r="D35" s="15" t="s">
        <v>19</v>
      </c>
      <c r="E35" s="19"/>
      <c r="F35" s="16"/>
      <c r="G35" s="19"/>
      <c r="H35" s="13"/>
      <c r="I35" s="29"/>
      <c r="J35" s="31"/>
      <c r="K35" s="17"/>
      <c r="L35" s="18">
        <f t="shared" si="2"/>
        <v>0</v>
      </c>
      <c r="M35" s="67">
        <f t="shared" si="3"/>
        <v>0</v>
      </c>
    </row>
    <row r="36" spans="1:13" ht="14.4" x14ac:dyDescent="0.25">
      <c r="A36" s="12" t="str">
        <f t="shared" si="0"/>
        <v/>
      </c>
      <c r="B36" s="13"/>
      <c r="C36" s="14"/>
      <c r="D36" s="15" t="s">
        <v>19</v>
      </c>
      <c r="E36" s="19"/>
      <c r="F36" s="16"/>
      <c r="G36" s="19"/>
      <c r="H36" s="13"/>
      <c r="I36" s="29"/>
      <c r="J36" s="31"/>
      <c r="K36" s="17"/>
      <c r="L36" s="18">
        <f t="shared" si="2"/>
        <v>0</v>
      </c>
      <c r="M36" s="67">
        <f t="shared" si="3"/>
        <v>0</v>
      </c>
    </row>
    <row r="37" spans="1:13" ht="14.4" x14ac:dyDescent="0.25">
      <c r="A37" s="12" t="str">
        <f t="shared" si="0"/>
        <v/>
      </c>
      <c r="B37" s="13"/>
      <c r="C37" s="14"/>
      <c r="D37" s="15"/>
      <c r="E37" s="19"/>
      <c r="F37" s="16"/>
      <c r="G37" s="19"/>
      <c r="H37" s="13"/>
      <c r="I37" s="29"/>
      <c r="J37" s="31"/>
      <c r="K37" s="17"/>
      <c r="L37" s="18">
        <f t="shared" ref="L37:L51" si="4">IF(K37=1,7,IF(K37=2,6,IF(K37=3,5,IF(K37=4,4,IF(K37=5,3,IF(K37=6,2,IF(K37&gt;=6,1,0)))))))</f>
        <v>0</v>
      </c>
      <c r="M37" s="67">
        <f t="shared" ref="M37:M51" si="5">SUM(L37+$M$5)</f>
        <v>0</v>
      </c>
    </row>
    <row r="38" spans="1:13" ht="14.4" x14ac:dyDescent="0.25">
      <c r="A38" s="12" t="str">
        <f t="shared" ref="A38:A69" si="6">CONCATENATE(B38,C38,D38)</f>
        <v/>
      </c>
      <c r="B38" s="13"/>
      <c r="C38" s="14"/>
      <c r="D38" s="15"/>
      <c r="E38" s="19"/>
      <c r="F38" s="16"/>
      <c r="G38" s="19"/>
      <c r="H38" s="13"/>
      <c r="I38" s="29"/>
      <c r="J38" s="31"/>
      <c r="K38" s="17"/>
      <c r="L38" s="18">
        <f t="shared" si="4"/>
        <v>0</v>
      </c>
      <c r="M38" s="67">
        <f t="shared" si="5"/>
        <v>0</v>
      </c>
    </row>
    <row r="39" spans="1:13" ht="14.4" x14ac:dyDescent="0.25">
      <c r="A39" s="12" t="str">
        <f t="shared" si="6"/>
        <v/>
      </c>
      <c r="B39" s="13"/>
      <c r="C39" s="14"/>
      <c r="D39" s="15"/>
      <c r="E39" s="19"/>
      <c r="F39" s="16"/>
      <c r="G39" s="19"/>
      <c r="H39" s="13"/>
      <c r="I39" s="29"/>
      <c r="J39" s="31"/>
      <c r="K39" s="17"/>
      <c r="L39" s="18">
        <f t="shared" si="4"/>
        <v>0</v>
      </c>
      <c r="M39" s="67">
        <f t="shared" si="5"/>
        <v>0</v>
      </c>
    </row>
    <row r="40" spans="1:13" ht="14.4" x14ac:dyDescent="0.25">
      <c r="A40" s="12" t="str">
        <f t="shared" si="6"/>
        <v/>
      </c>
      <c r="B40" s="13"/>
      <c r="C40" s="14"/>
      <c r="D40" s="15"/>
      <c r="E40" s="19"/>
      <c r="F40" s="16"/>
      <c r="G40" s="19"/>
      <c r="H40" s="13"/>
      <c r="I40" s="29"/>
      <c r="J40" s="31"/>
      <c r="K40" s="17"/>
      <c r="L40" s="18">
        <f t="shared" si="4"/>
        <v>0</v>
      </c>
      <c r="M40" s="67">
        <f t="shared" si="5"/>
        <v>0</v>
      </c>
    </row>
    <row r="41" spans="1:13" ht="14.4" x14ac:dyDescent="0.25">
      <c r="A41" s="12" t="str">
        <f t="shared" si="6"/>
        <v/>
      </c>
      <c r="B41" s="13"/>
      <c r="C41" s="14"/>
      <c r="D41" s="15"/>
      <c r="E41" s="19"/>
      <c r="F41" s="16"/>
      <c r="G41" s="19"/>
      <c r="H41" s="13"/>
      <c r="I41" s="29"/>
      <c r="J41" s="31"/>
      <c r="K41" s="17"/>
      <c r="L41" s="18">
        <f t="shared" si="4"/>
        <v>0</v>
      </c>
      <c r="M41" s="67">
        <f t="shared" si="5"/>
        <v>0</v>
      </c>
    </row>
    <row r="42" spans="1:13" ht="14.4" x14ac:dyDescent="0.25">
      <c r="A42" s="12" t="str">
        <f t="shared" si="6"/>
        <v/>
      </c>
      <c r="B42" s="13"/>
      <c r="C42" s="14"/>
      <c r="D42" s="15"/>
      <c r="E42" s="19"/>
      <c r="F42" s="16"/>
      <c r="G42" s="19"/>
      <c r="H42" s="13"/>
      <c r="I42" s="29"/>
      <c r="J42" s="31"/>
      <c r="K42" s="17"/>
      <c r="L42" s="18">
        <f t="shared" si="4"/>
        <v>0</v>
      </c>
      <c r="M42" s="67">
        <f t="shared" si="5"/>
        <v>0</v>
      </c>
    </row>
    <row r="43" spans="1:13" ht="14.4" x14ac:dyDescent="0.25">
      <c r="A43" s="12" t="str">
        <f t="shared" si="6"/>
        <v/>
      </c>
      <c r="B43" s="13"/>
      <c r="C43" s="14"/>
      <c r="D43" s="15"/>
      <c r="E43" s="19"/>
      <c r="F43" s="16"/>
      <c r="G43" s="19"/>
      <c r="H43" s="13"/>
      <c r="I43" s="29"/>
      <c r="J43" s="31"/>
      <c r="K43" s="17"/>
      <c r="L43" s="18">
        <f t="shared" si="4"/>
        <v>0</v>
      </c>
      <c r="M43" s="67">
        <f t="shared" si="5"/>
        <v>0</v>
      </c>
    </row>
    <row r="44" spans="1:13" ht="14.4" x14ac:dyDescent="0.25">
      <c r="A44" s="12" t="str">
        <f t="shared" si="6"/>
        <v/>
      </c>
      <c r="B44" s="13"/>
      <c r="C44" s="14"/>
      <c r="D44" s="15"/>
      <c r="E44" s="19"/>
      <c r="F44" s="16"/>
      <c r="G44" s="19"/>
      <c r="H44" s="13"/>
      <c r="I44" s="29"/>
      <c r="J44" s="31"/>
      <c r="K44" s="17"/>
      <c r="L44" s="18">
        <f t="shared" si="4"/>
        <v>0</v>
      </c>
      <c r="M44" s="67">
        <f t="shared" si="5"/>
        <v>0</v>
      </c>
    </row>
    <row r="45" spans="1:13" ht="14.4" x14ac:dyDescent="0.25">
      <c r="A45" s="12" t="str">
        <f t="shared" si="6"/>
        <v/>
      </c>
      <c r="B45" s="13"/>
      <c r="C45" s="14"/>
      <c r="D45" s="15"/>
      <c r="E45" s="19"/>
      <c r="F45" s="16"/>
      <c r="G45" s="19"/>
      <c r="H45" s="13"/>
      <c r="I45" s="29"/>
      <c r="J45" s="31"/>
      <c r="K45" s="17"/>
      <c r="L45" s="18">
        <f t="shared" si="4"/>
        <v>0</v>
      </c>
      <c r="M45" s="67">
        <f t="shared" si="5"/>
        <v>0</v>
      </c>
    </row>
    <row r="46" spans="1:13" ht="14.4" x14ac:dyDescent="0.25">
      <c r="A46" s="12" t="str">
        <f t="shared" si="6"/>
        <v/>
      </c>
      <c r="B46" s="13"/>
      <c r="C46" s="14"/>
      <c r="D46" s="15"/>
      <c r="E46" s="19"/>
      <c r="F46" s="16"/>
      <c r="G46" s="19"/>
      <c r="H46" s="13"/>
      <c r="I46" s="29"/>
      <c r="J46" s="31"/>
      <c r="K46" s="17"/>
      <c r="L46" s="18">
        <f t="shared" si="4"/>
        <v>0</v>
      </c>
      <c r="M46" s="67">
        <f t="shared" si="5"/>
        <v>0</v>
      </c>
    </row>
    <row r="47" spans="1:13" ht="14.4" x14ac:dyDescent="0.25">
      <c r="A47" s="12" t="str">
        <f t="shared" si="6"/>
        <v/>
      </c>
      <c r="B47" s="13"/>
      <c r="C47" s="14"/>
      <c r="D47" s="15"/>
      <c r="E47" s="19"/>
      <c r="F47" s="16"/>
      <c r="G47" s="19"/>
      <c r="H47" s="13"/>
      <c r="I47" s="29"/>
      <c r="J47" s="31"/>
      <c r="K47" s="17"/>
      <c r="L47" s="18">
        <f t="shared" si="4"/>
        <v>0</v>
      </c>
      <c r="M47" s="67">
        <f t="shared" si="5"/>
        <v>0</v>
      </c>
    </row>
    <row r="48" spans="1:13" ht="14.4" x14ac:dyDescent="0.25">
      <c r="A48" s="12" t="str">
        <f t="shared" si="6"/>
        <v/>
      </c>
      <c r="B48" s="13"/>
      <c r="C48" s="14"/>
      <c r="D48" s="15"/>
      <c r="E48" s="19"/>
      <c r="F48" s="16"/>
      <c r="G48" s="19"/>
      <c r="H48" s="13"/>
      <c r="I48" s="29"/>
      <c r="J48" s="31"/>
      <c r="K48" s="17"/>
      <c r="L48" s="18">
        <f t="shared" si="4"/>
        <v>0</v>
      </c>
      <c r="M48" s="67">
        <f t="shared" si="5"/>
        <v>0</v>
      </c>
    </row>
    <row r="49" spans="1:13" ht="14.4" x14ac:dyDescent="0.25">
      <c r="A49" s="12" t="str">
        <f t="shared" si="6"/>
        <v/>
      </c>
      <c r="B49" s="13"/>
      <c r="C49" s="14"/>
      <c r="D49" s="15"/>
      <c r="E49" s="19"/>
      <c r="F49" s="16"/>
      <c r="G49" s="19"/>
      <c r="H49" s="13"/>
      <c r="I49" s="29"/>
      <c r="J49" s="31"/>
      <c r="K49" s="17"/>
      <c r="L49" s="18">
        <f t="shared" si="4"/>
        <v>0</v>
      </c>
      <c r="M49" s="67">
        <f t="shared" si="5"/>
        <v>0</v>
      </c>
    </row>
    <row r="50" spans="1:13" ht="14.4" x14ac:dyDescent="0.25">
      <c r="A50" s="12" t="str">
        <f t="shared" si="6"/>
        <v/>
      </c>
      <c r="B50" s="13"/>
      <c r="C50" s="14"/>
      <c r="D50" s="15"/>
      <c r="E50" s="19"/>
      <c r="F50" s="16"/>
      <c r="G50" s="19"/>
      <c r="H50" s="13"/>
      <c r="I50" s="29"/>
      <c r="J50" s="31"/>
      <c r="K50" s="17"/>
      <c r="L50" s="18">
        <f t="shared" si="4"/>
        <v>0</v>
      </c>
      <c r="M50" s="67">
        <f t="shared" si="5"/>
        <v>0</v>
      </c>
    </row>
    <row r="51" spans="1:13" ht="14.4" x14ac:dyDescent="0.25">
      <c r="A51" s="12" t="str">
        <f t="shared" si="6"/>
        <v/>
      </c>
      <c r="B51" s="13"/>
      <c r="C51" s="14"/>
      <c r="D51" s="15"/>
      <c r="E51" s="19"/>
      <c r="F51" s="16"/>
      <c r="G51" s="19"/>
      <c r="H51" s="13"/>
      <c r="I51" s="29"/>
      <c r="J51" s="31"/>
      <c r="K51" s="17"/>
      <c r="L51" s="18">
        <f t="shared" si="4"/>
        <v>0</v>
      </c>
      <c r="M51" s="67">
        <f t="shared" si="5"/>
        <v>0</v>
      </c>
    </row>
    <row r="52" spans="1:13" ht="14.4" x14ac:dyDescent="0.25">
      <c r="A52" s="12" t="str">
        <f t="shared" si="6"/>
        <v/>
      </c>
      <c r="B52" s="13"/>
      <c r="C52" s="14"/>
      <c r="D52" s="15"/>
      <c r="E52" s="19"/>
      <c r="F52" s="16"/>
      <c r="G52" s="19"/>
      <c r="H52" s="13"/>
      <c r="I52" s="29"/>
      <c r="J52" s="31"/>
      <c r="K52" s="17"/>
      <c r="L52" s="18">
        <f t="shared" ref="L52:L110" si="7">IF(K52=1,7,IF(K52=2,6,IF(K52=3,5,IF(K52=4,4,IF(K52=5,3,IF(K52=6,2,IF(K52&gt;=6,1,0)))))))</f>
        <v>0</v>
      </c>
      <c r="M52" s="67">
        <f t="shared" ref="M52:M110" si="8">SUM(L52+$M$5)</f>
        <v>0</v>
      </c>
    </row>
    <row r="53" spans="1:13" ht="14.4" x14ac:dyDescent="0.25">
      <c r="A53" s="12" t="str">
        <f t="shared" si="6"/>
        <v/>
      </c>
      <c r="B53" s="13"/>
      <c r="C53" s="14"/>
      <c r="D53" s="15"/>
      <c r="E53" s="19"/>
      <c r="F53" s="16"/>
      <c r="G53" s="19"/>
      <c r="H53" s="13"/>
      <c r="I53" s="29"/>
      <c r="J53" s="31"/>
      <c r="K53" s="17"/>
      <c r="L53" s="18">
        <f t="shared" si="7"/>
        <v>0</v>
      </c>
      <c r="M53" s="67">
        <f t="shared" si="8"/>
        <v>0</v>
      </c>
    </row>
    <row r="54" spans="1:13" ht="14.4" x14ac:dyDescent="0.25">
      <c r="A54" s="12" t="str">
        <f t="shared" si="6"/>
        <v/>
      </c>
      <c r="B54" s="13"/>
      <c r="C54" s="14"/>
      <c r="D54" s="15"/>
      <c r="E54" s="19"/>
      <c r="F54" s="16"/>
      <c r="G54" s="19"/>
      <c r="H54" s="13"/>
      <c r="I54" s="29"/>
      <c r="J54" s="31"/>
      <c r="K54" s="17"/>
      <c r="L54" s="18">
        <f t="shared" si="7"/>
        <v>0</v>
      </c>
      <c r="M54" s="67">
        <f t="shared" si="8"/>
        <v>0</v>
      </c>
    </row>
    <row r="55" spans="1:13" ht="14.4" x14ac:dyDescent="0.25">
      <c r="A55" s="12" t="str">
        <f t="shared" si="6"/>
        <v/>
      </c>
      <c r="B55" s="13"/>
      <c r="C55" s="14"/>
      <c r="D55" s="15"/>
      <c r="E55" s="19"/>
      <c r="F55" s="16"/>
      <c r="G55" s="19"/>
      <c r="H55" s="13"/>
      <c r="I55" s="29"/>
      <c r="J55" s="31"/>
      <c r="K55" s="17"/>
      <c r="L55" s="18">
        <f t="shared" si="7"/>
        <v>0</v>
      </c>
      <c r="M55" s="67">
        <f t="shared" si="8"/>
        <v>0</v>
      </c>
    </row>
    <row r="56" spans="1:13" ht="14.4" x14ac:dyDescent="0.25">
      <c r="A56" s="12" t="str">
        <f t="shared" si="6"/>
        <v/>
      </c>
      <c r="B56" s="13"/>
      <c r="C56" s="14"/>
      <c r="D56" s="15"/>
      <c r="E56" s="19"/>
      <c r="F56" s="16"/>
      <c r="G56" s="19"/>
      <c r="H56" s="13"/>
      <c r="I56" s="29"/>
      <c r="J56" s="31"/>
      <c r="K56" s="17"/>
      <c r="L56" s="18">
        <f t="shared" si="7"/>
        <v>0</v>
      </c>
      <c r="M56" s="67">
        <f t="shared" si="8"/>
        <v>0</v>
      </c>
    </row>
    <row r="57" spans="1:13" ht="14.4" x14ac:dyDescent="0.25">
      <c r="A57" s="12" t="str">
        <f t="shared" si="6"/>
        <v/>
      </c>
      <c r="B57" s="13"/>
      <c r="C57" s="14"/>
      <c r="D57" s="15"/>
      <c r="E57" s="19"/>
      <c r="F57" s="16"/>
      <c r="G57" s="19"/>
      <c r="H57" s="13"/>
      <c r="I57" s="29"/>
      <c r="J57" s="31"/>
      <c r="K57" s="17"/>
      <c r="L57" s="18">
        <f t="shared" si="7"/>
        <v>0</v>
      </c>
      <c r="M57" s="67">
        <f t="shared" si="8"/>
        <v>0</v>
      </c>
    </row>
    <row r="58" spans="1:13" ht="14.4" x14ac:dyDescent="0.25">
      <c r="A58" s="12" t="str">
        <f t="shared" si="6"/>
        <v/>
      </c>
      <c r="B58" s="13"/>
      <c r="C58" s="14"/>
      <c r="D58" s="15"/>
      <c r="E58" s="19"/>
      <c r="F58" s="16"/>
      <c r="G58" s="19"/>
      <c r="H58" s="13"/>
      <c r="I58" s="29"/>
      <c r="J58" s="31"/>
      <c r="K58" s="17"/>
      <c r="L58" s="18">
        <f t="shared" si="7"/>
        <v>0</v>
      </c>
      <c r="M58" s="67">
        <f t="shared" si="8"/>
        <v>0</v>
      </c>
    </row>
    <row r="59" spans="1:13" ht="14.4" x14ac:dyDescent="0.25">
      <c r="A59" s="12" t="str">
        <f t="shared" si="6"/>
        <v/>
      </c>
      <c r="B59" s="13"/>
      <c r="C59" s="14"/>
      <c r="D59" s="15"/>
      <c r="E59" s="19"/>
      <c r="F59" s="16"/>
      <c r="G59" s="19"/>
      <c r="H59" s="13"/>
      <c r="I59" s="29"/>
      <c r="J59" s="31"/>
      <c r="K59" s="17"/>
      <c r="L59" s="18">
        <f t="shared" si="7"/>
        <v>0</v>
      </c>
      <c r="M59" s="67">
        <f t="shared" si="8"/>
        <v>0</v>
      </c>
    </row>
    <row r="60" spans="1:13" ht="14.4" x14ac:dyDescent="0.25">
      <c r="A60" s="12" t="str">
        <f t="shared" si="6"/>
        <v/>
      </c>
      <c r="B60" s="13"/>
      <c r="C60" s="14"/>
      <c r="D60" s="15"/>
      <c r="E60" s="19"/>
      <c r="F60" s="16"/>
      <c r="G60" s="19"/>
      <c r="H60" s="13"/>
      <c r="I60" s="29"/>
      <c r="J60" s="31"/>
      <c r="K60" s="17"/>
      <c r="L60" s="18">
        <f t="shared" si="7"/>
        <v>0</v>
      </c>
      <c r="M60" s="67">
        <f t="shared" si="8"/>
        <v>0</v>
      </c>
    </row>
    <row r="61" spans="1:13" ht="14.4" x14ac:dyDescent="0.25">
      <c r="A61" s="12" t="str">
        <f t="shared" si="6"/>
        <v/>
      </c>
      <c r="B61" s="13"/>
      <c r="C61" s="14"/>
      <c r="D61" s="15"/>
      <c r="E61" s="19"/>
      <c r="F61" s="16"/>
      <c r="G61" s="19"/>
      <c r="H61" s="13"/>
      <c r="I61" s="29"/>
      <c r="J61" s="31"/>
      <c r="K61" s="17"/>
      <c r="L61" s="18">
        <f t="shared" si="7"/>
        <v>0</v>
      </c>
      <c r="M61" s="67">
        <f t="shared" si="8"/>
        <v>0</v>
      </c>
    </row>
    <row r="62" spans="1:13" ht="14.4" x14ac:dyDescent="0.25">
      <c r="A62" s="12" t="str">
        <f t="shared" si="6"/>
        <v/>
      </c>
      <c r="B62" s="13"/>
      <c r="C62" s="14"/>
      <c r="D62" s="15"/>
      <c r="E62" s="19"/>
      <c r="F62" s="16"/>
      <c r="G62" s="19"/>
      <c r="H62" s="13"/>
      <c r="I62" s="29"/>
      <c r="J62" s="31"/>
      <c r="K62" s="17"/>
      <c r="L62" s="18">
        <f t="shared" si="7"/>
        <v>0</v>
      </c>
      <c r="M62" s="67">
        <f t="shared" si="8"/>
        <v>0</v>
      </c>
    </row>
    <row r="63" spans="1:13" ht="14.4" x14ac:dyDescent="0.25">
      <c r="A63" s="12" t="str">
        <f t="shared" si="6"/>
        <v/>
      </c>
      <c r="B63" s="13"/>
      <c r="C63" s="14"/>
      <c r="D63" s="15"/>
      <c r="E63" s="19"/>
      <c r="F63" s="16"/>
      <c r="G63" s="19"/>
      <c r="H63" s="13"/>
      <c r="I63" s="29"/>
      <c r="J63" s="31"/>
      <c r="K63" s="17"/>
      <c r="L63" s="18">
        <f t="shared" si="7"/>
        <v>0</v>
      </c>
      <c r="M63" s="67">
        <f t="shared" si="8"/>
        <v>0</v>
      </c>
    </row>
    <row r="64" spans="1:13" ht="14.4" x14ac:dyDescent="0.25">
      <c r="A64" s="12" t="str">
        <f t="shared" si="6"/>
        <v/>
      </c>
      <c r="B64" s="13"/>
      <c r="C64" s="14"/>
      <c r="D64" s="15"/>
      <c r="E64" s="19"/>
      <c r="F64" s="16"/>
      <c r="G64" s="19"/>
      <c r="H64" s="13"/>
      <c r="I64" s="29"/>
      <c r="J64" s="31"/>
      <c r="K64" s="17"/>
      <c r="L64" s="18">
        <f t="shared" si="7"/>
        <v>0</v>
      </c>
      <c r="M64" s="67">
        <f t="shared" si="8"/>
        <v>0</v>
      </c>
    </row>
    <row r="65" spans="1:13" ht="14.4" x14ac:dyDescent="0.25">
      <c r="A65" s="12" t="str">
        <f t="shared" si="6"/>
        <v/>
      </c>
      <c r="B65" s="13"/>
      <c r="C65" s="14"/>
      <c r="D65" s="15"/>
      <c r="E65" s="19"/>
      <c r="F65" s="16"/>
      <c r="G65" s="19"/>
      <c r="H65" s="13"/>
      <c r="I65" s="29"/>
      <c r="J65" s="31"/>
      <c r="K65" s="17"/>
      <c r="L65" s="18">
        <f t="shared" si="7"/>
        <v>0</v>
      </c>
      <c r="M65" s="67">
        <f t="shared" si="8"/>
        <v>0</v>
      </c>
    </row>
    <row r="66" spans="1:13" ht="14.4" x14ac:dyDescent="0.25">
      <c r="A66" s="12" t="str">
        <f t="shared" si="6"/>
        <v/>
      </c>
      <c r="B66" s="13"/>
      <c r="C66" s="14"/>
      <c r="D66" s="15"/>
      <c r="E66" s="19"/>
      <c r="F66" s="16"/>
      <c r="G66" s="19"/>
      <c r="H66" s="13"/>
      <c r="I66" s="29"/>
      <c r="J66" s="31"/>
      <c r="K66" s="17"/>
      <c r="L66" s="18">
        <f t="shared" si="7"/>
        <v>0</v>
      </c>
      <c r="M66" s="67">
        <f t="shared" si="8"/>
        <v>0</v>
      </c>
    </row>
    <row r="67" spans="1:13" ht="14.4" x14ac:dyDescent="0.25">
      <c r="A67" s="12" t="str">
        <f t="shared" si="6"/>
        <v/>
      </c>
      <c r="B67" s="13"/>
      <c r="C67" s="14"/>
      <c r="D67" s="15"/>
      <c r="E67" s="19"/>
      <c r="F67" s="16"/>
      <c r="G67" s="19"/>
      <c r="H67" s="13"/>
      <c r="I67" s="29"/>
      <c r="J67" s="31"/>
      <c r="K67" s="17"/>
      <c r="L67" s="18">
        <f t="shared" si="7"/>
        <v>0</v>
      </c>
      <c r="M67" s="67">
        <f t="shared" si="8"/>
        <v>0</v>
      </c>
    </row>
    <row r="68" spans="1:13" ht="14.4" x14ac:dyDescent="0.25">
      <c r="A68" s="12" t="str">
        <f t="shared" si="6"/>
        <v/>
      </c>
      <c r="B68" s="13"/>
      <c r="C68" s="14"/>
      <c r="D68" s="15"/>
      <c r="E68" s="19"/>
      <c r="F68" s="16"/>
      <c r="G68" s="19"/>
      <c r="H68" s="13"/>
      <c r="I68" s="29"/>
      <c r="J68" s="31"/>
      <c r="K68" s="17"/>
      <c r="L68" s="18">
        <f t="shared" si="7"/>
        <v>0</v>
      </c>
      <c r="M68" s="67">
        <f t="shared" si="8"/>
        <v>0</v>
      </c>
    </row>
    <row r="69" spans="1:13" ht="14.4" x14ac:dyDescent="0.25">
      <c r="A69" s="12" t="str">
        <f t="shared" si="6"/>
        <v/>
      </c>
      <c r="B69" s="13"/>
      <c r="C69" s="14"/>
      <c r="D69" s="15"/>
      <c r="E69" s="19"/>
      <c r="F69" s="16"/>
      <c r="G69" s="19"/>
      <c r="H69" s="13"/>
      <c r="I69" s="29"/>
      <c r="J69" s="31"/>
      <c r="K69" s="17"/>
      <c r="L69" s="18">
        <f t="shared" si="7"/>
        <v>0</v>
      </c>
      <c r="M69" s="67">
        <f t="shared" si="8"/>
        <v>0</v>
      </c>
    </row>
    <row r="70" spans="1:13" ht="14.4" x14ac:dyDescent="0.25">
      <c r="A70" s="12" t="str">
        <f t="shared" ref="A70:A101" si="9">CONCATENATE(B70,C70,D70)</f>
        <v/>
      </c>
      <c r="B70" s="13"/>
      <c r="C70" s="14"/>
      <c r="D70" s="15"/>
      <c r="E70" s="19"/>
      <c r="F70" s="16"/>
      <c r="G70" s="19"/>
      <c r="H70" s="13"/>
      <c r="I70" s="29"/>
      <c r="J70" s="31"/>
      <c r="K70" s="17"/>
      <c r="L70" s="18">
        <f t="shared" si="7"/>
        <v>0</v>
      </c>
      <c r="M70" s="67">
        <f t="shared" si="8"/>
        <v>0</v>
      </c>
    </row>
    <row r="71" spans="1:13" ht="14.4" x14ac:dyDescent="0.25">
      <c r="A71" s="12" t="str">
        <f t="shared" si="9"/>
        <v/>
      </c>
      <c r="B71" s="13"/>
      <c r="C71" s="14"/>
      <c r="D71" s="15"/>
      <c r="E71" s="19"/>
      <c r="F71" s="16"/>
      <c r="G71" s="19"/>
      <c r="H71" s="13"/>
      <c r="I71" s="29"/>
      <c r="J71" s="31"/>
      <c r="K71" s="17"/>
      <c r="L71" s="18">
        <f t="shared" si="7"/>
        <v>0</v>
      </c>
      <c r="M71" s="67">
        <f t="shared" si="8"/>
        <v>0</v>
      </c>
    </row>
    <row r="72" spans="1:13" ht="14.4" x14ac:dyDescent="0.25">
      <c r="A72" s="12" t="str">
        <f t="shared" si="9"/>
        <v/>
      </c>
      <c r="B72" s="13"/>
      <c r="C72" s="14"/>
      <c r="D72" s="15"/>
      <c r="E72" s="19"/>
      <c r="F72" s="16"/>
      <c r="G72" s="19"/>
      <c r="H72" s="13"/>
      <c r="I72" s="29"/>
      <c r="J72" s="31"/>
      <c r="K72" s="17"/>
      <c r="L72" s="18">
        <f t="shared" si="7"/>
        <v>0</v>
      </c>
      <c r="M72" s="67">
        <f t="shared" si="8"/>
        <v>0</v>
      </c>
    </row>
    <row r="73" spans="1:13" ht="14.4" x14ac:dyDescent="0.25">
      <c r="A73" s="12" t="str">
        <f t="shared" si="9"/>
        <v/>
      </c>
      <c r="B73" s="13"/>
      <c r="C73" s="14"/>
      <c r="D73" s="15"/>
      <c r="E73" s="19"/>
      <c r="F73" s="16"/>
      <c r="G73" s="19"/>
      <c r="H73" s="13"/>
      <c r="I73" s="29"/>
      <c r="J73" s="31"/>
      <c r="K73" s="17"/>
      <c r="L73" s="18">
        <f t="shared" si="7"/>
        <v>0</v>
      </c>
      <c r="M73" s="67">
        <f t="shared" si="8"/>
        <v>0</v>
      </c>
    </row>
    <row r="74" spans="1:13" ht="14.4" x14ac:dyDescent="0.25">
      <c r="A74" s="12" t="str">
        <f t="shared" si="9"/>
        <v/>
      </c>
      <c r="B74" s="13"/>
      <c r="C74" s="14"/>
      <c r="D74" s="15"/>
      <c r="E74" s="19"/>
      <c r="F74" s="16"/>
      <c r="G74" s="19"/>
      <c r="H74" s="13"/>
      <c r="I74" s="29"/>
      <c r="J74" s="31"/>
      <c r="K74" s="17"/>
      <c r="L74" s="18">
        <f t="shared" si="7"/>
        <v>0</v>
      </c>
      <c r="M74" s="67">
        <f t="shared" si="8"/>
        <v>0</v>
      </c>
    </row>
    <row r="75" spans="1:13" ht="14.4" x14ac:dyDescent="0.25">
      <c r="A75" s="12" t="str">
        <f t="shared" si="9"/>
        <v/>
      </c>
      <c r="B75" s="13"/>
      <c r="C75" s="14"/>
      <c r="D75" s="15"/>
      <c r="E75" s="19"/>
      <c r="F75" s="16"/>
      <c r="G75" s="19"/>
      <c r="H75" s="13"/>
      <c r="I75" s="29"/>
      <c r="J75" s="31"/>
      <c r="K75" s="17"/>
      <c r="L75" s="18">
        <f t="shared" si="7"/>
        <v>0</v>
      </c>
      <c r="M75" s="67">
        <f t="shared" si="8"/>
        <v>0</v>
      </c>
    </row>
    <row r="76" spans="1:13" ht="14.4" x14ac:dyDescent="0.25">
      <c r="A76" s="12" t="str">
        <f t="shared" si="9"/>
        <v/>
      </c>
      <c r="B76" s="13"/>
      <c r="C76" s="14"/>
      <c r="D76" s="15"/>
      <c r="E76" s="19"/>
      <c r="F76" s="16"/>
      <c r="G76" s="19"/>
      <c r="H76" s="13"/>
      <c r="I76" s="29"/>
      <c r="J76" s="31"/>
      <c r="K76" s="17"/>
      <c r="L76" s="18">
        <f t="shared" si="7"/>
        <v>0</v>
      </c>
      <c r="M76" s="67">
        <f t="shared" si="8"/>
        <v>0</v>
      </c>
    </row>
    <row r="77" spans="1:13" ht="14.4" x14ac:dyDescent="0.25">
      <c r="A77" s="12" t="str">
        <f t="shared" si="9"/>
        <v/>
      </c>
      <c r="B77" s="13"/>
      <c r="C77" s="14"/>
      <c r="D77" s="15"/>
      <c r="E77" s="19"/>
      <c r="F77" s="16"/>
      <c r="G77" s="19"/>
      <c r="H77" s="13"/>
      <c r="I77" s="29"/>
      <c r="J77" s="31"/>
      <c r="K77" s="17"/>
      <c r="L77" s="18">
        <f t="shared" si="7"/>
        <v>0</v>
      </c>
      <c r="M77" s="67">
        <f t="shared" si="8"/>
        <v>0</v>
      </c>
    </row>
    <row r="78" spans="1:13" ht="14.4" x14ac:dyDescent="0.25">
      <c r="A78" s="12" t="str">
        <f t="shared" si="9"/>
        <v/>
      </c>
      <c r="B78" s="13"/>
      <c r="C78" s="14"/>
      <c r="D78" s="15"/>
      <c r="E78" s="19"/>
      <c r="F78" s="16"/>
      <c r="G78" s="19"/>
      <c r="H78" s="13"/>
      <c r="I78" s="29"/>
      <c r="J78" s="31"/>
      <c r="K78" s="17"/>
      <c r="L78" s="18">
        <f t="shared" si="7"/>
        <v>0</v>
      </c>
      <c r="M78" s="67">
        <f t="shared" si="8"/>
        <v>0</v>
      </c>
    </row>
    <row r="79" spans="1:13" ht="14.4" x14ac:dyDescent="0.25">
      <c r="A79" s="12" t="str">
        <f t="shared" si="9"/>
        <v/>
      </c>
      <c r="B79" s="13"/>
      <c r="C79" s="14"/>
      <c r="D79" s="15"/>
      <c r="E79" s="19"/>
      <c r="F79" s="16"/>
      <c r="G79" s="19"/>
      <c r="H79" s="13"/>
      <c r="I79" s="29"/>
      <c r="J79" s="31"/>
      <c r="K79" s="17"/>
      <c r="L79" s="18">
        <f t="shared" si="7"/>
        <v>0</v>
      </c>
      <c r="M79" s="67">
        <f t="shared" si="8"/>
        <v>0</v>
      </c>
    </row>
    <row r="80" spans="1:13" ht="14.4" x14ac:dyDescent="0.25">
      <c r="A80" s="12" t="str">
        <f t="shared" si="9"/>
        <v/>
      </c>
      <c r="B80" s="13"/>
      <c r="C80" s="14"/>
      <c r="D80" s="15"/>
      <c r="E80" s="19"/>
      <c r="F80" s="16"/>
      <c r="G80" s="19"/>
      <c r="H80" s="13"/>
      <c r="I80" s="29"/>
      <c r="J80" s="31"/>
      <c r="K80" s="17"/>
      <c r="L80" s="18">
        <f t="shared" si="7"/>
        <v>0</v>
      </c>
      <c r="M80" s="67">
        <f t="shared" si="8"/>
        <v>0</v>
      </c>
    </row>
    <row r="81" spans="1:13" ht="14.4" x14ac:dyDescent="0.25">
      <c r="A81" s="12" t="str">
        <f t="shared" si="9"/>
        <v/>
      </c>
      <c r="B81" s="13"/>
      <c r="C81" s="14"/>
      <c r="D81" s="15"/>
      <c r="E81" s="19"/>
      <c r="F81" s="16"/>
      <c r="G81" s="19"/>
      <c r="H81" s="13"/>
      <c r="I81" s="29"/>
      <c r="J81" s="31"/>
      <c r="K81" s="17"/>
      <c r="L81" s="18">
        <f t="shared" si="7"/>
        <v>0</v>
      </c>
      <c r="M81" s="67">
        <f t="shared" si="8"/>
        <v>0</v>
      </c>
    </row>
    <row r="82" spans="1:13" ht="14.4" x14ac:dyDescent="0.25">
      <c r="A82" s="12" t="str">
        <f t="shared" si="9"/>
        <v/>
      </c>
      <c r="B82" s="13"/>
      <c r="C82" s="14"/>
      <c r="D82" s="15"/>
      <c r="E82" s="19"/>
      <c r="F82" s="16"/>
      <c r="G82" s="19"/>
      <c r="H82" s="13"/>
      <c r="I82" s="29"/>
      <c r="J82" s="31"/>
      <c r="K82" s="17"/>
      <c r="L82" s="18">
        <f t="shared" si="7"/>
        <v>0</v>
      </c>
      <c r="M82" s="67">
        <f t="shared" si="8"/>
        <v>0</v>
      </c>
    </row>
    <row r="83" spans="1:13" ht="14.4" x14ac:dyDescent="0.25">
      <c r="A83" s="12" t="str">
        <f t="shared" si="9"/>
        <v/>
      </c>
      <c r="B83" s="13"/>
      <c r="C83" s="14"/>
      <c r="D83" s="15"/>
      <c r="E83" s="19"/>
      <c r="F83" s="16"/>
      <c r="G83" s="19"/>
      <c r="H83" s="13"/>
      <c r="I83" s="29"/>
      <c r="J83" s="31"/>
      <c r="K83" s="17"/>
      <c r="L83" s="18">
        <f t="shared" si="7"/>
        <v>0</v>
      </c>
      <c r="M83" s="67">
        <f t="shared" si="8"/>
        <v>0</v>
      </c>
    </row>
    <row r="84" spans="1:13" ht="14.4" x14ac:dyDescent="0.25">
      <c r="A84" s="12" t="str">
        <f t="shared" si="9"/>
        <v/>
      </c>
      <c r="B84" s="13"/>
      <c r="C84" s="14"/>
      <c r="D84" s="15"/>
      <c r="E84" s="19"/>
      <c r="F84" s="16"/>
      <c r="G84" s="19"/>
      <c r="H84" s="13"/>
      <c r="I84" s="29"/>
      <c r="J84" s="31"/>
      <c r="K84" s="17"/>
      <c r="L84" s="18">
        <f t="shared" si="7"/>
        <v>0</v>
      </c>
      <c r="M84" s="67">
        <f t="shared" si="8"/>
        <v>0</v>
      </c>
    </row>
    <row r="85" spans="1:13" ht="14.4" x14ac:dyDescent="0.25">
      <c r="A85" s="12" t="str">
        <f t="shared" si="9"/>
        <v/>
      </c>
      <c r="B85" s="13"/>
      <c r="C85" s="14"/>
      <c r="D85" s="15"/>
      <c r="E85" s="19"/>
      <c r="F85" s="16"/>
      <c r="G85" s="19"/>
      <c r="H85" s="13"/>
      <c r="I85" s="29"/>
      <c r="J85" s="31"/>
      <c r="K85" s="17"/>
      <c r="L85" s="18">
        <f t="shared" si="7"/>
        <v>0</v>
      </c>
      <c r="M85" s="67">
        <f t="shared" si="8"/>
        <v>0</v>
      </c>
    </row>
    <row r="86" spans="1:13" ht="14.4" x14ac:dyDescent="0.25">
      <c r="A86" s="12" t="str">
        <f t="shared" si="9"/>
        <v/>
      </c>
      <c r="B86" s="13"/>
      <c r="C86" s="14"/>
      <c r="D86" s="15"/>
      <c r="E86" s="19"/>
      <c r="F86" s="16"/>
      <c r="G86" s="19"/>
      <c r="H86" s="13"/>
      <c r="I86" s="29"/>
      <c r="J86" s="31"/>
      <c r="K86" s="17"/>
      <c r="L86" s="18">
        <f t="shared" si="7"/>
        <v>0</v>
      </c>
      <c r="M86" s="67">
        <f t="shared" si="8"/>
        <v>0</v>
      </c>
    </row>
    <row r="87" spans="1:13" ht="14.4" x14ac:dyDescent="0.25">
      <c r="A87" s="12" t="str">
        <f t="shared" si="9"/>
        <v/>
      </c>
      <c r="B87" s="13"/>
      <c r="C87" s="14"/>
      <c r="D87" s="15"/>
      <c r="E87" s="19"/>
      <c r="F87" s="16"/>
      <c r="G87" s="19"/>
      <c r="H87" s="13"/>
      <c r="I87" s="29"/>
      <c r="J87" s="31"/>
      <c r="K87" s="17"/>
      <c r="L87" s="18">
        <f t="shared" si="7"/>
        <v>0</v>
      </c>
      <c r="M87" s="67">
        <f t="shared" si="8"/>
        <v>0</v>
      </c>
    </row>
    <row r="88" spans="1:13" ht="14.4" x14ac:dyDescent="0.25">
      <c r="A88" s="12" t="str">
        <f t="shared" si="9"/>
        <v/>
      </c>
      <c r="B88" s="13"/>
      <c r="C88" s="14"/>
      <c r="D88" s="15"/>
      <c r="E88" s="19"/>
      <c r="F88" s="16"/>
      <c r="G88" s="19"/>
      <c r="H88" s="13"/>
      <c r="I88" s="29"/>
      <c r="J88" s="31"/>
      <c r="K88" s="17"/>
      <c r="L88" s="18">
        <f t="shared" si="7"/>
        <v>0</v>
      </c>
      <c r="M88" s="67">
        <f t="shared" si="8"/>
        <v>0</v>
      </c>
    </row>
    <row r="89" spans="1:13" ht="14.4" x14ac:dyDescent="0.25">
      <c r="A89" s="12" t="str">
        <f t="shared" si="9"/>
        <v/>
      </c>
      <c r="B89" s="13"/>
      <c r="C89" s="14"/>
      <c r="D89" s="15"/>
      <c r="E89" s="19"/>
      <c r="F89" s="16"/>
      <c r="G89" s="19"/>
      <c r="H89" s="13"/>
      <c r="I89" s="29"/>
      <c r="J89" s="31"/>
      <c r="K89" s="17"/>
      <c r="L89" s="18">
        <f t="shared" si="7"/>
        <v>0</v>
      </c>
      <c r="M89" s="67">
        <f t="shared" si="8"/>
        <v>0</v>
      </c>
    </row>
    <row r="90" spans="1:13" ht="14.4" x14ac:dyDescent="0.25">
      <c r="A90" s="12" t="str">
        <f t="shared" si="9"/>
        <v/>
      </c>
      <c r="B90" s="13"/>
      <c r="C90" s="14"/>
      <c r="D90" s="15"/>
      <c r="E90" s="19"/>
      <c r="F90" s="16"/>
      <c r="G90" s="19"/>
      <c r="H90" s="13"/>
      <c r="I90" s="29"/>
      <c r="J90" s="31"/>
      <c r="K90" s="17"/>
      <c r="L90" s="18">
        <f t="shared" si="7"/>
        <v>0</v>
      </c>
      <c r="M90" s="67">
        <f t="shared" si="8"/>
        <v>0</v>
      </c>
    </row>
    <row r="91" spans="1:13" ht="14.4" x14ac:dyDescent="0.25">
      <c r="A91" s="12" t="str">
        <f t="shared" si="9"/>
        <v/>
      </c>
      <c r="B91" s="13"/>
      <c r="C91" s="14"/>
      <c r="D91" s="15"/>
      <c r="E91" s="19"/>
      <c r="F91" s="16"/>
      <c r="G91" s="19"/>
      <c r="H91" s="13"/>
      <c r="I91" s="29"/>
      <c r="J91" s="31"/>
      <c r="K91" s="17"/>
      <c r="L91" s="18">
        <f t="shared" si="7"/>
        <v>0</v>
      </c>
      <c r="M91" s="67">
        <f t="shared" si="8"/>
        <v>0</v>
      </c>
    </row>
    <row r="92" spans="1:13" ht="14.4" x14ac:dyDescent="0.25">
      <c r="A92" s="12" t="str">
        <f t="shared" si="9"/>
        <v/>
      </c>
      <c r="B92" s="13"/>
      <c r="C92" s="14"/>
      <c r="D92" s="15"/>
      <c r="E92" s="19"/>
      <c r="F92" s="16"/>
      <c r="G92" s="19"/>
      <c r="H92" s="13"/>
      <c r="I92" s="29"/>
      <c r="J92" s="31"/>
      <c r="K92" s="17"/>
      <c r="L92" s="18">
        <f t="shared" si="7"/>
        <v>0</v>
      </c>
      <c r="M92" s="67">
        <f t="shared" si="8"/>
        <v>0</v>
      </c>
    </row>
    <row r="93" spans="1:13" ht="14.4" x14ac:dyDescent="0.25">
      <c r="A93" s="12" t="str">
        <f t="shared" si="9"/>
        <v/>
      </c>
      <c r="B93" s="13"/>
      <c r="C93" s="14"/>
      <c r="D93" s="15"/>
      <c r="E93" s="19"/>
      <c r="F93" s="16"/>
      <c r="G93" s="19"/>
      <c r="H93" s="13"/>
      <c r="I93" s="29"/>
      <c r="J93" s="31"/>
      <c r="K93" s="17"/>
      <c r="L93" s="18">
        <f t="shared" si="7"/>
        <v>0</v>
      </c>
      <c r="M93" s="67">
        <f t="shared" si="8"/>
        <v>0</v>
      </c>
    </row>
    <row r="94" spans="1:13" ht="14.4" x14ac:dyDescent="0.25">
      <c r="A94" s="12" t="str">
        <f t="shared" si="9"/>
        <v/>
      </c>
      <c r="B94" s="13"/>
      <c r="C94" s="14"/>
      <c r="D94" s="15"/>
      <c r="E94" s="19"/>
      <c r="F94" s="16"/>
      <c r="G94" s="19"/>
      <c r="H94" s="13"/>
      <c r="I94" s="29"/>
      <c r="J94" s="31"/>
      <c r="K94" s="17"/>
      <c r="L94" s="18">
        <f t="shared" si="7"/>
        <v>0</v>
      </c>
      <c r="M94" s="67">
        <f t="shared" si="8"/>
        <v>0</v>
      </c>
    </row>
    <row r="95" spans="1:13" ht="14.4" x14ac:dyDescent="0.25">
      <c r="A95" s="12" t="str">
        <f t="shared" si="9"/>
        <v/>
      </c>
      <c r="B95" s="13"/>
      <c r="C95" s="14"/>
      <c r="D95" s="15"/>
      <c r="E95" s="19"/>
      <c r="F95" s="16"/>
      <c r="G95" s="19"/>
      <c r="H95" s="13"/>
      <c r="I95" s="29"/>
      <c r="J95" s="31"/>
      <c r="K95" s="17"/>
      <c r="L95" s="18">
        <f t="shared" si="7"/>
        <v>0</v>
      </c>
      <c r="M95" s="67">
        <f t="shared" si="8"/>
        <v>0</v>
      </c>
    </row>
    <row r="96" spans="1:13" ht="14.4" x14ac:dyDescent="0.25">
      <c r="A96" s="12" t="str">
        <f t="shared" si="9"/>
        <v/>
      </c>
      <c r="B96" s="13"/>
      <c r="C96" s="14"/>
      <c r="D96" s="15"/>
      <c r="E96" s="19"/>
      <c r="F96" s="16"/>
      <c r="G96" s="19"/>
      <c r="H96" s="13"/>
      <c r="I96" s="29"/>
      <c r="J96" s="31"/>
      <c r="K96" s="17"/>
      <c r="L96" s="18">
        <f t="shared" si="7"/>
        <v>0</v>
      </c>
      <c r="M96" s="67">
        <f t="shared" si="8"/>
        <v>0</v>
      </c>
    </row>
    <row r="97" spans="1:13" ht="14.4" x14ac:dyDescent="0.25">
      <c r="A97" s="12" t="str">
        <f t="shared" si="9"/>
        <v/>
      </c>
      <c r="B97" s="13"/>
      <c r="C97" s="14"/>
      <c r="D97" s="15"/>
      <c r="E97" s="19"/>
      <c r="F97" s="16"/>
      <c r="G97" s="19"/>
      <c r="H97" s="13"/>
      <c r="I97" s="29"/>
      <c r="J97" s="31"/>
      <c r="K97" s="17"/>
      <c r="L97" s="18">
        <f t="shared" si="7"/>
        <v>0</v>
      </c>
      <c r="M97" s="67">
        <f t="shared" si="8"/>
        <v>0</v>
      </c>
    </row>
    <row r="98" spans="1:13" ht="14.4" x14ac:dyDescent="0.25">
      <c r="A98" s="12" t="str">
        <f t="shared" si="9"/>
        <v/>
      </c>
      <c r="B98" s="13"/>
      <c r="C98" s="14"/>
      <c r="D98" s="15"/>
      <c r="E98" s="19"/>
      <c r="F98" s="16"/>
      <c r="G98" s="19"/>
      <c r="H98" s="13"/>
      <c r="I98" s="29"/>
      <c r="J98" s="31"/>
      <c r="K98" s="17"/>
      <c r="L98" s="18">
        <f t="shared" si="7"/>
        <v>0</v>
      </c>
      <c r="M98" s="67">
        <f t="shared" si="8"/>
        <v>0</v>
      </c>
    </row>
    <row r="99" spans="1:13" ht="14.4" x14ac:dyDescent="0.25">
      <c r="A99" s="12" t="str">
        <f t="shared" si="9"/>
        <v/>
      </c>
      <c r="B99" s="13"/>
      <c r="C99" s="14"/>
      <c r="D99" s="15"/>
      <c r="E99" s="19"/>
      <c r="F99" s="16"/>
      <c r="G99" s="19"/>
      <c r="H99" s="13"/>
      <c r="I99" s="29"/>
      <c r="J99" s="31"/>
      <c r="K99" s="17"/>
      <c r="L99" s="18">
        <f t="shared" si="7"/>
        <v>0</v>
      </c>
      <c r="M99" s="67">
        <f t="shared" si="8"/>
        <v>0</v>
      </c>
    </row>
    <row r="100" spans="1:13" ht="14.4" x14ac:dyDescent="0.25">
      <c r="A100" s="12" t="str">
        <f t="shared" si="9"/>
        <v/>
      </c>
      <c r="B100" s="13"/>
      <c r="C100" s="14"/>
      <c r="D100" s="15"/>
      <c r="E100" s="19"/>
      <c r="F100" s="16"/>
      <c r="G100" s="19"/>
      <c r="H100" s="13"/>
      <c r="I100" s="29"/>
      <c r="J100" s="31"/>
      <c r="K100" s="17"/>
      <c r="L100" s="18">
        <f t="shared" si="7"/>
        <v>0</v>
      </c>
      <c r="M100" s="67">
        <f t="shared" si="8"/>
        <v>0</v>
      </c>
    </row>
    <row r="101" spans="1:13" ht="14.4" x14ac:dyDescent="0.25">
      <c r="A101" s="12" t="str">
        <f t="shared" si="9"/>
        <v/>
      </c>
      <c r="B101" s="13"/>
      <c r="C101" s="14"/>
      <c r="D101" s="15"/>
      <c r="E101" s="19"/>
      <c r="F101" s="16"/>
      <c r="G101" s="19"/>
      <c r="H101" s="13"/>
      <c r="I101" s="29"/>
      <c r="J101" s="31"/>
      <c r="K101" s="17"/>
      <c r="L101" s="18">
        <f t="shared" si="7"/>
        <v>0</v>
      </c>
      <c r="M101" s="67">
        <f t="shared" si="8"/>
        <v>0</v>
      </c>
    </row>
    <row r="102" spans="1:13" ht="14.4" x14ac:dyDescent="0.25">
      <c r="A102" s="12" t="str">
        <f t="shared" ref="A102:A133" si="10">CONCATENATE(B102,C102,D102)</f>
        <v/>
      </c>
      <c r="B102" s="13"/>
      <c r="C102" s="14"/>
      <c r="D102" s="15"/>
      <c r="E102" s="19"/>
      <c r="F102" s="16"/>
      <c r="G102" s="19"/>
      <c r="H102" s="13"/>
      <c r="I102" s="29"/>
      <c r="J102" s="31"/>
      <c r="K102" s="17"/>
      <c r="L102" s="18">
        <f t="shared" si="7"/>
        <v>0</v>
      </c>
      <c r="M102" s="67">
        <f t="shared" si="8"/>
        <v>0</v>
      </c>
    </row>
    <row r="103" spans="1:13" ht="14.4" x14ac:dyDescent="0.25">
      <c r="A103" s="12" t="str">
        <f t="shared" si="10"/>
        <v/>
      </c>
      <c r="B103" s="13"/>
      <c r="C103" s="14"/>
      <c r="D103" s="15"/>
      <c r="E103" s="19"/>
      <c r="F103" s="16"/>
      <c r="G103" s="19"/>
      <c r="H103" s="13"/>
      <c r="I103" s="29"/>
      <c r="J103" s="31"/>
      <c r="K103" s="17"/>
      <c r="L103" s="18">
        <f t="shared" si="7"/>
        <v>0</v>
      </c>
      <c r="M103" s="67">
        <f t="shared" si="8"/>
        <v>0</v>
      </c>
    </row>
    <row r="104" spans="1:13" ht="14.4" x14ac:dyDescent="0.25">
      <c r="A104" s="12" t="str">
        <f t="shared" si="10"/>
        <v/>
      </c>
      <c r="B104" s="13"/>
      <c r="C104" s="14"/>
      <c r="D104" s="15"/>
      <c r="E104" s="19"/>
      <c r="F104" s="16"/>
      <c r="G104" s="19"/>
      <c r="H104" s="13"/>
      <c r="I104" s="29"/>
      <c r="J104" s="31"/>
      <c r="K104" s="17"/>
      <c r="L104" s="18">
        <f t="shared" si="7"/>
        <v>0</v>
      </c>
      <c r="M104" s="67">
        <f t="shared" si="8"/>
        <v>0</v>
      </c>
    </row>
    <row r="105" spans="1:13" ht="14.4" x14ac:dyDescent="0.25">
      <c r="A105" s="12" t="str">
        <f t="shared" si="10"/>
        <v/>
      </c>
      <c r="B105" s="13"/>
      <c r="C105" s="14"/>
      <c r="D105" s="15"/>
      <c r="E105" s="19"/>
      <c r="F105" s="16"/>
      <c r="G105" s="19"/>
      <c r="H105" s="13"/>
      <c r="I105" s="29"/>
      <c r="J105" s="31"/>
      <c r="K105" s="17"/>
      <c r="L105" s="18">
        <f t="shared" si="7"/>
        <v>0</v>
      </c>
      <c r="M105" s="67">
        <f t="shared" si="8"/>
        <v>0</v>
      </c>
    </row>
    <row r="106" spans="1:13" ht="14.4" x14ac:dyDescent="0.25">
      <c r="A106" s="12" t="str">
        <f t="shared" si="10"/>
        <v/>
      </c>
      <c r="B106" s="13"/>
      <c r="C106" s="14"/>
      <c r="D106" s="15"/>
      <c r="E106" s="19"/>
      <c r="F106" s="16"/>
      <c r="G106" s="19"/>
      <c r="H106" s="13"/>
      <c r="I106" s="29"/>
      <c r="J106" s="31"/>
      <c r="K106" s="17"/>
      <c r="L106" s="18">
        <f t="shared" si="7"/>
        <v>0</v>
      </c>
      <c r="M106" s="67">
        <f t="shared" si="8"/>
        <v>0</v>
      </c>
    </row>
    <row r="107" spans="1:13" ht="14.4" x14ac:dyDescent="0.25">
      <c r="A107" s="12" t="str">
        <f t="shared" si="10"/>
        <v/>
      </c>
      <c r="B107" s="13"/>
      <c r="C107" s="14"/>
      <c r="D107" s="15"/>
      <c r="E107" s="19"/>
      <c r="F107" s="16"/>
      <c r="G107" s="19"/>
      <c r="H107" s="13"/>
      <c r="I107" s="29"/>
      <c r="J107" s="31"/>
      <c r="K107" s="17"/>
      <c r="L107" s="18">
        <f t="shared" si="7"/>
        <v>0</v>
      </c>
      <c r="M107" s="67">
        <f t="shared" si="8"/>
        <v>0</v>
      </c>
    </row>
    <row r="108" spans="1:13" ht="14.4" x14ac:dyDescent="0.25">
      <c r="A108" s="12" t="str">
        <f t="shared" si="10"/>
        <v/>
      </c>
      <c r="B108" s="13"/>
      <c r="C108" s="14"/>
      <c r="D108" s="15"/>
      <c r="E108" s="19"/>
      <c r="F108" s="16"/>
      <c r="G108" s="19"/>
      <c r="H108" s="13"/>
      <c r="I108" s="29"/>
      <c r="J108" s="31"/>
      <c r="K108" s="17"/>
      <c r="L108" s="18">
        <f t="shared" si="7"/>
        <v>0</v>
      </c>
      <c r="M108" s="67">
        <f t="shared" si="8"/>
        <v>0</v>
      </c>
    </row>
    <row r="109" spans="1:13" ht="14.4" x14ac:dyDescent="0.25">
      <c r="A109" s="12" t="str">
        <f t="shared" si="10"/>
        <v/>
      </c>
      <c r="B109" s="13"/>
      <c r="C109" s="14"/>
      <c r="D109" s="15"/>
      <c r="E109" s="19"/>
      <c r="F109" s="16"/>
      <c r="G109" s="19"/>
      <c r="H109" s="13"/>
      <c r="I109" s="29"/>
      <c r="J109" s="31"/>
      <c r="K109" s="17"/>
      <c r="L109" s="18">
        <f t="shared" si="7"/>
        <v>0</v>
      </c>
      <c r="M109" s="67">
        <f t="shared" si="8"/>
        <v>0</v>
      </c>
    </row>
    <row r="110" spans="1:13" ht="14.4" x14ac:dyDescent="0.25">
      <c r="A110" s="12" t="str">
        <f t="shared" si="10"/>
        <v/>
      </c>
      <c r="B110" s="13"/>
      <c r="C110" s="14"/>
      <c r="D110" s="15"/>
      <c r="E110" s="19"/>
      <c r="F110" s="16"/>
      <c r="G110" s="19"/>
      <c r="H110" s="13"/>
      <c r="I110" s="29"/>
      <c r="J110" s="31"/>
      <c r="K110" s="17"/>
      <c r="L110" s="18">
        <f t="shared" si="7"/>
        <v>0</v>
      </c>
      <c r="M110" s="67">
        <f t="shared" si="8"/>
        <v>0</v>
      </c>
    </row>
    <row r="111" spans="1:13" ht="14.4" x14ac:dyDescent="0.25">
      <c r="A111" s="12" t="str">
        <f t="shared" si="10"/>
        <v/>
      </c>
      <c r="B111" s="13"/>
      <c r="C111" s="14"/>
      <c r="D111" s="15"/>
      <c r="E111" s="19"/>
      <c r="F111" s="16"/>
      <c r="G111" s="19"/>
      <c r="H111" s="13"/>
      <c r="I111" s="29"/>
      <c r="J111" s="31"/>
      <c r="K111" s="17"/>
      <c r="L111" s="18">
        <f t="shared" ref="L111:L135" si="11">IF(K111=1,7,IF(K111=2,6,IF(K111=3,5,IF(K111=4,4,IF(K111=5,3,IF(K111=6,2,IF(K111&gt;=6,1,0)))))))</f>
        <v>0</v>
      </c>
      <c r="M111" s="67">
        <f t="shared" ref="M111:M135" si="12">SUM(L111+$M$5)</f>
        <v>0</v>
      </c>
    </row>
    <row r="112" spans="1:13" ht="14.4" x14ac:dyDescent="0.25">
      <c r="A112" s="12" t="str">
        <f t="shared" si="10"/>
        <v/>
      </c>
      <c r="B112" s="13"/>
      <c r="C112" s="14"/>
      <c r="D112" s="15"/>
      <c r="E112" s="19"/>
      <c r="F112" s="16"/>
      <c r="G112" s="19"/>
      <c r="H112" s="13"/>
      <c r="I112" s="29"/>
      <c r="J112" s="31"/>
      <c r="K112" s="17"/>
      <c r="L112" s="18">
        <f t="shared" si="11"/>
        <v>0</v>
      </c>
      <c r="M112" s="67">
        <f t="shared" si="12"/>
        <v>0</v>
      </c>
    </row>
    <row r="113" spans="1:13" ht="14.4" x14ac:dyDescent="0.25">
      <c r="A113" s="12" t="str">
        <f t="shared" si="10"/>
        <v/>
      </c>
      <c r="B113" s="13"/>
      <c r="C113" s="14"/>
      <c r="D113" s="15"/>
      <c r="E113" s="19"/>
      <c r="F113" s="16"/>
      <c r="G113" s="19"/>
      <c r="H113" s="13"/>
      <c r="I113" s="29"/>
      <c r="J113" s="31"/>
      <c r="K113" s="17"/>
      <c r="L113" s="18">
        <f t="shared" si="11"/>
        <v>0</v>
      </c>
      <c r="M113" s="67">
        <f t="shared" si="12"/>
        <v>0</v>
      </c>
    </row>
    <row r="114" spans="1:13" ht="14.4" x14ac:dyDescent="0.25">
      <c r="A114" s="12" t="str">
        <f t="shared" si="10"/>
        <v/>
      </c>
      <c r="B114" s="13"/>
      <c r="C114" s="14"/>
      <c r="D114" s="15"/>
      <c r="E114" s="19"/>
      <c r="F114" s="16"/>
      <c r="G114" s="19"/>
      <c r="H114" s="13"/>
      <c r="I114" s="29"/>
      <c r="J114" s="31"/>
      <c r="K114" s="17"/>
      <c r="L114" s="18">
        <f t="shared" si="11"/>
        <v>0</v>
      </c>
      <c r="M114" s="67">
        <f t="shared" si="12"/>
        <v>0</v>
      </c>
    </row>
    <row r="115" spans="1:13" ht="14.4" x14ac:dyDescent="0.25">
      <c r="A115" s="12" t="str">
        <f t="shared" si="10"/>
        <v/>
      </c>
      <c r="B115" s="13"/>
      <c r="C115" s="14"/>
      <c r="D115" s="15"/>
      <c r="E115" s="19"/>
      <c r="F115" s="16"/>
      <c r="G115" s="19"/>
      <c r="H115" s="13"/>
      <c r="I115" s="29"/>
      <c r="J115" s="31"/>
      <c r="K115" s="17"/>
      <c r="L115" s="18">
        <f t="shared" si="11"/>
        <v>0</v>
      </c>
      <c r="M115" s="67">
        <f t="shared" si="12"/>
        <v>0</v>
      </c>
    </row>
    <row r="116" spans="1:13" ht="14.4" x14ac:dyDescent="0.25">
      <c r="A116" s="12" t="str">
        <f t="shared" si="10"/>
        <v/>
      </c>
      <c r="B116" s="13"/>
      <c r="C116" s="14"/>
      <c r="D116" s="15"/>
      <c r="E116" s="19"/>
      <c r="F116" s="16"/>
      <c r="G116" s="19"/>
      <c r="H116" s="13"/>
      <c r="I116" s="29"/>
      <c r="J116" s="31"/>
      <c r="K116" s="17"/>
      <c r="L116" s="18">
        <f t="shared" si="11"/>
        <v>0</v>
      </c>
      <c r="M116" s="67">
        <f t="shared" si="12"/>
        <v>0</v>
      </c>
    </row>
    <row r="117" spans="1:13" ht="14.4" x14ac:dyDescent="0.25">
      <c r="A117" s="12" t="str">
        <f t="shared" si="10"/>
        <v/>
      </c>
      <c r="B117" s="13"/>
      <c r="C117" s="14"/>
      <c r="D117" s="15"/>
      <c r="E117" s="19"/>
      <c r="F117" s="16"/>
      <c r="G117" s="19"/>
      <c r="H117" s="13"/>
      <c r="I117" s="29"/>
      <c r="J117" s="31"/>
      <c r="K117" s="17"/>
      <c r="L117" s="18">
        <f t="shared" si="11"/>
        <v>0</v>
      </c>
      <c r="M117" s="67">
        <f t="shared" si="12"/>
        <v>0</v>
      </c>
    </row>
    <row r="118" spans="1:13" ht="14.4" x14ac:dyDescent="0.25">
      <c r="A118" s="12" t="str">
        <f t="shared" si="10"/>
        <v/>
      </c>
      <c r="B118" s="13"/>
      <c r="C118" s="14"/>
      <c r="D118" s="15"/>
      <c r="E118" s="19"/>
      <c r="F118" s="16"/>
      <c r="G118" s="19"/>
      <c r="H118" s="13"/>
      <c r="I118" s="29"/>
      <c r="J118" s="31"/>
      <c r="K118" s="17"/>
      <c r="L118" s="18">
        <f t="shared" si="11"/>
        <v>0</v>
      </c>
      <c r="M118" s="67">
        <f t="shared" si="12"/>
        <v>0</v>
      </c>
    </row>
    <row r="119" spans="1:13" ht="14.4" x14ac:dyDescent="0.25">
      <c r="A119" s="12" t="str">
        <f t="shared" si="10"/>
        <v/>
      </c>
      <c r="B119" s="13"/>
      <c r="C119" s="14"/>
      <c r="D119" s="15"/>
      <c r="E119" s="19"/>
      <c r="F119" s="16"/>
      <c r="G119" s="19"/>
      <c r="H119" s="13"/>
      <c r="I119" s="29"/>
      <c r="J119" s="31"/>
      <c r="K119" s="17"/>
      <c r="L119" s="18">
        <f t="shared" si="11"/>
        <v>0</v>
      </c>
      <c r="M119" s="67">
        <f t="shared" si="12"/>
        <v>0</v>
      </c>
    </row>
    <row r="120" spans="1:13" ht="14.4" x14ac:dyDescent="0.25">
      <c r="A120" s="12" t="str">
        <f t="shared" si="10"/>
        <v/>
      </c>
      <c r="B120" s="13"/>
      <c r="C120" s="14"/>
      <c r="D120" s="15"/>
      <c r="E120" s="19"/>
      <c r="F120" s="16"/>
      <c r="G120" s="19"/>
      <c r="H120" s="13"/>
      <c r="I120" s="29"/>
      <c r="J120" s="31"/>
      <c r="K120" s="17"/>
      <c r="L120" s="18">
        <f t="shared" si="11"/>
        <v>0</v>
      </c>
      <c r="M120" s="67">
        <f t="shared" si="12"/>
        <v>0</v>
      </c>
    </row>
    <row r="121" spans="1:13" ht="14.4" x14ac:dyDescent="0.25">
      <c r="A121" s="12" t="str">
        <f t="shared" si="10"/>
        <v/>
      </c>
      <c r="B121" s="13"/>
      <c r="C121" s="14"/>
      <c r="D121" s="15"/>
      <c r="E121" s="19"/>
      <c r="F121" s="16"/>
      <c r="G121" s="19"/>
      <c r="H121" s="13"/>
      <c r="I121" s="29"/>
      <c r="J121" s="31"/>
      <c r="K121" s="17"/>
      <c r="L121" s="18">
        <f t="shared" si="11"/>
        <v>0</v>
      </c>
      <c r="M121" s="67">
        <f t="shared" si="12"/>
        <v>0</v>
      </c>
    </row>
    <row r="122" spans="1:13" ht="14.4" x14ac:dyDescent="0.25">
      <c r="A122" s="12" t="str">
        <f t="shared" si="10"/>
        <v/>
      </c>
      <c r="B122" s="13"/>
      <c r="C122" s="14"/>
      <c r="D122" s="15"/>
      <c r="E122" s="19"/>
      <c r="F122" s="16"/>
      <c r="G122" s="19"/>
      <c r="H122" s="13"/>
      <c r="I122" s="29"/>
      <c r="J122" s="31"/>
      <c r="K122" s="17"/>
      <c r="L122" s="18">
        <f t="shared" si="11"/>
        <v>0</v>
      </c>
      <c r="M122" s="67">
        <f t="shared" si="12"/>
        <v>0</v>
      </c>
    </row>
    <row r="123" spans="1:13" ht="14.4" x14ac:dyDescent="0.25">
      <c r="A123" s="12" t="str">
        <f t="shared" si="10"/>
        <v/>
      </c>
      <c r="B123" s="13"/>
      <c r="C123" s="14"/>
      <c r="D123" s="15"/>
      <c r="E123" s="19"/>
      <c r="F123" s="16"/>
      <c r="G123" s="19"/>
      <c r="H123" s="13"/>
      <c r="I123" s="29"/>
      <c r="J123" s="31"/>
      <c r="K123" s="17"/>
      <c r="L123" s="18">
        <f t="shared" si="11"/>
        <v>0</v>
      </c>
      <c r="M123" s="67">
        <f t="shared" si="12"/>
        <v>0</v>
      </c>
    </row>
    <row r="124" spans="1:13" ht="14.4" x14ac:dyDescent="0.25">
      <c r="A124" s="12" t="str">
        <f t="shared" si="10"/>
        <v/>
      </c>
      <c r="B124" s="13"/>
      <c r="C124" s="14"/>
      <c r="D124" s="15"/>
      <c r="E124" s="19"/>
      <c r="F124" s="16"/>
      <c r="G124" s="19"/>
      <c r="H124" s="13"/>
      <c r="I124" s="29"/>
      <c r="J124" s="31"/>
      <c r="K124" s="17"/>
      <c r="L124" s="18">
        <f t="shared" si="11"/>
        <v>0</v>
      </c>
      <c r="M124" s="67">
        <f t="shared" si="12"/>
        <v>0</v>
      </c>
    </row>
    <row r="125" spans="1:13" ht="14.4" x14ac:dyDescent="0.25">
      <c r="A125" s="12" t="str">
        <f t="shared" si="10"/>
        <v/>
      </c>
      <c r="B125" s="13"/>
      <c r="C125" s="14"/>
      <c r="D125" s="15"/>
      <c r="E125" s="19"/>
      <c r="F125" s="16"/>
      <c r="G125" s="19"/>
      <c r="H125" s="13"/>
      <c r="I125" s="29"/>
      <c r="J125" s="31"/>
      <c r="K125" s="17"/>
      <c r="L125" s="18">
        <f t="shared" si="11"/>
        <v>0</v>
      </c>
      <c r="M125" s="67">
        <f t="shared" si="12"/>
        <v>0</v>
      </c>
    </row>
    <row r="126" spans="1:13" ht="14.4" x14ac:dyDescent="0.25">
      <c r="A126" s="12" t="str">
        <f t="shared" si="10"/>
        <v/>
      </c>
      <c r="B126" s="13"/>
      <c r="C126" s="14"/>
      <c r="D126" s="15"/>
      <c r="E126" s="19"/>
      <c r="F126" s="16"/>
      <c r="G126" s="19"/>
      <c r="H126" s="13"/>
      <c r="I126" s="29"/>
      <c r="J126" s="31"/>
      <c r="K126" s="17"/>
      <c r="L126" s="18">
        <f t="shared" si="11"/>
        <v>0</v>
      </c>
      <c r="M126" s="67">
        <f t="shared" si="12"/>
        <v>0</v>
      </c>
    </row>
    <row r="127" spans="1:13" ht="14.4" x14ac:dyDescent="0.25">
      <c r="A127" s="12" t="str">
        <f t="shared" si="10"/>
        <v/>
      </c>
      <c r="B127" s="13"/>
      <c r="C127" s="14"/>
      <c r="D127" s="15"/>
      <c r="E127" s="19"/>
      <c r="F127" s="16"/>
      <c r="G127" s="19"/>
      <c r="H127" s="13"/>
      <c r="I127" s="29"/>
      <c r="J127" s="31"/>
      <c r="K127" s="17"/>
      <c r="L127" s="18">
        <f t="shared" si="11"/>
        <v>0</v>
      </c>
      <c r="M127" s="67">
        <f t="shared" si="12"/>
        <v>0</v>
      </c>
    </row>
    <row r="128" spans="1:13" ht="14.4" x14ac:dyDescent="0.25">
      <c r="A128" s="12" t="str">
        <f t="shared" si="10"/>
        <v/>
      </c>
      <c r="B128" s="13"/>
      <c r="C128" s="14"/>
      <c r="D128" s="15"/>
      <c r="E128" s="19"/>
      <c r="F128" s="16"/>
      <c r="G128" s="19"/>
      <c r="H128" s="13"/>
      <c r="I128" s="29"/>
      <c r="J128" s="31"/>
      <c r="K128" s="17"/>
      <c r="L128" s="18">
        <f t="shared" si="11"/>
        <v>0</v>
      </c>
      <c r="M128" s="67">
        <f t="shared" si="12"/>
        <v>0</v>
      </c>
    </row>
    <row r="129" spans="1:13" ht="14.4" x14ac:dyDescent="0.25">
      <c r="A129" s="12" t="str">
        <f t="shared" si="10"/>
        <v/>
      </c>
      <c r="B129" s="13"/>
      <c r="C129" s="14"/>
      <c r="D129" s="15"/>
      <c r="E129" s="19"/>
      <c r="F129" s="16"/>
      <c r="G129" s="19"/>
      <c r="H129" s="13"/>
      <c r="I129" s="29"/>
      <c r="J129" s="31"/>
      <c r="K129" s="17"/>
      <c r="L129" s="18">
        <f t="shared" si="11"/>
        <v>0</v>
      </c>
      <c r="M129" s="67">
        <f t="shared" si="12"/>
        <v>0</v>
      </c>
    </row>
    <row r="130" spans="1:13" ht="14.4" x14ac:dyDescent="0.25">
      <c r="A130" s="12" t="str">
        <f t="shared" si="10"/>
        <v/>
      </c>
      <c r="B130" s="13"/>
      <c r="C130" s="14"/>
      <c r="D130" s="15"/>
      <c r="E130" s="19"/>
      <c r="F130" s="16"/>
      <c r="G130" s="19"/>
      <c r="H130" s="13"/>
      <c r="I130" s="29"/>
      <c r="J130" s="31"/>
      <c r="K130" s="17"/>
      <c r="L130" s="18">
        <f t="shared" si="11"/>
        <v>0</v>
      </c>
      <c r="M130" s="67">
        <f t="shared" si="12"/>
        <v>0</v>
      </c>
    </row>
    <row r="131" spans="1:13" ht="14.4" x14ac:dyDescent="0.25">
      <c r="A131" s="12" t="str">
        <f t="shared" si="10"/>
        <v/>
      </c>
      <c r="B131" s="13"/>
      <c r="C131" s="14"/>
      <c r="D131" s="15"/>
      <c r="E131" s="19"/>
      <c r="F131" s="16"/>
      <c r="G131" s="19"/>
      <c r="H131" s="13"/>
      <c r="I131" s="29"/>
      <c r="J131" s="31"/>
      <c r="K131" s="17"/>
      <c r="L131" s="18">
        <f t="shared" si="11"/>
        <v>0</v>
      </c>
      <c r="M131" s="67">
        <f t="shared" si="12"/>
        <v>0</v>
      </c>
    </row>
    <row r="132" spans="1:13" ht="14.4" x14ac:dyDescent="0.25">
      <c r="A132" s="12" t="str">
        <f t="shared" si="10"/>
        <v/>
      </c>
      <c r="B132" s="13"/>
      <c r="C132" s="14"/>
      <c r="D132" s="15"/>
      <c r="E132" s="19"/>
      <c r="F132" s="16"/>
      <c r="G132" s="19"/>
      <c r="H132" s="13"/>
      <c r="I132" s="29"/>
      <c r="J132" s="31"/>
      <c r="K132" s="17"/>
      <c r="L132" s="18">
        <f t="shared" si="11"/>
        <v>0</v>
      </c>
      <c r="M132" s="67">
        <f t="shared" si="12"/>
        <v>0</v>
      </c>
    </row>
    <row r="133" spans="1:13" ht="14.4" x14ac:dyDescent="0.25">
      <c r="A133" s="12" t="str">
        <f t="shared" si="10"/>
        <v/>
      </c>
      <c r="B133" s="13"/>
      <c r="C133" s="14"/>
      <c r="D133" s="15"/>
      <c r="E133" s="19"/>
      <c r="F133" s="16"/>
      <c r="G133" s="19"/>
      <c r="H133" s="13"/>
      <c r="I133" s="29"/>
      <c r="J133" s="31"/>
      <c r="K133" s="17"/>
      <c r="L133" s="18">
        <f t="shared" si="11"/>
        <v>0</v>
      </c>
      <c r="M133" s="67">
        <f t="shared" si="12"/>
        <v>0</v>
      </c>
    </row>
    <row r="134" spans="1:13" ht="14.4" x14ac:dyDescent="0.25">
      <c r="A134" s="12" t="str">
        <f t="shared" ref="A134:A135" si="13">CONCATENATE(B134,C134,D134)</f>
        <v/>
      </c>
      <c r="B134" s="13"/>
      <c r="C134" s="14"/>
      <c r="D134" s="15"/>
      <c r="E134" s="19"/>
      <c r="F134" s="16"/>
      <c r="G134" s="19"/>
      <c r="H134" s="13"/>
      <c r="I134" s="29"/>
      <c r="J134" s="31"/>
      <c r="K134" s="17"/>
      <c r="L134" s="18">
        <f t="shared" si="11"/>
        <v>0</v>
      </c>
      <c r="M134" s="67">
        <f t="shared" si="12"/>
        <v>0</v>
      </c>
    </row>
    <row r="135" spans="1:13" ht="15" thickBot="1" x14ac:dyDescent="0.3">
      <c r="A135" s="12" t="str">
        <f t="shared" si="13"/>
        <v/>
      </c>
      <c r="B135" s="20"/>
      <c r="C135" s="21"/>
      <c r="D135" s="22"/>
      <c r="E135" s="23"/>
      <c r="F135" s="24"/>
      <c r="G135" s="23"/>
      <c r="H135" s="20"/>
      <c r="I135" s="30"/>
      <c r="J135" s="64"/>
      <c r="K135" s="25"/>
      <c r="L135" s="26">
        <f t="shared" si="11"/>
        <v>0</v>
      </c>
      <c r="M135" s="67">
        <f t="shared" si="12"/>
        <v>0</v>
      </c>
    </row>
  </sheetData>
  <mergeCells count="18">
    <mergeCell ref="A3:A5"/>
    <mergeCell ref="B3:B5"/>
    <mergeCell ref="C3:C5"/>
    <mergeCell ref="D3:D5"/>
    <mergeCell ref="E3:E4"/>
    <mergeCell ref="E5:F5"/>
    <mergeCell ref="I4:I5"/>
    <mergeCell ref="J4:J5"/>
    <mergeCell ref="B1:C1"/>
    <mergeCell ref="E1:I1"/>
    <mergeCell ref="K1:L1"/>
    <mergeCell ref="B2:L2"/>
    <mergeCell ref="F3:F4"/>
    <mergeCell ref="G3:J3"/>
    <mergeCell ref="K3:K5"/>
    <mergeCell ref="L3:L5"/>
    <mergeCell ref="G4:G5"/>
    <mergeCell ref="H4:H5"/>
  </mergeCells>
  <conditionalFormatting sqref="C1:D5">
    <cfRule type="duplicateValues" dxfId="2" priority="549"/>
  </conditionalFormatting>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5204D-B765-432F-90E7-6C9935310179}">
  <sheetPr>
    <tabColor rgb="FFFFFF00"/>
  </sheetPr>
  <dimension ref="A1:O98"/>
  <sheetViews>
    <sheetView zoomScale="80" zoomScaleNormal="80" workbookViewId="0">
      <selection activeCell="P22" sqref="P22"/>
    </sheetView>
  </sheetViews>
  <sheetFormatPr defaultColWidth="9.109375" defaultRowHeight="13.2" x14ac:dyDescent="0.25"/>
  <cols>
    <col min="1" max="1" width="54.33203125" bestFit="1" customWidth="1"/>
    <col min="2" max="2" width="6.6640625" customWidth="1"/>
    <col min="3" max="3" width="23.5546875" bestFit="1" customWidth="1"/>
    <col min="4" max="4" width="29.109375" bestFit="1" customWidth="1"/>
    <col min="5" max="5" width="6.6640625" bestFit="1" customWidth="1"/>
    <col min="6" max="6" width="13.109375" bestFit="1" customWidth="1"/>
    <col min="7" max="10" width="6.5546875" bestFit="1" customWidth="1"/>
    <col min="11" max="11" width="12.88671875" bestFit="1" customWidth="1"/>
    <col min="12" max="12" width="7" bestFit="1" customWidth="1"/>
    <col min="13" max="13" width="30.5546875" bestFit="1" customWidth="1"/>
  </cols>
  <sheetData>
    <row r="1" spans="1:15" s="9" customFormat="1" ht="22.5" customHeight="1" thickBot="1" x14ac:dyDescent="0.3">
      <c r="A1" s="63">
        <f>SUM(A2-1)</f>
        <v>0</v>
      </c>
      <c r="B1" s="557" t="s">
        <v>99</v>
      </c>
      <c r="C1" s="559"/>
      <c r="D1" s="7" t="s">
        <v>11</v>
      </c>
      <c r="E1" s="557"/>
      <c r="F1" s="558"/>
      <c r="G1" s="558"/>
      <c r="H1" s="558"/>
      <c r="I1" s="558"/>
      <c r="J1" s="8" t="s">
        <v>12</v>
      </c>
      <c r="K1" s="576"/>
      <c r="L1" s="552"/>
      <c r="M1" s="8" t="s">
        <v>22</v>
      </c>
    </row>
    <row r="2" spans="1:15" s="9" customFormat="1" ht="22.5" customHeight="1" thickBot="1" x14ac:dyDescent="0.3">
      <c r="A2" s="1">
        <f>COUNTA(_xlfn.UNIQUE(D6:D198))</f>
        <v>1</v>
      </c>
      <c r="B2" s="553" t="s">
        <v>23</v>
      </c>
      <c r="C2" s="554"/>
      <c r="D2" s="554"/>
      <c r="E2" s="554"/>
      <c r="F2" s="554"/>
      <c r="G2" s="554"/>
      <c r="H2" s="554"/>
      <c r="I2" s="554"/>
      <c r="J2" s="554"/>
      <c r="K2" s="554"/>
      <c r="L2" s="555"/>
      <c r="M2" s="10" t="s">
        <v>24</v>
      </c>
    </row>
    <row r="3" spans="1:15" s="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5" s="9" customFormat="1" ht="14.4" thickBot="1" x14ac:dyDescent="0.3">
      <c r="A4" s="536"/>
      <c r="B4" s="539"/>
      <c r="C4" s="542"/>
      <c r="D4" s="545"/>
      <c r="E4" s="548"/>
      <c r="F4" s="556"/>
      <c r="G4" s="566" t="s">
        <v>100</v>
      </c>
      <c r="H4" s="568">
        <v>65</v>
      </c>
      <c r="I4" s="568">
        <v>80</v>
      </c>
      <c r="J4" s="544" t="s">
        <v>101</v>
      </c>
      <c r="K4" s="561"/>
      <c r="L4" s="564"/>
      <c r="M4" s="11">
        <v>1</v>
      </c>
    </row>
    <row r="5" spans="1:15" s="9" customFormat="1" ht="14.4" thickBot="1" x14ac:dyDescent="0.3">
      <c r="A5" s="537"/>
      <c r="B5" s="540"/>
      <c r="C5" s="543"/>
      <c r="D5" s="546"/>
      <c r="E5" s="549" t="s">
        <v>17</v>
      </c>
      <c r="F5" s="550"/>
      <c r="G5" s="567"/>
      <c r="H5" s="569"/>
      <c r="I5" s="569"/>
      <c r="J5" s="546"/>
      <c r="K5" s="562"/>
      <c r="L5" s="565"/>
      <c r="M5" s="66">
        <v>0</v>
      </c>
    </row>
    <row r="6" spans="1:15" ht="14.4" x14ac:dyDescent="0.25">
      <c r="A6" s="12" t="str">
        <f t="shared" ref="A6:A69" si="0">CONCATENATE(B6,C6,D6)</f>
        <v/>
      </c>
      <c r="B6" s="13"/>
      <c r="C6" s="14"/>
      <c r="D6" s="15"/>
      <c r="E6" s="19"/>
      <c r="F6" s="16"/>
      <c r="G6" s="19"/>
      <c r="H6" s="13"/>
      <c r="I6" s="29"/>
      <c r="J6" s="31"/>
      <c r="K6" s="17"/>
      <c r="L6" s="18">
        <f t="shared" ref="L6:L69" si="1">IF(K6=1,7,IF(K6=2,6,IF(K6=3,5,IF(K6=4,4,IF(K6=5,3,IF(K6=6,2,IF(K6&gt;=6,1,0)))))))</f>
        <v>0</v>
      </c>
      <c r="M6" s="67">
        <f>SUM(L6+$M$5)</f>
        <v>0</v>
      </c>
      <c r="N6" s="28"/>
      <c r="O6" s="28"/>
    </row>
    <row r="7" spans="1:15" ht="14.4" x14ac:dyDescent="0.25">
      <c r="A7" s="12" t="str">
        <f t="shared" si="0"/>
        <v/>
      </c>
      <c r="B7" s="13"/>
      <c r="C7" s="14"/>
      <c r="D7" s="15"/>
      <c r="E7" s="19"/>
      <c r="F7" s="16"/>
      <c r="G7" s="19"/>
      <c r="H7" s="13"/>
      <c r="I7" s="29"/>
      <c r="J7" s="31"/>
      <c r="K7" s="17"/>
      <c r="L7" s="18">
        <f t="shared" si="1"/>
        <v>0</v>
      </c>
      <c r="M7" s="67">
        <f t="shared" ref="M7:M70" si="2">SUM(L7+$M$5)</f>
        <v>0</v>
      </c>
      <c r="N7" s="28"/>
      <c r="O7" s="28"/>
    </row>
    <row r="8" spans="1:15" ht="14.4" x14ac:dyDescent="0.25">
      <c r="A8" s="12" t="str">
        <f t="shared" si="0"/>
        <v/>
      </c>
      <c r="B8" s="13"/>
      <c r="C8" s="14"/>
      <c r="D8" s="15"/>
      <c r="E8" s="19"/>
      <c r="F8" s="16"/>
      <c r="G8" s="19"/>
      <c r="H8" s="13"/>
      <c r="I8" s="29"/>
      <c r="J8" s="31"/>
      <c r="K8" s="17"/>
      <c r="L8" s="18">
        <f t="shared" si="1"/>
        <v>0</v>
      </c>
      <c r="M8" s="67">
        <f t="shared" si="2"/>
        <v>0</v>
      </c>
      <c r="N8" s="28"/>
      <c r="O8" s="28"/>
    </row>
    <row r="9" spans="1:15" ht="14.4" x14ac:dyDescent="0.25">
      <c r="A9" s="12" t="str">
        <f t="shared" si="0"/>
        <v/>
      </c>
      <c r="B9" s="13"/>
      <c r="C9" s="14"/>
      <c r="D9" s="15"/>
      <c r="E9" s="19"/>
      <c r="F9" s="16"/>
      <c r="G9" s="19"/>
      <c r="H9" s="13"/>
      <c r="I9" s="29"/>
      <c r="J9" s="31"/>
      <c r="K9" s="17"/>
      <c r="L9" s="18">
        <f t="shared" si="1"/>
        <v>0</v>
      </c>
      <c r="M9" s="67">
        <f t="shared" si="2"/>
        <v>0</v>
      </c>
      <c r="N9" s="28"/>
      <c r="O9" s="28"/>
    </row>
    <row r="10" spans="1:15" ht="14.4" x14ac:dyDescent="0.25">
      <c r="A10" s="12" t="str">
        <f t="shared" si="0"/>
        <v/>
      </c>
      <c r="B10" s="13"/>
      <c r="C10" s="14"/>
      <c r="D10" s="15"/>
      <c r="E10" s="19"/>
      <c r="F10" s="16"/>
      <c r="G10" s="19"/>
      <c r="H10" s="13"/>
      <c r="I10" s="29"/>
      <c r="J10" s="31"/>
      <c r="K10" s="17"/>
      <c r="L10" s="18">
        <f t="shared" si="1"/>
        <v>0</v>
      </c>
      <c r="M10" s="67">
        <f t="shared" si="2"/>
        <v>0</v>
      </c>
      <c r="N10" s="28"/>
      <c r="O10" s="28"/>
    </row>
    <row r="11" spans="1:15" ht="14.4" x14ac:dyDescent="0.25">
      <c r="A11" s="12" t="str">
        <f t="shared" si="0"/>
        <v/>
      </c>
      <c r="B11" s="13"/>
      <c r="C11" s="14"/>
      <c r="D11" s="15"/>
      <c r="E11" s="19"/>
      <c r="F11" s="16"/>
      <c r="G11" s="19"/>
      <c r="H11" s="13"/>
      <c r="I11" s="29"/>
      <c r="J11" s="31"/>
      <c r="K11" s="17"/>
      <c r="L11" s="18">
        <f t="shared" si="1"/>
        <v>0</v>
      </c>
      <c r="M11" s="67">
        <f t="shared" si="2"/>
        <v>0</v>
      </c>
      <c r="N11" s="28"/>
      <c r="O11" s="28"/>
    </row>
    <row r="12" spans="1:15" ht="14.4" x14ac:dyDescent="0.25">
      <c r="A12" s="12" t="str">
        <f t="shared" si="0"/>
        <v/>
      </c>
      <c r="B12" s="13"/>
      <c r="C12" s="14"/>
      <c r="D12" s="15"/>
      <c r="E12" s="19"/>
      <c r="F12" s="16"/>
      <c r="G12" s="19"/>
      <c r="H12" s="13"/>
      <c r="I12" s="29"/>
      <c r="J12" s="31"/>
      <c r="K12" s="17"/>
      <c r="L12" s="18">
        <f t="shared" si="1"/>
        <v>0</v>
      </c>
      <c r="M12" s="67">
        <f t="shared" si="2"/>
        <v>0</v>
      </c>
      <c r="O12" s="28"/>
    </row>
    <row r="13" spans="1:15" ht="14.4" x14ac:dyDescent="0.25">
      <c r="A13" s="12" t="str">
        <f t="shared" si="0"/>
        <v/>
      </c>
      <c r="B13" s="13"/>
      <c r="C13" s="14"/>
      <c r="D13" s="15"/>
      <c r="E13" s="19"/>
      <c r="F13" s="16"/>
      <c r="G13" s="19"/>
      <c r="H13" s="13"/>
      <c r="I13" s="29"/>
      <c r="J13" s="31"/>
      <c r="K13" s="17"/>
      <c r="L13" s="18">
        <f t="shared" si="1"/>
        <v>0</v>
      </c>
      <c r="M13" s="67">
        <f t="shared" si="2"/>
        <v>0</v>
      </c>
      <c r="O13" s="28"/>
    </row>
    <row r="14" spans="1:15" ht="14.4" x14ac:dyDescent="0.25">
      <c r="A14" s="12" t="str">
        <f t="shared" si="0"/>
        <v/>
      </c>
      <c r="B14" s="13"/>
      <c r="C14" s="14"/>
      <c r="D14" s="15"/>
      <c r="E14" s="19"/>
      <c r="F14" s="16"/>
      <c r="G14" s="19"/>
      <c r="H14" s="13"/>
      <c r="I14" s="29"/>
      <c r="J14" s="31"/>
      <c r="K14" s="17"/>
      <c r="L14" s="18">
        <f t="shared" si="1"/>
        <v>0</v>
      </c>
      <c r="M14" s="67">
        <f t="shared" si="2"/>
        <v>0</v>
      </c>
    </row>
    <row r="15" spans="1:15" ht="14.4" x14ac:dyDescent="0.25">
      <c r="A15" s="12" t="str">
        <f t="shared" si="0"/>
        <v/>
      </c>
      <c r="B15" s="13"/>
      <c r="C15" s="14"/>
      <c r="D15" s="15"/>
      <c r="E15" s="19"/>
      <c r="F15" s="16"/>
      <c r="G15" s="19"/>
      <c r="H15" s="13"/>
      <c r="I15" s="29"/>
      <c r="J15" s="31"/>
      <c r="K15" s="17"/>
      <c r="L15" s="18">
        <f t="shared" si="1"/>
        <v>0</v>
      </c>
      <c r="M15" s="67">
        <f t="shared" si="2"/>
        <v>0</v>
      </c>
    </row>
    <row r="16" spans="1:15" ht="14.4" x14ac:dyDescent="0.25">
      <c r="A16" s="12" t="str">
        <f t="shared" si="0"/>
        <v/>
      </c>
      <c r="B16" s="13"/>
      <c r="C16" s="14"/>
      <c r="D16" s="15"/>
      <c r="E16" s="19"/>
      <c r="F16" s="16"/>
      <c r="G16" s="19"/>
      <c r="H16" s="13"/>
      <c r="I16" s="29"/>
      <c r="J16" s="31"/>
      <c r="K16" s="17"/>
      <c r="L16" s="18">
        <f t="shared" si="1"/>
        <v>0</v>
      </c>
      <c r="M16" s="67">
        <f t="shared" si="2"/>
        <v>0</v>
      </c>
    </row>
    <row r="17" spans="1:13" ht="14.4" x14ac:dyDescent="0.25">
      <c r="A17" s="12" t="str">
        <f t="shared" si="0"/>
        <v/>
      </c>
      <c r="B17" s="13"/>
      <c r="C17" s="14"/>
      <c r="D17" s="15"/>
      <c r="E17" s="19"/>
      <c r="F17" s="16"/>
      <c r="G17" s="19"/>
      <c r="H17" s="13"/>
      <c r="I17" s="29"/>
      <c r="J17" s="31"/>
      <c r="K17" s="17"/>
      <c r="L17" s="18">
        <f t="shared" si="1"/>
        <v>0</v>
      </c>
      <c r="M17" s="67">
        <f t="shared" si="2"/>
        <v>0</v>
      </c>
    </row>
    <row r="18" spans="1:13" ht="14.4" x14ac:dyDescent="0.25">
      <c r="A18" s="12" t="str">
        <f t="shared" si="0"/>
        <v/>
      </c>
      <c r="B18" s="13"/>
      <c r="C18" s="14"/>
      <c r="D18" s="15"/>
      <c r="E18" s="19"/>
      <c r="F18" s="16"/>
      <c r="G18" s="19"/>
      <c r="H18" s="13"/>
      <c r="I18" s="29"/>
      <c r="J18" s="31"/>
      <c r="K18" s="17"/>
      <c r="L18" s="18">
        <f t="shared" si="1"/>
        <v>0</v>
      </c>
      <c r="M18" s="67">
        <f t="shared" si="2"/>
        <v>0</v>
      </c>
    </row>
    <row r="19" spans="1:13" ht="14.4" x14ac:dyDescent="0.25">
      <c r="A19" s="12" t="str">
        <f t="shared" si="0"/>
        <v/>
      </c>
      <c r="B19" s="13"/>
      <c r="C19" s="14"/>
      <c r="D19" s="15"/>
      <c r="E19" s="19"/>
      <c r="F19" s="16"/>
      <c r="G19" s="19"/>
      <c r="H19" s="13"/>
      <c r="I19" s="29"/>
      <c r="J19" s="31"/>
      <c r="K19" s="17"/>
      <c r="L19" s="18">
        <f t="shared" si="1"/>
        <v>0</v>
      </c>
      <c r="M19" s="67">
        <f t="shared" si="2"/>
        <v>0</v>
      </c>
    </row>
    <row r="20" spans="1:13" ht="14.4" x14ac:dyDescent="0.25">
      <c r="A20" s="12" t="str">
        <f t="shared" si="0"/>
        <v/>
      </c>
      <c r="B20" s="13"/>
      <c r="C20" s="14"/>
      <c r="D20" s="15"/>
      <c r="E20" s="19"/>
      <c r="F20" s="16"/>
      <c r="G20" s="19"/>
      <c r="H20" s="13"/>
      <c r="I20" s="29"/>
      <c r="J20" s="31"/>
      <c r="K20" s="17"/>
      <c r="L20" s="18">
        <f t="shared" si="1"/>
        <v>0</v>
      </c>
      <c r="M20" s="67">
        <f t="shared" si="2"/>
        <v>0</v>
      </c>
    </row>
    <row r="21" spans="1:13" ht="14.4" x14ac:dyDescent="0.25">
      <c r="A21" s="12" t="str">
        <f t="shared" si="0"/>
        <v/>
      </c>
      <c r="B21" s="13"/>
      <c r="C21" s="14"/>
      <c r="D21" s="15"/>
      <c r="E21" s="19"/>
      <c r="F21" s="16"/>
      <c r="G21" s="19"/>
      <c r="H21" s="13"/>
      <c r="I21" s="29"/>
      <c r="J21" s="31"/>
      <c r="K21" s="17"/>
      <c r="L21" s="18">
        <f t="shared" si="1"/>
        <v>0</v>
      </c>
      <c r="M21" s="67">
        <f t="shared" si="2"/>
        <v>0</v>
      </c>
    </row>
    <row r="22" spans="1:13" ht="14.4" x14ac:dyDescent="0.25">
      <c r="A22" s="12" t="str">
        <f t="shared" si="0"/>
        <v/>
      </c>
      <c r="B22" s="13"/>
      <c r="C22" s="14"/>
      <c r="D22" s="15"/>
      <c r="E22" s="19"/>
      <c r="F22" s="16"/>
      <c r="G22" s="19"/>
      <c r="H22" s="13"/>
      <c r="I22" s="29"/>
      <c r="J22" s="31"/>
      <c r="K22" s="17"/>
      <c r="L22" s="18">
        <f t="shared" si="1"/>
        <v>0</v>
      </c>
      <c r="M22" s="67">
        <f t="shared" si="2"/>
        <v>0</v>
      </c>
    </row>
    <row r="23" spans="1:13" ht="14.4" x14ac:dyDescent="0.25">
      <c r="A23" s="12" t="str">
        <f t="shared" si="0"/>
        <v/>
      </c>
      <c r="B23" s="13"/>
      <c r="C23" s="14"/>
      <c r="D23" s="15"/>
      <c r="E23" s="19"/>
      <c r="F23" s="16"/>
      <c r="G23" s="19"/>
      <c r="H23" s="13"/>
      <c r="I23" s="29"/>
      <c r="J23" s="31"/>
      <c r="K23" s="17"/>
      <c r="L23" s="18">
        <f t="shared" si="1"/>
        <v>0</v>
      </c>
      <c r="M23" s="67">
        <f t="shared" si="2"/>
        <v>0</v>
      </c>
    </row>
    <row r="24" spans="1:13" ht="14.4" x14ac:dyDescent="0.25">
      <c r="A24" s="12" t="str">
        <f t="shared" si="0"/>
        <v/>
      </c>
      <c r="B24" s="13"/>
      <c r="C24" s="14"/>
      <c r="D24" s="15"/>
      <c r="E24" s="19"/>
      <c r="F24" s="16"/>
      <c r="G24" s="19"/>
      <c r="H24" s="13"/>
      <c r="I24" s="29"/>
      <c r="J24" s="31"/>
      <c r="K24" s="17"/>
      <c r="L24" s="18">
        <f t="shared" si="1"/>
        <v>0</v>
      </c>
      <c r="M24" s="67">
        <f t="shared" si="2"/>
        <v>0</v>
      </c>
    </row>
    <row r="25" spans="1:13" ht="14.4" x14ac:dyDescent="0.25">
      <c r="A25" s="12" t="str">
        <f t="shared" si="0"/>
        <v/>
      </c>
      <c r="B25" s="13"/>
      <c r="C25" s="14"/>
      <c r="D25" s="15"/>
      <c r="E25" s="19"/>
      <c r="F25" s="16"/>
      <c r="G25" s="19"/>
      <c r="H25" s="13"/>
      <c r="I25" s="29"/>
      <c r="J25" s="31"/>
      <c r="K25" s="17"/>
      <c r="L25" s="18">
        <f t="shared" si="1"/>
        <v>0</v>
      </c>
      <c r="M25" s="67">
        <f t="shared" si="2"/>
        <v>0</v>
      </c>
    </row>
    <row r="26" spans="1:13" ht="14.4" x14ac:dyDescent="0.25">
      <c r="A26" s="12" t="str">
        <f t="shared" si="0"/>
        <v/>
      </c>
      <c r="B26" s="13"/>
      <c r="C26" s="14"/>
      <c r="D26" s="15"/>
      <c r="E26" s="19"/>
      <c r="F26" s="16"/>
      <c r="G26" s="19"/>
      <c r="H26" s="13"/>
      <c r="I26" s="29"/>
      <c r="J26" s="31"/>
      <c r="K26" s="17"/>
      <c r="L26" s="18">
        <f t="shared" si="1"/>
        <v>0</v>
      </c>
      <c r="M26" s="67">
        <f t="shared" si="2"/>
        <v>0</v>
      </c>
    </row>
    <row r="27" spans="1:13" ht="14.4" x14ac:dyDescent="0.25">
      <c r="A27" s="12" t="str">
        <f t="shared" si="0"/>
        <v/>
      </c>
      <c r="B27" s="13"/>
      <c r="C27" s="14"/>
      <c r="D27" s="15"/>
      <c r="E27" s="19"/>
      <c r="F27" s="16"/>
      <c r="G27" s="19"/>
      <c r="H27" s="13"/>
      <c r="I27" s="29"/>
      <c r="J27" s="31"/>
      <c r="K27" s="17"/>
      <c r="L27" s="18">
        <f t="shared" si="1"/>
        <v>0</v>
      </c>
      <c r="M27" s="67">
        <f t="shared" si="2"/>
        <v>0</v>
      </c>
    </row>
    <row r="28" spans="1:13" ht="14.4" x14ac:dyDescent="0.25">
      <c r="A28" s="12" t="str">
        <f t="shared" si="0"/>
        <v/>
      </c>
      <c r="B28" s="13"/>
      <c r="C28" s="14"/>
      <c r="D28" s="15"/>
      <c r="E28" s="19"/>
      <c r="F28" s="16"/>
      <c r="G28" s="19"/>
      <c r="H28" s="13"/>
      <c r="I28" s="29"/>
      <c r="J28" s="31"/>
      <c r="K28" s="17"/>
      <c r="L28" s="18">
        <f t="shared" si="1"/>
        <v>0</v>
      </c>
      <c r="M28" s="67">
        <f t="shared" si="2"/>
        <v>0</v>
      </c>
    </row>
    <row r="29" spans="1:13" ht="14.4" x14ac:dyDescent="0.25">
      <c r="A29" s="12" t="str">
        <f t="shared" si="0"/>
        <v/>
      </c>
      <c r="B29" s="13"/>
      <c r="C29" s="14"/>
      <c r="D29" s="15"/>
      <c r="E29" s="19"/>
      <c r="F29" s="16"/>
      <c r="G29" s="19"/>
      <c r="H29" s="13"/>
      <c r="I29" s="29"/>
      <c r="J29" s="31"/>
      <c r="K29" s="17"/>
      <c r="L29" s="18">
        <f t="shared" si="1"/>
        <v>0</v>
      </c>
      <c r="M29" s="67">
        <f t="shared" si="2"/>
        <v>0</v>
      </c>
    </row>
    <row r="30" spans="1:13" ht="14.4" x14ac:dyDescent="0.25">
      <c r="A30" s="12" t="str">
        <f t="shared" si="0"/>
        <v/>
      </c>
      <c r="B30" s="13"/>
      <c r="C30" s="14"/>
      <c r="D30" s="15"/>
      <c r="E30" s="19"/>
      <c r="F30" s="16"/>
      <c r="G30" s="19"/>
      <c r="H30" s="13"/>
      <c r="I30" s="29"/>
      <c r="J30" s="31"/>
      <c r="K30" s="17"/>
      <c r="L30" s="18">
        <f t="shared" si="1"/>
        <v>0</v>
      </c>
      <c r="M30" s="67">
        <f t="shared" si="2"/>
        <v>0</v>
      </c>
    </row>
    <row r="31" spans="1:13" ht="14.4" x14ac:dyDescent="0.25">
      <c r="A31" s="12" t="str">
        <f t="shared" si="0"/>
        <v/>
      </c>
      <c r="B31" s="13"/>
      <c r="C31" s="14"/>
      <c r="D31" s="15"/>
      <c r="E31" s="19"/>
      <c r="F31" s="16"/>
      <c r="G31" s="19"/>
      <c r="H31" s="13"/>
      <c r="I31" s="29"/>
      <c r="J31" s="31"/>
      <c r="K31" s="17"/>
      <c r="L31" s="18">
        <f t="shared" si="1"/>
        <v>0</v>
      </c>
      <c r="M31" s="67">
        <f t="shared" si="2"/>
        <v>0</v>
      </c>
    </row>
    <row r="32" spans="1:13" ht="14.4" x14ac:dyDescent="0.25">
      <c r="A32" s="12" t="str">
        <f t="shared" si="0"/>
        <v/>
      </c>
      <c r="B32" s="13"/>
      <c r="C32" s="14"/>
      <c r="D32" s="15"/>
      <c r="E32" s="19"/>
      <c r="F32" s="16"/>
      <c r="G32" s="19"/>
      <c r="H32" s="13"/>
      <c r="I32" s="29"/>
      <c r="J32" s="31"/>
      <c r="K32" s="17"/>
      <c r="L32" s="18">
        <f t="shared" si="1"/>
        <v>0</v>
      </c>
      <c r="M32" s="67">
        <f t="shared" si="2"/>
        <v>0</v>
      </c>
    </row>
    <row r="33" spans="1:13" ht="14.4" x14ac:dyDescent="0.25">
      <c r="A33" s="12" t="str">
        <f t="shared" si="0"/>
        <v/>
      </c>
      <c r="B33" s="13"/>
      <c r="C33" s="14"/>
      <c r="D33" s="15"/>
      <c r="E33" s="19"/>
      <c r="F33" s="16"/>
      <c r="G33" s="19"/>
      <c r="H33" s="13"/>
      <c r="I33" s="29"/>
      <c r="J33" s="31"/>
      <c r="K33" s="17"/>
      <c r="L33" s="18">
        <f t="shared" si="1"/>
        <v>0</v>
      </c>
      <c r="M33" s="67">
        <f t="shared" si="2"/>
        <v>0</v>
      </c>
    </row>
    <row r="34" spans="1:13" ht="14.4" x14ac:dyDescent="0.25">
      <c r="A34" s="12" t="str">
        <f t="shared" si="0"/>
        <v/>
      </c>
      <c r="B34" s="13"/>
      <c r="C34" s="14"/>
      <c r="D34" s="15"/>
      <c r="E34" s="19"/>
      <c r="F34" s="16"/>
      <c r="G34" s="19"/>
      <c r="H34" s="13"/>
      <c r="I34" s="29"/>
      <c r="J34" s="31"/>
      <c r="K34" s="17"/>
      <c r="L34" s="18">
        <f t="shared" si="1"/>
        <v>0</v>
      </c>
      <c r="M34" s="67">
        <f t="shared" si="2"/>
        <v>0</v>
      </c>
    </row>
    <row r="35" spans="1:13" ht="14.4" x14ac:dyDescent="0.25">
      <c r="A35" s="12" t="str">
        <f t="shared" si="0"/>
        <v/>
      </c>
      <c r="B35" s="13"/>
      <c r="C35" s="14"/>
      <c r="D35" s="15"/>
      <c r="E35" s="19"/>
      <c r="F35" s="16"/>
      <c r="G35" s="19"/>
      <c r="H35" s="13"/>
      <c r="I35" s="29"/>
      <c r="J35" s="31"/>
      <c r="K35" s="17"/>
      <c r="L35" s="18">
        <f t="shared" si="1"/>
        <v>0</v>
      </c>
      <c r="M35" s="67">
        <f t="shared" si="2"/>
        <v>0</v>
      </c>
    </row>
    <row r="36" spans="1:13" ht="14.4" x14ac:dyDescent="0.25">
      <c r="A36" s="12" t="str">
        <f t="shared" si="0"/>
        <v/>
      </c>
      <c r="B36" s="13"/>
      <c r="C36" s="14"/>
      <c r="D36" s="15"/>
      <c r="E36" s="19"/>
      <c r="F36" s="16"/>
      <c r="G36" s="19"/>
      <c r="H36" s="13"/>
      <c r="I36" s="29"/>
      <c r="J36" s="31"/>
      <c r="K36" s="17"/>
      <c r="L36" s="18">
        <f t="shared" si="1"/>
        <v>0</v>
      </c>
      <c r="M36" s="67">
        <f t="shared" si="2"/>
        <v>0</v>
      </c>
    </row>
    <row r="37" spans="1:13" ht="14.4" x14ac:dyDescent="0.25">
      <c r="A37" s="12" t="str">
        <f t="shared" si="0"/>
        <v/>
      </c>
      <c r="B37" s="13"/>
      <c r="C37" s="14"/>
      <c r="D37" s="15"/>
      <c r="E37" s="19"/>
      <c r="F37" s="16"/>
      <c r="G37" s="19"/>
      <c r="H37" s="13"/>
      <c r="I37" s="29"/>
      <c r="J37" s="31"/>
      <c r="K37" s="17"/>
      <c r="L37" s="18">
        <f t="shared" si="1"/>
        <v>0</v>
      </c>
      <c r="M37" s="67">
        <f t="shared" si="2"/>
        <v>0</v>
      </c>
    </row>
    <row r="38" spans="1:13" ht="14.4" x14ac:dyDescent="0.25">
      <c r="A38" s="12" t="str">
        <f t="shared" si="0"/>
        <v/>
      </c>
      <c r="B38" s="13"/>
      <c r="C38" s="14"/>
      <c r="D38" s="15"/>
      <c r="E38" s="19"/>
      <c r="F38" s="16"/>
      <c r="G38" s="19"/>
      <c r="H38" s="13"/>
      <c r="I38" s="29"/>
      <c r="J38" s="31"/>
      <c r="K38" s="17"/>
      <c r="L38" s="18">
        <f t="shared" si="1"/>
        <v>0</v>
      </c>
      <c r="M38" s="67">
        <f t="shared" si="2"/>
        <v>0</v>
      </c>
    </row>
    <row r="39" spans="1:13" ht="14.4" x14ac:dyDescent="0.25">
      <c r="A39" s="12" t="str">
        <f t="shared" si="0"/>
        <v/>
      </c>
      <c r="B39" s="13"/>
      <c r="C39" s="14"/>
      <c r="D39" s="15"/>
      <c r="E39" s="19"/>
      <c r="F39" s="16"/>
      <c r="G39" s="19"/>
      <c r="H39" s="13"/>
      <c r="I39" s="29"/>
      <c r="J39" s="31"/>
      <c r="K39" s="17"/>
      <c r="L39" s="18">
        <f t="shared" si="1"/>
        <v>0</v>
      </c>
      <c r="M39" s="67">
        <f t="shared" si="2"/>
        <v>0</v>
      </c>
    </row>
    <row r="40" spans="1:13" ht="14.4" x14ac:dyDescent="0.25">
      <c r="A40" s="12" t="str">
        <f t="shared" si="0"/>
        <v/>
      </c>
      <c r="B40" s="13"/>
      <c r="C40" s="14"/>
      <c r="D40" s="15"/>
      <c r="E40" s="19"/>
      <c r="F40" s="16"/>
      <c r="G40" s="19"/>
      <c r="H40" s="13"/>
      <c r="I40" s="29"/>
      <c r="J40" s="31"/>
      <c r="K40" s="17"/>
      <c r="L40" s="18">
        <f t="shared" si="1"/>
        <v>0</v>
      </c>
      <c r="M40" s="67">
        <f t="shared" si="2"/>
        <v>0</v>
      </c>
    </row>
    <row r="41" spans="1:13" ht="14.4" x14ac:dyDescent="0.25">
      <c r="A41" s="12" t="str">
        <f t="shared" si="0"/>
        <v/>
      </c>
      <c r="B41" s="13"/>
      <c r="C41" s="14"/>
      <c r="D41" s="15"/>
      <c r="E41" s="19"/>
      <c r="F41" s="16"/>
      <c r="G41" s="19"/>
      <c r="H41" s="13"/>
      <c r="I41" s="29"/>
      <c r="J41" s="31"/>
      <c r="K41" s="17"/>
      <c r="L41" s="18">
        <f t="shared" si="1"/>
        <v>0</v>
      </c>
      <c r="M41" s="67">
        <f t="shared" si="2"/>
        <v>0</v>
      </c>
    </row>
    <row r="42" spans="1:13" ht="14.4" x14ac:dyDescent="0.25">
      <c r="A42" s="12" t="str">
        <f t="shared" si="0"/>
        <v/>
      </c>
      <c r="B42" s="13"/>
      <c r="C42" s="14"/>
      <c r="D42" s="15"/>
      <c r="E42" s="19"/>
      <c r="F42" s="16"/>
      <c r="G42" s="19"/>
      <c r="H42" s="13"/>
      <c r="I42" s="29"/>
      <c r="J42" s="31"/>
      <c r="K42" s="17"/>
      <c r="L42" s="18">
        <f t="shared" si="1"/>
        <v>0</v>
      </c>
      <c r="M42" s="67">
        <f t="shared" si="2"/>
        <v>0</v>
      </c>
    </row>
    <row r="43" spans="1:13" ht="14.4" x14ac:dyDescent="0.25">
      <c r="A43" s="12" t="str">
        <f t="shared" si="0"/>
        <v/>
      </c>
      <c r="B43" s="13"/>
      <c r="C43" s="14"/>
      <c r="D43" s="15"/>
      <c r="E43" s="19"/>
      <c r="F43" s="16"/>
      <c r="G43" s="19"/>
      <c r="H43" s="13"/>
      <c r="I43" s="29"/>
      <c r="J43" s="31"/>
      <c r="K43" s="17"/>
      <c r="L43" s="18">
        <f t="shared" si="1"/>
        <v>0</v>
      </c>
      <c r="M43" s="67">
        <f t="shared" si="2"/>
        <v>0</v>
      </c>
    </row>
    <row r="44" spans="1:13" ht="14.4" x14ac:dyDescent="0.25">
      <c r="A44" s="12" t="str">
        <f t="shared" si="0"/>
        <v/>
      </c>
      <c r="B44" s="13"/>
      <c r="C44" s="14"/>
      <c r="D44" s="15"/>
      <c r="E44" s="19"/>
      <c r="F44" s="16"/>
      <c r="G44" s="19"/>
      <c r="H44" s="13"/>
      <c r="I44" s="29"/>
      <c r="J44" s="31"/>
      <c r="K44" s="17"/>
      <c r="L44" s="18">
        <f t="shared" si="1"/>
        <v>0</v>
      </c>
      <c r="M44" s="67">
        <f t="shared" si="2"/>
        <v>0</v>
      </c>
    </row>
    <row r="45" spans="1:13" ht="14.4" x14ac:dyDescent="0.25">
      <c r="A45" s="12" t="str">
        <f t="shared" si="0"/>
        <v/>
      </c>
      <c r="B45" s="13"/>
      <c r="C45" s="14"/>
      <c r="D45" s="15"/>
      <c r="E45" s="19"/>
      <c r="F45" s="16"/>
      <c r="G45" s="19"/>
      <c r="H45" s="13"/>
      <c r="I45" s="29"/>
      <c r="J45" s="31"/>
      <c r="K45" s="17"/>
      <c r="L45" s="18">
        <f t="shared" si="1"/>
        <v>0</v>
      </c>
      <c r="M45" s="67">
        <f t="shared" si="2"/>
        <v>0</v>
      </c>
    </row>
    <row r="46" spans="1:13" ht="14.4" x14ac:dyDescent="0.25">
      <c r="A46" s="12" t="str">
        <f t="shared" si="0"/>
        <v/>
      </c>
      <c r="B46" s="13"/>
      <c r="C46" s="14"/>
      <c r="D46" s="15"/>
      <c r="E46" s="19"/>
      <c r="F46" s="16"/>
      <c r="G46" s="19"/>
      <c r="H46" s="13"/>
      <c r="I46" s="29"/>
      <c r="J46" s="31"/>
      <c r="K46" s="17"/>
      <c r="L46" s="18">
        <f t="shared" si="1"/>
        <v>0</v>
      </c>
      <c r="M46" s="67">
        <f t="shared" si="2"/>
        <v>0</v>
      </c>
    </row>
    <row r="47" spans="1:13" ht="14.4" x14ac:dyDescent="0.25">
      <c r="A47" s="12" t="str">
        <f t="shared" si="0"/>
        <v/>
      </c>
      <c r="B47" s="13"/>
      <c r="C47" s="14"/>
      <c r="D47" s="15"/>
      <c r="E47" s="19"/>
      <c r="F47" s="16"/>
      <c r="G47" s="19"/>
      <c r="H47" s="13"/>
      <c r="I47" s="29"/>
      <c r="J47" s="31"/>
      <c r="K47" s="17"/>
      <c r="L47" s="18">
        <f t="shared" si="1"/>
        <v>0</v>
      </c>
      <c r="M47" s="67">
        <f t="shared" si="2"/>
        <v>0</v>
      </c>
    </row>
    <row r="48" spans="1:13" ht="14.4" x14ac:dyDescent="0.25">
      <c r="A48" s="12" t="str">
        <f t="shared" si="0"/>
        <v/>
      </c>
      <c r="B48" s="13"/>
      <c r="C48" s="14"/>
      <c r="D48" s="15"/>
      <c r="E48" s="19"/>
      <c r="F48" s="16"/>
      <c r="G48" s="19"/>
      <c r="H48" s="13"/>
      <c r="I48" s="29"/>
      <c r="J48" s="31"/>
      <c r="K48" s="17"/>
      <c r="L48" s="18">
        <f t="shared" si="1"/>
        <v>0</v>
      </c>
      <c r="M48" s="67">
        <f t="shared" si="2"/>
        <v>0</v>
      </c>
    </row>
    <row r="49" spans="1:13" ht="14.4" x14ac:dyDescent="0.25">
      <c r="A49" s="12" t="str">
        <f t="shared" si="0"/>
        <v/>
      </c>
      <c r="B49" s="13"/>
      <c r="C49" s="14"/>
      <c r="D49" s="15"/>
      <c r="E49" s="19"/>
      <c r="F49" s="16"/>
      <c r="G49" s="19"/>
      <c r="H49" s="13"/>
      <c r="I49" s="29"/>
      <c r="J49" s="31"/>
      <c r="K49" s="17"/>
      <c r="L49" s="18">
        <f t="shared" si="1"/>
        <v>0</v>
      </c>
      <c r="M49" s="67">
        <f t="shared" si="2"/>
        <v>0</v>
      </c>
    </row>
    <row r="50" spans="1:13" ht="14.4" x14ac:dyDescent="0.25">
      <c r="A50" s="12" t="str">
        <f t="shared" si="0"/>
        <v/>
      </c>
      <c r="B50" s="13"/>
      <c r="C50" s="14"/>
      <c r="D50" s="15"/>
      <c r="E50" s="19"/>
      <c r="F50" s="16"/>
      <c r="G50" s="19"/>
      <c r="H50" s="13"/>
      <c r="I50" s="29"/>
      <c r="J50" s="31"/>
      <c r="K50" s="17"/>
      <c r="L50" s="18">
        <f t="shared" si="1"/>
        <v>0</v>
      </c>
      <c r="M50" s="67">
        <f t="shared" si="2"/>
        <v>0</v>
      </c>
    </row>
    <row r="51" spans="1:13" ht="14.4" x14ac:dyDescent="0.25">
      <c r="A51" s="12" t="str">
        <f t="shared" si="0"/>
        <v/>
      </c>
      <c r="B51" s="13"/>
      <c r="C51" s="14"/>
      <c r="D51" s="15"/>
      <c r="E51" s="19"/>
      <c r="F51" s="16"/>
      <c r="G51" s="19"/>
      <c r="H51" s="13"/>
      <c r="I51" s="29"/>
      <c r="J51" s="31"/>
      <c r="K51" s="17"/>
      <c r="L51" s="18">
        <f t="shared" si="1"/>
        <v>0</v>
      </c>
      <c r="M51" s="67">
        <f t="shared" si="2"/>
        <v>0</v>
      </c>
    </row>
    <row r="52" spans="1:13" ht="14.4" x14ac:dyDescent="0.25">
      <c r="A52" s="12" t="str">
        <f t="shared" si="0"/>
        <v/>
      </c>
      <c r="B52" s="13"/>
      <c r="C52" s="14"/>
      <c r="D52" s="15"/>
      <c r="E52" s="19"/>
      <c r="F52" s="16"/>
      <c r="G52" s="19"/>
      <c r="H52" s="13"/>
      <c r="I52" s="29"/>
      <c r="J52" s="31"/>
      <c r="K52" s="17"/>
      <c r="L52" s="18">
        <f t="shared" si="1"/>
        <v>0</v>
      </c>
      <c r="M52" s="67">
        <f t="shared" si="2"/>
        <v>0</v>
      </c>
    </row>
    <row r="53" spans="1:13" ht="14.4" x14ac:dyDescent="0.25">
      <c r="A53" s="12" t="str">
        <f t="shared" si="0"/>
        <v/>
      </c>
      <c r="B53" s="13"/>
      <c r="C53" s="14"/>
      <c r="D53" s="15"/>
      <c r="E53" s="19"/>
      <c r="F53" s="16"/>
      <c r="G53" s="19"/>
      <c r="H53" s="13"/>
      <c r="I53" s="29"/>
      <c r="J53" s="31"/>
      <c r="K53" s="17"/>
      <c r="L53" s="18">
        <f t="shared" si="1"/>
        <v>0</v>
      </c>
      <c r="M53" s="67">
        <f t="shared" si="2"/>
        <v>0</v>
      </c>
    </row>
    <row r="54" spans="1:13" ht="14.4" x14ac:dyDescent="0.25">
      <c r="A54" s="12" t="str">
        <f t="shared" si="0"/>
        <v/>
      </c>
      <c r="B54" s="13"/>
      <c r="C54" s="14"/>
      <c r="D54" s="15"/>
      <c r="E54" s="19"/>
      <c r="F54" s="16"/>
      <c r="G54" s="19"/>
      <c r="H54" s="13"/>
      <c r="I54" s="29"/>
      <c r="J54" s="31"/>
      <c r="K54" s="17"/>
      <c r="L54" s="18">
        <f t="shared" si="1"/>
        <v>0</v>
      </c>
      <c r="M54" s="67">
        <f t="shared" si="2"/>
        <v>0</v>
      </c>
    </row>
    <row r="55" spans="1:13" ht="14.4" x14ac:dyDescent="0.25">
      <c r="A55" s="12" t="str">
        <f t="shared" si="0"/>
        <v/>
      </c>
      <c r="B55" s="13"/>
      <c r="C55" s="14"/>
      <c r="D55" s="15"/>
      <c r="E55" s="19"/>
      <c r="F55" s="16"/>
      <c r="G55" s="19"/>
      <c r="H55" s="13"/>
      <c r="I55" s="29"/>
      <c r="J55" s="31"/>
      <c r="K55" s="17"/>
      <c r="L55" s="18">
        <f t="shared" si="1"/>
        <v>0</v>
      </c>
      <c r="M55" s="67">
        <f t="shared" si="2"/>
        <v>0</v>
      </c>
    </row>
    <row r="56" spans="1:13" ht="14.4" x14ac:dyDescent="0.25">
      <c r="A56" s="12" t="str">
        <f t="shared" si="0"/>
        <v/>
      </c>
      <c r="B56" s="13"/>
      <c r="C56" s="14"/>
      <c r="D56" s="15"/>
      <c r="E56" s="19"/>
      <c r="F56" s="16"/>
      <c r="G56" s="19"/>
      <c r="H56" s="13"/>
      <c r="I56" s="29"/>
      <c r="J56" s="31"/>
      <c r="K56" s="17"/>
      <c r="L56" s="18">
        <f t="shared" si="1"/>
        <v>0</v>
      </c>
      <c r="M56" s="67">
        <f t="shared" si="2"/>
        <v>0</v>
      </c>
    </row>
    <row r="57" spans="1:13" ht="14.4" x14ac:dyDescent="0.25">
      <c r="A57" s="12" t="str">
        <f t="shared" si="0"/>
        <v/>
      </c>
      <c r="B57" s="13"/>
      <c r="C57" s="14"/>
      <c r="D57" s="15"/>
      <c r="E57" s="19"/>
      <c r="F57" s="16"/>
      <c r="G57" s="19"/>
      <c r="H57" s="13"/>
      <c r="I57" s="29"/>
      <c r="J57" s="31"/>
      <c r="K57" s="17"/>
      <c r="L57" s="18">
        <f t="shared" si="1"/>
        <v>0</v>
      </c>
      <c r="M57" s="67">
        <f t="shared" si="2"/>
        <v>0</v>
      </c>
    </row>
    <row r="58" spans="1:13" ht="14.4" x14ac:dyDescent="0.25">
      <c r="A58" s="12" t="str">
        <f t="shared" si="0"/>
        <v/>
      </c>
      <c r="B58" s="13"/>
      <c r="C58" s="14"/>
      <c r="D58" s="15"/>
      <c r="E58" s="19"/>
      <c r="F58" s="16"/>
      <c r="G58" s="19"/>
      <c r="H58" s="13"/>
      <c r="I58" s="29"/>
      <c r="J58" s="31"/>
      <c r="K58" s="17"/>
      <c r="L58" s="18">
        <f t="shared" si="1"/>
        <v>0</v>
      </c>
      <c r="M58" s="67">
        <f t="shared" si="2"/>
        <v>0</v>
      </c>
    </row>
    <row r="59" spans="1:13" ht="14.4" x14ac:dyDescent="0.25">
      <c r="A59" s="12" t="str">
        <f t="shared" si="0"/>
        <v/>
      </c>
      <c r="B59" s="13"/>
      <c r="C59" s="14"/>
      <c r="D59" s="15"/>
      <c r="E59" s="19"/>
      <c r="F59" s="16"/>
      <c r="G59" s="19"/>
      <c r="H59" s="13"/>
      <c r="I59" s="29"/>
      <c r="J59" s="31"/>
      <c r="K59" s="17"/>
      <c r="L59" s="18">
        <f t="shared" si="1"/>
        <v>0</v>
      </c>
      <c r="M59" s="67">
        <f t="shared" si="2"/>
        <v>0</v>
      </c>
    </row>
    <row r="60" spans="1:13" ht="14.4" x14ac:dyDescent="0.25">
      <c r="A60" s="12" t="str">
        <f t="shared" si="0"/>
        <v/>
      </c>
      <c r="B60" s="13"/>
      <c r="C60" s="14"/>
      <c r="D60" s="15"/>
      <c r="E60" s="19"/>
      <c r="F60" s="16"/>
      <c r="G60" s="19"/>
      <c r="H60" s="13"/>
      <c r="I60" s="29"/>
      <c r="J60" s="31"/>
      <c r="K60" s="17"/>
      <c r="L60" s="18">
        <f t="shared" si="1"/>
        <v>0</v>
      </c>
      <c r="M60" s="67">
        <f t="shared" si="2"/>
        <v>0</v>
      </c>
    </row>
    <row r="61" spans="1:13" ht="14.4" x14ac:dyDescent="0.25">
      <c r="A61" s="12" t="str">
        <f t="shared" si="0"/>
        <v/>
      </c>
      <c r="B61" s="13"/>
      <c r="C61" s="14"/>
      <c r="D61" s="15"/>
      <c r="E61" s="19"/>
      <c r="F61" s="16"/>
      <c r="G61" s="19"/>
      <c r="H61" s="13"/>
      <c r="I61" s="29"/>
      <c r="J61" s="31"/>
      <c r="K61" s="17"/>
      <c r="L61" s="18">
        <f t="shared" si="1"/>
        <v>0</v>
      </c>
      <c r="M61" s="67">
        <f t="shared" si="2"/>
        <v>0</v>
      </c>
    </row>
    <row r="62" spans="1:13" ht="14.4" x14ac:dyDescent="0.25">
      <c r="A62" s="12" t="str">
        <f t="shared" si="0"/>
        <v/>
      </c>
      <c r="B62" s="13"/>
      <c r="C62" s="14"/>
      <c r="D62" s="15"/>
      <c r="E62" s="19"/>
      <c r="F62" s="16"/>
      <c r="G62" s="19"/>
      <c r="H62" s="13"/>
      <c r="I62" s="29"/>
      <c r="J62" s="31"/>
      <c r="K62" s="17"/>
      <c r="L62" s="18">
        <f t="shared" si="1"/>
        <v>0</v>
      </c>
      <c r="M62" s="67">
        <f t="shared" si="2"/>
        <v>0</v>
      </c>
    </row>
    <row r="63" spans="1:13" ht="14.4" x14ac:dyDescent="0.25">
      <c r="A63" s="12" t="str">
        <f t="shared" si="0"/>
        <v/>
      </c>
      <c r="B63" s="13"/>
      <c r="C63" s="14"/>
      <c r="D63" s="15"/>
      <c r="E63" s="19"/>
      <c r="F63" s="16"/>
      <c r="G63" s="19"/>
      <c r="H63" s="13"/>
      <c r="I63" s="29"/>
      <c r="J63" s="31"/>
      <c r="K63" s="17"/>
      <c r="L63" s="18">
        <f t="shared" si="1"/>
        <v>0</v>
      </c>
      <c r="M63" s="67">
        <f t="shared" si="2"/>
        <v>0</v>
      </c>
    </row>
    <row r="64" spans="1:13" ht="14.4" x14ac:dyDescent="0.25">
      <c r="A64" s="12" t="str">
        <f t="shared" si="0"/>
        <v/>
      </c>
      <c r="B64" s="13"/>
      <c r="C64" s="14"/>
      <c r="D64" s="15"/>
      <c r="E64" s="19"/>
      <c r="F64" s="16"/>
      <c r="G64" s="19"/>
      <c r="H64" s="13"/>
      <c r="I64" s="29"/>
      <c r="J64" s="31"/>
      <c r="K64" s="17"/>
      <c r="L64" s="18">
        <f t="shared" si="1"/>
        <v>0</v>
      </c>
      <c r="M64" s="67">
        <f t="shared" si="2"/>
        <v>0</v>
      </c>
    </row>
    <row r="65" spans="1:13" ht="14.4" x14ac:dyDescent="0.25">
      <c r="A65" s="12" t="str">
        <f t="shared" si="0"/>
        <v/>
      </c>
      <c r="B65" s="13"/>
      <c r="C65" s="14"/>
      <c r="D65" s="15"/>
      <c r="E65" s="19"/>
      <c r="F65" s="16"/>
      <c r="G65" s="19"/>
      <c r="H65" s="13"/>
      <c r="I65" s="29"/>
      <c r="J65" s="31"/>
      <c r="K65" s="17"/>
      <c r="L65" s="18">
        <f t="shared" si="1"/>
        <v>0</v>
      </c>
      <c r="M65" s="67">
        <f t="shared" si="2"/>
        <v>0</v>
      </c>
    </row>
    <row r="66" spans="1:13" ht="14.4" x14ac:dyDescent="0.25">
      <c r="A66" s="12" t="str">
        <f t="shared" si="0"/>
        <v/>
      </c>
      <c r="B66" s="13"/>
      <c r="C66" s="14"/>
      <c r="D66" s="15"/>
      <c r="E66" s="19"/>
      <c r="F66" s="16"/>
      <c r="G66" s="19"/>
      <c r="H66" s="13"/>
      <c r="I66" s="29"/>
      <c r="J66" s="31"/>
      <c r="K66" s="17"/>
      <c r="L66" s="18">
        <f t="shared" si="1"/>
        <v>0</v>
      </c>
      <c r="M66" s="67">
        <f t="shared" si="2"/>
        <v>0</v>
      </c>
    </row>
    <row r="67" spans="1:13" ht="14.4" x14ac:dyDescent="0.25">
      <c r="A67" s="12" t="str">
        <f t="shared" si="0"/>
        <v/>
      </c>
      <c r="B67" s="13"/>
      <c r="C67" s="14"/>
      <c r="D67" s="15"/>
      <c r="E67" s="19"/>
      <c r="F67" s="16"/>
      <c r="G67" s="19"/>
      <c r="H67" s="13"/>
      <c r="I67" s="29"/>
      <c r="J67" s="31"/>
      <c r="K67" s="17"/>
      <c r="L67" s="18">
        <f t="shared" si="1"/>
        <v>0</v>
      </c>
      <c r="M67" s="67">
        <f t="shared" si="2"/>
        <v>0</v>
      </c>
    </row>
    <row r="68" spans="1:13" ht="14.4" x14ac:dyDescent="0.25">
      <c r="A68" s="12" t="str">
        <f t="shared" si="0"/>
        <v/>
      </c>
      <c r="B68" s="13"/>
      <c r="C68" s="14"/>
      <c r="D68" s="15"/>
      <c r="E68" s="19"/>
      <c r="F68" s="16"/>
      <c r="G68" s="19"/>
      <c r="H68" s="13"/>
      <c r="I68" s="29"/>
      <c r="J68" s="31"/>
      <c r="K68" s="17"/>
      <c r="L68" s="18">
        <f t="shared" si="1"/>
        <v>0</v>
      </c>
      <c r="M68" s="67">
        <f t="shared" si="2"/>
        <v>0</v>
      </c>
    </row>
    <row r="69" spans="1:13" ht="14.4" x14ac:dyDescent="0.25">
      <c r="A69" s="12" t="str">
        <f t="shared" si="0"/>
        <v/>
      </c>
      <c r="B69" s="13"/>
      <c r="C69" s="14"/>
      <c r="D69" s="15"/>
      <c r="E69" s="19"/>
      <c r="F69" s="16"/>
      <c r="G69" s="19"/>
      <c r="H69" s="13"/>
      <c r="I69" s="29"/>
      <c r="J69" s="31"/>
      <c r="K69" s="17"/>
      <c r="L69" s="18">
        <f t="shared" si="1"/>
        <v>0</v>
      </c>
      <c r="M69" s="67">
        <f t="shared" si="2"/>
        <v>0</v>
      </c>
    </row>
    <row r="70" spans="1:13" ht="14.4" x14ac:dyDescent="0.25">
      <c r="A70" s="12" t="str">
        <f t="shared" ref="A70:A98" si="3">CONCATENATE(B70,C70,D70)</f>
        <v/>
      </c>
      <c r="B70" s="13"/>
      <c r="C70" s="14"/>
      <c r="D70" s="15"/>
      <c r="E70" s="19"/>
      <c r="F70" s="16"/>
      <c r="G70" s="19"/>
      <c r="H70" s="13"/>
      <c r="I70" s="29"/>
      <c r="J70" s="31"/>
      <c r="K70" s="17"/>
      <c r="L70" s="18">
        <f t="shared" ref="L70:L98" si="4">IF(K70=1,7,IF(K70=2,6,IF(K70=3,5,IF(K70=4,4,IF(K70=5,3,IF(K70=6,2,IF(K70&gt;=6,1,0)))))))</f>
        <v>0</v>
      </c>
      <c r="M70" s="67">
        <f t="shared" si="2"/>
        <v>0</v>
      </c>
    </row>
    <row r="71" spans="1:13" ht="14.4" x14ac:dyDescent="0.25">
      <c r="A71" s="12" t="str">
        <f t="shared" si="3"/>
        <v/>
      </c>
      <c r="B71" s="13"/>
      <c r="C71" s="14"/>
      <c r="D71" s="15"/>
      <c r="E71" s="19"/>
      <c r="F71" s="16"/>
      <c r="G71" s="19"/>
      <c r="H71" s="13"/>
      <c r="I71" s="29"/>
      <c r="J71" s="31"/>
      <c r="K71" s="17"/>
      <c r="L71" s="18">
        <f t="shared" si="4"/>
        <v>0</v>
      </c>
      <c r="M71" s="67">
        <f t="shared" ref="M71:M98" si="5">SUM(L71+$M$5)</f>
        <v>0</v>
      </c>
    </row>
    <row r="72" spans="1:13" ht="14.4" x14ac:dyDescent="0.25">
      <c r="A72" s="12" t="str">
        <f t="shared" si="3"/>
        <v/>
      </c>
      <c r="B72" s="13"/>
      <c r="C72" s="14"/>
      <c r="D72" s="15"/>
      <c r="E72" s="19"/>
      <c r="F72" s="16"/>
      <c r="G72" s="19"/>
      <c r="H72" s="13"/>
      <c r="I72" s="29"/>
      <c r="J72" s="31"/>
      <c r="K72" s="17"/>
      <c r="L72" s="18">
        <f t="shared" si="4"/>
        <v>0</v>
      </c>
      <c r="M72" s="67">
        <f t="shared" si="5"/>
        <v>0</v>
      </c>
    </row>
    <row r="73" spans="1:13" ht="14.4" x14ac:dyDescent="0.25">
      <c r="A73" s="12" t="str">
        <f t="shared" si="3"/>
        <v/>
      </c>
      <c r="B73" s="13"/>
      <c r="C73" s="14"/>
      <c r="D73" s="15"/>
      <c r="E73" s="19"/>
      <c r="F73" s="16"/>
      <c r="G73" s="19"/>
      <c r="H73" s="13"/>
      <c r="I73" s="29"/>
      <c r="J73" s="31"/>
      <c r="K73" s="17"/>
      <c r="L73" s="18">
        <f t="shared" si="4"/>
        <v>0</v>
      </c>
      <c r="M73" s="67">
        <f t="shared" si="5"/>
        <v>0</v>
      </c>
    </row>
    <row r="74" spans="1:13" ht="14.4" x14ac:dyDescent="0.25">
      <c r="A74" s="12" t="str">
        <f t="shared" si="3"/>
        <v/>
      </c>
      <c r="B74" s="13"/>
      <c r="C74" s="14"/>
      <c r="D74" s="15"/>
      <c r="E74" s="19"/>
      <c r="F74" s="16"/>
      <c r="G74" s="19"/>
      <c r="H74" s="13"/>
      <c r="I74" s="29"/>
      <c r="J74" s="31"/>
      <c r="K74" s="17"/>
      <c r="L74" s="18">
        <f t="shared" si="4"/>
        <v>0</v>
      </c>
      <c r="M74" s="67">
        <f t="shared" si="5"/>
        <v>0</v>
      </c>
    </row>
    <row r="75" spans="1:13" ht="14.4" x14ac:dyDescent="0.25">
      <c r="A75" s="12" t="str">
        <f t="shared" si="3"/>
        <v/>
      </c>
      <c r="B75" s="13"/>
      <c r="C75" s="14"/>
      <c r="D75" s="15"/>
      <c r="E75" s="19"/>
      <c r="F75" s="16"/>
      <c r="G75" s="19"/>
      <c r="H75" s="13"/>
      <c r="I75" s="29"/>
      <c r="J75" s="31"/>
      <c r="K75" s="17"/>
      <c r="L75" s="18">
        <f t="shared" si="4"/>
        <v>0</v>
      </c>
      <c r="M75" s="67">
        <f t="shared" si="5"/>
        <v>0</v>
      </c>
    </row>
    <row r="76" spans="1:13" ht="14.4" x14ac:dyDescent="0.25">
      <c r="A76" s="12" t="str">
        <f t="shared" si="3"/>
        <v/>
      </c>
      <c r="B76" s="13"/>
      <c r="C76" s="14"/>
      <c r="D76" s="15"/>
      <c r="E76" s="19"/>
      <c r="F76" s="16"/>
      <c r="G76" s="19"/>
      <c r="H76" s="13"/>
      <c r="I76" s="29"/>
      <c r="J76" s="31"/>
      <c r="K76" s="17"/>
      <c r="L76" s="18">
        <f t="shared" si="4"/>
        <v>0</v>
      </c>
      <c r="M76" s="67">
        <f t="shared" si="5"/>
        <v>0</v>
      </c>
    </row>
    <row r="77" spans="1:13" ht="14.4" x14ac:dyDescent="0.25">
      <c r="A77" s="12" t="str">
        <f t="shared" si="3"/>
        <v/>
      </c>
      <c r="B77" s="13"/>
      <c r="C77" s="14"/>
      <c r="D77" s="15"/>
      <c r="E77" s="19"/>
      <c r="F77" s="16"/>
      <c r="G77" s="19"/>
      <c r="H77" s="13"/>
      <c r="I77" s="29"/>
      <c r="J77" s="31"/>
      <c r="K77" s="17"/>
      <c r="L77" s="18">
        <f t="shared" si="4"/>
        <v>0</v>
      </c>
      <c r="M77" s="67">
        <f t="shared" si="5"/>
        <v>0</v>
      </c>
    </row>
    <row r="78" spans="1:13" ht="14.4" x14ac:dyDescent="0.25">
      <c r="A78" s="12" t="str">
        <f t="shared" si="3"/>
        <v/>
      </c>
      <c r="B78" s="13"/>
      <c r="C78" s="14"/>
      <c r="D78" s="15"/>
      <c r="E78" s="19"/>
      <c r="F78" s="16"/>
      <c r="G78" s="19"/>
      <c r="H78" s="13"/>
      <c r="I78" s="29"/>
      <c r="J78" s="31"/>
      <c r="K78" s="17"/>
      <c r="L78" s="18">
        <f t="shared" si="4"/>
        <v>0</v>
      </c>
      <c r="M78" s="67">
        <f t="shared" si="5"/>
        <v>0</v>
      </c>
    </row>
    <row r="79" spans="1:13" ht="14.4" x14ac:dyDescent="0.25">
      <c r="A79" s="12" t="str">
        <f t="shared" si="3"/>
        <v/>
      </c>
      <c r="B79" s="13"/>
      <c r="C79" s="14"/>
      <c r="D79" s="15"/>
      <c r="E79" s="19"/>
      <c r="F79" s="16"/>
      <c r="G79" s="19"/>
      <c r="H79" s="13"/>
      <c r="I79" s="29"/>
      <c r="J79" s="31"/>
      <c r="K79" s="17"/>
      <c r="L79" s="18">
        <f t="shared" si="4"/>
        <v>0</v>
      </c>
      <c r="M79" s="67">
        <f t="shared" si="5"/>
        <v>0</v>
      </c>
    </row>
    <row r="80" spans="1:13" ht="14.4" x14ac:dyDescent="0.25">
      <c r="A80" s="12" t="str">
        <f t="shared" si="3"/>
        <v/>
      </c>
      <c r="B80" s="13"/>
      <c r="C80" s="14"/>
      <c r="D80" s="15"/>
      <c r="E80" s="19"/>
      <c r="F80" s="16"/>
      <c r="G80" s="19"/>
      <c r="H80" s="13"/>
      <c r="I80" s="29"/>
      <c r="J80" s="31"/>
      <c r="K80" s="17"/>
      <c r="L80" s="18">
        <f t="shared" si="4"/>
        <v>0</v>
      </c>
      <c r="M80" s="67">
        <f t="shared" si="5"/>
        <v>0</v>
      </c>
    </row>
    <row r="81" spans="1:13" ht="14.4" x14ac:dyDescent="0.25">
      <c r="A81" s="12" t="str">
        <f t="shared" si="3"/>
        <v/>
      </c>
      <c r="B81" s="13"/>
      <c r="C81" s="14"/>
      <c r="D81" s="15"/>
      <c r="E81" s="19"/>
      <c r="F81" s="16"/>
      <c r="G81" s="19"/>
      <c r="H81" s="13"/>
      <c r="I81" s="29"/>
      <c r="J81" s="31"/>
      <c r="K81" s="17"/>
      <c r="L81" s="18">
        <f t="shared" si="4"/>
        <v>0</v>
      </c>
      <c r="M81" s="67">
        <f t="shared" si="5"/>
        <v>0</v>
      </c>
    </row>
    <row r="82" spans="1:13" ht="14.4" x14ac:dyDescent="0.25">
      <c r="A82" s="12" t="str">
        <f t="shared" si="3"/>
        <v/>
      </c>
      <c r="B82" s="13"/>
      <c r="C82" s="14"/>
      <c r="D82" s="15"/>
      <c r="E82" s="19"/>
      <c r="F82" s="16"/>
      <c r="G82" s="19"/>
      <c r="H82" s="13"/>
      <c r="I82" s="29"/>
      <c r="J82" s="31"/>
      <c r="K82" s="17"/>
      <c r="L82" s="18">
        <f t="shared" si="4"/>
        <v>0</v>
      </c>
      <c r="M82" s="67">
        <f t="shared" si="5"/>
        <v>0</v>
      </c>
    </row>
    <row r="83" spans="1:13" ht="14.4" x14ac:dyDescent="0.25">
      <c r="A83" s="12" t="str">
        <f t="shared" si="3"/>
        <v/>
      </c>
      <c r="B83" s="13"/>
      <c r="C83" s="14"/>
      <c r="D83" s="15"/>
      <c r="E83" s="19"/>
      <c r="F83" s="16"/>
      <c r="G83" s="19"/>
      <c r="H83" s="13"/>
      <c r="I83" s="29"/>
      <c r="J83" s="31"/>
      <c r="K83" s="17"/>
      <c r="L83" s="18">
        <f t="shared" si="4"/>
        <v>0</v>
      </c>
      <c r="M83" s="67">
        <f t="shared" si="5"/>
        <v>0</v>
      </c>
    </row>
    <row r="84" spans="1:13" ht="14.4" x14ac:dyDescent="0.25">
      <c r="A84" s="12" t="str">
        <f t="shared" si="3"/>
        <v/>
      </c>
      <c r="B84" s="13"/>
      <c r="C84" s="14"/>
      <c r="D84" s="15"/>
      <c r="E84" s="19"/>
      <c r="F84" s="16"/>
      <c r="G84" s="19"/>
      <c r="H84" s="13"/>
      <c r="I84" s="29"/>
      <c r="J84" s="31"/>
      <c r="K84" s="17"/>
      <c r="L84" s="18">
        <f t="shared" si="4"/>
        <v>0</v>
      </c>
      <c r="M84" s="67">
        <f t="shared" si="5"/>
        <v>0</v>
      </c>
    </row>
    <row r="85" spans="1:13" ht="14.4" x14ac:dyDescent="0.25">
      <c r="A85" s="12" t="str">
        <f t="shared" si="3"/>
        <v/>
      </c>
      <c r="B85" s="13"/>
      <c r="C85" s="14"/>
      <c r="D85" s="15"/>
      <c r="E85" s="19"/>
      <c r="F85" s="16"/>
      <c r="G85" s="19"/>
      <c r="H85" s="13"/>
      <c r="I85" s="29"/>
      <c r="J85" s="31"/>
      <c r="K85" s="17"/>
      <c r="L85" s="18">
        <f t="shared" si="4"/>
        <v>0</v>
      </c>
      <c r="M85" s="67">
        <f t="shared" si="5"/>
        <v>0</v>
      </c>
    </row>
    <row r="86" spans="1:13" ht="14.4" x14ac:dyDescent="0.25">
      <c r="A86" s="12" t="str">
        <f t="shared" si="3"/>
        <v/>
      </c>
      <c r="B86" s="13"/>
      <c r="C86" s="14"/>
      <c r="D86" s="15"/>
      <c r="E86" s="19"/>
      <c r="F86" s="16"/>
      <c r="G86" s="19"/>
      <c r="H86" s="13"/>
      <c r="I86" s="29"/>
      <c r="J86" s="31"/>
      <c r="K86" s="17"/>
      <c r="L86" s="18">
        <f t="shared" si="4"/>
        <v>0</v>
      </c>
      <c r="M86" s="67">
        <f t="shared" si="5"/>
        <v>0</v>
      </c>
    </row>
    <row r="87" spans="1:13" ht="14.4" x14ac:dyDescent="0.25">
      <c r="A87" s="12" t="str">
        <f t="shared" si="3"/>
        <v/>
      </c>
      <c r="B87" s="13"/>
      <c r="C87" s="14"/>
      <c r="D87" s="15"/>
      <c r="E87" s="19"/>
      <c r="F87" s="16"/>
      <c r="G87" s="19"/>
      <c r="H87" s="13"/>
      <c r="I87" s="29"/>
      <c r="J87" s="31"/>
      <c r="K87" s="17"/>
      <c r="L87" s="18">
        <f t="shared" si="4"/>
        <v>0</v>
      </c>
      <c r="M87" s="67">
        <f t="shared" si="5"/>
        <v>0</v>
      </c>
    </row>
    <row r="88" spans="1:13" ht="14.4" x14ac:dyDescent="0.25">
      <c r="A88" s="12" t="str">
        <f t="shared" si="3"/>
        <v/>
      </c>
      <c r="B88" s="13"/>
      <c r="C88" s="14"/>
      <c r="D88" s="15"/>
      <c r="E88" s="19"/>
      <c r="F88" s="16"/>
      <c r="G88" s="19"/>
      <c r="H88" s="13"/>
      <c r="I88" s="29"/>
      <c r="J88" s="31"/>
      <c r="K88" s="17"/>
      <c r="L88" s="18">
        <f t="shared" si="4"/>
        <v>0</v>
      </c>
      <c r="M88" s="67">
        <f t="shared" si="5"/>
        <v>0</v>
      </c>
    </row>
    <row r="89" spans="1:13" ht="14.4" x14ac:dyDescent="0.25">
      <c r="A89" s="12" t="str">
        <f t="shared" si="3"/>
        <v/>
      </c>
      <c r="B89" s="13"/>
      <c r="C89" s="14"/>
      <c r="D89" s="15"/>
      <c r="E89" s="19"/>
      <c r="F89" s="16"/>
      <c r="G89" s="19"/>
      <c r="H89" s="13"/>
      <c r="I89" s="29"/>
      <c r="J89" s="31"/>
      <c r="K89" s="17"/>
      <c r="L89" s="18">
        <f t="shared" si="4"/>
        <v>0</v>
      </c>
      <c r="M89" s="67">
        <f t="shared" si="5"/>
        <v>0</v>
      </c>
    </row>
    <row r="90" spans="1:13" ht="14.4" x14ac:dyDescent="0.25">
      <c r="A90" s="12" t="str">
        <f t="shared" si="3"/>
        <v/>
      </c>
      <c r="B90" s="13"/>
      <c r="C90" s="14"/>
      <c r="D90" s="15"/>
      <c r="E90" s="19"/>
      <c r="F90" s="16"/>
      <c r="G90" s="19"/>
      <c r="H90" s="13"/>
      <c r="I90" s="29"/>
      <c r="J90" s="31"/>
      <c r="K90" s="17"/>
      <c r="L90" s="18">
        <f t="shared" si="4"/>
        <v>0</v>
      </c>
      <c r="M90" s="67">
        <f t="shared" si="5"/>
        <v>0</v>
      </c>
    </row>
    <row r="91" spans="1:13" ht="14.4" x14ac:dyDescent="0.25">
      <c r="A91" s="12" t="str">
        <f t="shared" si="3"/>
        <v/>
      </c>
      <c r="B91" s="13"/>
      <c r="C91" s="14"/>
      <c r="D91" s="15"/>
      <c r="E91" s="19"/>
      <c r="F91" s="16"/>
      <c r="G91" s="19"/>
      <c r="H91" s="13"/>
      <c r="I91" s="29"/>
      <c r="J91" s="31"/>
      <c r="K91" s="17"/>
      <c r="L91" s="18">
        <f t="shared" si="4"/>
        <v>0</v>
      </c>
      <c r="M91" s="67">
        <f t="shared" si="5"/>
        <v>0</v>
      </c>
    </row>
    <row r="92" spans="1:13" ht="14.4" x14ac:dyDescent="0.25">
      <c r="A92" s="12" t="str">
        <f t="shared" si="3"/>
        <v/>
      </c>
      <c r="B92" s="13"/>
      <c r="C92" s="14"/>
      <c r="D92" s="15"/>
      <c r="E92" s="19"/>
      <c r="F92" s="16"/>
      <c r="G92" s="19"/>
      <c r="H92" s="13"/>
      <c r="I92" s="29"/>
      <c r="J92" s="31"/>
      <c r="K92" s="17"/>
      <c r="L92" s="18">
        <f t="shared" si="4"/>
        <v>0</v>
      </c>
      <c r="M92" s="67">
        <f t="shared" si="5"/>
        <v>0</v>
      </c>
    </row>
    <row r="93" spans="1:13" ht="14.4" x14ac:dyDescent="0.25">
      <c r="A93" s="12" t="str">
        <f t="shared" si="3"/>
        <v/>
      </c>
      <c r="B93" s="13"/>
      <c r="C93" s="14"/>
      <c r="D93" s="15"/>
      <c r="E93" s="19"/>
      <c r="F93" s="16"/>
      <c r="G93" s="19"/>
      <c r="H93" s="13"/>
      <c r="I93" s="29"/>
      <c r="J93" s="31"/>
      <c r="K93" s="17"/>
      <c r="L93" s="18">
        <f t="shared" si="4"/>
        <v>0</v>
      </c>
      <c r="M93" s="67">
        <f t="shared" si="5"/>
        <v>0</v>
      </c>
    </row>
    <row r="94" spans="1:13" ht="14.4" x14ac:dyDescent="0.25">
      <c r="A94" s="12" t="str">
        <f t="shared" si="3"/>
        <v/>
      </c>
      <c r="B94" s="13"/>
      <c r="C94" s="14"/>
      <c r="D94" s="15"/>
      <c r="E94" s="19"/>
      <c r="F94" s="16"/>
      <c r="G94" s="19"/>
      <c r="H94" s="13"/>
      <c r="I94" s="29"/>
      <c r="J94" s="31"/>
      <c r="K94" s="17"/>
      <c r="L94" s="18">
        <f t="shared" si="4"/>
        <v>0</v>
      </c>
      <c r="M94" s="67">
        <f t="shared" si="5"/>
        <v>0</v>
      </c>
    </row>
    <row r="95" spans="1:13" ht="14.4" x14ac:dyDescent="0.25">
      <c r="A95" s="12" t="str">
        <f t="shared" si="3"/>
        <v/>
      </c>
      <c r="B95" s="13"/>
      <c r="C95" s="14"/>
      <c r="D95" s="15"/>
      <c r="E95" s="19"/>
      <c r="F95" s="16"/>
      <c r="G95" s="19"/>
      <c r="H95" s="13"/>
      <c r="I95" s="29"/>
      <c r="J95" s="31"/>
      <c r="K95" s="17"/>
      <c r="L95" s="18">
        <f t="shared" si="4"/>
        <v>0</v>
      </c>
      <c r="M95" s="67">
        <f t="shared" si="5"/>
        <v>0</v>
      </c>
    </row>
    <row r="96" spans="1:13" ht="14.4" x14ac:dyDescent="0.25">
      <c r="A96" s="12" t="str">
        <f t="shared" si="3"/>
        <v/>
      </c>
      <c r="B96" s="13"/>
      <c r="C96" s="14"/>
      <c r="D96" s="15"/>
      <c r="E96" s="19"/>
      <c r="F96" s="16"/>
      <c r="G96" s="19"/>
      <c r="H96" s="13"/>
      <c r="I96" s="29"/>
      <c r="J96" s="31"/>
      <c r="K96" s="17"/>
      <c r="L96" s="18">
        <f t="shared" si="4"/>
        <v>0</v>
      </c>
      <c r="M96" s="67">
        <f t="shared" si="5"/>
        <v>0</v>
      </c>
    </row>
    <row r="97" spans="1:13" ht="14.4" x14ac:dyDescent="0.25">
      <c r="A97" s="12" t="str">
        <f t="shared" si="3"/>
        <v/>
      </c>
      <c r="B97" s="13"/>
      <c r="C97" s="14"/>
      <c r="D97" s="15"/>
      <c r="E97" s="19"/>
      <c r="F97" s="16"/>
      <c r="G97" s="19"/>
      <c r="H97" s="13"/>
      <c r="I97" s="29"/>
      <c r="J97" s="31"/>
      <c r="K97" s="17"/>
      <c r="L97" s="18">
        <f t="shared" si="4"/>
        <v>0</v>
      </c>
      <c r="M97" s="67">
        <f t="shared" si="5"/>
        <v>0</v>
      </c>
    </row>
    <row r="98" spans="1:13" ht="15" thickBot="1" x14ac:dyDescent="0.3">
      <c r="A98" s="12" t="str">
        <f t="shared" si="3"/>
        <v/>
      </c>
      <c r="B98" s="20"/>
      <c r="C98" s="21"/>
      <c r="D98" s="22"/>
      <c r="E98" s="23"/>
      <c r="F98" s="24"/>
      <c r="G98" s="23"/>
      <c r="H98" s="20"/>
      <c r="I98" s="30"/>
      <c r="J98" s="64"/>
      <c r="K98" s="25"/>
      <c r="L98" s="26">
        <f t="shared" si="4"/>
        <v>0</v>
      </c>
      <c r="M98" s="67">
        <f t="shared" si="5"/>
        <v>0</v>
      </c>
    </row>
  </sheetData>
  <mergeCells count="18">
    <mergeCell ref="I4:I5"/>
    <mergeCell ref="J4:J5"/>
    <mergeCell ref="B1:C1"/>
    <mergeCell ref="E1:I1"/>
    <mergeCell ref="K1:L1"/>
    <mergeCell ref="B2:L2"/>
    <mergeCell ref="F3:F4"/>
    <mergeCell ref="G3:J3"/>
    <mergeCell ref="K3:K5"/>
    <mergeCell ref="L3:L5"/>
    <mergeCell ref="G4:G5"/>
    <mergeCell ref="H4:H5"/>
    <mergeCell ref="A3:A5"/>
    <mergeCell ref="B3:B5"/>
    <mergeCell ref="C3:C5"/>
    <mergeCell ref="D3:D5"/>
    <mergeCell ref="E3:E4"/>
    <mergeCell ref="E5:F5"/>
  </mergeCells>
  <conditionalFormatting sqref="C1:D5">
    <cfRule type="duplicateValues" dxfId="1" priority="1"/>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D4608-3AA2-4556-923E-2B254396A4AC}">
  <sheetPr>
    <tabColor theme="9" tint="-0.249977111117893"/>
    <pageSetUpPr fitToPage="1"/>
  </sheetPr>
  <dimension ref="A1:Y157"/>
  <sheetViews>
    <sheetView showZeros="0" zoomScale="76" zoomScaleNormal="76" zoomScaleSheetLayoutView="90" workbookViewId="0">
      <selection activeCell="D6" sqref="D6"/>
    </sheetView>
  </sheetViews>
  <sheetFormatPr defaultColWidth="14.44140625" defaultRowHeight="13.8" x14ac:dyDescent="0.25"/>
  <cols>
    <col min="1" max="1" width="3.6640625" style="4" bestFit="1" customWidth="1"/>
    <col min="2" max="2" width="21.6640625" style="5" bestFit="1" customWidth="1"/>
    <col min="3" max="3" width="26.33203125" style="5" bestFit="1" customWidth="1"/>
    <col min="4" max="4" width="17.44140625" style="5" bestFit="1" customWidth="1"/>
    <col min="5" max="5" width="11" style="4" bestFit="1" customWidth="1"/>
    <col min="6" max="6" width="4.44140625" style="4" bestFit="1" customWidth="1"/>
    <col min="7" max="7" width="6.5546875" style="4" bestFit="1" customWidth="1"/>
    <col min="8" max="8" width="6.44140625" style="6" bestFit="1" customWidth="1"/>
    <col min="9" max="9" width="9.6640625" style="2" customWidth="1"/>
    <col min="10" max="10" width="10" style="2" bestFit="1" customWidth="1"/>
    <col min="11" max="11" width="10.109375" style="322" bestFit="1" customWidth="1"/>
    <col min="12" max="12" width="10.109375" style="2" bestFit="1" customWidth="1"/>
    <col min="13" max="13" width="12.6640625" style="322" bestFit="1" customWidth="1"/>
    <col min="14" max="14" width="10.44140625" style="2" bestFit="1" customWidth="1"/>
    <col min="15" max="16" width="9.5546875" style="2" bestFit="1" customWidth="1"/>
    <col min="17" max="17" width="9" style="322" bestFit="1" customWidth="1"/>
    <col min="18" max="18" width="9" style="2" bestFit="1" customWidth="1"/>
    <col min="19" max="19" width="9.88671875" style="325" bestFit="1" customWidth="1"/>
    <col min="20" max="21" width="9.88671875" style="4" bestFit="1" customWidth="1"/>
    <col min="22" max="22" width="9.88671875" style="337" bestFit="1" customWidth="1"/>
    <col min="23" max="23" width="9.5546875" style="4" bestFit="1" customWidth="1"/>
    <col min="24" max="24" width="9.5546875" style="4" customWidth="1"/>
    <col min="25" max="16384" width="14.44140625" style="4"/>
  </cols>
  <sheetData>
    <row r="1" spans="1:25" s="3" customFormat="1" ht="12.75" customHeight="1" x14ac:dyDescent="0.25">
      <c r="A1" s="495" t="s">
        <v>487</v>
      </c>
      <c r="B1" s="497" t="s">
        <v>102</v>
      </c>
      <c r="C1" s="494" t="s">
        <v>107</v>
      </c>
      <c r="D1" s="494" t="s">
        <v>121</v>
      </c>
      <c r="E1" s="494" t="s">
        <v>1</v>
      </c>
      <c r="F1" s="492" t="s">
        <v>90</v>
      </c>
      <c r="G1" s="497" t="s">
        <v>88</v>
      </c>
      <c r="H1" s="492" t="s">
        <v>3</v>
      </c>
      <c r="I1" s="494" t="s">
        <v>21</v>
      </c>
      <c r="J1" s="489" t="s">
        <v>484</v>
      </c>
      <c r="K1" s="498" t="s">
        <v>119</v>
      </c>
      <c r="L1" s="490" t="s">
        <v>126</v>
      </c>
      <c r="M1" s="498" t="s">
        <v>118</v>
      </c>
      <c r="N1" s="489" t="s">
        <v>429</v>
      </c>
      <c r="O1" s="490" t="s">
        <v>127</v>
      </c>
      <c r="P1" s="504" t="s">
        <v>128</v>
      </c>
      <c r="Q1" s="498" t="s">
        <v>120</v>
      </c>
      <c r="R1" s="489" t="s">
        <v>431</v>
      </c>
      <c r="S1" s="498" t="s">
        <v>129</v>
      </c>
      <c r="T1" s="500" t="s">
        <v>657</v>
      </c>
      <c r="U1" s="490" t="s">
        <v>119</v>
      </c>
      <c r="V1" s="499" t="s">
        <v>117</v>
      </c>
      <c r="W1" s="489" t="s">
        <v>430</v>
      </c>
      <c r="X1" s="501" t="s">
        <v>843</v>
      </c>
      <c r="Y1" s="68"/>
    </row>
    <row r="2" spans="1:25" s="3" customFormat="1" ht="12.75" customHeight="1" x14ac:dyDescent="0.25">
      <c r="A2" s="495"/>
      <c r="B2" s="496"/>
      <c r="C2" s="491"/>
      <c r="D2" s="491"/>
      <c r="E2" s="491"/>
      <c r="F2" s="493"/>
      <c r="G2" s="496"/>
      <c r="H2" s="493"/>
      <c r="I2" s="491"/>
      <c r="J2" s="490"/>
      <c r="K2" s="498"/>
      <c r="L2" s="490"/>
      <c r="M2" s="498"/>
      <c r="N2" s="490"/>
      <c r="O2" s="490"/>
      <c r="P2" s="504"/>
      <c r="Q2" s="498"/>
      <c r="R2" s="490"/>
      <c r="S2" s="498"/>
      <c r="T2" s="490"/>
      <c r="U2" s="490"/>
      <c r="V2" s="499"/>
      <c r="W2" s="490"/>
      <c r="X2" s="502"/>
      <c r="Y2" s="68"/>
    </row>
    <row r="3" spans="1:25" s="3" customFormat="1" ht="12.75" customHeight="1" x14ac:dyDescent="0.25">
      <c r="A3" s="495"/>
      <c r="B3" s="496" t="s">
        <v>4</v>
      </c>
      <c r="C3" s="491" t="s">
        <v>5</v>
      </c>
      <c r="D3" s="491"/>
      <c r="E3" s="491" t="s">
        <v>6</v>
      </c>
      <c r="F3" s="493" t="s">
        <v>2</v>
      </c>
      <c r="G3" s="496" t="s">
        <v>89</v>
      </c>
      <c r="H3" s="493" t="s">
        <v>7</v>
      </c>
      <c r="I3" s="491" t="s">
        <v>20</v>
      </c>
      <c r="J3" s="490">
        <v>44885</v>
      </c>
      <c r="K3" s="498">
        <v>44996</v>
      </c>
      <c r="L3" s="490">
        <v>44997</v>
      </c>
      <c r="M3" s="498" t="s">
        <v>125</v>
      </c>
      <c r="N3" s="490">
        <v>45060</v>
      </c>
      <c r="O3" s="490">
        <v>45088</v>
      </c>
      <c r="P3" s="504">
        <v>45102</v>
      </c>
      <c r="Q3" s="498">
        <v>45130</v>
      </c>
      <c r="R3" s="490">
        <v>45137</v>
      </c>
      <c r="S3" s="498">
        <v>45158</v>
      </c>
      <c r="T3" s="490">
        <v>45165</v>
      </c>
      <c r="U3" s="490">
        <v>45186</v>
      </c>
      <c r="V3" s="499">
        <v>45186</v>
      </c>
      <c r="W3" s="490">
        <v>45214</v>
      </c>
      <c r="X3" s="503">
        <v>45158</v>
      </c>
      <c r="Y3" s="68"/>
    </row>
    <row r="4" spans="1:25" s="2" customFormat="1" ht="12.75" customHeight="1" x14ac:dyDescent="0.25">
      <c r="A4" s="495"/>
      <c r="B4" s="496" t="s">
        <v>4</v>
      </c>
      <c r="C4" s="491"/>
      <c r="D4" s="491"/>
      <c r="E4" s="491"/>
      <c r="F4" s="493"/>
      <c r="G4" s="496"/>
      <c r="H4" s="493"/>
      <c r="I4" s="491"/>
      <c r="J4" s="490"/>
      <c r="K4" s="498"/>
      <c r="L4" s="490"/>
      <c r="M4" s="498"/>
      <c r="N4" s="490"/>
      <c r="O4" s="490"/>
      <c r="P4" s="504"/>
      <c r="Q4" s="498"/>
      <c r="R4" s="490"/>
      <c r="S4" s="498"/>
      <c r="T4" s="490"/>
      <c r="U4" s="490"/>
      <c r="V4" s="499"/>
      <c r="W4" s="490"/>
      <c r="X4" s="503"/>
      <c r="Y4" s="69"/>
    </row>
    <row r="5" spans="1:25" s="2" customFormat="1" ht="16.2" thickBot="1" x14ac:dyDescent="0.3">
      <c r="A5" s="495"/>
      <c r="B5" s="118" t="s">
        <v>91</v>
      </c>
      <c r="C5" s="119" t="s">
        <v>92</v>
      </c>
      <c r="D5" s="119"/>
      <c r="E5" s="119" t="s">
        <v>6</v>
      </c>
      <c r="F5" s="120" t="s">
        <v>2</v>
      </c>
      <c r="G5" s="115" t="s">
        <v>28</v>
      </c>
      <c r="H5" s="116" t="s">
        <v>7</v>
      </c>
      <c r="I5" s="117" t="s">
        <v>8</v>
      </c>
      <c r="J5" s="294" t="s">
        <v>103</v>
      </c>
      <c r="K5" s="318" t="s">
        <v>103</v>
      </c>
      <c r="L5" s="295" t="s">
        <v>103</v>
      </c>
      <c r="M5" s="318" t="s">
        <v>103</v>
      </c>
      <c r="N5" s="295" t="s">
        <v>103</v>
      </c>
      <c r="O5" s="305">
        <v>65</v>
      </c>
      <c r="P5" s="305">
        <v>65</v>
      </c>
      <c r="Q5" s="318" t="s">
        <v>103</v>
      </c>
      <c r="R5" s="295" t="s">
        <v>103</v>
      </c>
      <c r="S5" s="318" t="s">
        <v>103</v>
      </c>
      <c r="T5" s="295" t="s">
        <v>103</v>
      </c>
      <c r="U5" s="295" t="s">
        <v>103</v>
      </c>
      <c r="V5" s="353" t="s">
        <v>103</v>
      </c>
      <c r="W5" s="386">
        <v>65</v>
      </c>
      <c r="X5" s="387">
        <v>65</v>
      </c>
      <c r="Y5" s="69"/>
    </row>
    <row r="6" spans="1:25" s="3" customFormat="1" x14ac:dyDescent="0.25">
      <c r="A6" s="495"/>
      <c r="B6" s="411" t="s">
        <v>478</v>
      </c>
      <c r="C6" s="412" t="s">
        <v>479</v>
      </c>
      <c r="D6" s="412" t="s">
        <v>512</v>
      </c>
      <c r="E6" s="413">
        <v>45130</v>
      </c>
      <c r="F6" s="426">
        <v>13</v>
      </c>
      <c r="G6" s="436">
        <f t="shared" ref="G6:G37" si="0">COUNTIF(J6:Y6,"&gt;0")</f>
        <v>4</v>
      </c>
      <c r="H6" s="437">
        <f t="shared" ref="H6:H37" si="1">SUM(J6:X6)</f>
        <v>22</v>
      </c>
      <c r="I6" s="426">
        <f t="shared" ref="I6:I37" si="2">RANK(H6,$H$6:$H$95)</f>
        <v>1</v>
      </c>
      <c r="J6" s="300">
        <f>_xlfn.IFNA(VLOOKUP(CONCATENATE($J$5,$B6,$C6),'HOR22'!$A$6:$M$250,13,FALSE),0)</f>
        <v>6</v>
      </c>
      <c r="K6" s="319">
        <f>_xlfn.IFNA(VLOOKUP(CONCATENATE($K$5,$B6,$C6),'BUS1'!$A$6:$M$250,13,FALSE),0)</f>
        <v>0</v>
      </c>
      <c r="L6" s="206">
        <f>_xlfn.IFNA(VLOOKUP(CONCATENATE($L$5,$B6,$C6),'KR2'!$A$6:$M$250,13,FALSE),0)</f>
        <v>0</v>
      </c>
      <c r="M6" s="388">
        <f>_xlfn.IFNA(VLOOKUP(CONCATENATE($M$5,$B6,$C6),'CAP1'!$A$6:$M$250,13,FALSE),0)</f>
        <v>0</v>
      </c>
      <c r="N6" s="389">
        <f>_xlfn.IFNA(VLOOKUP(CONCATENATE($N$5,$B6,$C6),'PM1'!$A$6:$M$250,13,FALSE),0)</f>
        <v>5</v>
      </c>
      <c r="O6" s="389">
        <f>_xlfn.IFNA(VLOOKUP(CONCATENATE($O$5,$B6,$C6),'SWA1'!$A$6:$M$154,13,FALSE),0)</f>
        <v>0</v>
      </c>
      <c r="P6" s="389">
        <f>_xlfn.IFNA(VLOOKUP(CONCATENATE($P$5,$B6,$C6),'EH1'!$A$6:$M$200,13,FALSE),0)</f>
        <v>0</v>
      </c>
      <c r="Q6" s="388">
        <f>_xlfn.IFNA(VLOOKUP(CONCATENATE($Q$5,$B6,$C6),'HOR1'!$A$6:$M$287,13,FALSE),0)</f>
        <v>0</v>
      </c>
      <c r="R6" s="389">
        <f>_xlfn.IFNA(VLOOKUP(CONCATENATE($R$5,$B6,$C6),'PM2'!$A$6:$M$148,13,FALSE),0)</f>
        <v>7</v>
      </c>
      <c r="S6" s="390">
        <f>_xlfn.IFNA(VLOOKUP(CONCATENATE($S$5,$B6,$C6),[1]MOR1!$A$6:$M$148,13,FALSE),0)</f>
        <v>0</v>
      </c>
      <c r="T6" s="391">
        <f>_xlfn.IFNA(VLOOKUP(CONCATENATE($T$5,$B6,$C6),SER!$A$6:$M$196,13,FALSE),0)</f>
        <v>0</v>
      </c>
      <c r="U6" s="391">
        <f>_xlfn.IFNA(VLOOKUP(CONCATENATE($U$5,$B6,$C6),'BUS1'!$A$6:$M$200,13,FALSE),0)</f>
        <v>0</v>
      </c>
      <c r="V6" s="392">
        <f>_xlfn.IFNA(VLOOKUP(CONCATENATE($V$5,$B6,$C6),'HOR2'!$A$6:$M$200,13,FALSE),0)</f>
        <v>0</v>
      </c>
      <c r="W6" s="404">
        <f>_xlfn.IFNA(VLOOKUP(CONCATENATE($W$5,$B6,$C6),'PM3'!$A$6:$M$200,13,FALSE),0)</f>
        <v>4</v>
      </c>
      <c r="X6" s="393">
        <f>_xlfn.IFNA(VLOOKUP(CONCATENATE($X$5,$B6,$C6),BAL!$A$6:$M$200,13,FALSE),0)</f>
        <v>0</v>
      </c>
      <c r="Y6" s="69"/>
    </row>
    <row r="7" spans="1:25" s="3" customFormat="1" x14ac:dyDescent="0.25">
      <c r="A7" s="495"/>
      <c r="B7" s="416" t="s">
        <v>253</v>
      </c>
      <c r="C7" s="428" t="s">
        <v>254</v>
      </c>
      <c r="D7" s="428" t="s">
        <v>255</v>
      </c>
      <c r="E7" s="429">
        <v>45033</v>
      </c>
      <c r="F7" s="430">
        <v>22</v>
      </c>
      <c r="G7" s="427">
        <f t="shared" si="0"/>
        <v>2</v>
      </c>
      <c r="H7" s="415">
        <f t="shared" si="1"/>
        <v>14</v>
      </c>
      <c r="I7" s="431">
        <f t="shared" si="2"/>
        <v>2</v>
      </c>
      <c r="J7" s="160">
        <f>_xlfn.IFNA(VLOOKUP(CONCATENATE($J$5,$B7,$C7),'HOR22'!$A$6:$M$250,13,FALSE),0)</f>
        <v>0</v>
      </c>
      <c r="K7" s="320">
        <f>_xlfn.IFNA(VLOOKUP(CONCATENATE($K$5,$B7,$C7),'BUS1'!$A$6:$M$250,13,FALSE),0)</f>
        <v>0</v>
      </c>
      <c r="L7" s="78">
        <f>_xlfn.IFNA(VLOOKUP(CONCATENATE($L$5,$B7,$C7),'KR2'!$A$6:$M$250,13,FALSE),0)</f>
        <v>0</v>
      </c>
      <c r="M7" s="320">
        <f>_xlfn.IFNA(VLOOKUP(CONCATENATE($M$5,$B7,$C7),'CAP1'!$A$6:$M$250,13,FALSE),0)</f>
        <v>0</v>
      </c>
      <c r="N7" s="302">
        <f>_xlfn.IFNA(VLOOKUP(CONCATENATE($N$5,$B7,$C7),'PM1'!$A$6:$M$250,13,FALSE),0)</f>
        <v>0</v>
      </c>
      <c r="O7" s="302">
        <f>_xlfn.IFNA(VLOOKUP(CONCATENATE($O$5,$B7,$C7),'SWA1'!$A$6:$M$154,13,FALSE),0)</f>
        <v>0</v>
      </c>
      <c r="P7" s="78">
        <f>_xlfn.IFNA(VLOOKUP(CONCATENATE($P$5,$B7,$C7),'EH1'!$A$6:$M$200,13,FALSE),0)</f>
        <v>0</v>
      </c>
      <c r="Q7" s="320">
        <f>_xlfn.IFNA(VLOOKUP(CONCATENATE($Q$5,$B7,$C7),'HOR1'!$A$6:$M$287,13,FALSE),0)</f>
        <v>0</v>
      </c>
      <c r="R7" s="302">
        <f>_xlfn.IFNA(VLOOKUP(CONCATENATE($R$5,$B7,$C7),'PM2'!$A$6:$M$148,13,FALSE),0)</f>
        <v>0</v>
      </c>
      <c r="S7" s="323">
        <f>_xlfn.IFNA(VLOOKUP(CONCATENATE($S$5,$B7,$C7),[1]MOR1!$A$6:$M$148,13,FALSE),0)</f>
        <v>0</v>
      </c>
      <c r="T7" s="304">
        <f>_xlfn.IFNA(VLOOKUP(CONCATENATE($T$5,$B7,$C7),SER!$A$6:$M$196,13,FALSE),0)</f>
        <v>0</v>
      </c>
      <c r="U7" s="211">
        <f>_xlfn.IFNA(VLOOKUP(CONCATENATE($U$5,$B7,$C7),'BUS1'!$A$6:$M$200,13,FALSE),0)</f>
        <v>0</v>
      </c>
      <c r="V7" s="354">
        <f>_xlfn.IFNA(VLOOKUP(CONCATENATE($V$5,$B7,$C7),'HOR2'!$A$6:$M$200,13,FALSE),0)</f>
        <v>0</v>
      </c>
      <c r="W7" s="405">
        <f>_xlfn.IFNA(VLOOKUP(CONCATENATE($W$5,$B7,$C7),'PM3'!$A$6:$M$200,13,FALSE),0)</f>
        <v>7</v>
      </c>
      <c r="X7" s="407">
        <f>_xlfn.IFNA(VLOOKUP(CONCATENATE($X$5,$B7,$C7),BAL!$A$6:$M$200,13,FALSE),0)</f>
        <v>7</v>
      </c>
      <c r="Y7" s="69"/>
    </row>
    <row r="8" spans="1:25" s="3" customFormat="1" x14ac:dyDescent="0.25">
      <c r="A8" s="495"/>
      <c r="B8" s="416" t="s">
        <v>478</v>
      </c>
      <c r="C8" s="417" t="s">
        <v>395</v>
      </c>
      <c r="D8" s="417" t="s">
        <v>512</v>
      </c>
      <c r="E8" s="418">
        <v>45130</v>
      </c>
      <c r="F8" s="431">
        <v>13</v>
      </c>
      <c r="G8" s="427">
        <f t="shared" si="0"/>
        <v>2</v>
      </c>
      <c r="H8" s="415">
        <f t="shared" si="1"/>
        <v>12</v>
      </c>
      <c r="I8" s="431">
        <f t="shared" si="2"/>
        <v>3</v>
      </c>
      <c r="J8" s="160">
        <f>_xlfn.IFNA(VLOOKUP(CONCATENATE($J$5,$B8,$C8),'HOR22'!$A$6:$M$250,13,FALSE),0)</f>
        <v>0</v>
      </c>
      <c r="K8" s="320">
        <f>_xlfn.IFNA(VLOOKUP(CONCATENATE($K$5,$B8,$C8),'BUS1'!$A$6:$M$250,13,FALSE),0)</f>
        <v>0</v>
      </c>
      <c r="L8" s="78">
        <f>_xlfn.IFNA(VLOOKUP(CONCATENATE($L$5,$B8,$C8),'KR2'!$A$6:$M$250,13,FALSE),0)</f>
        <v>0</v>
      </c>
      <c r="M8" s="320">
        <f>_xlfn.IFNA(VLOOKUP(CONCATENATE($M$5,$B8,$C8),'CAP1'!$A$6:$M$250,13,FALSE),0)</f>
        <v>0</v>
      </c>
      <c r="N8" s="302">
        <f>_xlfn.IFNA(VLOOKUP(CONCATENATE($N$5,$B8,$C8),'PM1'!$A$6:$M$250,13,FALSE),0)</f>
        <v>6</v>
      </c>
      <c r="O8" s="302">
        <f>_xlfn.IFNA(VLOOKUP(CONCATENATE($O$5,$B8,$C8),'SWA1'!$A$6:$M$154,13,FALSE),0)</f>
        <v>0</v>
      </c>
      <c r="P8" s="78">
        <f>_xlfn.IFNA(VLOOKUP(CONCATENATE($P$5,$B8,$C8),'EH1'!$A$6:$M$200,13,FALSE),0)</f>
        <v>0</v>
      </c>
      <c r="Q8" s="320">
        <f>_xlfn.IFNA(VLOOKUP(CONCATENATE($Q$5,$B8,$C8),'HOR1'!$A$6:$M$287,13,FALSE),0)</f>
        <v>0</v>
      </c>
      <c r="R8" s="302">
        <f>_xlfn.IFNA(VLOOKUP(CONCATENATE($R$5,$B8,$C8),'PM2'!$A$6:$M$148,13,FALSE),0)</f>
        <v>0</v>
      </c>
      <c r="S8" s="323">
        <f>_xlfn.IFNA(VLOOKUP(CONCATENATE($S$5,$B8,$C8),[1]MOR1!$A$6:$M$148,13,FALSE),0)</f>
        <v>0</v>
      </c>
      <c r="T8" s="304">
        <f>_xlfn.IFNA(VLOOKUP(CONCATENATE($T$5,$B8,$C8),SER!$A$6:$M$196,13,FALSE),0)</f>
        <v>0</v>
      </c>
      <c r="U8" s="211">
        <f>_xlfn.IFNA(VLOOKUP(CONCATENATE($U$5,$B8,$C8),'BUS1'!$A$6:$M$200,13,FALSE),0)</f>
        <v>0</v>
      </c>
      <c r="V8" s="354">
        <f>_xlfn.IFNA(VLOOKUP(CONCATENATE($V$5,$B8,$C8),'HOR2'!$A$6:$M$200,13,FALSE),0)</f>
        <v>0</v>
      </c>
      <c r="W8" s="405">
        <f>_xlfn.IFNA(VLOOKUP(CONCATENATE($W$5,$B8,$C8),'PM3'!$A$6:$M$200,13,FALSE),0)</f>
        <v>6</v>
      </c>
      <c r="X8" s="407">
        <f>_xlfn.IFNA(VLOOKUP(CONCATENATE($X$5,$B8,$C8),BAL!$A$6:$M$200,13,FALSE),0)</f>
        <v>0</v>
      </c>
      <c r="Y8" s="69"/>
    </row>
    <row r="9" spans="1:25" ht="14.4" thickBot="1" x14ac:dyDescent="0.3">
      <c r="A9" s="495"/>
      <c r="B9" s="422" t="s">
        <v>271</v>
      </c>
      <c r="C9" s="423" t="s">
        <v>272</v>
      </c>
      <c r="D9" s="423" t="s">
        <v>273</v>
      </c>
      <c r="E9" s="424">
        <v>45029</v>
      </c>
      <c r="F9" s="438">
        <v>11</v>
      </c>
      <c r="G9" s="439">
        <f t="shared" si="0"/>
        <v>3</v>
      </c>
      <c r="H9" s="425">
        <f t="shared" si="1"/>
        <v>11</v>
      </c>
      <c r="I9" s="438">
        <f t="shared" si="2"/>
        <v>4</v>
      </c>
      <c r="J9" s="160">
        <f>_xlfn.IFNA(VLOOKUP(CONCATENATE($J$5,$B9,$C9),'HOR22'!$A$6:$M$250,13,FALSE),0)</f>
        <v>0</v>
      </c>
      <c r="K9" s="320">
        <f>_xlfn.IFNA(VLOOKUP(CONCATENATE($K$5,$B9,$C9),'BUS1'!$A$6:$M$250,13,FALSE),0)</f>
        <v>0</v>
      </c>
      <c r="L9" s="78">
        <f>_xlfn.IFNA(VLOOKUP(CONCATENATE($L$5,$B9,$C9),'KR2'!$A$6:$M$250,13,FALSE),0)</f>
        <v>0</v>
      </c>
      <c r="M9" s="320">
        <f>_xlfn.IFNA(VLOOKUP(CONCATENATE($M$5,$B9,$C9),'CAP1'!$A$6:$M$250,13,FALSE),0)</f>
        <v>0</v>
      </c>
      <c r="N9" s="302">
        <f>_xlfn.IFNA(VLOOKUP(CONCATENATE($N$5,$B9,$C9),'PM1'!$A$6:$M$250,13,FALSE),0)</f>
        <v>4</v>
      </c>
      <c r="O9" s="302">
        <f>_xlfn.IFNA(VLOOKUP(CONCATENATE($O$5,$B9,$C9),'SWA1'!$A$6:$M$154,13,FALSE),0)</f>
        <v>0</v>
      </c>
      <c r="P9" s="78">
        <f>_xlfn.IFNA(VLOOKUP(CONCATENATE($P$5,$B9,$C9),'EH1'!$A$6:$M$200,13,FALSE),0)</f>
        <v>0</v>
      </c>
      <c r="Q9" s="320">
        <f>_xlfn.IFNA(VLOOKUP(CONCATENATE($Q$5,$B9,$C9),'HOR1'!$A$6:$M$287,13,FALSE),0)</f>
        <v>0</v>
      </c>
      <c r="R9" s="302">
        <f>_xlfn.IFNA(VLOOKUP(CONCATENATE($R$5,$B9,$C9),'PM2'!$A$6:$M$148,13,FALSE),0)</f>
        <v>6</v>
      </c>
      <c r="S9" s="323">
        <f>_xlfn.IFNA(VLOOKUP(CONCATENATE($S$5,$B9,$C9),[1]MOR1!$A$6:$M$148,13,FALSE),0)</f>
        <v>0</v>
      </c>
      <c r="T9" s="304">
        <f>_xlfn.IFNA(VLOOKUP(CONCATENATE($T$5,$B9,$C9),SER!$A$6:$M$196,13,FALSE),0)</f>
        <v>0</v>
      </c>
      <c r="U9" s="211">
        <f>_xlfn.IFNA(VLOOKUP(CONCATENATE($U$5,$B9,$C9),'BUS1'!$A$6:$M$200,13,FALSE),0)</f>
        <v>0</v>
      </c>
      <c r="V9" s="354">
        <f>_xlfn.IFNA(VLOOKUP(CONCATENATE($V$5,$B9,$C9),'HOR2'!$A$6:$M$200,13,FALSE),0)</f>
        <v>0</v>
      </c>
      <c r="W9" s="405">
        <f>_xlfn.IFNA(VLOOKUP(CONCATENATE($W$5,$B9,$C9),'PM3'!$A$6:$M$200,13,FALSE),0)</f>
        <v>1</v>
      </c>
      <c r="X9" s="407">
        <f>_xlfn.IFNA(VLOOKUP(CONCATENATE($X$5,$B9,$C9),BAL!$A$6:$M$200,13,FALSE),0)</f>
        <v>0</v>
      </c>
      <c r="Y9" s="69"/>
    </row>
    <row r="10" spans="1:25" x14ac:dyDescent="0.25">
      <c r="A10" s="495"/>
      <c r="B10" s="432" t="s">
        <v>504</v>
      </c>
      <c r="C10" s="75" t="s">
        <v>522</v>
      </c>
      <c r="D10" s="75" t="s">
        <v>505</v>
      </c>
      <c r="E10" s="222">
        <v>45122</v>
      </c>
      <c r="F10" s="223">
        <v>13</v>
      </c>
      <c r="G10" s="433">
        <f t="shared" si="0"/>
        <v>1</v>
      </c>
      <c r="H10" s="434">
        <f t="shared" si="1"/>
        <v>1</v>
      </c>
      <c r="I10" s="435">
        <f t="shared" si="2"/>
        <v>8</v>
      </c>
      <c r="J10" s="160">
        <f>_xlfn.IFNA(VLOOKUP(CONCATENATE($J$5,$B10,$C10),'HOR22'!$A$6:$M$250,13,FALSE),0)</f>
        <v>0</v>
      </c>
      <c r="K10" s="320">
        <f>_xlfn.IFNA(VLOOKUP(CONCATENATE($K$5,$B10,$C10),'BUS1'!$A$6:$M$250,13,FALSE),0)</f>
        <v>0</v>
      </c>
      <c r="L10" s="78">
        <f>_xlfn.IFNA(VLOOKUP(CONCATENATE($L$5,$B10,$C10),'KR2'!$A$6:$M$250,13,FALSE),0)</f>
        <v>0</v>
      </c>
      <c r="M10" s="320">
        <f>_xlfn.IFNA(VLOOKUP(CONCATENATE($M$5,$B10,$C10),'CAP1'!$A$6:$M$250,13,FALSE),0)</f>
        <v>0</v>
      </c>
      <c r="N10" s="302">
        <f>_xlfn.IFNA(VLOOKUP(CONCATENATE($N$5,$B10,$C10),'PM1'!$A$6:$M$250,13,FALSE),0)</f>
        <v>0</v>
      </c>
      <c r="O10" s="302">
        <f>_xlfn.IFNA(VLOOKUP(CONCATENATE($O$5,$B10,$C10),'SWA1'!$A$6:$M$154,13,FALSE),0)</f>
        <v>0</v>
      </c>
      <c r="P10" s="78">
        <f>_xlfn.IFNA(VLOOKUP(CONCATENATE($P$5,$B10,$C10),'EH1'!$A$6:$M$200,13,FALSE),0)</f>
        <v>0</v>
      </c>
      <c r="Q10" s="320">
        <f>_xlfn.IFNA(VLOOKUP(CONCATENATE($Q$5,$B10,$C10),'HOR1'!$A$6:$M$287,13,FALSE),0)</f>
        <v>0</v>
      </c>
      <c r="R10" s="302">
        <f>_xlfn.IFNA(VLOOKUP(CONCATENATE($R$5,$B10,$C10),'PM2'!$A$6:$M$148,13,FALSE),0)</f>
        <v>0</v>
      </c>
      <c r="S10" s="323">
        <f>_xlfn.IFNA(VLOOKUP(CONCATENATE($S$5,$B10,$C10),[1]MOR1!$A$6:$M$148,13,FALSE),0)</f>
        <v>0</v>
      </c>
      <c r="T10" s="304">
        <f>_xlfn.IFNA(VLOOKUP(CONCATENATE($T$5,$B10,$C10),SER!$A$6:$M$196,13,FALSE),0)</f>
        <v>0</v>
      </c>
      <c r="U10" s="211">
        <f>_xlfn.IFNA(VLOOKUP(CONCATENATE($U$5,$B10,$C10),'BUS1'!$A$6:$M$200,13,FALSE),0)</f>
        <v>0</v>
      </c>
      <c r="V10" s="354">
        <f>_xlfn.IFNA(VLOOKUP(CONCATENATE($V$5,$B10,$C10),'HOR2'!$A$6:$M$200,13,FALSE),0)</f>
        <v>0</v>
      </c>
      <c r="W10" s="405">
        <f>_xlfn.IFNA(VLOOKUP(CONCATENATE($W$5,$B10,$C10),'PM3'!$A$6:$M$200,13,FALSE),0)</f>
        <v>0</v>
      </c>
      <c r="X10" s="407">
        <f>_xlfn.IFNA(VLOOKUP(CONCATENATE($X$5,$B10,$C10),BAL!$A$6:$M$200,13,FALSE),0)</f>
        <v>1</v>
      </c>
      <c r="Y10" s="69"/>
    </row>
    <row r="11" spans="1:25" x14ac:dyDescent="0.25">
      <c r="A11" s="495"/>
      <c r="B11" s="74" t="s">
        <v>587</v>
      </c>
      <c r="C11" s="79" t="s">
        <v>588</v>
      </c>
      <c r="D11" s="79" t="s">
        <v>96</v>
      </c>
      <c r="E11" s="80">
        <v>45028</v>
      </c>
      <c r="F11" s="81">
        <v>11</v>
      </c>
      <c r="G11" s="76">
        <f t="shared" si="0"/>
        <v>1</v>
      </c>
      <c r="H11" s="77">
        <f t="shared" si="1"/>
        <v>5</v>
      </c>
      <c r="I11" s="403">
        <f t="shared" si="2"/>
        <v>5</v>
      </c>
      <c r="J11" s="160">
        <f>_xlfn.IFNA(VLOOKUP(CONCATENATE($J$5,$B11,$C11),'HOR22'!$A$6:$M$250,13,FALSE),0)</f>
        <v>0</v>
      </c>
      <c r="K11" s="320">
        <f>_xlfn.IFNA(VLOOKUP(CONCATENATE($K$5,$B11,$C11),'BUS1'!$A$6:$M$250,13,FALSE),0)</f>
        <v>0</v>
      </c>
      <c r="L11" s="78">
        <f>_xlfn.IFNA(VLOOKUP(CONCATENATE($L$5,$B11,$C11),'KR2'!$A$6:$M$250,13,FALSE),0)</f>
        <v>0</v>
      </c>
      <c r="M11" s="320">
        <f>_xlfn.IFNA(VLOOKUP(CONCATENATE($M$5,$B11,$C11),'CAP1'!$A$6:$M$250,13,FALSE),0)</f>
        <v>0</v>
      </c>
      <c r="N11" s="302">
        <f>_xlfn.IFNA(VLOOKUP(CONCATENATE($N$5,$B11,$C11),'PM1'!$A$6:$M$250,13,FALSE),0)</f>
        <v>0</v>
      </c>
      <c r="O11" s="302">
        <f>_xlfn.IFNA(VLOOKUP(CONCATENATE($O$5,$B11,$C11),'SWA1'!$A$6:$M$154,13,FALSE),0)</f>
        <v>5</v>
      </c>
      <c r="P11" s="78">
        <f>_xlfn.IFNA(VLOOKUP(CONCATENATE($P$5,$B11,$C11),'EH1'!$A$6:$M$200,13,FALSE),0)</f>
        <v>0</v>
      </c>
      <c r="Q11" s="320">
        <f>_xlfn.IFNA(VLOOKUP(CONCATENATE($Q$5,$B11,$C11),'HOR1'!$A$6:$M$287,13,FALSE),0)</f>
        <v>0</v>
      </c>
      <c r="R11" s="302">
        <f>_xlfn.IFNA(VLOOKUP(CONCATENATE($R$5,$B11,$C11),'PM2'!$A$6:$M$148,13,FALSE),0)</f>
        <v>0</v>
      </c>
      <c r="S11" s="323">
        <f>_xlfn.IFNA(VLOOKUP(CONCATENATE($S$5,$B11,$C11),[1]MOR1!$A$6:$M$148,13,FALSE),0)</f>
        <v>0</v>
      </c>
      <c r="T11" s="304">
        <f>_xlfn.IFNA(VLOOKUP(CONCATENATE($T$5,$B11,$C11),SER!$A$6:$M$196,13,FALSE),0)</f>
        <v>0</v>
      </c>
      <c r="U11" s="211">
        <f>_xlfn.IFNA(VLOOKUP(CONCATENATE($U$5,$B11,$C11),'BUS1'!$A$6:$M$200,13,FALSE),0)</f>
        <v>0</v>
      </c>
      <c r="V11" s="354">
        <f>_xlfn.IFNA(VLOOKUP(CONCATENATE($V$5,$B11,$C11),'HOR2'!$A$6:$M$200,13,FALSE),0)</f>
        <v>0</v>
      </c>
      <c r="W11" s="405">
        <f>_xlfn.IFNA(VLOOKUP(CONCATENATE($W$5,$B11,$C11),'PM3'!$A$6:$M$200,13,FALSE),0)</f>
        <v>0</v>
      </c>
      <c r="X11" s="407">
        <f>_xlfn.IFNA(VLOOKUP(CONCATENATE($X$5,$B11,$C11),BAL!$A$6:$M$200,13,FALSE),0)</f>
        <v>0</v>
      </c>
      <c r="Y11" s="69"/>
    </row>
    <row r="12" spans="1:25" x14ac:dyDescent="0.25">
      <c r="A12" s="495"/>
      <c r="B12" s="74" t="s">
        <v>208</v>
      </c>
      <c r="C12" s="79" t="s">
        <v>433</v>
      </c>
      <c r="D12" s="79" t="s">
        <v>179</v>
      </c>
      <c r="E12" s="80">
        <v>45028</v>
      </c>
      <c r="F12" s="81">
        <v>11</v>
      </c>
      <c r="G12" s="76">
        <f t="shared" si="0"/>
        <v>1</v>
      </c>
      <c r="H12" s="77">
        <f t="shared" si="1"/>
        <v>3</v>
      </c>
      <c r="I12" s="403">
        <f t="shared" si="2"/>
        <v>6</v>
      </c>
      <c r="J12" s="160">
        <f>_xlfn.IFNA(VLOOKUP(CONCATENATE($J$5,$B12,$C12),'HOR22'!$A$6:$M$250,13,FALSE),0)</f>
        <v>0</v>
      </c>
      <c r="K12" s="320">
        <f>_xlfn.IFNA(VLOOKUP(CONCATENATE($K$5,$B12,$C12),'BUS1'!$A$6:$M$250,13,FALSE),0)</f>
        <v>0</v>
      </c>
      <c r="L12" s="78">
        <f>_xlfn.IFNA(VLOOKUP(CONCATENATE($L$5,$B12,$C12),'KR2'!$A$6:$M$250,13,FALSE),0)</f>
        <v>0</v>
      </c>
      <c r="M12" s="320">
        <f>_xlfn.IFNA(VLOOKUP(CONCATENATE($M$5,$B12,$C12),'CAP1'!$A$6:$M$250,13,FALSE),0)</f>
        <v>0</v>
      </c>
      <c r="N12" s="302">
        <f>_xlfn.IFNA(VLOOKUP(CONCATENATE($N$5,$B12,$C12),'PM1'!$A$6:$M$250,13,FALSE),0)</f>
        <v>3</v>
      </c>
      <c r="O12" s="302">
        <f>_xlfn.IFNA(VLOOKUP(CONCATENATE($O$5,$B12,$C12),'SWA1'!$A$6:$M$154,13,FALSE),0)</f>
        <v>0</v>
      </c>
      <c r="P12" s="78">
        <f>_xlfn.IFNA(VLOOKUP(CONCATENATE($P$5,$B12,$C12),'EH1'!$A$6:$M$200,13,FALSE),0)</f>
        <v>0</v>
      </c>
      <c r="Q12" s="320">
        <f>_xlfn.IFNA(VLOOKUP(CONCATENATE($Q$5,$B12,$C12),'HOR1'!$A$6:$M$287,13,FALSE),0)</f>
        <v>0</v>
      </c>
      <c r="R12" s="302">
        <f>_xlfn.IFNA(VLOOKUP(CONCATENATE($R$5,$B12,$C12),'PM2'!$A$6:$M$148,13,FALSE),0)</f>
        <v>0</v>
      </c>
      <c r="S12" s="323">
        <f>_xlfn.IFNA(VLOOKUP(CONCATENATE($S$5,$B12,$C12),[1]MOR1!$A$6:$M$148,13,FALSE),0)</f>
        <v>0</v>
      </c>
      <c r="T12" s="304">
        <f>_xlfn.IFNA(VLOOKUP(CONCATENATE($T$5,$B12,$C12),SER!$A$6:$M$196,13,FALSE),0)</f>
        <v>0</v>
      </c>
      <c r="U12" s="211">
        <f>_xlfn.IFNA(VLOOKUP(CONCATENATE($U$5,$B12,$C12),'BUS1'!$A$6:$M$200,13,FALSE),0)</f>
        <v>0</v>
      </c>
      <c r="V12" s="354">
        <f>_xlfn.IFNA(VLOOKUP(CONCATENATE($V$5,$B12,$C12),'HOR2'!$A$6:$M$200,13,FALSE),0)</f>
        <v>0</v>
      </c>
      <c r="W12" s="405">
        <f>_xlfn.IFNA(VLOOKUP(CONCATENATE($W$5,$B12,$C12),'PM3'!$A$6:$M$200,13,FALSE),0)</f>
        <v>0</v>
      </c>
      <c r="X12" s="407">
        <f>_xlfn.IFNA(VLOOKUP(CONCATENATE($X$5,$B12,$C12),BAL!$A$6:$M$200,13,FALSE),0)</f>
        <v>0</v>
      </c>
      <c r="Y12" s="69"/>
    </row>
    <row r="13" spans="1:25" x14ac:dyDescent="0.25">
      <c r="A13" s="495"/>
      <c r="B13" s="74" t="s">
        <v>503</v>
      </c>
      <c r="C13" s="79" t="s">
        <v>523</v>
      </c>
      <c r="D13" s="79" t="s">
        <v>307</v>
      </c>
      <c r="E13" s="80">
        <v>45121</v>
      </c>
      <c r="F13" s="81">
        <v>11</v>
      </c>
      <c r="G13" s="76">
        <f t="shared" si="0"/>
        <v>1</v>
      </c>
      <c r="H13" s="77">
        <f t="shared" si="1"/>
        <v>3</v>
      </c>
      <c r="I13" s="403">
        <f t="shared" si="2"/>
        <v>6</v>
      </c>
      <c r="J13" s="160">
        <f>_xlfn.IFNA(VLOOKUP(CONCATENATE($J$5,$B13,$C13),'HOR22'!$A$6:$M$250,13,FALSE),0)</f>
        <v>0</v>
      </c>
      <c r="K13" s="320">
        <f>_xlfn.IFNA(VLOOKUP(CONCATENATE($K$5,$B13,$C13),'BUS1'!$A$6:$M$250,13,FALSE),0)</f>
        <v>0</v>
      </c>
      <c r="L13" s="78">
        <f>_xlfn.IFNA(VLOOKUP(CONCATENATE($L$5,$B13,$C13),'KR2'!$A$6:$M$250,13,FALSE),0)</f>
        <v>0</v>
      </c>
      <c r="M13" s="320">
        <f>_xlfn.IFNA(VLOOKUP(CONCATENATE($M$5,$B13,$C13),'CAP1'!$A$6:$M$250,13,FALSE),0)</f>
        <v>0</v>
      </c>
      <c r="N13" s="302">
        <f>_xlfn.IFNA(VLOOKUP(CONCATENATE($N$5,$B13,$C13),'PM1'!$A$6:$M$250,13,FALSE),0)</f>
        <v>0</v>
      </c>
      <c r="O13" s="302">
        <f>_xlfn.IFNA(VLOOKUP(CONCATENATE($O$5,$B13,$C13),'SWA1'!$A$6:$M$154,13,FALSE),0)</f>
        <v>0</v>
      </c>
      <c r="P13" s="78">
        <f>_xlfn.IFNA(VLOOKUP(CONCATENATE($P$5,$B13,$C13),'EH1'!$A$6:$M$200,13,FALSE),0)</f>
        <v>0</v>
      </c>
      <c r="Q13" s="320">
        <f>_xlfn.IFNA(VLOOKUP(CONCATENATE($Q$5,$B13,$C13),'HOR1'!$A$6:$M$287,13,FALSE),0)</f>
        <v>0</v>
      </c>
      <c r="R13" s="302">
        <f>_xlfn.IFNA(VLOOKUP(CONCATENATE($R$5,$B13,$C13),'PM2'!$A$6:$M$148,13,FALSE),0)</f>
        <v>0</v>
      </c>
      <c r="S13" s="323">
        <f>_xlfn.IFNA(VLOOKUP(CONCATENATE($S$5,$B13,$C13),[1]MOR1!$A$6:$M$148,13,FALSE),0)</f>
        <v>0</v>
      </c>
      <c r="T13" s="304">
        <f>_xlfn.IFNA(VLOOKUP(CONCATENATE($T$5,$B13,$C13),SER!$A$6:$M$196,13,FALSE),0)</f>
        <v>3</v>
      </c>
      <c r="U13" s="211">
        <f>_xlfn.IFNA(VLOOKUP(CONCATENATE($U$5,$B13,$C13),'BUS1'!$A$6:$M$200,13,FALSE),0)</f>
        <v>0</v>
      </c>
      <c r="V13" s="354">
        <f>_xlfn.IFNA(VLOOKUP(CONCATENATE($V$5,$B13,$C13),'HOR2'!$A$6:$M$200,13,FALSE),0)</f>
        <v>0</v>
      </c>
      <c r="W13" s="405">
        <f>_xlfn.IFNA(VLOOKUP(CONCATENATE($W$5,$B13,$C13),'PM3'!$A$6:$M$200,13,FALSE),0)</f>
        <v>0</v>
      </c>
      <c r="X13" s="407">
        <f>_xlfn.IFNA(VLOOKUP(CONCATENATE($X$5,$B13,$C13),BAL!$A$6:$M$200,13,FALSE),0)</f>
        <v>0</v>
      </c>
      <c r="Y13" s="69"/>
    </row>
    <row r="14" spans="1:25" x14ac:dyDescent="0.25">
      <c r="A14" s="495"/>
      <c r="B14" s="74" t="s">
        <v>228</v>
      </c>
      <c r="C14" s="79" t="s">
        <v>283</v>
      </c>
      <c r="D14" s="79" t="s">
        <v>229</v>
      </c>
      <c r="E14" s="80">
        <v>45034</v>
      </c>
      <c r="F14" s="81">
        <v>16</v>
      </c>
      <c r="G14" s="76">
        <f t="shared" si="0"/>
        <v>1</v>
      </c>
      <c r="H14" s="77">
        <f t="shared" si="1"/>
        <v>1</v>
      </c>
      <c r="I14" s="403">
        <f t="shared" si="2"/>
        <v>8</v>
      </c>
      <c r="J14" s="160">
        <f>_xlfn.IFNA(VLOOKUP(CONCATENATE($J$5,$B14,$C14),'HOR22'!$A$6:$M$250,13,FALSE),0)</f>
        <v>0</v>
      </c>
      <c r="K14" s="320">
        <f>_xlfn.IFNA(VLOOKUP(CONCATENATE($K$5,$B14,$C14),'BUS1'!$A$6:$M$250,13,FALSE),0)</f>
        <v>0</v>
      </c>
      <c r="L14" s="78">
        <f>_xlfn.IFNA(VLOOKUP(CONCATENATE($L$5,$B14,$C14),'KR2'!$A$6:$M$250,13,FALSE),0)</f>
        <v>0</v>
      </c>
      <c r="M14" s="320">
        <f>_xlfn.IFNA(VLOOKUP(CONCATENATE($M$5,$B14,$C14),'CAP1'!$A$6:$M$250,13,FALSE),0)</f>
        <v>0</v>
      </c>
      <c r="N14" s="302">
        <f>_xlfn.IFNA(VLOOKUP(CONCATENATE($N$5,$B14,$C14),'PM1'!$A$6:$M$250,13,FALSE),0)</f>
        <v>0</v>
      </c>
      <c r="O14" s="302">
        <f>_xlfn.IFNA(VLOOKUP(CONCATENATE($O$5,$B14,$C14),'SWA1'!$A$6:$M$154,13,FALSE),0)</f>
        <v>0</v>
      </c>
      <c r="P14" s="78">
        <f>_xlfn.IFNA(VLOOKUP(CONCATENATE($P$5,$B14,$C14),'EH1'!$A$6:$M$200,13,FALSE),0)</f>
        <v>0</v>
      </c>
      <c r="Q14" s="320">
        <f>_xlfn.IFNA(VLOOKUP(CONCATENATE($Q$5,$B14,$C14),'HOR1'!$A$6:$M$287,13,FALSE),0)</f>
        <v>0</v>
      </c>
      <c r="R14" s="302">
        <f>_xlfn.IFNA(VLOOKUP(CONCATENATE($R$5,$B14,$C14),'PM2'!$A$6:$M$148,13,FALSE),0)</f>
        <v>0</v>
      </c>
      <c r="S14" s="323">
        <f>_xlfn.IFNA(VLOOKUP(CONCATENATE($S$5,$B14,$C14),[1]MOR1!$A$6:$M$148,13,FALSE),0)</f>
        <v>0</v>
      </c>
      <c r="T14" s="304">
        <f>_xlfn.IFNA(VLOOKUP(CONCATENATE($T$5,$B14,$C14),SER!$A$6:$M$196,13,FALSE),0)</f>
        <v>0</v>
      </c>
      <c r="U14" s="211">
        <f>_xlfn.IFNA(VLOOKUP(CONCATENATE($U$5,$B14,$C14),'BUS1'!$A$6:$M$200,13,FALSE),0)</f>
        <v>0</v>
      </c>
      <c r="V14" s="354">
        <f>_xlfn.IFNA(VLOOKUP(CONCATENATE($V$5,$B14,$C14),'HOR2'!$A$6:$M$200,13,FALSE),0)</f>
        <v>0</v>
      </c>
      <c r="W14" s="405">
        <f>_xlfn.IFNA(VLOOKUP(CONCATENATE($W$5,$B14,$C14),'PM3'!$A$6:$M$200,13,FALSE),0)</f>
        <v>0</v>
      </c>
      <c r="X14" s="407">
        <f>_xlfn.IFNA(VLOOKUP(CONCATENATE($X$5,$B14,$C14),BAL!$A$6:$M$200,13,FALSE),0)</f>
        <v>1</v>
      </c>
      <c r="Y14" s="69"/>
    </row>
    <row r="15" spans="1:25" x14ac:dyDescent="0.25">
      <c r="A15" s="495"/>
      <c r="B15" s="74" t="s">
        <v>279</v>
      </c>
      <c r="C15" s="79" t="s">
        <v>200</v>
      </c>
      <c r="D15" s="79" t="s">
        <v>201</v>
      </c>
      <c r="E15" s="80">
        <v>45030</v>
      </c>
      <c r="F15" s="81">
        <v>14</v>
      </c>
      <c r="G15" s="76">
        <f t="shared" si="0"/>
        <v>0</v>
      </c>
      <c r="H15" s="77">
        <f t="shared" si="1"/>
        <v>0</v>
      </c>
      <c r="I15" s="403">
        <f t="shared" si="2"/>
        <v>10</v>
      </c>
      <c r="J15" s="160">
        <f>_xlfn.IFNA(VLOOKUP(CONCATENATE($J$5,$B15,$C15),'HOR22'!$A$6:$M$250,13,FALSE),0)</f>
        <v>0</v>
      </c>
      <c r="K15" s="320">
        <f>_xlfn.IFNA(VLOOKUP(CONCATENATE($K$5,$B15,$C15),'BUS1'!$A$6:$M$250,13,FALSE),0)</f>
        <v>0</v>
      </c>
      <c r="L15" s="78">
        <f>_xlfn.IFNA(VLOOKUP(CONCATENATE($L$5,$B15,$C15),'KR2'!$A$6:$M$250,13,FALSE),0)</f>
        <v>0</v>
      </c>
      <c r="M15" s="320">
        <f>_xlfn.IFNA(VLOOKUP(CONCATENATE($M$5,$B15,$C15),'CAP1'!$A$6:$M$250,13,FALSE),0)</f>
        <v>0</v>
      </c>
      <c r="N15" s="302">
        <f>_xlfn.IFNA(VLOOKUP(CONCATENATE($N$5,$B15,$C15),'PM1'!$A$6:$M$250,13,FALSE),0)</f>
        <v>0</v>
      </c>
      <c r="O15" s="302">
        <f>_xlfn.IFNA(VLOOKUP(CONCATENATE($O$5,$B15,$C15),'SWA1'!$A$6:$M$154,13,FALSE),0)</f>
        <v>0</v>
      </c>
      <c r="P15" s="78">
        <f>_xlfn.IFNA(VLOOKUP(CONCATENATE($P$5,$B15,$C15),'EH1'!$A$6:$M$200,13,FALSE),0)</f>
        <v>0</v>
      </c>
      <c r="Q15" s="320">
        <f>_xlfn.IFNA(VLOOKUP(CONCATENATE($Q$5,$B15,$C15),'HOR1'!$A$6:$M$287,13,FALSE),0)</f>
        <v>0</v>
      </c>
      <c r="R15" s="302">
        <f>_xlfn.IFNA(VLOOKUP(CONCATENATE($R$5,$B15,$C15),'PM2'!$A$6:$M$148,13,FALSE),0)</f>
        <v>0</v>
      </c>
      <c r="S15" s="323">
        <f>_xlfn.IFNA(VLOOKUP(CONCATENATE($S$5,$B15,$C15),[1]MOR1!$A$6:$M$148,13,FALSE),0)</f>
        <v>0</v>
      </c>
      <c r="T15" s="304">
        <f>_xlfn.IFNA(VLOOKUP(CONCATENATE($T$5,$B15,$C15),SER!$A$6:$M$196,13,FALSE),0)</f>
        <v>0</v>
      </c>
      <c r="U15" s="211">
        <f>_xlfn.IFNA(VLOOKUP(CONCATENATE($U$5,$B15,$C15),'BUS1'!$A$6:$M$200,13,FALSE),0)</f>
        <v>0</v>
      </c>
      <c r="V15" s="354">
        <f>_xlfn.IFNA(VLOOKUP(CONCATENATE($V$5,$B15,$C15),'HOR2'!$A$6:$M$200,13,FALSE),0)</f>
        <v>0</v>
      </c>
      <c r="W15" s="405">
        <f>_xlfn.IFNA(VLOOKUP(CONCATENATE($W$5,$B15,$C15),'PM3'!$A$6:$M$200,13,FALSE),0)</f>
        <v>0</v>
      </c>
      <c r="X15" s="407">
        <f>_xlfn.IFNA(VLOOKUP(CONCATENATE($X$5,$B15,$C15),BAL!$A$6:$M$200,13,FALSE),0)</f>
        <v>0</v>
      </c>
      <c r="Y15" s="69"/>
    </row>
    <row r="16" spans="1:25" x14ac:dyDescent="0.25">
      <c r="A16" s="495"/>
      <c r="B16" s="74" t="s">
        <v>289</v>
      </c>
      <c r="C16" s="79" t="s">
        <v>202</v>
      </c>
      <c r="D16" s="79" t="s">
        <v>203</v>
      </c>
      <c r="E16" s="80">
        <v>45032</v>
      </c>
      <c r="F16" s="81">
        <v>16</v>
      </c>
      <c r="G16" s="76">
        <f t="shared" si="0"/>
        <v>0</v>
      </c>
      <c r="H16" s="77">
        <f t="shared" si="1"/>
        <v>0</v>
      </c>
      <c r="I16" s="403">
        <f t="shared" si="2"/>
        <v>10</v>
      </c>
      <c r="J16" s="160">
        <f>_xlfn.IFNA(VLOOKUP(CONCATENATE($J$5,$B16,$C16),'HOR22'!$A$6:$M$250,13,FALSE),0)</f>
        <v>0</v>
      </c>
      <c r="K16" s="320">
        <f>_xlfn.IFNA(VLOOKUP(CONCATENATE($K$5,$B16,$C16),'BUS1'!$A$6:$M$250,13,FALSE),0)</f>
        <v>0</v>
      </c>
      <c r="L16" s="78">
        <f>_xlfn.IFNA(VLOOKUP(CONCATENATE($L$5,$B16,$C16),'KR2'!$A$6:$M$250,13,FALSE),0)</f>
        <v>0</v>
      </c>
      <c r="M16" s="320">
        <f>_xlfn.IFNA(VLOOKUP(CONCATENATE($M$5,$B16,$C16),'CAP1'!$A$6:$M$250,13,FALSE),0)</f>
        <v>0</v>
      </c>
      <c r="N16" s="302">
        <f>_xlfn.IFNA(VLOOKUP(CONCATENATE($N$5,$B16,$C16),'PM1'!$A$6:$M$250,13,FALSE),0)</f>
        <v>0</v>
      </c>
      <c r="O16" s="302">
        <f>_xlfn.IFNA(VLOOKUP(CONCATENATE($O$5,$B16,$C16),'SWA1'!$A$6:$M$154,13,FALSE),0)</f>
        <v>0</v>
      </c>
      <c r="P16" s="78">
        <f>_xlfn.IFNA(VLOOKUP(CONCATENATE($P$5,$B16,$C16),'EH1'!$A$6:$M$200,13,FALSE),0)</f>
        <v>0</v>
      </c>
      <c r="Q16" s="320">
        <f>_xlfn.IFNA(VLOOKUP(CONCATENATE($Q$5,$B16,$C16),'HOR1'!$A$6:$M$287,13,FALSE),0)</f>
        <v>0</v>
      </c>
      <c r="R16" s="302">
        <f>_xlfn.IFNA(VLOOKUP(CONCATENATE($R$5,$B16,$C16),'PM2'!$A$6:$M$148,13,FALSE),0)</f>
        <v>0</v>
      </c>
      <c r="S16" s="323">
        <f>_xlfn.IFNA(VLOOKUP(CONCATENATE($S$5,$B16,$C16),[1]MOR1!$A$6:$M$148,13,FALSE),0)</f>
        <v>0</v>
      </c>
      <c r="T16" s="304">
        <f>_xlfn.IFNA(VLOOKUP(CONCATENATE($T$5,$B16,$C16),SER!$A$6:$M$196,13,FALSE),0)</f>
        <v>0</v>
      </c>
      <c r="U16" s="211">
        <f>_xlfn.IFNA(VLOOKUP(CONCATENATE($U$5,$B16,$C16),'BUS1'!$A$6:$M$200,13,FALSE),0)</f>
        <v>0</v>
      </c>
      <c r="V16" s="354">
        <f>_xlfn.IFNA(VLOOKUP(CONCATENATE($V$5,$B16,$C16),'HOR2'!$A$6:$M$200,13,FALSE),0)</f>
        <v>0</v>
      </c>
      <c r="W16" s="405">
        <f>_xlfn.IFNA(VLOOKUP(CONCATENATE($W$5,$B16,$C16),'PM3'!$A$6:$M$200,13,FALSE),0)</f>
        <v>0</v>
      </c>
      <c r="X16" s="394">
        <f>_xlfn.IFNA(VLOOKUP(CONCATENATE($X$5,$B16,$C16),BAL!$A$6:$M$200,13,FALSE),0)</f>
        <v>0</v>
      </c>
      <c r="Y16" s="69"/>
    </row>
    <row r="17" spans="1:25" x14ac:dyDescent="0.25">
      <c r="A17" s="495"/>
      <c r="B17" s="74" t="s">
        <v>290</v>
      </c>
      <c r="C17" s="79" t="s">
        <v>280</v>
      </c>
      <c r="D17" s="79" t="s">
        <v>204</v>
      </c>
      <c r="E17" s="80">
        <v>45028</v>
      </c>
      <c r="F17" s="81">
        <v>18</v>
      </c>
      <c r="G17" s="76">
        <f t="shared" si="0"/>
        <v>0</v>
      </c>
      <c r="H17" s="77">
        <f t="shared" si="1"/>
        <v>0</v>
      </c>
      <c r="I17" s="403">
        <f t="shared" si="2"/>
        <v>10</v>
      </c>
      <c r="J17" s="160">
        <f>_xlfn.IFNA(VLOOKUP(CONCATENATE($J$5,$B17,$C17),'HOR22'!$A$6:$M$250,13,FALSE),0)</f>
        <v>0</v>
      </c>
      <c r="K17" s="320">
        <f>_xlfn.IFNA(VLOOKUP(CONCATENATE($K$5,$B17,$C17),'BUS1'!$A$6:$M$250,13,FALSE),0)</f>
        <v>0</v>
      </c>
      <c r="L17" s="78">
        <f>_xlfn.IFNA(VLOOKUP(CONCATENATE($L$5,$B17,$C17),'KR2'!$A$6:$M$250,13,FALSE),0)</f>
        <v>0</v>
      </c>
      <c r="M17" s="320">
        <f>_xlfn.IFNA(VLOOKUP(CONCATENATE($M$5,$B17,$C17),'CAP1'!$A$6:$M$250,13,FALSE),0)</f>
        <v>0</v>
      </c>
      <c r="N17" s="302">
        <f>_xlfn.IFNA(VLOOKUP(CONCATENATE($N$5,$B17,$C17),'PM1'!$A$6:$M$250,13,FALSE),0)</f>
        <v>0</v>
      </c>
      <c r="O17" s="302">
        <f>_xlfn.IFNA(VLOOKUP(CONCATENATE($O$5,$B17,$C17),'SWA1'!$A$6:$M$154,13,FALSE),0)</f>
        <v>0</v>
      </c>
      <c r="P17" s="78">
        <f>_xlfn.IFNA(VLOOKUP(CONCATENATE($P$5,$B17,$C17),'EH1'!$A$6:$M$200,13,FALSE),0)</f>
        <v>0</v>
      </c>
      <c r="Q17" s="320">
        <f>_xlfn.IFNA(VLOOKUP(CONCATENATE($Q$5,$B17,$C17),'HOR1'!$A$6:$M$287,13,FALSE),0)</f>
        <v>0</v>
      </c>
      <c r="R17" s="302">
        <f>_xlfn.IFNA(VLOOKUP(CONCATENATE($R$5,$B17,$C17),'PM2'!$A$6:$M$148,13,FALSE),0)</f>
        <v>0</v>
      </c>
      <c r="S17" s="323">
        <f>_xlfn.IFNA(VLOOKUP(CONCATENATE($S$5,$B17,$C17),[1]MOR1!$A$6:$M$148,13,FALSE),0)</f>
        <v>0</v>
      </c>
      <c r="T17" s="304">
        <f>_xlfn.IFNA(VLOOKUP(CONCATENATE($T$5,$B17,$C17),SER!$A$6:$M$196,13,FALSE),0)</f>
        <v>0</v>
      </c>
      <c r="U17" s="211">
        <f>_xlfn.IFNA(VLOOKUP(CONCATENATE($U$5,$B17,$C17),'BUS1'!$A$6:$M$200,13,FALSE),0)</f>
        <v>0</v>
      </c>
      <c r="V17" s="354">
        <f>_xlfn.IFNA(VLOOKUP(CONCATENATE($V$5,$B17,$C17),'HOR2'!$A$6:$M$200,13,FALSE),0)</f>
        <v>0</v>
      </c>
      <c r="W17" s="405">
        <f>_xlfn.IFNA(VLOOKUP(CONCATENATE($W$5,$B17,$C17),'PM3'!$A$6:$M$200,13,FALSE),0)</f>
        <v>0</v>
      </c>
      <c r="X17" s="394">
        <f>_xlfn.IFNA(VLOOKUP(CONCATENATE($X$5,$B17,$C17),BAL!$A$6:$M$200,13,FALSE),0)</f>
        <v>0</v>
      </c>
      <c r="Y17" s="69"/>
    </row>
    <row r="18" spans="1:25" x14ac:dyDescent="0.25">
      <c r="A18" s="495"/>
      <c r="B18" s="74" t="s">
        <v>205</v>
      </c>
      <c r="C18" s="79" t="s">
        <v>206</v>
      </c>
      <c r="D18" s="79" t="s">
        <v>207</v>
      </c>
      <c r="E18" s="80">
        <v>45056</v>
      </c>
      <c r="F18" s="81">
        <v>23</v>
      </c>
      <c r="G18" s="76">
        <f t="shared" si="0"/>
        <v>0</v>
      </c>
      <c r="H18" s="77">
        <f t="shared" si="1"/>
        <v>0</v>
      </c>
      <c r="I18" s="403">
        <f t="shared" si="2"/>
        <v>10</v>
      </c>
      <c r="J18" s="160">
        <f>_xlfn.IFNA(VLOOKUP(CONCATENATE($J$5,$B18,$C18),'HOR22'!$A$6:$M$250,13,FALSE),0)</f>
        <v>0</v>
      </c>
      <c r="K18" s="320">
        <f>_xlfn.IFNA(VLOOKUP(CONCATENATE($K$5,$B18,$C18),'BUS1'!$A$6:$M$250,13,FALSE),0)</f>
        <v>0</v>
      </c>
      <c r="L18" s="78">
        <f>_xlfn.IFNA(VLOOKUP(CONCATENATE($L$5,$B18,$C18),'KR2'!$A$6:$M$250,13,FALSE),0)</f>
        <v>0</v>
      </c>
      <c r="M18" s="320">
        <f>_xlfn.IFNA(VLOOKUP(CONCATENATE($M$5,$B18,$C18),'CAP1'!$A$6:$M$250,13,FALSE),0)</f>
        <v>0</v>
      </c>
      <c r="N18" s="302">
        <f>_xlfn.IFNA(VLOOKUP(CONCATENATE($N$5,$B18,$C18),'PM1'!$A$6:$M$250,13,FALSE),0)</f>
        <v>0</v>
      </c>
      <c r="O18" s="302">
        <f>_xlfn.IFNA(VLOOKUP(CONCATENATE($O$5,$B18,$C18),'SWA1'!$A$6:$M$154,13,FALSE),0)</f>
        <v>0</v>
      </c>
      <c r="P18" s="78">
        <f>_xlfn.IFNA(VLOOKUP(CONCATENATE($P$5,$B18,$C18),'EH1'!$A$6:$M$200,13,FALSE),0)</f>
        <v>0</v>
      </c>
      <c r="Q18" s="320">
        <f>_xlfn.IFNA(VLOOKUP(CONCATENATE($Q$5,$B18,$C18),'HOR1'!$A$6:$M$287,13,FALSE),0)</f>
        <v>0</v>
      </c>
      <c r="R18" s="302">
        <f>_xlfn.IFNA(VLOOKUP(CONCATENATE($R$5,$B18,$C18),'PM2'!$A$6:$M$148,13,FALSE),0)</f>
        <v>0</v>
      </c>
      <c r="S18" s="323">
        <f>_xlfn.IFNA(VLOOKUP(CONCATENATE($S$5,$B18,$C18),[1]MOR1!$A$6:$M$148,13,FALSE),0)</f>
        <v>0</v>
      </c>
      <c r="T18" s="304">
        <f>_xlfn.IFNA(VLOOKUP(CONCATENATE($T$5,$B18,$C18),SER!$A$6:$M$196,13,FALSE),0)</f>
        <v>0</v>
      </c>
      <c r="U18" s="211">
        <f>_xlfn.IFNA(VLOOKUP(CONCATENATE($U$5,$B18,$C18),'BUS1'!$A$6:$M$200,13,FALSE),0)</f>
        <v>0</v>
      </c>
      <c r="V18" s="354">
        <f>_xlfn.IFNA(VLOOKUP(CONCATENATE($V$5,$B18,$C18),'HOR2'!$A$6:$M$200,13,FALSE),0)</f>
        <v>0</v>
      </c>
      <c r="W18" s="405">
        <f>_xlfn.IFNA(VLOOKUP(CONCATENATE($W$5,$B18,$C18),'PM3'!$A$6:$M$200,13,FALSE),0)</f>
        <v>0</v>
      </c>
      <c r="X18" s="394">
        <f>_xlfn.IFNA(VLOOKUP(CONCATENATE($X$5,$B18,$C18),BAL!$A$6:$M$200,13,FALSE),0)</f>
        <v>0</v>
      </c>
      <c r="Y18" s="69"/>
    </row>
    <row r="19" spans="1:25" s="3" customFormat="1" x14ac:dyDescent="0.25">
      <c r="A19" s="495"/>
      <c r="B19" s="74" t="s">
        <v>184</v>
      </c>
      <c r="C19" s="79" t="s">
        <v>811</v>
      </c>
      <c r="D19" s="79" t="s">
        <v>185</v>
      </c>
      <c r="E19" s="80">
        <v>45028</v>
      </c>
      <c r="F19" s="81">
        <v>10</v>
      </c>
      <c r="G19" s="76">
        <f t="shared" si="0"/>
        <v>0</v>
      </c>
      <c r="H19" s="77">
        <f t="shared" si="1"/>
        <v>0</v>
      </c>
      <c r="I19" s="403">
        <f t="shared" si="2"/>
        <v>10</v>
      </c>
      <c r="J19" s="160">
        <f>_xlfn.IFNA(VLOOKUP(CONCATENATE($J$5,$B19,$C19),'HOR22'!$A$6:$M$250,13,FALSE),0)</f>
        <v>0</v>
      </c>
      <c r="K19" s="320">
        <f>_xlfn.IFNA(VLOOKUP(CONCATENATE($K$5,$B19,$C19),'BUS1'!$A$6:$M$250,13,FALSE),0)</f>
        <v>0</v>
      </c>
      <c r="L19" s="78">
        <f>_xlfn.IFNA(VLOOKUP(CONCATENATE($L$5,$B19,$C19),'KR2'!$A$6:$M$250,13,FALSE),0)</f>
        <v>0</v>
      </c>
      <c r="M19" s="320">
        <f>_xlfn.IFNA(VLOOKUP(CONCATENATE($M$5,$B19,$C19),'CAP1'!$A$6:$M$250,13,FALSE),0)</f>
        <v>0</v>
      </c>
      <c r="N19" s="302">
        <f>_xlfn.IFNA(VLOOKUP(CONCATENATE($N$5,$B19,$C19),'PM1'!$A$6:$M$250,13,FALSE),0)</f>
        <v>0</v>
      </c>
      <c r="O19" s="302">
        <f>_xlfn.IFNA(VLOOKUP(CONCATENATE($O$5,$B19,$C19),'SWA1'!$A$6:$M$154,13,FALSE),0)</f>
        <v>0</v>
      </c>
      <c r="P19" s="78">
        <f>_xlfn.IFNA(VLOOKUP(CONCATENATE($P$5,$B19,$C19),'EH1'!$A$6:$M$200,13,FALSE),0)</f>
        <v>0</v>
      </c>
      <c r="Q19" s="320">
        <f>_xlfn.IFNA(VLOOKUP(CONCATENATE($Q$5,$B19,$C19),'HOR1'!$A$6:$M$287,13,FALSE),0)</f>
        <v>0</v>
      </c>
      <c r="R19" s="302">
        <f>_xlfn.IFNA(VLOOKUP(CONCATENATE($R$5,$B19,$C19),'PM2'!$A$6:$M$148,13,FALSE),0)</f>
        <v>0</v>
      </c>
      <c r="S19" s="323">
        <f>_xlfn.IFNA(VLOOKUP(CONCATENATE($S$5,$B19,$C19),[1]MOR1!$A$6:$M$148,13,FALSE),0)</f>
        <v>0</v>
      </c>
      <c r="T19" s="304">
        <f>_xlfn.IFNA(VLOOKUP(CONCATENATE($T$5,$B19,$C19),SER!$A$6:$M$196,13,FALSE),0)</f>
        <v>0</v>
      </c>
      <c r="U19" s="211">
        <f>_xlfn.IFNA(VLOOKUP(CONCATENATE($U$5,$B19,$C19),'BUS1'!$A$6:$M$200,13,FALSE),0)</f>
        <v>0</v>
      </c>
      <c r="V19" s="354">
        <f>_xlfn.IFNA(VLOOKUP(CONCATENATE($V$5,$B19,$C19),'HOR2'!$A$6:$M$200,13,FALSE),0)</f>
        <v>0</v>
      </c>
      <c r="W19" s="405">
        <f>_xlfn.IFNA(VLOOKUP(CONCATENATE($W$5,$B19,$C19),'PM3'!$A$6:$M$200,13,FALSE),0)</f>
        <v>0</v>
      </c>
      <c r="X19" s="394">
        <f>_xlfn.IFNA(VLOOKUP(CONCATENATE($X$5,$B19,$C19),BAL!$A$6:$M$200,13,FALSE),0)</f>
        <v>0</v>
      </c>
      <c r="Y19" s="69"/>
    </row>
    <row r="20" spans="1:25" s="3" customFormat="1" x14ac:dyDescent="0.25">
      <c r="A20" s="495"/>
      <c r="B20" s="74" t="s">
        <v>184</v>
      </c>
      <c r="C20" s="79" t="s">
        <v>809</v>
      </c>
      <c r="D20" s="79" t="s">
        <v>185</v>
      </c>
      <c r="E20" s="80">
        <v>45034</v>
      </c>
      <c r="F20" s="81">
        <v>10</v>
      </c>
      <c r="G20" s="76">
        <f t="shared" si="0"/>
        <v>0</v>
      </c>
      <c r="H20" s="77">
        <f t="shared" si="1"/>
        <v>0</v>
      </c>
      <c r="I20" s="403">
        <f t="shared" si="2"/>
        <v>10</v>
      </c>
      <c r="J20" s="160">
        <f>_xlfn.IFNA(VLOOKUP(CONCATENATE($J$5,$B20,$C20),'HOR22'!$A$6:$M$250,13,FALSE),0)</f>
        <v>0</v>
      </c>
      <c r="K20" s="320">
        <f>_xlfn.IFNA(VLOOKUP(CONCATENATE($K$5,$B20,$C20),'BUS1'!$A$6:$M$250,13,FALSE),0)</f>
        <v>0</v>
      </c>
      <c r="L20" s="78">
        <f>_xlfn.IFNA(VLOOKUP(CONCATENATE($L$5,$B20,$C20),'KR2'!$A$6:$M$250,13,FALSE),0)</f>
        <v>0</v>
      </c>
      <c r="M20" s="320">
        <f>_xlfn.IFNA(VLOOKUP(CONCATENATE($M$5,$B20,$C20),'CAP1'!$A$6:$M$250,13,FALSE),0)</f>
        <v>0</v>
      </c>
      <c r="N20" s="302">
        <f>_xlfn.IFNA(VLOOKUP(CONCATENATE($N$5,$B20,$C20),'PM1'!$A$6:$M$250,13,FALSE),0)</f>
        <v>0</v>
      </c>
      <c r="O20" s="302">
        <f>_xlfn.IFNA(VLOOKUP(CONCATENATE($O$5,$B20,$C20),'SWA1'!$A$6:$M$154,13,FALSE),0)</f>
        <v>0</v>
      </c>
      <c r="P20" s="78">
        <f>_xlfn.IFNA(VLOOKUP(CONCATENATE($P$5,$B20,$C20),'EH1'!$A$6:$M$200,13,FALSE),0)</f>
        <v>0</v>
      </c>
      <c r="Q20" s="320">
        <f>_xlfn.IFNA(VLOOKUP(CONCATENATE($Q$5,$B20,$C20),'HOR1'!$A$6:$M$287,13,FALSE),0)</f>
        <v>0</v>
      </c>
      <c r="R20" s="302">
        <f>_xlfn.IFNA(VLOOKUP(CONCATENATE($R$5,$B20,$C20),'PM2'!$A$6:$M$148,13,FALSE),0)</f>
        <v>0</v>
      </c>
      <c r="S20" s="323">
        <f>_xlfn.IFNA(VLOOKUP(CONCATENATE($S$5,$B20,$C20),[1]MOR1!$A$6:$M$148,13,FALSE),0)</f>
        <v>0</v>
      </c>
      <c r="T20" s="304">
        <f>_xlfn.IFNA(VLOOKUP(CONCATENATE($T$5,$B20,$C20),SER!$A$6:$M$196,13,FALSE),0)</f>
        <v>0</v>
      </c>
      <c r="U20" s="211">
        <f>_xlfn.IFNA(VLOOKUP(CONCATENATE($U$5,$B20,$C20),'BUS1'!$A$6:$M$200,13,FALSE),0)</f>
        <v>0</v>
      </c>
      <c r="V20" s="354">
        <f>_xlfn.IFNA(VLOOKUP(CONCATENATE($V$5,$B20,$C20),'HOR2'!$A$6:$M$200,13,FALSE),0)</f>
        <v>0</v>
      </c>
      <c r="W20" s="405">
        <f>_xlfn.IFNA(VLOOKUP(CONCATENATE($W$5,$B20,$C20),'PM3'!$A$6:$M$200,13,FALSE),0)</f>
        <v>0</v>
      </c>
      <c r="X20" s="394">
        <f>_xlfn.IFNA(VLOOKUP(CONCATENATE($X$5,$B20,$C20),BAL!$A$6:$M$200,13,FALSE),0)</f>
        <v>0</v>
      </c>
      <c r="Y20" s="69"/>
    </row>
    <row r="21" spans="1:25" x14ac:dyDescent="0.25">
      <c r="A21" s="495"/>
      <c r="B21" s="74" t="s">
        <v>209</v>
      </c>
      <c r="C21" s="79" t="s">
        <v>210</v>
      </c>
      <c r="D21" s="79" t="s">
        <v>148</v>
      </c>
      <c r="E21" s="80">
        <v>45047</v>
      </c>
      <c r="F21" s="81">
        <v>13</v>
      </c>
      <c r="G21" s="76">
        <f t="shared" si="0"/>
        <v>0</v>
      </c>
      <c r="H21" s="77">
        <f t="shared" si="1"/>
        <v>0</v>
      </c>
      <c r="I21" s="403">
        <f t="shared" si="2"/>
        <v>10</v>
      </c>
      <c r="J21" s="160">
        <f>_xlfn.IFNA(VLOOKUP(CONCATENATE($J$5,$B21,$C21),'HOR22'!$A$6:$M$250,13,FALSE),0)</f>
        <v>0</v>
      </c>
      <c r="K21" s="320">
        <f>_xlfn.IFNA(VLOOKUP(CONCATENATE($K$5,$B21,$C21),'BUS1'!$A$6:$M$250,13,FALSE),0)</f>
        <v>0</v>
      </c>
      <c r="L21" s="78">
        <f>_xlfn.IFNA(VLOOKUP(CONCATENATE($L$5,$B21,$C21),'KR2'!$A$6:$M$250,13,FALSE),0)</f>
        <v>0</v>
      </c>
      <c r="M21" s="320">
        <f>_xlfn.IFNA(VLOOKUP(CONCATENATE($M$5,$B21,$C21),'CAP1'!$A$6:$M$250,13,FALSE),0)</f>
        <v>0</v>
      </c>
      <c r="N21" s="302">
        <f>_xlfn.IFNA(VLOOKUP(CONCATENATE($N$5,$B21,$C21),'PM1'!$A$6:$M$250,13,FALSE),0)</f>
        <v>0</v>
      </c>
      <c r="O21" s="302">
        <f>_xlfn.IFNA(VLOOKUP(CONCATENATE($O$5,$B21,$C21),'SWA1'!$A$6:$M$154,13,FALSE),0)</f>
        <v>0</v>
      </c>
      <c r="P21" s="78">
        <f>_xlfn.IFNA(VLOOKUP(CONCATENATE($P$5,$B21,$C21),'EH1'!$A$6:$M$200,13,FALSE),0)</f>
        <v>0</v>
      </c>
      <c r="Q21" s="320">
        <f>_xlfn.IFNA(VLOOKUP(CONCATENATE($Q$5,$B21,$C21),'HOR1'!$A$6:$M$287,13,FALSE),0)</f>
        <v>0</v>
      </c>
      <c r="R21" s="302">
        <f>_xlfn.IFNA(VLOOKUP(CONCATENATE($R$5,$B21,$C21),'PM2'!$A$6:$M$148,13,FALSE),0)</f>
        <v>0</v>
      </c>
      <c r="S21" s="323">
        <f>_xlfn.IFNA(VLOOKUP(CONCATENATE($S$5,$B21,$C21),[1]MOR1!$A$6:$M$148,13,FALSE),0)</f>
        <v>0</v>
      </c>
      <c r="T21" s="304">
        <f>_xlfn.IFNA(VLOOKUP(CONCATENATE($T$5,$B21,$C21),SER!$A$6:$M$196,13,FALSE),0)</f>
        <v>0</v>
      </c>
      <c r="U21" s="211">
        <f>_xlfn.IFNA(VLOOKUP(CONCATENATE($U$5,$B21,$C21),'BUS1'!$A$6:$M$200,13,FALSE),0)</f>
        <v>0</v>
      </c>
      <c r="V21" s="354">
        <f>_xlfn.IFNA(VLOOKUP(CONCATENATE($V$5,$B21,$C21),'HOR2'!$A$6:$M$200,13,FALSE),0)</f>
        <v>0</v>
      </c>
      <c r="W21" s="405">
        <f>_xlfn.IFNA(VLOOKUP(CONCATENATE($W$5,$B21,$C21),'PM3'!$A$6:$M$200,13,FALSE),0)</f>
        <v>0</v>
      </c>
      <c r="X21" s="394">
        <f>_xlfn.IFNA(VLOOKUP(CONCATENATE($X$5,$B21,$C21),BAL!$A$6:$M$200,13,FALSE),0)</f>
        <v>0</v>
      </c>
      <c r="Y21" s="69"/>
    </row>
    <row r="22" spans="1:25" x14ac:dyDescent="0.25">
      <c r="A22" s="495"/>
      <c r="B22" s="74" t="s">
        <v>211</v>
      </c>
      <c r="C22" s="79" t="s">
        <v>212</v>
      </c>
      <c r="D22" s="79" t="s">
        <v>171</v>
      </c>
      <c r="E22" s="80">
        <v>45041</v>
      </c>
      <c r="F22" s="81">
        <v>13</v>
      </c>
      <c r="G22" s="76">
        <f t="shared" si="0"/>
        <v>0</v>
      </c>
      <c r="H22" s="77">
        <f t="shared" si="1"/>
        <v>0</v>
      </c>
      <c r="I22" s="403">
        <f t="shared" si="2"/>
        <v>10</v>
      </c>
      <c r="J22" s="160">
        <f>_xlfn.IFNA(VLOOKUP(CONCATENATE($J$5,$B22,$C22),'HOR22'!$A$6:$M$250,13,FALSE),0)</f>
        <v>0</v>
      </c>
      <c r="K22" s="320">
        <f>_xlfn.IFNA(VLOOKUP(CONCATENATE($K$5,$B22,$C22),'BUS1'!$A$6:$M$250,13,FALSE),0)</f>
        <v>0</v>
      </c>
      <c r="L22" s="78">
        <f>_xlfn.IFNA(VLOOKUP(CONCATENATE($L$5,$B22,$C22),'KR2'!$A$6:$M$250,13,FALSE),0)</f>
        <v>0</v>
      </c>
      <c r="M22" s="320">
        <f>_xlfn.IFNA(VLOOKUP(CONCATENATE($M$5,$B22,$C22),'CAP1'!$A$6:$M$250,13,FALSE),0)</f>
        <v>0</v>
      </c>
      <c r="N22" s="302">
        <f>_xlfn.IFNA(VLOOKUP(CONCATENATE($N$5,$B22,$C22),'PM1'!$A$6:$M$250,13,FALSE),0)</f>
        <v>0</v>
      </c>
      <c r="O22" s="302">
        <f>_xlfn.IFNA(VLOOKUP(CONCATENATE($O$5,$B22,$C22),'SWA1'!$A$6:$M$154,13,FALSE),0)</f>
        <v>0</v>
      </c>
      <c r="P22" s="78">
        <f>_xlfn.IFNA(VLOOKUP(CONCATENATE($P$5,$B22,$C22),'EH1'!$A$6:$M$200,13,FALSE),0)</f>
        <v>0</v>
      </c>
      <c r="Q22" s="320">
        <f>_xlfn.IFNA(VLOOKUP(CONCATENATE($Q$5,$B22,$C22),'HOR1'!$A$6:$M$287,13,FALSE),0)</f>
        <v>0</v>
      </c>
      <c r="R22" s="302">
        <f>_xlfn.IFNA(VLOOKUP(CONCATENATE($R$5,$B22,$C22),'PM2'!$A$6:$M$148,13,FALSE),0)</f>
        <v>0</v>
      </c>
      <c r="S22" s="323">
        <f>_xlfn.IFNA(VLOOKUP(CONCATENATE($S$5,$B22,$C22),[1]MOR1!$A$6:$M$148,13,FALSE),0)</f>
        <v>0</v>
      </c>
      <c r="T22" s="304">
        <f>_xlfn.IFNA(VLOOKUP(CONCATENATE($T$5,$B22,$C22),SER!$A$6:$M$196,13,FALSE),0)</f>
        <v>0</v>
      </c>
      <c r="U22" s="211">
        <f>_xlfn.IFNA(VLOOKUP(CONCATENATE($U$5,$B22,$C22),'BUS1'!$A$6:$M$200,13,FALSE),0)</f>
        <v>0</v>
      </c>
      <c r="V22" s="354">
        <f>_xlfn.IFNA(VLOOKUP(CONCATENATE($V$5,$B22,$C22),'HOR2'!$A$6:$M$200,13,FALSE),0)</f>
        <v>0</v>
      </c>
      <c r="W22" s="405">
        <f>_xlfn.IFNA(VLOOKUP(CONCATENATE($W$5,$B22,$C22),'PM3'!$A$6:$M$200,13,FALSE),0)</f>
        <v>0</v>
      </c>
      <c r="X22" s="394">
        <f>_xlfn.IFNA(VLOOKUP(CONCATENATE($X$5,$B22,$C22),BAL!$A$6:$M$200,13,FALSE),0)</f>
        <v>0</v>
      </c>
      <c r="Y22" s="69"/>
    </row>
    <row r="23" spans="1:25" x14ac:dyDescent="0.25">
      <c r="A23" s="495"/>
      <c r="B23" s="74" t="s">
        <v>213</v>
      </c>
      <c r="C23" s="79" t="s">
        <v>214</v>
      </c>
      <c r="D23" s="79" t="s">
        <v>215</v>
      </c>
      <c r="E23" s="80">
        <v>45028</v>
      </c>
      <c r="F23" s="81">
        <v>13</v>
      </c>
      <c r="G23" s="76">
        <f t="shared" si="0"/>
        <v>0</v>
      </c>
      <c r="H23" s="77">
        <f t="shared" si="1"/>
        <v>0</v>
      </c>
      <c r="I23" s="403">
        <f t="shared" si="2"/>
        <v>10</v>
      </c>
      <c r="J23" s="160">
        <f>_xlfn.IFNA(VLOOKUP(CONCATENATE($J$5,$B23,$C23),'HOR22'!$A$6:$M$250,13,FALSE),0)</f>
        <v>0</v>
      </c>
      <c r="K23" s="320">
        <f>_xlfn.IFNA(VLOOKUP(CONCATENATE($K$5,$B23,$C23),'BUS1'!$A$6:$M$250,13,FALSE),0)</f>
        <v>0</v>
      </c>
      <c r="L23" s="78">
        <f>_xlfn.IFNA(VLOOKUP(CONCATENATE($L$5,$B23,$C23),'KR2'!$A$6:$M$250,13,FALSE),0)</f>
        <v>0</v>
      </c>
      <c r="M23" s="320">
        <f>_xlfn.IFNA(VLOOKUP(CONCATENATE($M$5,$B23,$C23),'CAP1'!$A$6:$M$250,13,FALSE),0)</f>
        <v>0</v>
      </c>
      <c r="N23" s="302">
        <f>_xlfn.IFNA(VLOOKUP(CONCATENATE($N$5,$B23,$C23),'PM1'!$A$6:$M$250,13,FALSE),0)</f>
        <v>0</v>
      </c>
      <c r="O23" s="302">
        <f>_xlfn.IFNA(VLOOKUP(CONCATENATE($O$5,$B23,$C23),'SWA1'!$A$6:$M$154,13,FALSE),0)</f>
        <v>0</v>
      </c>
      <c r="P23" s="78">
        <f>_xlfn.IFNA(VLOOKUP(CONCATENATE($P$5,$B23,$C23),'EH1'!$A$6:$M$200,13,FALSE),0)</f>
        <v>0</v>
      </c>
      <c r="Q23" s="320">
        <f>_xlfn.IFNA(VLOOKUP(CONCATENATE($Q$5,$B23,$C23),'HOR1'!$A$6:$M$287,13,FALSE),0)</f>
        <v>0</v>
      </c>
      <c r="R23" s="302">
        <f>_xlfn.IFNA(VLOOKUP(CONCATENATE($R$5,$B23,$C23),'PM2'!$A$6:$M$148,13,FALSE),0)</f>
        <v>0</v>
      </c>
      <c r="S23" s="323">
        <f>_xlfn.IFNA(VLOOKUP(CONCATENATE($S$5,$B23,$C23),[1]MOR1!$A$6:$M$148,13,FALSE),0)</f>
        <v>0</v>
      </c>
      <c r="T23" s="304">
        <f>_xlfn.IFNA(VLOOKUP(CONCATENATE($T$5,$B23,$C23),SER!$A$6:$M$196,13,FALSE),0)</f>
        <v>0</v>
      </c>
      <c r="U23" s="211">
        <f>_xlfn.IFNA(VLOOKUP(CONCATENATE($U$5,$B23,$C23),'BUS1'!$A$6:$M$200,13,FALSE),0)</f>
        <v>0</v>
      </c>
      <c r="V23" s="354">
        <f>_xlfn.IFNA(VLOOKUP(CONCATENATE($V$5,$B23,$C23),'HOR2'!$A$6:$M$200,13,FALSE),0)</f>
        <v>0</v>
      </c>
      <c r="W23" s="405">
        <f>_xlfn.IFNA(VLOOKUP(CONCATENATE($W$5,$B23,$C23),'PM3'!$A$6:$M$200,13,FALSE),0)</f>
        <v>0</v>
      </c>
      <c r="X23" s="394">
        <f>_xlfn.IFNA(VLOOKUP(CONCATENATE($X$5,$B23,$C23),BAL!$A$6:$M$200,13,FALSE),0)</f>
        <v>0</v>
      </c>
      <c r="Y23" s="68"/>
    </row>
    <row r="24" spans="1:25" x14ac:dyDescent="0.25">
      <c r="A24" s="495"/>
      <c r="B24" s="74" t="s">
        <v>297</v>
      </c>
      <c r="C24" s="79" t="s">
        <v>282</v>
      </c>
      <c r="D24" s="79" t="s">
        <v>216</v>
      </c>
      <c r="E24" s="80">
        <v>45030</v>
      </c>
      <c r="F24" s="81">
        <v>12</v>
      </c>
      <c r="G24" s="76">
        <f t="shared" si="0"/>
        <v>0</v>
      </c>
      <c r="H24" s="77">
        <f t="shared" si="1"/>
        <v>0</v>
      </c>
      <c r="I24" s="403">
        <f t="shared" si="2"/>
        <v>10</v>
      </c>
      <c r="J24" s="160">
        <f>_xlfn.IFNA(VLOOKUP(CONCATENATE($J$5,$B24,$C24),'HOR22'!$A$6:$M$250,13,FALSE),0)</f>
        <v>0</v>
      </c>
      <c r="K24" s="320">
        <f>_xlfn.IFNA(VLOOKUP(CONCATENATE($K$5,$B24,$C24),'BUS1'!$A$6:$M$250,13,FALSE),0)</f>
        <v>0</v>
      </c>
      <c r="L24" s="78">
        <f>_xlfn.IFNA(VLOOKUP(CONCATENATE($L$5,$B24,$C24),'KR2'!$A$6:$M$250,13,FALSE),0)</f>
        <v>0</v>
      </c>
      <c r="M24" s="320">
        <f>_xlfn.IFNA(VLOOKUP(CONCATENATE($M$5,$B24,$C24),'CAP1'!$A$6:$M$250,13,FALSE),0)</f>
        <v>0</v>
      </c>
      <c r="N24" s="302">
        <f>_xlfn.IFNA(VLOOKUP(CONCATENATE($N$5,$B24,$C24),'PM1'!$A$6:$M$250,13,FALSE),0)</f>
        <v>0</v>
      </c>
      <c r="O24" s="302">
        <f>_xlfn.IFNA(VLOOKUP(CONCATENATE($O$5,$B24,$C24),'SWA1'!$A$6:$M$154,13,FALSE),0)</f>
        <v>0</v>
      </c>
      <c r="P24" s="78">
        <f>_xlfn.IFNA(VLOOKUP(CONCATENATE($P$5,$B24,$C24),'EH1'!$A$6:$M$200,13,FALSE),0)</f>
        <v>0</v>
      </c>
      <c r="Q24" s="320">
        <f>_xlfn.IFNA(VLOOKUP(CONCATENATE($Q$5,$B24,$C24),'HOR1'!$A$6:$M$287,13,FALSE),0)</f>
        <v>0</v>
      </c>
      <c r="R24" s="302">
        <f>_xlfn.IFNA(VLOOKUP(CONCATENATE($R$5,$B24,$C24),'PM2'!$A$6:$M$148,13,FALSE),0)</f>
        <v>0</v>
      </c>
      <c r="S24" s="323">
        <f>_xlfn.IFNA(VLOOKUP(CONCATENATE($S$5,$B24,$C24),[1]MOR1!$A$6:$M$148,13,FALSE),0)</f>
        <v>0</v>
      </c>
      <c r="T24" s="304">
        <f>_xlfn.IFNA(VLOOKUP(CONCATENATE($T$5,$B24,$C24),SER!$A$6:$M$196,13,FALSE),0)</f>
        <v>0</v>
      </c>
      <c r="U24" s="211">
        <f>_xlfn.IFNA(VLOOKUP(CONCATENATE($U$5,$B24,$C24),'BUS1'!$A$6:$M$200,13,FALSE),0)</f>
        <v>0</v>
      </c>
      <c r="V24" s="354">
        <f>_xlfn.IFNA(VLOOKUP(CONCATENATE($V$5,$B24,$C24),'HOR2'!$A$6:$M$200,13,FALSE),0)</f>
        <v>0</v>
      </c>
      <c r="W24" s="405">
        <f>_xlfn.IFNA(VLOOKUP(CONCATENATE($W$5,$B24,$C24),'PM3'!$A$6:$M$200,13,FALSE),0)</f>
        <v>0</v>
      </c>
      <c r="X24" s="394">
        <f>_xlfn.IFNA(VLOOKUP(CONCATENATE($X$5,$B24,$C24),BAL!$A$6:$M$200,13,FALSE),0)</f>
        <v>0</v>
      </c>
      <c r="Y24" s="68"/>
    </row>
    <row r="25" spans="1:25" x14ac:dyDescent="0.25">
      <c r="A25" s="495"/>
      <c r="B25" s="74" t="s">
        <v>217</v>
      </c>
      <c r="C25" s="79" t="s">
        <v>218</v>
      </c>
      <c r="D25" s="79" t="s">
        <v>219</v>
      </c>
      <c r="E25" s="80">
        <v>45043</v>
      </c>
      <c r="F25" s="81">
        <v>13</v>
      </c>
      <c r="G25" s="76">
        <f t="shared" si="0"/>
        <v>0</v>
      </c>
      <c r="H25" s="77">
        <f t="shared" si="1"/>
        <v>0</v>
      </c>
      <c r="I25" s="403">
        <f t="shared" si="2"/>
        <v>10</v>
      </c>
      <c r="J25" s="160">
        <f>_xlfn.IFNA(VLOOKUP(CONCATENATE($J$5,$B25,$C25),'HOR22'!$A$6:$M$250,13,FALSE),0)</f>
        <v>0</v>
      </c>
      <c r="K25" s="320">
        <f>_xlfn.IFNA(VLOOKUP(CONCATENATE($K$5,$B25,$C25),'BUS1'!$A$6:$M$250,13,FALSE),0)</f>
        <v>0</v>
      </c>
      <c r="L25" s="78">
        <f>_xlfn.IFNA(VLOOKUP(CONCATENATE($L$5,$B25,$C25),'KR2'!$A$6:$M$250,13,FALSE),0)</f>
        <v>0</v>
      </c>
      <c r="M25" s="320">
        <f>_xlfn.IFNA(VLOOKUP(CONCATENATE($M$5,$B25,$C25),'CAP1'!$A$6:$M$250,13,FALSE),0)</f>
        <v>0</v>
      </c>
      <c r="N25" s="302">
        <f>_xlfn.IFNA(VLOOKUP(CONCATENATE($N$5,$B25,$C25),'PM1'!$A$6:$M$250,13,FALSE),0)</f>
        <v>0</v>
      </c>
      <c r="O25" s="302">
        <f>_xlfn.IFNA(VLOOKUP(CONCATENATE($O$5,$B25,$C25),'SWA1'!$A$6:$M$154,13,FALSE),0)</f>
        <v>0</v>
      </c>
      <c r="P25" s="78">
        <f>_xlfn.IFNA(VLOOKUP(CONCATENATE($P$5,$B25,$C25),'EH1'!$A$6:$M$200,13,FALSE),0)</f>
        <v>0</v>
      </c>
      <c r="Q25" s="320">
        <f>_xlfn.IFNA(VLOOKUP(CONCATENATE($Q$5,$B25,$C25),'HOR1'!$A$6:$M$287,13,FALSE),0)</f>
        <v>0</v>
      </c>
      <c r="R25" s="302">
        <f>_xlfn.IFNA(VLOOKUP(CONCATENATE($R$5,$B25,$C25),'PM2'!$A$6:$M$148,13,FALSE),0)</f>
        <v>0</v>
      </c>
      <c r="S25" s="323">
        <f>_xlfn.IFNA(VLOOKUP(CONCATENATE($S$5,$B25,$C25),[1]MOR1!$A$6:$M$148,13,FALSE),0)</f>
        <v>0</v>
      </c>
      <c r="T25" s="304">
        <f>_xlfn.IFNA(VLOOKUP(CONCATENATE($T$5,$B25,$C25),SER!$A$6:$M$196,13,FALSE),0)</f>
        <v>0</v>
      </c>
      <c r="U25" s="211">
        <f>_xlfn.IFNA(VLOOKUP(CONCATENATE($U$5,$B25,$C25),'BUS1'!$A$6:$M$200,13,FALSE),0)</f>
        <v>0</v>
      </c>
      <c r="V25" s="354">
        <f>_xlfn.IFNA(VLOOKUP(CONCATENATE($V$5,$B25,$C25),'HOR2'!$A$6:$M$200,13,FALSE),0)</f>
        <v>0</v>
      </c>
      <c r="W25" s="405">
        <f>_xlfn.IFNA(VLOOKUP(CONCATENATE($W$5,$B25,$C25),'PM3'!$A$6:$M$200,13,FALSE),0)</f>
        <v>0</v>
      </c>
      <c r="X25" s="394">
        <f>_xlfn.IFNA(VLOOKUP(CONCATENATE($X$5,$B25,$C25),BAL!$A$6:$M$200,13,FALSE),0)</f>
        <v>0</v>
      </c>
      <c r="Y25" s="68"/>
    </row>
    <row r="26" spans="1:25" x14ac:dyDescent="0.25">
      <c r="A26" s="495"/>
      <c r="B26" s="74" t="s">
        <v>220</v>
      </c>
      <c r="C26" s="79" t="s">
        <v>221</v>
      </c>
      <c r="D26" s="75" t="s">
        <v>145</v>
      </c>
      <c r="E26" s="80">
        <v>45028</v>
      </c>
      <c r="F26" s="81">
        <v>13</v>
      </c>
      <c r="G26" s="76">
        <f t="shared" si="0"/>
        <v>0</v>
      </c>
      <c r="H26" s="77">
        <f t="shared" si="1"/>
        <v>0</v>
      </c>
      <c r="I26" s="403">
        <f t="shared" si="2"/>
        <v>10</v>
      </c>
      <c r="J26" s="160">
        <f>_xlfn.IFNA(VLOOKUP(CONCATENATE($J$5,$B26,$C26),'HOR22'!$A$6:$M$250,13,FALSE),0)</f>
        <v>0</v>
      </c>
      <c r="K26" s="320">
        <f>_xlfn.IFNA(VLOOKUP(CONCATENATE($K$5,$B26,$C26),'BUS1'!$A$6:$M$250,13,FALSE),0)</f>
        <v>0</v>
      </c>
      <c r="L26" s="78">
        <f>_xlfn.IFNA(VLOOKUP(CONCATENATE($L$5,$B26,$C26),'KR2'!$A$6:$M$250,13,FALSE),0)</f>
        <v>0</v>
      </c>
      <c r="M26" s="320">
        <f>_xlfn.IFNA(VLOOKUP(CONCATENATE($M$5,$B26,$C26),'CAP1'!$A$6:$M$250,13,FALSE),0)</f>
        <v>0</v>
      </c>
      <c r="N26" s="302">
        <f>_xlfn.IFNA(VLOOKUP(CONCATENATE($N$5,$B26,$C26),'PM1'!$A$6:$M$250,13,FALSE),0)</f>
        <v>0</v>
      </c>
      <c r="O26" s="302">
        <f>_xlfn.IFNA(VLOOKUP(CONCATENATE($O$5,$B26,$C26),'SWA1'!$A$6:$M$154,13,FALSE),0)</f>
        <v>0</v>
      </c>
      <c r="P26" s="78">
        <f>_xlfn.IFNA(VLOOKUP(CONCATENATE($P$5,$B26,$C26),'EH1'!$A$6:$M$200,13,FALSE),0)</f>
        <v>0</v>
      </c>
      <c r="Q26" s="320">
        <f>_xlfn.IFNA(VLOOKUP(CONCATENATE($Q$5,$B26,$C26),'HOR1'!$A$6:$M$287,13,FALSE),0)</f>
        <v>0</v>
      </c>
      <c r="R26" s="302">
        <f>_xlfn.IFNA(VLOOKUP(CONCATENATE($R$5,$B26,$C26),'PM2'!$A$6:$M$148,13,FALSE),0)</f>
        <v>0</v>
      </c>
      <c r="S26" s="323">
        <f>_xlfn.IFNA(VLOOKUP(CONCATENATE($S$5,$B26,$C26),[1]MOR1!$A$6:$M$148,13,FALSE),0)</f>
        <v>0</v>
      </c>
      <c r="T26" s="304">
        <f>_xlfn.IFNA(VLOOKUP(CONCATENATE($T$5,$B26,$C26),SER!$A$6:$M$196,13,FALSE),0)</f>
        <v>0</v>
      </c>
      <c r="U26" s="211">
        <f>_xlfn.IFNA(VLOOKUP(CONCATENATE($U$5,$B26,$C26),'BUS1'!$A$6:$M$200,13,FALSE),0)</f>
        <v>0</v>
      </c>
      <c r="V26" s="354">
        <f>_xlfn.IFNA(VLOOKUP(CONCATENATE($V$5,$B26,$C26),'HOR2'!$A$6:$M$200,13,FALSE),0)</f>
        <v>0</v>
      </c>
      <c r="W26" s="405">
        <f>_xlfn.IFNA(VLOOKUP(CONCATENATE($W$5,$B26,$C26),'PM3'!$A$6:$M$200,13,FALSE),0)</f>
        <v>0</v>
      </c>
      <c r="X26" s="394">
        <f>_xlfn.IFNA(VLOOKUP(CONCATENATE($X$5,$B26,$C26),BAL!$A$6:$M$200,13,FALSE),0)</f>
        <v>0</v>
      </c>
      <c r="Y26" s="69"/>
    </row>
    <row r="27" spans="1:25" x14ac:dyDescent="0.25">
      <c r="A27" s="495"/>
      <c r="B27" s="74" t="s">
        <v>291</v>
      </c>
      <c r="C27" s="79" t="s">
        <v>222</v>
      </c>
      <c r="D27" s="79" t="s">
        <v>134</v>
      </c>
      <c r="E27" s="80">
        <v>45039</v>
      </c>
      <c r="F27" s="81">
        <v>13</v>
      </c>
      <c r="G27" s="76">
        <f t="shared" si="0"/>
        <v>0</v>
      </c>
      <c r="H27" s="77">
        <f t="shared" si="1"/>
        <v>0</v>
      </c>
      <c r="I27" s="403">
        <f t="shared" si="2"/>
        <v>10</v>
      </c>
      <c r="J27" s="160">
        <f>_xlfn.IFNA(VLOOKUP(CONCATENATE($J$5,$B27,$C27),'HOR22'!$A$6:$M$250,13,FALSE),0)</f>
        <v>0</v>
      </c>
      <c r="K27" s="320">
        <f>_xlfn.IFNA(VLOOKUP(CONCATENATE($K$5,$B27,$C27),'BUS1'!$A$6:$M$250,13,FALSE),0)</f>
        <v>0</v>
      </c>
      <c r="L27" s="78">
        <f>_xlfn.IFNA(VLOOKUP(CONCATENATE($L$5,$B27,$C27),'KR2'!$A$6:$M$250,13,FALSE),0)</f>
        <v>0</v>
      </c>
      <c r="M27" s="320">
        <f>_xlfn.IFNA(VLOOKUP(CONCATENATE($M$5,$B27,$C27),'CAP1'!$A$6:$M$250,13,FALSE),0)</f>
        <v>0</v>
      </c>
      <c r="N27" s="302">
        <f>_xlfn.IFNA(VLOOKUP(CONCATENATE($N$5,$B27,$C27),'PM1'!$A$6:$M$250,13,FALSE),0)</f>
        <v>0</v>
      </c>
      <c r="O27" s="302">
        <f>_xlfn.IFNA(VLOOKUP(CONCATENATE($O$5,$B27,$C27),'SWA1'!$A$6:$M$154,13,FALSE),0)</f>
        <v>0</v>
      </c>
      <c r="P27" s="78">
        <f>_xlfn.IFNA(VLOOKUP(CONCATENATE($P$5,$B27,$C27),'EH1'!$A$6:$M$200,13,FALSE),0)</f>
        <v>0</v>
      </c>
      <c r="Q27" s="320">
        <f>_xlfn.IFNA(VLOOKUP(CONCATENATE($Q$5,$B27,$C27),'HOR1'!$A$6:$M$287,13,FALSE),0)</f>
        <v>0</v>
      </c>
      <c r="R27" s="302">
        <f>_xlfn.IFNA(VLOOKUP(CONCATENATE($R$5,$B27,$C27),'PM2'!$A$6:$M$148,13,FALSE),0)</f>
        <v>0</v>
      </c>
      <c r="S27" s="323">
        <f>_xlfn.IFNA(VLOOKUP(CONCATENATE($S$5,$B27,$C27),[1]MOR1!$A$6:$M$148,13,FALSE),0)</f>
        <v>0</v>
      </c>
      <c r="T27" s="304">
        <f>_xlfn.IFNA(VLOOKUP(CONCATENATE($T$5,$B27,$C27),SER!$A$6:$M$196,13,FALSE),0)</f>
        <v>0</v>
      </c>
      <c r="U27" s="211">
        <f>_xlfn.IFNA(VLOOKUP(CONCATENATE($U$5,$B27,$C27),'BUS1'!$A$6:$M$200,13,FALSE),0)</f>
        <v>0</v>
      </c>
      <c r="V27" s="354">
        <f>_xlfn.IFNA(VLOOKUP(CONCATENATE($V$5,$B27,$C27),'HOR2'!$A$6:$M$200,13,FALSE),0)</f>
        <v>0</v>
      </c>
      <c r="W27" s="405">
        <f>_xlfn.IFNA(VLOOKUP(CONCATENATE($W$5,$B27,$C27),'PM3'!$A$6:$M$200,13,FALSE),0)</f>
        <v>0</v>
      </c>
      <c r="X27" s="394">
        <f>_xlfn.IFNA(VLOOKUP(CONCATENATE($X$5,$B27,$C27),BAL!$A$6:$M$200,13,FALSE),0)</f>
        <v>0</v>
      </c>
      <c r="Y27" s="69"/>
    </row>
    <row r="28" spans="1:25" x14ac:dyDescent="0.25">
      <c r="A28" s="495"/>
      <c r="B28" s="74" t="s">
        <v>223</v>
      </c>
      <c r="C28" s="79" t="s">
        <v>224</v>
      </c>
      <c r="D28" s="79" t="s">
        <v>225</v>
      </c>
      <c r="E28" s="80">
        <v>45047</v>
      </c>
      <c r="F28" s="81">
        <v>12</v>
      </c>
      <c r="G28" s="76">
        <f t="shared" si="0"/>
        <v>0</v>
      </c>
      <c r="H28" s="77">
        <f t="shared" si="1"/>
        <v>0</v>
      </c>
      <c r="I28" s="403">
        <f t="shared" si="2"/>
        <v>10</v>
      </c>
      <c r="J28" s="160">
        <f>_xlfn.IFNA(VLOOKUP(CONCATENATE($J$5,$B28,$C28),'HOR22'!$A$6:$M$250,13,FALSE),0)</f>
        <v>0</v>
      </c>
      <c r="K28" s="320">
        <f>_xlfn.IFNA(VLOOKUP(CONCATENATE($K$5,$B28,$C28),'BUS1'!$A$6:$M$250,13,FALSE),0)</f>
        <v>0</v>
      </c>
      <c r="L28" s="78">
        <f>_xlfn.IFNA(VLOOKUP(CONCATENATE($L$5,$B28,$C28),'KR2'!$A$6:$M$250,13,FALSE),0)</f>
        <v>0</v>
      </c>
      <c r="M28" s="320">
        <f>_xlfn.IFNA(VLOOKUP(CONCATENATE($M$5,$B28,$C28),'CAP1'!$A$6:$M$250,13,FALSE),0)</f>
        <v>0</v>
      </c>
      <c r="N28" s="302">
        <f>_xlfn.IFNA(VLOOKUP(CONCATENATE($N$5,$B28,$C28),'PM1'!$A$6:$M$250,13,FALSE),0)</f>
        <v>0</v>
      </c>
      <c r="O28" s="302">
        <f>_xlfn.IFNA(VLOOKUP(CONCATENATE($O$5,$B28,$C28),'SWA1'!$A$6:$M$154,13,FALSE),0)</f>
        <v>0</v>
      </c>
      <c r="P28" s="78">
        <f>_xlfn.IFNA(VLOOKUP(CONCATENATE($P$5,$B28,$C28),'EH1'!$A$6:$M$200,13,FALSE),0)</f>
        <v>0</v>
      </c>
      <c r="Q28" s="320">
        <f>_xlfn.IFNA(VLOOKUP(CONCATENATE($Q$5,$B28,$C28),'HOR1'!$A$6:$M$287,13,FALSE),0)</f>
        <v>0</v>
      </c>
      <c r="R28" s="302">
        <f>_xlfn.IFNA(VLOOKUP(CONCATENATE($R$5,$B28,$C28),'PM2'!$A$6:$M$148,13,FALSE),0)</f>
        <v>0</v>
      </c>
      <c r="S28" s="323">
        <f>_xlfn.IFNA(VLOOKUP(CONCATENATE($S$5,$B28,$C28),[1]MOR1!$A$6:$M$148,13,FALSE),0)</f>
        <v>0</v>
      </c>
      <c r="T28" s="304">
        <f>_xlfn.IFNA(VLOOKUP(CONCATENATE($T$5,$B28,$C28),SER!$A$6:$M$196,13,FALSE),0)</f>
        <v>0</v>
      </c>
      <c r="U28" s="211">
        <f>_xlfn.IFNA(VLOOKUP(CONCATENATE($U$5,$B28,$C28),'BUS1'!$A$6:$M$200,13,FALSE),0)</f>
        <v>0</v>
      </c>
      <c r="V28" s="354">
        <f>_xlfn.IFNA(VLOOKUP(CONCATENATE($V$5,$B28,$C28),'HOR2'!$A$6:$M$200,13,FALSE),0)</f>
        <v>0</v>
      </c>
      <c r="W28" s="405">
        <f>_xlfn.IFNA(VLOOKUP(CONCATENATE($W$5,$B28,$C28),'PM3'!$A$6:$M$200,13,FALSE),0)</f>
        <v>0</v>
      </c>
      <c r="X28" s="394">
        <f>_xlfn.IFNA(VLOOKUP(CONCATENATE($X$5,$B28,$C28),BAL!$A$6:$M$200,13,FALSE),0)</f>
        <v>0</v>
      </c>
      <c r="Y28" s="69"/>
    </row>
    <row r="29" spans="1:25" x14ac:dyDescent="0.25">
      <c r="A29" s="495"/>
      <c r="B29" s="74" t="s">
        <v>247</v>
      </c>
      <c r="C29" s="79" t="s">
        <v>226</v>
      </c>
      <c r="D29" s="79" t="s">
        <v>227</v>
      </c>
      <c r="E29" s="80">
        <v>45029</v>
      </c>
      <c r="F29" s="81">
        <v>15</v>
      </c>
      <c r="G29" s="76">
        <f t="shared" si="0"/>
        <v>0</v>
      </c>
      <c r="H29" s="77">
        <f t="shared" si="1"/>
        <v>0</v>
      </c>
      <c r="I29" s="403">
        <f t="shared" si="2"/>
        <v>10</v>
      </c>
      <c r="J29" s="160">
        <f>_xlfn.IFNA(VLOOKUP(CONCATENATE($J$5,$B29,$C29),'HOR22'!$A$6:$M$250,13,FALSE),0)</f>
        <v>0</v>
      </c>
      <c r="K29" s="320">
        <f>_xlfn.IFNA(VLOOKUP(CONCATENATE($K$5,$B29,$C29),'BUS1'!$A$6:$M$250,13,FALSE),0)</f>
        <v>0</v>
      </c>
      <c r="L29" s="78">
        <f>_xlfn.IFNA(VLOOKUP(CONCATENATE($L$5,$B29,$C29),'KR2'!$A$6:$M$250,13,FALSE),0)</f>
        <v>0</v>
      </c>
      <c r="M29" s="320">
        <f>_xlfn.IFNA(VLOOKUP(CONCATENATE($M$5,$B29,$C29),'CAP1'!$A$6:$M$250,13,FALSE),0)</f>
        <v>0</v>
      </c>
      <c r="N29" s="302">
        <f>_xlfn.IFNA(VLOOKUP(CONCATENATE($N$5,$B29,$C29),'PM1'!$A$6:$M$250,13,FALSE),0)</f>
        <v>0</v>
      </c>
      <c r="O29" s="302">
        <f>_xlfn.IFNA(VLOOKUP(CONCATENATE($O$5,$B29,$C29),'SWA1'!$A$6:$M$154,13,FALSE),0)</f>
        <v>0</v>
      </c>
      <c r="P29" s="78">
        <f>_xlfn.IFNA(VLOOKUP(CONCATENATE($P$5,$B29,$C29),'EH1'!$A$6:$M$200,13,FALSE),0)</f>
        <v>0</v>
      </c>
      <c r="Q29" s="320">
        <f>_xlfn.IFNA(VLOOKUP(CONCATENATE($Q$5,$B29,$C29),'HOR1'!$A$6:$M$287,13,FALSE),0)</f>
        <v>0</v>
      </c>
      <c r="R29" s="302">
        <f>_xlfn.IFNA(VLOOKUP(CONCATENATE($R$5,$B29,$C29),'PM2'!$A$6:$M$148,13,FALSE),0)</f>
        <v>0</v>
      </c>
      <c r="S29" s="323">
        <f>_xlfn.IFNA(VLOOKUP(CONCATENATE($S$5,$B29,$C29),[1]MOR1!$A$6:$M$148,13,FALSE),0)</f>
        <v>0</v>
      </c>
      <c r="T29" s="304">
        <f>_xlfn.IFNA(VLOOKUP(CONCATENATE($T$5,$B29,$C29),SER!$A$6:$M$196,13,FALSE),0)</f>
        <v>0</v>
      </c>
      <c r="U29" s="211">
        <f>_xlfn.IFNA(VLOOKUP(CONCATENATE($U$5,$B29,$C29),'BUS1'!$A$6:$M$200,13,FALSE),0)</f>
        <v>0</v>
      </c>
      <c r="V29" s="354">
        <f>_xlfn.IFNA(VLOOKUP(CONCATENATE($V$5,$B29,$C29),'HOR2'!$A$6:$M$200,13,FALSE),0)</f>
        <v>0</v>
      </c>
      <c r="W29" s="405">
        <f>_xlfn.IFNA(VLOOKUP(CONCATENATE($W$5,$B29,$C29),'PM3'!$A$6:$M$200,13,FALSE),0)</f>
        <v>0</v>
      </c>
      <c r="X29" s="394">
        <f>_xlfn.IFNA(VLOOKUP(CONCATENATE($X$5,$B29,$C29),BAL!$A$6:$M$200,13,FALSE),0)</f>
        <v>0</v>
      </c>
      <c r="Y29" s="69"/>
    </row>
    <row r="30" spans="1:25" x14ac:dyDescent="0.25">
      <c r="A30" s="495"/>
      <c r="B30" s="74" t="s">
        <v>230</v>
      </c>
      <c r="C30" s="79" t="s">
        <v>231</v>
      </c>
      <c r="D30" s="79" t="s">
        <v>185</v>
      </c>
      <c r="E30" s="80">
        <v>45061</v>
      </c>
      <c r="F30" s="81">
        <v>15</v>
      </c>
      <c r="G30" s="76">
        <f t="shared" si="0"/>
        <v>0</v>
      </c>
      <c r="H30" s="77">
        <f t="shared" si="1"/>
        <v>0</v>
      </c>
      <c r="I30" s="403">
        <f t="shared" si="2"/>
        <v>10</v>
      </c>
      <c r="J30" s="160">
        <f>_xlfn.IFNA(VLOOKUP(CONCATENATE($J$5,$B30,$C30),'HOR22'!$A$6:$M$250,13,FALSE),0)</f>
        <v>0</v>
      </c>
      <c r="K30" s="320">
        <f>_xlfn.IFNA(VLOOKUP(CONCATENATE($K$5,$B30,$C30),'BUS1'!$A$6:$M$250,13,FALSE),0)</f>
        <v>0</v>
      </c>
      <c r="L30" s="78">
        <f>_xlfn.IFNA(VLOOKUP(CONCATENATE($L$5,$B30,$C30),'KR2'!$A$6:$M$250,13,FALSE),0)</f>
        <v>0</v>
      </c>
      <c r="M30" s="320">
        <f>_xlfn.IFNA(VLOOKUP(CONCATENATE($M$5,$B30,$C30),'CAP1'!$A$6:$M$250,13,FALSE),0)</f>
        <v>0</v>
      </c>
      <c r="N30" s="302">
        <f>_xlfn.IFNA(VLOOKUP(CONCATENATE($N$5,$B30,$C30),'PM1'!$A$6:$M$250,13,FALSE),0)</f>
        <v>0</v>
      </c>
      <c r="O30" s="302">
        <f>_xlfn.IFNA(VLOOKUP(CONCATENATE($O$5,$B30,$C30),'SWA1'!$A$6:$M$154,13,FALSE),0)</f>
        <v>0</v>
      </c>
      <c r="P30" s="78">
        <f>_xlfn.IFNA(VLOOKUP(CONCATENATE($P$5,$B30,$C30),'EH1'!$A$6:$M$200,13,FALSE),0)</f>
        <v>0</v>
      </c>
      <c r="Q30" s="320">
        <f>_xlfn.IFNA(VLOOKUP(CONCATENATE($Q$5,$B30,$C30),'HOR1'!$A$6:$M$287,13,FALSE),0)</f>
        <v>0</v>
      </c>
      <c r="R30" s="302">
        <f>_xlfn.IFNA(VLOOKUP(CONCATENATE($R$5,$B30,$C30),'PM2'!$A$6:$M$148,13,FALSE),0)</f>
        <v>0</v>
      </c>
      <c r="S30" s="323">
        <f>_xlfn.IFNA(VLOOKUP(CONCATENATE($S$5,$B30,$C30),[1]MOR1!$A$6:$M$148,13,FALSE),0)</f>
        <v>0</v>
      </c>
      <c r="T30" s="304">
        <f>_xlfn.IFNA(VLOOKUP(CONCATENATE($T$5,$B30,$C30),SER!$A$6:$M$196,13,FALSE),0)</f>
        <v>0</v>
      </c>
      <c r="U30" s="211">
        <f>_xlfn.IFNA(VLOOKUP(CONCATENATE($U$5,$B30,$C30),'BUS1'!$A$6:$M$200,13,FALSE),0)</f>
        <v>0</v>
      </c>
      <c r="V30" s="354">
        <f>_xlfn.IFNA(VLOOKUP(CONCATENATE($V$5,$B30,$C30),'HOR2'!$A$6:$M$200,13,FALSE),0)</f>
        <v>0</v>
      </c>
      <c r="W30" s="405">
        <f>_xlfn.IFNA(VLOOKUP(CONCATENATE($W$5,$B30,$C30),'PM3'!$A$6:$M$200,13,FALSE),0)</f>
        <v>0</v>
      </c>
      <c r="X30" s="394">
        <f>_xlfn.IFNA(VLOOKUP(CONCATENATE($X$5,$B30,$C30),BAL!$A$6:$M$200,13,FALSE),0)</f>
        <v>0</v>
      </c>
      <c r="Y30" s="68"/>
    </row>
    <row r="31" spans="1:25" x14ac:dyDescent="0.25">
      <c r="A31" s="495"/>
      <c r="B31" s="74" t="s">
        <v>292</v>
      </c>
      <c r="C31" s="79" t="s">
        <v>284</v>
      </c>
      <c r="D31" s="79" t="s">
        <v>232</v>
      </c>
      <c r="E31" s="80">
        <v>45028</v>
      </c>
      <c r="F31" s="81">
        <v>16</v>
      </c>
      <c r="G31" s="76">
        <f t="shared" si="0"/>
        <v>0</v>
      </c>
      <c r="H31" s="77">
        <f t="shared" si="1"/>
        <v>0</v>
      </c>
      <c r="I31" s="403">
        <f t="shared" si="2"/>
        <v>10</v>
      </c>
      <c r="J31" s="160">
        <f>_xlfn.IFNA(VLOOKUP(CONCATENATE($J$5,$B31,$C31),'HOR22'!$A$6:$M$250,13,FALSE),0)</f>
        <v>0</v>
      </c>
      <c r="K31" s="320">
        <f>_xlfn.IFNA(VLOOKUP(CONCATENATE($K$5,$B31,$C31),'BUS1'!$A$6:$M$250,13,FALSE),0)</f>
        <v>0</v>
      </c>
      <c r="L31" s="78">
        <f>_xlfn.IFNA(VLOOKUP(CONCATENATE($L$5,$B31,$C31),'KR2'!$A$6:$M$250,13,FALSE),0)</f>
        <v>0</v>
      </c>
      <c r="M31" s="320">
        <f>_xlfn.IFNA(VLOOKUP(CONCATENATE($M$5,$B31,$C31),'CAP1'!$A$6:$M$250,13,FALSE),0)</f>
        <v>0</v>
      </c>
      <c r="N31" s="302">
        <f>_xlfn.IFNA(VLOOKUP(CONCATENATE($N$5,$B31,$C31),'PM1'!$A$6:$M$250,13,FALSE),0)</f>
        <v>0</v>
      </c>
      <c r="O31" s="302">
        <f>_xlfn.IFNA(VLOOKUP(CONCATENATE($O$5,$B31,$C31),'SWA1'!$A$6:$M$154,13,FALSE),0)</f>
        <v>0</v>
      </c>
      <c r="P31" s="78">
        <f>_xlfn.IFNA(VLOOKUP(CONCATENATE($P$5,$B31,$C31),'EH1'!$A$6:$M$200,13,FALSE),0)</f>
        <v>0</v>
      </c>
      <c r="Q31" s="320">
        <f>_xlfn.IFNA(VLOOKUP(CONCATENATE($Q$5,$B31,$C31),'HOR1'!$A$6:$M$287,13,FALSE),0)</f>
        <v>0</v>
      </c>
      <c r="R31" s="302">
        <f>_xlfn.IFNA(VLOOKUP(CONCATENATE($R$5,$B31,$C31),'PM2'!$A$6:$M$148,13,FALSE),0)</f>
        <v>0</v>
      </c>
      <c r="S31" s="323">
        <f>_xlfn.IFNA(VLOOKUP(CONCATENATE($S$5,$B31,$C31),[1]MOR1!$A$6:$M$148,13,FALSE),0)</f>
        <v>0</v>
      </c>
      <c r="T31" s="304">
        <f>_xlfn.IFNA(VLOOKUP(CONCATENATE($T$5,$B31,$C31),SER!$A$6:$M$196,13,FALSE),0)</f>
        <v>0</v>
      </c>
      <c r="U31" s="211">
        <f>_xlfn.IFNA(VLOOKUP(CONCATENATE($U$5,$B31,$C31),'BUS1'!$A$6:$M$200,13,FALSE),0)</f>
        <v>0</v>
      </c>
      <c r="V31" s="354">
        <f>_xlfn.IFNA(VLOOKUP(CONCATENATE($V$5,$B31,$C31),'HOR2'!$A$6:$M$200,13,FALSE),0)</f>
        <v>0</v>
      </c>
      <c r="W31" s="405">
        <f>_xlfn.IFNA(VLOOKUP(CONCATENATE($W$5,$B31,$C31),'PM3'!$A$6:$M$200,13,FALSE),0)</f>
        <v>0</v>
      </c>
      <c r="X31" s="394">
        <f>_xlfn.IFNA(VLOOKUP(CONCATENATE($X$5,$B31,$C31),BAL!$A$6:$M$200,13,FALSE),0)</f>
        <v>0</v>
      </c>
      <c r="Y31" s="68"/>
    </row>
    <row r="32" spans="1:25" x14ac:dyDescent="0.25">
      <c r="A32" s="495"/>
      <c r="B32" s="74" t="s">
        <v>233</v>
      </c>
      <c r="C32" s="79" t="s">
        <v>234</v>
      </c>
      <c r="D32" s="79" t="s">
        <v>219</v>
      </c>
      <c r="E32" s="80">
        <v>45035</v>
      </c>
      <c r="F32" s="81">
        <v>16</v>
      </c>
      <c r="G32" s="76">
        <f t="shared" si="0"/>
        <v>0</v>
      </c>
      <c r="H32" s="77">
        <f t="shared" si="1"/>
        <v>0</v>
      </c>
      <c r="I32" s="403">
        <f t="shared" si="2"/>
        <v>10</v>
      </c>
      <c r="J32" s="160">
        <f>_xlfn.IFNA(VLOOKUP(CONCATENATE($J$5,$B32,$C32),'HOR22'!$A$6:$M$250,13,FALSE),0)</f>
        <v>0</v>
      </c>
      <c r="K32" s="320">
        <f>_xlfn.IFNA(VLOOKUP(CONCATENATE($K$5,$B32,$C32),'BUS1'!$A$6:$M$250,13,FALSE),0)</f>
        <v>0</v>
      </c>
      <c r="L32" s="78">
        <f>_xlfn.IFNA(VLOOKUP(CONCATENATE($L$5,$B32,$C32),'KR2'!$A$6:$M$250,13,FALSE),0)</f>
        <v>0</v>
      </c>
      <c r="M32" s="320">
        <f>_xlfn.IFNA(VLOOKUP(CONCATENATE($M$5,$B32,$C32),'CAP1'!$A$6:$M$250,13,FALSE),0)</f>
        <v>0</v>
      </c>
      <c r="N32" s="302">
        <f>_xlfn.IFNA(VLOOKUP(CONCATENATE($N$5,$B32,$C32),'PM1'!$A$6:$M$250,13,FALSE),0)</f>
        <v>0</v>
      </c>
      <c r="O32" s="302">
        <f>_xlfn.IFNA(VLOOKUP(CONCATENATE($O$5,$B32,$C32),'SWA1'!$A$6:$M$154,13,FALSE),0)</f>
        <v>0</v>
      </c>
      <c r="P32" s="78">
        <f>_xlfn.IFNA(VLOOKUP(CONCATENATE($P$5,$B32,$C32),'EH1'!$A$6:$M$200,13,FALSE),0)</f>
        <v>0</v>
      </c>
      <c r="Q32" s="320">
        <f>_xlfn.IFNA(VLOOKUP(CONCATENATE($Q$5,$B32,$C32),'HOR1'!$A$6:$M$287,13,FALSE),0)</f>
        <v>0</v>
      </c>
      <c r="R32" s="302">
        <f>_xlfn.IFNA(VLOOKUP(CONCATENATE($R$5,$B32,$C32),'PM2'!$A$6:$M$148,13,FALSE),0)</f>
        <v>0</v>
      </c>
      <c r="S32" s="323">
        <f>_xlfn.IFNA(VLOOKUP(CONCATENATE($S$5,$B32,$C32),[1]MOR1!$A$6:$M$148,13,FALSE),0)</f>
        <v>0</v>
      </c>
      <c r="T32" s="304">
        <f>_xlfn.IFNA(VLOOKUP(CONCATENATE($T$5,$B32,$C32),SER!$A$6:$M$196,13,FALSE),0)</f>
        <v>0</v>
      </c>
      <c r="U32" s="211">
        <f>_xlfn.IFNA(VLOOKUP(CONCATENATE($U$5,$B32,$C32),'BUS1'!$A$6:$M$200,13,FALSE),0)</f>
        <v>0</v>
      </c>
      <c r="V32" s="354">
        <f>_xlfn.IFNA(VLOOKUP(CONCATENATE($V$5,$B32,$C32),'HOR2'!$A$6:$M$200,13,FALSE),0)</f>
        <v>0</v>
      </c>
      <c r="W32" s="405">
        <f>_xlfn.IFNA(VLOOKUP(CONCATENATE($W$5,$B32,$C32),'PM3'!$A$6:$M$200,13,FALSE),0)</f>
        <v>0</v>
      </c>
      <c r="X32" s="394">
        <f>_xlfn.IFNA(VLOOKUP(CONCATENATE($X$5,$B32,$C32),BAL!$A$6:$M$200,13,FALSE),0)</f>
        <v>0</v>
      </c>
      <c r="Y32" s="68"/>
    </row>
    <row r="33" spans="1:25" s="3" customFormat="1" x14ac:dyDescent="0.25">
      <c r="A33" s="495"/>
      <c r="B33" s="74" t="s">
        <v>293</v>
      </c>
      <c r="C33" s="79" t="s">
        <v>235</v>
      </c>
      <c r="D33" s="79" t="s">
        <v>159</v>
      </c>
      <c r="E33" s="80">
        <v>45028</v>
      </c>
      <c r="F33" s="81">
        <v>14</v>
      </c>
      <c r="G33" s="76">
        <f t="shared" si="0"/>
        <v>0</v>
      </c>
      <c r="H33" s="77">
        <f t="shared" si="1"/>
        <v>0</v>
      </c>
      <c r="I33" s="403">
        <f t="shared" si="2"/>
        <v>10</v>
      </c>
      <c r="J33" s="160">
        <f>_xlfn.IFNA(VLOOKUP(CONCATENATE($J$5,$B33,$C33),'HOR22'!$A$6:$M$250,13,FALSE),0)</f>
        <v>0</v>
      </c>
      <c r="K33" s="320">
        <f>_xlfn.IFNA(VLOOKUP(CONCATENATE($K$5,$B33,$C33),'BUS1'!$A$6:$M$250,13,FALSE),0)</f>
        <v>0</v>
      </c>
      <c r="L33" s="78">
        <f>_xlfn.IFNA(VLOOKUP(CONCATENATE($L$5,$B33,$C33),'KR2'!$A$6:$M$250,13,FALSE),0)</f>
        <v>0</v>
      </c>
      <c r="M33" s="320">
        <f>_xlfn.IFNA(VLOOKUP(CONCATENATE($M$5,$B33,$C33),'CAP1'!$A$6:$M$250,13,FALSE),0)</f>
        <v>0</v>
      </c>
      <c r="N33" s="302">
        <f>_xlfn.IFNA(VLOOKUP(CONCATENATE($N$5,$B33,$C33),'PM1'!$A$6:$M$250,13,FALSE),0)</f>
        <v>0</v>
      </c>
      <c r="O33" s="302">
        <f>_xlfn.IFNA(VLOOKUP(CONCATENATE($O$5,$B33,$C33),'SWA1'!$A$6:$M$154,13,FALSE),0)</f>
        <v>0</v>
      </c>
      <c r="P33" s="78">
        <f>_xlfn.IFNA(VLOOKUP(CONCATENATE($P$5,$B33,$C33),'EH1'!$A$6:$M$200,13,FALSE),0)</f>
        <v>0</v>
      </c>
      <c r="Q33" s="320">
        <f>_xlfn.IFNA(VLOOKUP(CONCATENATE($Q$5,$B33,$C33),'HOR1'!$A$6:$M$287,13,FALSE),0)</f>
        <v>0</v>
      </c>
      <c r="R33" s="302">
        <f>_xlfn.IFNA(VLOOKUP(CONCATENATE($R$5,$B33,$C33),'PM2'!$A$6:$M$148,13,FALSE),0)</f>
        <v>0</v>
      </c>
      <c r="S33" s="323">
        <f>_xlfn.IFNA(VLOOKUP(CONCATENATE($S$5,$B33,$C33),[1]MOR1!$A$6:$M$148,13,FALSE),0)</f>
        <v>0</v>
      </c>
      <c r="T33" s="304">
        <f>_xlfn.IFNA(VLOOKUP(CONCATENATE($T$5,$B33,$C33),SER!$A$6:$M$196,13,FALSE),0)</f>
        <v>0</v>
      </c>
      <c r="U33" s="211">
        <f>_xlfn.IFNA(VLOOKUP(CONCATENATE($U$5,$B33,$C33),'BUS1'!$A$6:$M$200,13,FALSE),0)</f>
        <v>0</v>
      </c>
      <c r="V33" s="354">
        <f>_xlfn.IFNA(VLOOKUP(CONCATENATE($V$5,$B33,$C33),'HOR2'!$A$6:$M$200,13,FALSE),0)</f>
        <v>0</v>
      </c>
      <c r="W33" s="405">
        <f>_xlfn.IFNA(VLOOKUP(CONCATENATE($W$5,$B33,$C33),'PM3'!$A$6:$M$200,13,FALSE),0)</f>
        <v>0</v>
      </c>
      <c r="X33" s="394">
        <f>_xlfn.IFNA(VLOOKUP(CONCATENATE($X$5,$B33,$C33),BAL!$A$6:$M$200,13,FALSE),0)</f>
        <v>0</v>
      </c>
      <c r="Y33" s="69"/>
    </row>
    <row r="34" spans="1:25" x14ac:dyDescent="0.25">
      <c r="A34" s="495"/>
      <c r="B34" s="74" t="s">
        <v>236</v>
      </c>
      <c r="C34" s="79" t="s">
        <v>237</v>
      </c>
      <c r="D34" s="75" t="s">
        <v>238</v>
      </c>
      <c r="E34" s="80">
        <v>45029</v>
      </c>
      <c r="F34" s="81">
        <v>14</v>
      </c>
      <c r="G34" s="76">
        <f t="shared" si="0"/>
        <v>0</v>
      </c>
      <c r="H34" s="77">
        <f t="shared" si="1"/>
        <v>0</v>
      </c>
      <c r="I34" s="403">
        <f t="shared" si="2"/>
        <v>10</v>
      </c>
      <c r="J34" s="160">
        <f>_xlfn.IFNA(VLOOKUP(CONCATENATE($J$5,$B34,$C34),'HOR22'!$A$6:$M$250,13,FALSE),0)</f>
        <v>0</v>
      </c>
      <c r="K34" s="320">
        <f>_xlfn.IFNA(VLOOKUP(CONCATENATE($K$5,$B34,$C34),'BUS1'!$A$6:$M$250,13,FALSE),0)</f>
        <v>0</v>
      </c>
      <c r="L34" s="78">
        <f>_xlfn.IFNA(VLOOKUP(CONCATENATE($L$5,$B34,$C34),'KR2'!$A$6:$M$250,13,FALSE),0)</f>
        <v>0</v>
      </c>
      <c r="M34" s="320">
        <f>_xlfn.IFNA(VLOOKUP(CONCATENATE($M$5,$B34,$C34),'CAP1'!$A$6:$M$250,13,FALSE),0)</f>
        <v>0</v>
      </c>
      <c r="N34" s="302">
        <f>_xlfn.IFNA(VLOOKUP(CONCATENATE($N$5,$B34,$C34),'PM1'!$A$6:$M$250,13,FALSE),0)</f>
        <v>0</v>
      </c>
      <c r="O34" s="302">
        <f>_xlfn.IFNA(VLOOKUP(CONCATENATE($O$5,$B34,$C34),'SWA1'!$A$6:$M$154,13,FALSE),0)</f>
        <v>0</v>
      </c>
      <c r="P34" s="78">
        <f>_xlfn.IFNA(VLOOKUP(CONCATENATE($P$5,$B34,$C34),'EH1'!$A$6:$M$200,13,FALSE),0)</f>
        <v>0</v>
      </c>
      <c r="Q34" s="320">
        <f>_xlfn.IFNA(VLOOKUP(CONCATENATE($Q$5,$B34,$C34),'HOR1'!$A$6:$M$287,13,FALSE),0)</f>
        <v>0</v>
      </c>
      <c r="R34" s="302">
        <f>_xlfn.IFNA(VLOOKUP(CONCATENATE($R$5,$B34,$C34),'PM2'!$A$6:$M$148,13,FALSE),0)</f>
        <v>0</v>
      </c>
      <c r="S34" s="323">
        <f>_xlfn.IFNA(VLOOKUP(CONCATENATE($S$5,$B34,$C34),[1]MOR1!$A$6:$M$148,13,FALSE),0)</f>
        <v>0</v>
      </c>
      <c r="T34" s="304">
        <f>_xlfn.IFNA(VLOOKUP(CONCATENATE($T$5,$B34,$C34),SER!$A$6:$M$196,13,FALSE),0)</f>
        <v>0</v>
      </c>
      <c r="U34" s="211">
        <f>_xlfn.IFNA(VLOOKUP(CONCATENATE($U$5,$B34,$C34),'BUS1'!$A$6:$M$200,13,FALSE),0)</f>
        <v>0</v>
      </c>
      <c r="V34" s="354">
        <f>_xlfn.IFNA(VLOOKUP(CONCATENATE($V$5,$B34,$C34),'HOR2'!$A$6:$M$200,13,FALSE),0)</f>
        <v>0</v>
      </c>
      <c r="W34" s="405">
        <f>_xlfn.IFNA(VLOOKUP(CONCATENATE($W$5,$B34,$C34),'PM3'!$A$6:$M$200,13,FALSE),0)</f>
        <v>0</v>
      </c>
      <c r="X34" s="394">
        <f>_xlfn.IFNA(VLOOKUP(CONCATENATE($X$5,$B34,$C34),BAL!$A$6:$M$200,13,FALSE),0)</f>
        <v>0</v>
      </c>
      <c r="Y34" s="69"/>
    </row>
    <row r="35" spans="1:25" x14ac:dyDescent="0.25">
      <c r="A35" s="495"/>
      <c r="B35" s="74" t="s">
        <v>239</v>
      </c>
      <c r="C35" s="79" t="s">
        <v>240</v>
      </c>
      <c r="D35" s="79" t="s">
        <v>241</v>
      </c>
      <c r="E35" s="80">
        <v>45029</v>
      </c>
      <c r="F35" s="81">
        <v>16</v>
      </c>
      <c r="G35" s="76">
        <f t="shared" si="0"/>
        <v>0</v>
      </c>
      <c r="H35" s="77">
        <f t="shared" si="1"/>
        <v>0</v>
      </c>
      <c r="I35" s="403">
        <f t="shared" si="2"/>
        <v>10</v>
      </c>
      <c r="J35" s="160">
        <f>_xlfn.IFNA(VLOOKUP(CONCATENATE($J$5,$B35,$C35),'HOR22'!$A$6:$M$250,13,FALSE),0)</f>
        <v>0</v>
      </c>
      <c r="K35" s="320">
        <f>_xlfn.IFNA(VLOOKUP(CONCATENATE($K$5,$B35,$C35),'BUS1'!$A$6:$M$250,13,FALSE),0)</f>
        <v>0</v>
      </c>
      <c r="L35" s="78">
        <f>_xlfn.IFNA(VLOOKUP(CONCATENATE($L$5,$B35,$C35),'KR2'!$A$6:$M$250,13,FALSE),0)</f>
        <v>0</v>
      </c>
      <c r="M35" s="320">
        <f>_xlfn.IFNA(VLOOKUP(CONCATENATE($M$5,$B35,$C35),'CAP1'!$A$6:$M$250,13,FALSE),0)</f>
        <v>0</v>
      </c>
      <c r="N35" s="302">
        <f>_xlfn.IFNA(VLOOKUP(CONCATENATE($N$5,$B35,$C35),'PM1'!$A$6:$M$250,13,FALSE),0)</f>
        <v>0</v>
      </c>
      <c r="O35" s="302">
        <f>_xlfn.IFNA(VLOOKUP(CONCATENATE($O$5,$B35,$C35),'SWA1'!$A$6:$M$154,13,FALSE),0)</f>
        <v>0</v>
      </c>
      <c r="P35" s="78">
        <f>_xlfn.IFNA(VLOOKUP(CONCATENATE($P$5,$B35,$C35),'EH1'!$A$6:$M$200,13,FALSE),0)</f>
        <v>0</v>
      </c>
      <c r="Q35" s="320">
        <f>_xlfn.IFNA(VLOOKUP(CONCATENATE($Q$5,$B35,$C35),'HOR1'!$A$6:$M$287,13,FALSE),0)</f>
        <v>0</v>
      </c>
      <c r="R35" s="302">
        <f>_xlfn.IFNA(VLOOKUP(CONCATENATE($R$5,$B35,$C35),'PM2'!$A$6:$M$148,13,FALSE),0)</f>
        <v>0</v>
      </c>
      <c r="S35" s="323">
        <f>_xlfn.IFNA(VLOOKUP(CONCATENATE($S$5,$B35,$C35),[1]MOR1!$A$6:$M$148,13,FALSE),0)</f>
        <v>0</v>
      </c>
      <c r="T35" s="304">
        <f>_xlfn.IFNA(VLOOKUP(CONCATENATE($T$5,$B35,$C35),SER!$A$6:$M$196,13,FALSE),0)</f>
        <v>0</v>
      </c>
      <c r="U35" s="211">
        <f>_xlfn.IFNA(VLOOKUP(CONCATENATE($U$5,$B35,$C35),'BUS1'!$A$6:$M$200,13,FALSE),0)</f>
        <v>0</v>
      </c>
      <c r="V35" s="354">
        <f>_xlfn.IFNA(VLOOKUP(CONCATENATE($V$5,$B35,$C35),'HOR2'!$A$6:$M$200,13,FALSE),0)</f>
        <v>0</v>
      </c>
      <c r="W35" s="405">
        <f>_xlfn.IFNA(VLOOKUP(CONCATENATE($W$5,$B35,$C35),'PM3'!$A$6:$M$200,13,FALSE),0)</f>
        <v>0</v>
      </c>
      <c r="X35" s="394">
        <f>_xlfn.IFNA(VLOOKUP(CONCATENATE($X$5,$B35,$C35),BAL!$A$6:$M$200,13,FALSE),0)</f>
        <v>0</v>
      </c>
      <c r="Y35" s="69"/>
    </row>
    <row r="36" spans="1:25" x14ac:dyDescent="0.25">
      <c r="A36" s="495"/>
      <c r="B36" s="74" t="s">
        <v>242</v>
      </c>
      <c r="C36" s="79" t="s">
        <v>243</v>
      </c>
      <c r="D36" s="79" t="s">
        <v>244</v>
      </c>
      <c r="E36" s="80">
        <v>45030</v>
      </c>
      <c r="F36" s="81">
        <v>14</v>
      </c>
      <c r="G36" s="76">
        <f t="shared" si="0"/>
        <v>0</v>
      </c>
      <c r="H36" s="77">
        <f t="shared" si="1"/>
        <v>0</v>
      </c>
      <c r="I36" s="403">
        <f t="shared" si="2"/>
        <v>10</v>
      </c>
      <c r="J36" s="160">
        <f>_xlfn.IFNA(VLOOKUP(CONCATENATE($J$5,$B36,$C36),'HOR22'!$A$6:$M$250,13,FALSE),0)</f>
        <v>0</v>
      </c>
      <c r="K36" s="320">
        <f>_xlfn.IFNA(VLOOKUP(CONCATENATE($K$5,$B36,$C36),'BUS1'!$A$6:$M$250,13,FALSE),0)</f>
        <v>0</v>
      </c>
      <c r="L36" s="78">
        <f>_xlfn.IFNA(VLOOKUP(CONCATENATE($L$5,$B36,$C36),'KR2'!$A$6:$M$250,13,FALSE),0)</f>
        <v>0</v>
      </c>
      <c r="M36" s="320">
        <f>_xlfn.IFNA(VLOOKUP(CONCATENATE($M$5,$B36,$C36),'CAP1'!$A$6:$M$250,13,FALSE),0)</f>
        <v>0</v>
      </c>
      <c r="N36" s="302">
        <f>_xlfn.IFNA(VLOOKUP(CONCATENATE($N$5,$B36,$C36),'PM1'!$A$6:$M$250,13,FALSE),0)</f>
        <v>0</v>
      </c>
      <c r="O36" s="302">
        <f>_xlfn.IFNA(VLOOKUP(CONCATENATE($O$5,$B36,$C36),'SWA1'!$A$6:$M$154,13,FALSE),0)</f>
        <v>0</v>
      </c>
      <c r="P36" s="78">
        <f>_xlfn.IFNA(VLOOKUP(CONCATENATE($P$5,$B36,$C36),'EH1'!$A$6:$M$200,13,FALSE),0)</f>
        <v>0</v>
      </c>
      <c r="Q36" s="320">
        <f>_xlfn.IFNA(VLOOKUP(CONCATENATE($Q$5,$B36,$C36),'HOR1'!$A$6:$M$287,13,FALSE),0)</f>
        <v>0</v>
      </c>
      <c r="R36" s="302">
        <f>_xlfn.IFNA(VLOOKUP(CONCATENATE($R$5,$B36,$C36),'PM2'!$A$6:$M$148,13,FALSE),0)</f>
        <v>0</v>
      </c>
      <c r="S36" s="323">
        <f>_xlfn.IFNA(VLOOKUP(CONCATENATE($S$5,$B36,$C36),[1]MOR1!$A$6:$M$148,13,FALSE),0)</f>
        <v>0</v>
      </c>
      <c r="T36" s="304">
        <f>_xlfn.IFNA(VLOOKUP(CONCATENATE($T$5,$B36,$C36),SER!$A$6:$M$196,13,FALSE),0)</f>
        <v>0</v>
      </c>
      <c r="U36" s="211">
        <f>_xlfn.IFNA(VLOOKUP(CONCATENATE($U$5,$B36,$C36),'BUS1'!$A$6:$M$200,13,FALSE),0)</f>
        <v>0</v>
      </c>
      <c r="V36" s="354">
        <f>_xlfn.IFNA(VLOOKUP(CONCATENATE($V$5,$B36,$C36),'HOR2'!$A$6:$M$200,13,FALSE),0)</f>
        <v>0</v>
      </c>
      <c r="W36" s="405">
        <f>_xlfn.IFNA(VLOOKUP(CONCATENATE($W$5,$B36,$C36),'PM3'!$A$6:$M$200,13,FALSE),0)</f>
        <v>0</v>
      </c>
      <c r="X36" s="394">
        <f>_xlfn.IFNA(VLOOKUP(CONCATENATE($X$5,$B36,$C36),BAL!$A$6:$M$200,13,FALSE),0)</f>
        <v>0</v>
      </c>
      <c r="Y36" s="69"/>
    </row>
    <row r="37" spans="1:25" x14ac:dyDescent="0.25">
      <c r="A37" s="495"/>
      <c r="B37" s="74" t="s">
        <v>245</v>
      </c>
      <c r="C37" s="79" t="s">
        <v>302</v>
      </c>
      <c r="D37" s="79" t="s">
        <v>246</v>
      </c>
      <c r="E37" s="80">
        <v>45043</v>
      </c>
      <c r="F37" s="81">
        <v>13</v>
      </c>
      <c r="G37" s="76">
        <f t="shared" si="0"/>
        <v>0</v>
      </c>
      <c r="H37" s="77">
        <f t="shared" si="1"/>
        <v>0</v>
      </c>
      <c r="I37" s="403">
        <f t="shared" si="2"/>
        <v>10</v>
      </c>
      <c r="J37" s="160">
        <f>_xlfn.IFNA(VLOOKUP(CONCATENATE($J$5,$B37,$C37),'HOR22'!$A$6:$M$250,13,FALSE),0)</f>
        <v>0</v>
      </c>
      <c r="K37" s="320">
        <f>_xlfn.IFNA(VLOOKUP(CONCATENATE($K$5,$B37,$C37),'BUS1'!$A$6:$M$250,13,FALSE),0)</f>
        <v>0</v>
      </c>
      <c r="L37" s="78">
        <f>_xlfn.IFNA(VLOOKUP(CONCATENATE($L$5,$B37,$C37),'KR2'!$A$6:$M$250,13,FALSE),0)</f>
        <v>0</v>
      </c>
      <c r="M37" s="320">
        <f>_xlfn.IFNA(VLOOKUP(CONCATENATE($M$5,$B37,$C37),'CAP1'!$A$6:$M$250,13,FALSE),0)</f>
        <v>0</v>
      </c>
      <c r="N37" s="302">
        <f>_xlfn.IFNA(VLOOKUP(CONCATENATE($N$5,$B37,$C37),'PM1'!$A$6:$M$250,13,FALSE),0)</f>
        <v>0</v>
      </c>
      <c r="O37" s="302">
        <f>_xlfn.IFNA(VLOOKUP(CONCATENATE($O$5,$B37,$C37),'SWA1'!$A$6:$M$154,13,FALSE),0)</f>
        <v>0</v>
      </c>
      <c r="P37" s="78">
        <f>_xlfn.IFNA(VLOOKUP(CONCATENATE($P$5,$B37,$C37),'EH1'!$A$6:$M$200,13,FALSE),0)</f>
        <v>0</v>
      </c>
      <c r="Q37" s="320">
        <f>_xlfn.IFNA(VLOOKUP(CONCATENATE($Q$5,$B37,$C37),'HOR1'!$A$6:$M$287,13,FALSE),0)</f>
        <v>0</v>
      </c>
      <c r="R37" s="302">
        <f>_xlfn.IFNA(VLOOKUP(CONCATENATE($R$5,$B37,$C37),'PM2'!$A$6:$M$148,13,FALSE),0)</f>
        <v>0</v>
      </c>
      <c r="S37" s="323">
        <f>_xlfn.IFNA(VLOOKUP(CONCATENATE($S$5,$B37,$C37),[1]MOR1!$A$6:$M$148,13,FALSE),0)</f>
        <v>0</v>
      </c>
      <c r="T37" s="304">
        <f>_xlfn.IFNA(VLOOKUP(CONCATENATE($T$5,$B37,$C37),SER!$A$6:$M$196,13,FALSE),0)</f>
        <v>0</v>
      </c>
      <c r="U37" s="211">
        <f>_xlfn.IFNA(VLOOKUP(CONCATENATE($U$5,$B37,$C37),'BUS1'!$A$6:$M$200,13,FALSE),0)</f>
        <v>0</v>
      </c>
      <c r="V37" s="354">
        <f>_xlfn.IFNA(VLOOKUP(CONCATENATE($V$5,$B37,$C37),'HOR2'!$A$6:$M$200,13,FALSE),0)</f>
        <v>0</v>
      </c>
      <c r="W37" s="405">
        <f>_xlfn.IFNA(VLOOKUP(CONCATENATE($W$5,$B37,$C37),'PM3'!$A$6:$M$200,13,FALSE),0)</f>
        <v>0</v>
      </c>
      <c r="X37" s="394">
        <f>_xlfn.IFNA(VLOOKUP(CONCATENATE($X$5,$B37,$C37),BAL!$A$6:$M$200,13,FALSE),0)</f>
        <v>0</v>
      </c>
      <c r="Y37" s="69"/>
    </row>
    <row r="38" spans="1:25" x14ac:dyDescent="0.25">
      <c r="A38" s="495"/>
      <c r="B38" s="74" t="s">
        <v>247</v>
      </c>
      <c r="C38" s="79" t="s">
        <v>285</v>
      </c>
      <c r="D38" s="79" t="s">
        <v>227</v>
      </c>
      <c r="E38" s="80">
        <v>45049</v>
      </c>
      <c r="F38" s="81">
        <v>15</v>
      </c>
      <c r="G38" s="76">
        <f t="shared" ref="G38:G69" si="3">COUNTIF(J38:Y38,"&gt;0")</f>
        <v>0</v>
      </c>
      <c r="H38" s="77">
        <f t="shared" ref="H38:H69" si="4">SUM(J38:X38)</f>
        <v>0</v>
      </c>
      <c r="I38" s="403">
        <f t="shared" ref="I38:I69" si="5">RANK(H38,$H$6:$H$95)</f>
        <v>10</v>
      </c>
      <c r="J38" s="160">
        <f>_xlfn.IFNA(VLOOKUP(CONCATENATE($J$5,$B38,$C38),'HOR22'!$A$6:$M$250,13,FALSE),0)</f>
        <v>0</v>
      </c>
      <c r="K38" s="320">
        <f>_xlfn.IFNA(VLOOKUP(CONCATENATE($K$5,$B38,$C38),'BUS1'!$A$6:$M$250,13,FALSE),0)</f>
        <v>0</v>
      </c>
      <c r="L38" s="78">
        <f>_xlfn.IFNA(VLOOKUP(CONCATENATE($L$5,$B38,$C38),'KR2'!$A$6:$M$250,13,FALSE),0)</f>
        <v>0</v>
      </c>
      <c r="M38" s="320">
        <f>_xlfn.IFNA(VLOOKUP(CONCATENATE($M$5,$B38,$C38),'CAP1'!$A$6:$M$250,13,FALSE),0)</f>
        <v>0</v>
      </c>
      <c r="N38" s="302">
        <f>_xlfn.IFNA(VLOOKUP(CONCATENATE($N$5,$B38,$C38),'PM1'!$A$6:$M$250,13,FALSE),0)</f>
        <v>0</v>
      </c>
      <c r="O38" s="302">
        <f>_xlfn.IFNA(VLOOKUP(CONCATENATE($O$5,$B38,$C38),'SWA1'!$A$6:$M$154,13,FALSE),0)</f>
        <v>0</v>
      </c>
      <c r="P38" s="78">
        <f>_xlfn.IFNA(VLOOKUP(CONCATENATE($P$5,$B38,$C38),'EH1'!$A$6:$M$200,13,FALSE),0)</f>
        <v>0</v>
      </c>
      <c r="Q38" s="320">
        <f>_xlfn.IFNA(VLOOKUP(CONCATENATE($Q$5,$B38,$C38),'HOR1'!$A$6:$M$287,13,FALSE),0)</f>
        <v>0</v>
      </c>
      <c r="R38" s="302">
        <f>_xlfn.IFNA(VLOOKUP(CONCATENATE($R$5,$B38,$C38),'PM2'!$A$6:$M$148,13,FALSE),0)</f>
        <v>0</v>
      </c>
      <c r="S38" s="323">
        <f>_xlfn.IFNA(VLOOKUP(CONCATENATE($S$5,$B38,$C38),[1]MOR1!$A$6:$M$148,13,FALSE),0)</f>
        <v>0</v>
      </c>
      <c r="T38" s="304">
        <f>_xlfn.IFNA(VLOOKUP(CONCATENATE($T$5,$B38,$C38),SER!$A$6:$M$196,13,FALSE),0)</f>
        <v>0</v>
      </c>
      <c r="U38" s="211">
        <f>_xlfn.IFNA(VLOOKUP(CONCATENATE($U$5,$B38,$C38),'BUS1'!$A$6:$M$200,13,FALSE),0)</f>
        <v>0</v>
      </c>
      <c r="V38" s="354">
        <f>_xlfn.IFNA(VLOOKUP(CONCATENATE($V$5,$B38,$C38),'HOR2'!$A$6:$M$200,13,FALSE),0)</f>
        <v>0</v>
      </c>
      <c r="W38" s="405">
        <f>_xlfn.IFNA(VLOOKUP(CONCATENATE($W$5,$B38,$C38),'PM3'!$A$6:$M$200,13,FALSE),0)</f>
        <v>0</v>
      </c>
      <c r="X38" s="394">
        <f>_xlfn.IFNA(VLOOKUP(CONCATENATE($X$5,$B38,$C38),BAL!$A$6:$M$200,13,FALSE),0)</f>
        <v>0</v>
      </c>
      <c r="Y38" s="68"/>
    </row>
    <row r="39" spans="1:25" x14ac:dyDescent="0.25">
      <c r="A39" s="495"/>
      <c r="B39" s="74" t="s">
        <v>248</v>
      </c>
      <c r="C39" s="79" t="s">
        <v>249</v>
      </c>
      <c r="D39" s="75" t="s">
        <v>250</v>
      </c>
      <c r="E39" s="80">
        <v>45062</v>
      </c>
      <c r="F39" s="81">
        <v>16</v>
      </c>
      <c r="G39" s="76">
        <f t="shared" si="3"/>
        <v>0</v>
      </c>
      <c r="H39" s="77">
        <f t="shared" si="4"/>
        <v>0</v>
      </c>
      <c r="I39" s="403">
        <f t="shared" si="5"/>
        <v>10</v>
      </c>
      <c r="J39" s="160">
        <f>_xlfn.IFNA(VLOOKUP(CONCATENATE($J$5,$B39,$C39),'HOR22'!$A$6:$M$250,13,FALSE),0)</f>
        <v>0</v>
      </c>
      <c r="K39" s="320">
        <f>_xlfn.IFNA(VLOOKUP(CONCATENATE($K$5,$B39,$C39),'BUS1'!$A$6:$M$250,13,FALSE),0)</f>
        <v>0</v>
      </c>
      <c r="L39" s="78">
        <f>_xlfn.IFNA(VLOOKUP(CONCATENATE($L$5,$B39,$C39),'KR2'!$A$6:$M$250,13,FALSE),0)</f>
        <v>0</v>
      </c>
      <c r="M39" s="320">
        <f>_xlfn.IFNA(VLOOKUP(CONCATENATE($M$5,$B39,$C39),'CAP1'!$A$6:$M$250,13,FALSE),0)</f>
        <v>0</v>
      </c>
      <c r="N39" s="302">
        <f>_xlfn.IFNA(VLOOKUP(CONCATENATE($N$5,$B39,$C39),'PM1'!$A$6:$M$250,13,FALSE),0)</f>
        <v>0</v>
      </c>
      <c r="O39" s="302">
        <f>_xlfn.IFNA(VLOOKUP(CONCATENATE($O$5,$B39,$C39),'SWA1'!$A$6:$M$154,13,FALSE),0)</f>
        <v>0</v>
      </c>
      <c r="P39" s="78">
        <f>_xlfn.IFNA(VLOOKUP(CONCATENATE($P$5,$B39,$C39),'EH1'!$A$6:$M$200,13,FALSE),0)</f>
        <v>0</v>
      </c>
      <c r="Q39" s="320">
        <f>_xlfn.IFNA(VLOOKUP(CONCATENATE($Q$5,$B39,$C39),'HOR1'!$A$6:$M$287,13,FALSE),0)</f>
        <v>0</v>
      </c>
      <c r="R39" s="302">
        <f>_xlfn.IFNA(VLOOKUP(CONCATENATE($R$5,$B39,$C39),'PM2'!$A$6:$M$148,13,FALSE),0)</f>
        <v>0</v>
      </c>
      <c r="S39" s="323">
        <f>_xlfn.IFNA(VLOOKUP(CONCATENATE($S$5,$B39,$C39),[1]MOR1!$A$6:$M$148,13,FALSE),0)</f>
        <v>0</v>
      </c>
      <c r="T39" s="304">
        <f>_xlfn.IFNA(VLOOKUP(CONCATENATE($T$5,$B39,$C39),SER!$A$6:$M$196,13,FALSE),0)</f>
        <v>0</v>
      </c>
      <c r="U39" s="211">
        <f>_xlfn.IFNA(VLOOKUP(CONCATENATE($U$5,$B39,$C39),'BUS1'!$A$6:$M$200,13,FALSE),0)</f>
        <v>0</v>
      </c>
      <c r="V39" s="354">
        <f>_xlfn.IFNA(VLOOKUP(CONCATENATE($V$5,$B39,$C39),'HOR2'!$A$6:$M$200,13,FALSE),0)</f>
        <v>0</v>
      </c>
      <c r="W39" s="405">
        <f>_xlfn.IFNA(VLOOKUP(CONCATENATE($W$5,$B39,$C39),'PM3'!$A$6:$M$200,13,FALSE),0)</f>
        <v>0</v>
      </c>
      <c r="X39" s="394">
        <f>_xlfn.IFNA(VLOOKUP(CONCATENATE($X$5,$B39,$C39),BAL!$A$6:$M$200,13,FALSE),0)</f>
        <v>0</v>
      </c>
      <c r="Y39" s="69"/>
    </row>
    <row r="40" spans="1:25" x14ac:dyDescent="0.25">
      <c r="A40" s="495"/>
      <c r="B40" s="74" t="s">
        <v>485</v>
      </c>
      <c r="C40" s="79" t="s">
        <v>251</v>
      </c>
      <c r="D40" s="79" t="s">
        <v>252</v>
      </c>
      <c r="E40" s="80">
        <v>45028</v>
      </c>
      <c r="F40" s="81">
        <v>14</v>
      </c>
      <c r="G40" s="76">
        <f t="shared" si="3"/>
        <v>0</v>
      </c>
      <c r="H40" s="77">
        <f t="shared" si="4"/>
        <v>0</v>
      </c>
      <c r="I40" s="403">
        <f t="shared" si="5"/>
        <v>10</v>
      </c>
      <c r="J40" s="160">
        <f>_xlfn.IFNA(VLOOKUP(CONCATENATE($J$5,$B40,$C40),'HOR22'!$A$6:$M$250,13,FALSE),0)</f>
        <v>0</v>
      </c>
      <c r="K40" s="320">
        <f>_xlfn.IFNA(VLOOKUP(CONCATENATE($K$5,$B40,$C40),'BUS1'!$A$6:$M$250,13,FALSE),0)</f>
        <v>0</v>
      </c>
      <c r="L40" s="78">
        <f>_xlfn.IFNA(VLOOKUP(CONCATENATE($L$5,$B40,$C40),'KR2'!$A$6:$M$250,13,FALSE),0)</f>
        <v>0</v>
      </c>
      <c r="M40" s="320">
        <f>_xlfn.IFNA(VLOOKUP(CONCATENATE($M$5,$B40,$C40),'CAP1'!$A$6:$M$250,13,FALSE),0)</f>
        <v>0</v>
      </c>
      <c r="N40" s="302">
        <f>_xlfn.IFNA(VLOOKUP(CONCATENATE($N$5,$B40,$C40),'PM1'!$A$6:$M$250,13,FALSE),0)</f>
        <v>0</v>
      </c>
      <c r="O40" s="302">
        <f>_xlfn.IFNA(VLOOKUP(CONCATENATE($O$5,$B40,$C40),'SWA1'!$A$6:$M$154,13,FALSE),0)</f>
        <v>0</v>
      </c>
      <c r="P40" s="78">
        <f>_xlfn.IFNA(VLOOKUP(CONCATENATE($P$5,$B40,$C40),'EH1'!$A$6:$M$200,13,FALSE),0)</f>
        <v>0</v>
      </c>
      <c r="Q40" s="320">
        <f>_xlfn.IFNA(VLOOKUP(CONCATENATE($Q$5,$B40,$C40),'HOR1'!$A$6:$M$287,13,FALSE),0)</f>
        <v>0</v>
      </c>
      <c r="R40" s="302">
        <f>_xlfn.IFNA(VLOOKUP(CONCATENATE($R$5,$B40,$C40),'PM2'!$A$6:$M$148,13,FALSE),0)</f>
        <v>0</v>
      </c>
      <c r="S40" s="323">
        <f>_xlfn.IFNA(VLOOKUP(CONCATENATE($S$5,$B40,$C40),[1]MOR1!$A$6:$M$148,13,FALSE),0)</f>
        <v>0</v>
      </c>
      <c r="T40" s="304">
        <f>_xlfn.IFNA(VLOOKUP(CONCATENATE($T$5,$B40,$C40),SER!$A$6:$M$196,13,FALSE),0)</f>
        <v>0</v>
      </c>
      <c r="U40" s="211">
        <f>_xlfn.IFNA(VLOOKUP(CONCATENATE($U$5,$B40,$C40),'BUS1'!$A$6:$M$200,13,FALSE),0)</f>
        <v>0</v>
      </c>
      <c r="V40" s="354">
        <f>_xlfn.IFNA(VLOOKUP(CONCATENATE($V$5,$B40,$C40),'HOR2'!$A$6:$M$200,13,FALSE),0)</f>
        <v>0</v>
      </c>
      <c r="W40" s="405">
        <f>_xlfn.IFNA(VLOOKUP(CONCATENATE($W$5,$B40,$C40),'PM3'!$A$6:$M$200,13,FALSE),0)</f>
        <v>0</v>
      </c>
      <c r="X40" s="394">
        <f>_xlfn.IFNA(VLOOKUP(CONCATENATE($X$5,$B40,$C40),BAL!$A$6:$M$200,13,FALSE),0)</f>
        <v>0</v>
      </c>
      <c r="Y40" s="69"/>
    </row>
    <row r="41" spans="1:25" x14ac:dyDescent="0.25">
      <c r="A41" s="495"/>
      <c r="B41" s="74" t="s">
        <v>256</v>
      </c>
      <c r="C41" s="79" t="s">
        <v>257</v>
      </c>
      <c r="D41" s="79" t="s">
        <v>258</v>
      </c>
      <c r="E41" s="80">
        <v>45052</v>
      </c>
      <c r="F41" s="81">
        <v>17</v>
      </c>
      <c r="G41" s="76">
        <f t="shared" si="3"/>
        <v>0</v>
      </c>
      <c r="H41" s="77">
        <f t="shared" si="4"/>
        <v>0</v>
      </c>
      <c r="I41" s="403">
        <f t="shared" si="5"/>
        <v>10</v>
      </c>
      <c r="J41" s="160">
        <f>_xlfn.IFNA(VLOOKUP(CONCATENATE($J$5,$B41,$C41),'HOR22'!$A$6:$M$250,13,FALSE),0)</f>
        <v>0</v>
      </c>
      <c r="K41" s="320">
        <f>_xlfn.IFNA(VLOOKUP(CONCATENATE($K$5,$B41,$C41),'BUS1'!$A$6:$M$250,13,FALSE),0)</f>
        <v>0</v>
      </c>
      <c r="L41" s="78">
        <f>_xlfn.IFNA(VLOOKUP(CONCATENATE($L$5,$B41,$C41),'KR2'!$A$6:$M$250,13,FALSE),0)</f>
        <v>0</v>
      </c>
      <c r="M41" s="320">
        <f>_xlfn.IFNA(VLOOKUP(CONCATENATE($M$5,$B41,$C41),'CAP1'!$A$6:$M$250,13,FALSE),0)</f>
        <v>0</v>
      </c>
      <c r="N41" s="302">
        <f>_xlfn.IFNA(VLOOKUP(CONCATENATE($N$5,$B41,$C41),'PM1'!$A$6:$M$250,13,FALSE),0)</f>
        <v>0</v>
      </c>
      <c r="O41" s="302">
        <f>_xlfn.IFNA(VLOOKUP(CONCATENATE($O$5,$B41,$C41),'SWA1'!$A$6:$M$154,13,FALSE),0)</f>
        <v>0</v>
      </c>
      <c r="P41" s="78">
        <f>_xlfn.IFNA(VLOOKUP(CONCATENATE($P$5,$B41,$C41),'EH1'!$A$6:$M$200,13,FALSE),0)</f>
        <v>0</v>
      </c>
      <c r="Q41" s="320">
        <f>_xlfn.IFNA(VLOOKUP(CONCATENATE($Q$5,$B41,$C41),'HOR1'!$A$6:$M$287,13,FALSE),0)</f>
        <v>0</v>
      </c>
      <c r="R41" s="302">
        <f>_xlfn.IFNA(VLOOKUP(CONCATENATE($R$5,$B41,$C41),'PM2'!$A$6:$M$148,13,FALSE),0)</f>
        <v>0</v>
      </c>
      <c r="S41" s="323">
        <f>_xlfn.IFNA(VLOOKUP(CONCATENATE($S$5,$B41,$C41),[1]MOR1!$A$6:$M$148,13,FALSE),0)</f>
        <v>0</v>
      </c>
      <c r="T41" s="304">
        <f>_xlfn.IFNA(VLOOKUP(CONCATENATE($T$5,$B41,$C41),SER!$A$6:$M$196,13,FALSE),0)</f>
        <v>0</v>
      </c>
      <c r="U41" s="211">
        <f>_xlfn.IFNA(VLOOKUP(CONCATENATE($U$5,$B41,$C41),'BUS1'!$A$6:$M$200,13,FALSE),0)</f>
        <v>0</v>
      </c>
      <c r="V41" s="354">
        <f>_xlfn.IFNA(VLOOKUP(CONCATENATE($V$5,$B41,$C41),'HOR2'!$A$6:$M$200,13,FALSE),0)</f>
        <v>0</v>
      </c>
      <c r="W41" s="405">
        <f>_xlfn.IFNA(VLOOKUP(CONCATENATE($W$5,$B41,$C41),'PM3'!$A$6:$M$200,13,FALSE),0)</f>
        <v>0</v>
      </c>
      <c r="X41" s="394">
        <f>_xlfn.IFNA(VLOOKUP(CONCATENATE($X$5,$B41,$C41),BAL!$A$6:$M$200,13,FALSE),0)</f>
        <v>0</v>
      </c>
      <c r="Y41" s="69"/>
    </row>
    <row r="42" spans="1:25" x14ac:dyDescent="0.25">
      <c r="A42" s="495"/>
      <c r="B42" s="74" t="s">
        <v>259</v>
      </c>
      <c r="C42" s="79" t="s">
        <v>260</v>
      </c>
      <c r="D42" s="79" t="s">
        <v>261</v>
      </c>
      <c r="E42" s="80">
        <v>45056</v>
      </c>
      <c r="F42" s="81">
        <v>17</v>
      </c>
      <c r="G42" s="76">
        <f t="shared" si="3"/>
        <v>0</v>
      </c>
      <c r="H42" s="77">
        <f t="shared" si="4"/>
        <v>0</v>
      </c>
      <c r="I42" s="403">
        <f t="shared" si="5"/>
        <v>10</v>
      </c>
      <c r="J42" s="160">
        <f>_xlfn.IFNA(VLOOKUP(CONCATENATE($J$5,$B42,$C42),'HOR22'!$A$6:$M$250,13,FALSE),0)</f>
        <v>0</v>
      </c>
      <c r="K42" s="320">
        <f>_xlfn.IFNA(VLOOKUP(CONCATENATE($K$5,$B42,$C42),'BUS1'!$A$6:$M$250,13,FALSE),0)</f>
        <v>0</v>
      </c>
      <c r="L42" s="78">
        <f>_xlfn.IFNA(VLOOKUP(CONCATENATE($L$5,$B42,$C42),'KR2'!$A$6:$M$250,13,FALSE),0)</f>
        <v>0</v>
      </c>
      <c r="M42" s="320">
        <f>_xlfn.IFNA(VLOOKUP(CONCATENATE($M$5,$B42,$C42),'CAP1'!$A$6:$M$250,13,FALSE),0)</f>
        <v>0</v>
      </c>
      <c r="N42" s="302">
        <f>_xlfn.IFNA(VLOOKUP(CONCATENATE($N$5,$B42,$C42),'PM1'!$A$6:$M$250,13,FALSE),0)</f>
        <v>0</v>
      </c>
      <c r="O42" s="302">
        <f>_xlfn.IFNA(VLOOKUP(CONCATENATE($O$5,$B42,$C42),'SWA1'!$A$6:$M$154,13,FALSE),0)</f>
        <v>0</v>
      </c>
      <c r="P42" s="78">
        <f>_xlfn.IFNA(VLOOKUP(CONCATENATE($P$5,$B42,$C42),'EH1'!$A$6:$M$200,13,FALSE),0)</f>
        <v>0</v>
      </c>
      <c r="Q42" s="320">
        <f>_xlfn.IFNA(VLOOKUP(CONCATENATE($Q$5,$B42,$C42),'HOR1'!$A$6:$M$287,13,FALSE),0)</f>
        <v>0</v>
      </c>
      <c r="R42" s="302">
        <f>_xlfn.IFNA(VLOOKUP(CONCATENATE($R$5,$B42,$C42),'PM2'!$A$6:$M$148,13,FALSE),0)</f>
        <v>0</v>
      </c>
      <c r="S42" s="323">
        <f>_xlfn.IFNA(VLOOKUP(CONCATENATE($S$5,$B42,$C42),[1]MOR1!$A$6:$M$148,13,FALSE),0)</f>
        <v>0</v>
      </c>
      <c r="T42" s="304">
        <f>_xlfn.IFNA(VLOOKUP(CONCATENATE($T$5,$B42,$C42),SER!$A$6:$M$196,13,FALSE),0)</f>
        <v>0</v>
      </c>
      <c r="U42" s="211">
        <f>_xlfn.IFNA(VLOOKUP(CONCATENATE($U$5,$B42,$C42),'BUS1'!$A$6:$M$200,13,FALSE),0)</f>
        <v>0</v>
      </c>
      <c r="V42" s="354">
        <f>_xlfn.IFNA(VLOOKUP(CONCATENATE($V$5,$B42,$C42),'HOR2'!$A$6:$M$200,13,FALSE),0)</f>
        <v>0</v>
      </c>
      <c r="W42" s="405">
        <f>_xlfn.IFNA(VLOOKUP(CONCATENATE($W$5,$B42,$C42),'PM3'!$A$6:$M$200,13,FALSE),0)</f>
        <v>0</v>
      </c>
      <c r="X42" s="394">
        <f>_xlfn.IFNA(VLOOKUP(CONCATENATE($X$5,$B42,$C42),BAL!$A$6:$M$200,13,FALSE),0)</f>
        <v>0</v>
      </c>
      <c r="Y42" s="68"/>
    </row>
    <row r="43" spans="1:25" x14ac:dyDescent="0.25">
      <c r="A43" s="495"/>
      <c r="B43" s="74" t="s">
        <v>294</v>
      </c>
      <c r="C43" s="79" t="s">
        <v>286</v>
      </c>
      <c r="D43" s="79" t="s">
        <v>262</v>
      </c>
      <c r="E43" s="80">
        <v>45028</v>
      </c>
      <c r="F43" s="81">
        <v>10</v>
      </c>
      <c r="G43" s="76">
        <f t="shared" si="3"/>
        <v>0</v>
      </c>
      <c r="H43" s="77">
        <f t="shared" si="4"/>
        <v>0</v>
      </c>
      <c r="I43" s="403">
        <f t="shared" si="5"/>
        <v>10</v>
      </c>
      <c r="J43" s="160">
        <f>_xlfn.IFNA(VLOOKUP(CONCATENATE($J$5,$B43,$C43),'HOR22'!$A$6:$M$250,13,FALSE),0)</f>
        <v>0</v>
      </c>
      <c r="K43" s="320">
        <f>_xlfn.IFNA(VLOOKUP(CONCATENATE($K$5,$B43,$C43),'BUS1'!$A$6:$M$250,13,FALSE),0)</f>
        <v>0</v>
      </c>
      <c r="L43" s="78">
        <f>_xlfn.IFNA(VLOOKUP(CONCATENATE($L$5,$B43,$C43),'KR2'!$A$6:$M$250,13,FALSE),0)</f>
        <v>0</v>
      </c>
      <c r="M43" s="320">
        <f>_xlfn.IFNA(VLOOKUP(CONCATENATE($M$5,$B43,$C43),'CAP1'!$A$6:$M$250,13,FALSE),0)</f>
        <v>0</v>
      </c>
      <c r="N43" s="302">
        <f>_xlfn.IFNA(VLOOKUP(CONCATENATE($N$5,$B43,$C43),'PM1'!$A$6:$M$250,13,FALSE),0)</f>
        <v>0</v>
      </c>
      <c r="O43" s="302">
        <f>_xlfn.IFNA(VLOOKUP(CONCATENATE($O$5,$B43,$C43),'SWA1'!$A$6:$M$154,13,FALSE),0)</f>
        <v>0</v>
      </c>
      <c r="P43" s="78">
        <f>_xlfn.IFNA(VLOOKUP(CONCATENATE($P$5,$B43,$C43),'EH1'!$A$6:$M$200,13,FALSE),0)</f>
        <v>0</v>
      </c>
      <c r="Q43" s="320">
        <f>_xlfn.IFNA(VLOOKUP(CONCATENATE($Q$5,$B43,$C43),'HOR1'!$A$6:$M$287,13,FALSE),0)</f>
        <v>0</v>
      </c>
      <c r="R43" s="302">
        <f>_xlfn.IFNA(VLOOKUP(CONCATENATE($R$5,$B43,$C43),'PM2'!$A$6:$M$148,13,FALSE),0)</f>
        <v>0</v>
      </c>
      <c r="S43" s="323">
        <f>_xlfn.IFNA(VLOOKUP(CONCATENATE($S$5,$B43,$C43),[1]MOR1!$A$6:$M$148,13,FALSE),0)</f>
        <v>0</v>
      </c>
      <c r="T43" s="304">
        <f>_xlfn.IFNA(VLOOKUP(CONCATENATE($T$5,$B43,$C43),SER!$A$6:$M$196,13,FALSE),0)</f>
        <v>0</v>
      </c>
      <c r="U43" s="211">
        <f>_xlfn.IFNA(VLOOKUP(CONCATENATE($U$5,$B43,$C43),'BUS1'!$A$6:$M$200,13,FALSE),0)</f>
        <v>0</v>
      </c>
      <c r="V43" s="354">
        <f>_xlfn.IFNA(VLOOKUP(CONCATENATE($V$5,$B43,$C43),'HOR2'!$A$6:$M$200,13,FALSE),0)</f>
        <v>0</v>
      </c>
      <c r="W43" s="405">
        <f>_xlfn.IFNA(VLOOKUP(CONCATENATE($W$5,$B43,$C43),'PM3'!$A$6:$M$200,13,FALSE),0)</f>
        <v>0</v>
      </c>
      <c r="X43" s="394">
        <f>_xlfn.IFNA(VLOOKUP(CONCATENATE($X$5,$B43,$C43),BAL!$A$6:$M$200,13,FALSE),0)</f>
        <v>0</v>
      </c>
      <c r="Y43" s="68"/>
    </row>
    <row r="44" spans="1:25" x14ac:dyDescent="0.25">
      <c r="A44" s="495"/>
      <c r="B44" s="74" t="s">
        <v>186</v>
      </c>
      <c r="C44" s="79" t="s">
        <v>193</v>
      </c>
      <c r="D44" s="79" t="s">
        <v>187</v>
      </c>
      <c r="E44" s="80">
        <v>45071</v>
      </c>
      <c r="F44" s="81">
        <v>9</v>
      </c>
      <c r="G44" s="76">
        <f t="shared" si="3"/>
        <v>0</v>
      </c>
      <c r="H44" s="77">
        <f t="shared" si="4"/>
        <v>0</v>
      </c>
      <c r="I44" s="403">
        <f t="shared" si="5"/>
        <v>10</v>
      </c>
      <c r="J44" s="160">
        <f>_xlfn.IFNA(VLOOKUP(CONCATENATE($J$5,$B44,$C44),'HOR22'!$A$6:$M$250,13,FALSE),0)</f>
        <v>0</v>
      </c>
      <c r="K44" s="320">
        <f>_xlfn.IFNA(VLOOKUP(CONCATENATE($K$5,$B44,$C44),'BUS1'!$A$6:$M$250,13,FALSE),0)</f>
        <v>0</v>
      </c>
      <c r="L44" s="78">
        <f>_xlfn.IFNA(VLOOKUP(CONCATENATE($L$5,$B44,$C44),'KR2'!$A$6:$M$250,13,FALSE),0)</f>
        <v>0</v>
      </c>
      <c r="M44" s="320">
        <f>_xlfn.IFNA(VLOOKUP(CONCATENATE($M$5,$B44,$C44),'CAP1'!$A$6:$M$250,13,FALSE),0)</f>
        <v>0</v>
      </c>
      <c r="N44" s="302">
        <f>_xlfn.IFNA(VLOOKUP(CONCATENATE($N$5,$B44,$C44),'PM1'!$A$6:$M$250,13,FALSE),0)</f>
        <v>0</v>
      </c>
      <c r="O44" s="302">
        <f>_xlfn.IFNA(VLOOKUP(CONCATENATE($O$5,$B44,$C44),'SWA1'!$A$6:$M$154,13,FALSE),0)</f>
        <v>0</v>
      </c>
      <c r="P44" s="78">
        <f>_xlfn.IFNA(VLOOKUP(CONCATENATE($P$5,$B44,$C44),'EH1'!$A$6:$M$200,13,FALSE),0)</f>
        <v>0</v>
      </c>
      <c r="Q44" s="320">
        <f>_xlfn.IFNA(VLOOKUP(CONCATENATE($Q$5,$B44,$C44),'HOR1'!$A$6:$M$287,13,FALSE),0)</f>
        <v>0</v>
      </c>
      <c r="R44" s="302">
        <f>_xlfn.IFNA(VLOOKUP(CONCATENATE($R$5,$B44,$C44),'PM2'!$A$6:$M$148,13,FALSE),0)</f>
        <v>0</v>
      </c>
      <c r="S44" s="323">
        <f>_xlfn.IFNA(VLOOKUP(CONCATENATE($S$5,$B44,$C44),[1]MOR1!$A$6:$M$148,13,FALSE),0)</f>
        <v>0</v>
      </c>
      <c r="T44" s="304">
        <f>_xlfn.IFNA(VLOOKUP(CONCATENATE($T$5,$B44,$C44),SER!$A$6:$M$196,13,FALSE),0)</f>
        <v>0</v>
      </c>
      <c r="U44" s="211">
        <f>_xlfn.IFNA(VLOOKUP(CONCATENATE($U$5,$B44,$C44),'BUS1'!$A$6:$M$200,13,FALSE),0)</f>
        <v>0</v>
      </c>
      <c r="V44" s="354">
        <f>_xlfn.IFNA(VLOOKUP(CONCATENATE($V$5,$B44,$C44),'HOR2'!$A$6:$M$200,13,FALSE),0)</f>
        <v>0</v>
      </c>
      <c r="W44" s="405">
        <f>_xlfn.IFNA(VLOOKUP(CONCATENATE($W$5,$B44,$C44),'PM3'!$A$6:$M$200,13,FALSE),0)</f>
        <v>0</v>
      </c>
      <c r="X44" s="394">
        <f>_xlfn.IFNA(VLOOKUP(CONCATENATE($X$5,$B44,$C44),BAL!$A$6:$M$200,13,FALSE),0)</f>
        <v>0</v>
      </c>
      <c r="Y44" s="68"/>
    </row>
    <row r="45" spans="1:25" x14ac:dyDescent="0.25">
      <c r="A45" s="495"/>
      <c r="B45" s="74" t="s">
        <v>295</v>
      </c>
      <c r="C45" s="79" t="s">
        <v>287</v>
      </c>
      <c r="D45" s="79" t="s">
        <v>263</v>
      </c>
      <c r="E45" s="80">
        <v>45028</v>
      </c>
      <c r="F45" s="81">
        <v>20</v>
      </c>
      <c r="G45" s="76">
        <f t="shared" si="3"/>
        <v>0</v>
      </c>
      <c r="H45" s="77">
        <f t="shared" si="4"/>
        <v>0</v>
      </c>
      <c r="I45" s="403">
        <f t="shared" si="5"/>
        <v>10</v>
      </c>
      <c r="J45" s="160">
        <f>_xlfn.IFNA(VLOOKUP(CONCATENATE($J$5,$B45,$C45),'HOR22'!$A$6:$M$250,13,FALSE),0)</f>
        <v>0</v>
      </c>
      <c r="K45" s="320">
        <f>_xlfn.IFNA(VLOOKUP(CONCATENATE($K$5,$B45,$C45),'BUS1'!$A$6:$M$250,13,FALSE),0)</f>
        <v>0</v>
      </c>
      <c r="L45" s="78">
        <f>_xlfn.IFNA(VLOOKUP(CONCATENATE($L$5,$B45,$C45),'KR2'!$A$6:$M$250,13,FALSE),0)</f>
        <v>0</v>
      </c>
      <c r="M45" s="320">
        <f>_xlfn.IFNA(VLOOKUP(CONCATENATE($M$5,$B45,$C45),'CAP1'!$A$6:$M$250,13,FALSE),0)</f>
        <v>0</v>
      </c>
      <c r="N45" s="302">
        <f>_xlfn.IFNA(VLOOKUP(CONCATENATE($N$5,$B45,$C45),'PM1'!$A$6:$M$250,13,FALSE),0)</f>
        <v>0</v>
      </c>
      <c r="O45" s="302">
        <f>_xlfn.IFNA(VLOOKUP(CONCATENATE($O$5,$B45,$C45),'SWA1'!$A$6:$M$154,13,FALSE),0)</f>
        <v>0</v>
      </c>
      <c r="P45" s="78">
        <f>_xlfn.IFNA(VLOOKUP(CONCATENATE($P$5,$B45,$C45),'EH1'!$A$6:$M$200,13,FALSE),0)</f>
        <v>0</v>
      </c>
      <c r="Q45" s="320">
        <f>_xlfn.IFNA(VLOOKUP(CONCATENATE($Q$5,$B45,$C45),'HOR1'!$A$6:$M$287,13,FALSE),0)</f>
        <v>0</v>
      </c>
      <c r="R45" s="302">
        <f>_xlfn.IFNA(VLOOKUP(CONCATENATE($R$5,$B45,$C45),'PM2'!$A$6:$M$148,13,FALSE),0)</f>
        <v>0</v>
      </c>
      <c r="S45" s="323">
        <f>_xlfn.IFNA(VLOOKUP(CONCATENATE($S$5,$B45,$C45),[1]MOR1!$A$6:$M$148,13,FALSE),0)</f>
        <v>0</v>
      </c>
      <c r="T45" s="304">
        <f>_xlfn.IFNA(VLOOKUP(CONCATENATE($T$5,$B45,$C45),SER!$A$6:$M$196,13,FALSE),0)</f>
        <v>0</v>
      </c>
      <c r="U45" s="211">
        <f>_xlfn.IFNA(VLOOKUP(CONCATENATE($U$5,$B45,$C45),'BUS1'!$A$6:$M$200,13,FALSE),0)</f>
        <v>0</v>
      </c>
      <c r="V45" s="354">
        <f>_xlfn.IFNA(VLOOKUP(CONCATENATE($V$5,$B45,$C45),'HOR2'!$A$6:$M$200,13,FALSE),0)</f>
        <v>0</v>
      </c>
      <c r="W45" s="405">
        <f>_xlfn.IFNA(VLOOKUP(CONCATENATE($W$5,$B45,$C45),'PM3'!$A$6:$M$200,13,FALSE),0)</f>
        <v>0</v>
      </c>
      <c r="X45" s="394">
        <f>_xlfn.IFNA(VLOOKUP(CONCATENATE($X$5,$B45,$C45),BAL!$A$6:$M$200,13,FALSE),0)</f>
        <v>0</v>
      </c>
      <c r="Y45" s="68"/>
    </row>
    <row r="46" spans="1:25" x14ac:dyDescent="0.25">
      <c r="A46" s="495"/>
      <c r="B46" s="74" t="s">
        <v>264</v>
      </c>
      <c r="C46" s="79" t="s">
        <v>265</v>
      </c>
      <c r="D46" s="79" t="s">
        <v>219</v>
      </c>
      <c r="E46" s="80">
        <v>45028</v>
      </c>
      <c r="F46" s="81">
        <v>12</v>
      </c>
      <c r="G46" s="76">
        <f t="shared" si="3"/>
        <v>0</v>
      </c>
      <c r="H46" s="77">
        <f t="shared" si="4"/>
        <v>0</v>
      </c>
      <c r="I46" s="403">
        <f t="shared" si="5"/>
        <v>10</v>
      </c>
      <c r="J46" s="160">
        <f>_xlfn.IFNA(VLOOKUP(CONCATENATE($J$5,$B46,$C46),'HOR22'!$A$6:$M$250,13,FALSE),0)</f>
        <v>0</v>
      </c>
      <c r="K46" s="320">
        <f>_xlfn.IFNA(VLOOKUP(CONCATENATE($K$5,$B46,$C46),'BUS1'!$A$6:$M$250,13,FALSE),0)</f>
        <v>0</v>
      </c>
      <c r="L46" s="78">
        <f>_xlfn.IFNA(VLOOKUP(CONCATENATE($L$5,$B46,$C46),'KR2'!$A$6:$M$250,13,FALSE),0)</f>
        <v>0</v>
      </c>
      <c r="M46" s="320">
        <f>_xlfn.IFNA(VLOOKUP(CONCATENATE($M$5,$B46,$C46),'CAP1'!$A$6:$M$250,13,FALSE),0)</f>
        <v>0</v>
      </c>
      <c r="N46" s="302">
        <f>_xlfn.IFNA(VLOOKUP(CONCATENATE($N$5,$B46,$C46),'PM1'!$A$6:$M$250,13,FALSE),0)</f>
        <v>0</v>
      </c>
      <c r="O46" s="302">
        <f>_xlfn.IFNA(VLOOKUP(CONCATENATE($O$5,$B46,$C46),'SWA1'!$A$6:$M$154,13,FALSE),0)</f>
        <v>0</v>
      </c>
      <c r="P46" s="78">
        <f>_xlfn.IFNA(VLOOKUP(CONCATENATE($P$5,$B46,$C46),'EH1'!$A$6:$M$200,13,FALSE),0)</f>
        <v>0</v>
      </c>
      <c r="Q46" s="320">
        <f>_xlfn.IFNA(VLOOKUP(CONCATENATE($Q$5,$B46,$C46),'HOR1'!$A$6:$M$287,13,FALSE),0)</f>
        <v>0</v>
      </c>
      <c r="R46" s="302">
        <f>_xlfn.IFNA(VLOOKUP(CONCATENATE($R$5,$B46,$C46),'PM2'!$A$6:$M$148,13,FALSE),0)</f>
        <v>0</v>
      </c>
      <c r="S46" s="323">
        <f>_xlfn.IFNA(VLOOKUP(CONCATENATE($S$5,$B46,$C46),[1]MOR1!$A$6:$M$148,13,FALSE),0)</f>
        <v>0</v>
      </c>
      <c r="T46" s="304">
        <f>_xlfn.IFNA(VLOOKUP(CONCATENATE($T$5,$B46,$C46),SER!$A$6:$M$196,13,FALSE),0)</f>
        <v>0</v>
      </c>
      <c r="U46" s="211">
        <f>_xlfn.IFNA(VLOOKUP(CONCATENATE($U$5,$B46,$C46),'BUS1'!$A$6:$M$200,13,FALSE),0)</f>
        <v>0</v>
      </c>
      <c r="V46" s="354">
        <f>_xlfn.IFNA(VLOOKUP(CONCATENATE($V$5,$B46,$C46),'HOR2'!$A$6:$M$200,13,FALSE),0)</f>
        <v>0</v>
      </c>
      <c r="W46" s="405">
        <f>_xlfn.IFNA(VLOOKUP(CONCATENATE($W$5,$B46,$C46),'PM3'!$A$6:$M$200,13,FALSE),0)</f>
        <v>0</v>
      </c>
      <c r="X46" s="394">
        <f>_xlfn.IFNA(VLOOKUP(CONCATENATE($X$5,$B46,$C46),BAL!$A$6:$M$200,13,FALSE),0)</f>
        <v>0</v>
      </c>
      <c r="Y46" s="68"/>
    </row>
    <row r="47" spans="1:25" x14ac:dyDescent="0.25">
      <c r="A47" s="495"/>
      <c r="B47" s="74" t="s">
        <v>266</v>
      </c>
      <c r="C47" s="79" t="s">
        <v>267</v>
      </c>
      <c r="D47" s="79" t="s">
        <v>268</v>
      </c>
      <c r="E47" s="80">
        <v>45028</v>
      </c>
      <c r="F47" s="81">
        <v>14</v>
      </c>
      <c r="G47" s="76">
        <f t="shared" si="3"/>
        <v>0</v>
      </c>
      <c r="H47" s="77">
        <f t="shared" si="4"/>
        <v>0</v>
      </c>
      <c r="I47" s="403">
        <f t="shared" si="5"/>
        <v>10</v>
      </c>
      <c r="J47" s="160">
        <f>_xlfn.IFNA(VLOOKUP(CONCATENATE($J$5,$B47,$C47),'HOR22'!$A$6:$M$250,13,FALSE),0)</f>
        <v>0</v>
      </c>
      <c r="K47" s="320">
        <f>_xlfn.IFNA(VLOOKUP(CONCATENATE($K$5,$B47,$C47),'BUS1'!$A$6:$M$250,13,FALSE),0)</f>
        <v>0</v>
      </c>
      <c r="L47" s="78">
        <f>_xlfn.IFNA(VLOOKUP(CONCATENATE($L$5,$B47,$C47),'KR2'!$A$6:$M$250,13,FALSE),0)</f>
        <v>0</v>
      </c>
      <c r="M47" s="320">
        <f>_xlfn.IFNA(VLOOKUP(CONCATENATE($M$5,$B47,$C47),'CAP1'!$A$6:$M$250,13,FALSE),0)</f>
        <v>0</v>
      </c>
      <c r="N47" s="302">
        <f>_xlfn.IFNA(VLOOKUP(CONCATENATE($N$5,$B47,$C47),'PM1'!$A$6:$M$250,13,FALSE),0)</f>
        <v>0</v>
      </c>
      <c r="O47" s="302">
        <f>_xlfn.IFNA(VLOOKUP(CONCATENATE($O$5,$B47,$C47),'SWA1'!$A$6:$M$154,13,FALSE),0)</f>
        <v>0</v>
      </c>
      <c r="P47" s="78">
        <f>_xlfn.IFNA(VLOOKUP(CONCATENATE($P$5,$B47,$C47),'EH1'!$A$6:$M$200,13,FALSE),0)</f>
        <v>0</v>
      </c>
      <c r="Q47" s="320">
        <f>_xlfn.IFNA(VLOOKUP(CONCATENATE($Q$5,$B47,$C47),'HOR1'!$A$6:$M$287,13,FALSE),0)</f>
        <v>0</v>
      </c>
      <c r="R47" s="302">
        <f>_xlfn.IFNA(VLOOKUP(CONCATENATE($R$5,$B47,$C47),'PM2'!$A$6:$M$148,13,FALSE),0)</f>
        <v>0</v>
      </c>
      <c r="S47" s="323">
        <f>_xlfn.IFNA(VLOOKUP(CONCATENATE($S$5,$B47,$C47),[1]MOR1!$A$6:$M$148,13,FALSE),0)</f>
        <v>0</v>
      </c>
      <c r="T47" s="304">
        <f>_xlfn.IFNA(VLOOKUP(CONCATENATE($T$5,$B47,$C47),SER!$A$6:$M$196,13,FALSE),0)</f>
        <v>0</v>
      </c>
      <c r="U47" s="211">
        <f>_xlfn.IFNA(VLOOKUP(CONCATENATE($U$5,$B47,$C47),'BUS1'!$A$6:$M$200,13,FALSE),0)</f>
        <v>0</v>
      </c>
      <c r="V47" s="354">
        <f>_xlfn.IFNA(VLOOKUP(CONCATENATE($V$5,$B47,$C47),'HOR2'!$A$6:$M$200,13,FALSE),0)</f>
        <v>0</v>
      </c>
      <c r="W47" s="405">
        <f>_xlfn.IFNA(VLOOKUP(CONCATENATE($W$5,$B47,$C47),'PM3'!$A$6:$M$200,13,FALSE),0)</f>
        <v>0</v>
      </c>
      <c r="X47" s="394">
        <f>_xlfn.IFNA(VLOOKUP(CONCATENATE($X$5,$B47,$C47),BAL!$A$6:$M$200,13,FALSE),0)</f>
        <v>0</v>
      </c>
      <c r="Y47" s="68"/>
    </row>
    <row r="48" spans="1:25" x14ac:dyDescent="0.25">
      <c r="A48" s="495"/>
      <c r="B48" s="74" t="s">
        <v>296</v>
      </c>
      <c r="C48" s="79" t="s">
        <v>288</v>
      </c>
      <c r="D48" s="79" t="s">
        <v>269</v>
      </c>
      <c r="E48" s="80">
        <v>45028</v>
      </c>
      <c r="F48" s="81">
        <v>13</v>
      </c>
      <c r="G48" s="76">
        <f t="shared" si="3"/>
        <v>0</v>
      </c>
      <c r="H48" s="77">
        <f t="shared" si="4"/>
        <v>0</v>
      </c>
      <c r="I48" s="403">
        <f t="shared" si="5"/>
        <v>10</v>
      </c>
      <c r="J48" s="160">
        <f>_xlfn.IFNA(VLOOKUP(CONCATENATE($J$5,$B48,$C48),'HOR22'!$A$6:$M$250,13,FALSE),0)</f>
        <v>0</v>
      </c>
      <c r="K48" s="320">
        <f>_xlfn.IFNA(VLOOKUP(CONCATENATE($K$5,$B48,$C48),'BUS1'!$A$6:$M$250,13,FALSE),0)</f>
        <v>0</v>
      </c>
      <c r="L48" s="78">
        <f>_xlfn.IFNA(VLOOKUP(CONCATENATE($L$5,$B48,$C48),'KR2'!$A$6:$M$250,13,FALSE),0)</f>
        <v>0</v>
      </c>
      <c r="M48" s="320">
        <f>_xlfn.IFNA(VLOOKUP(CONCATENATE($M$5,$B48,$C48),'CAP1'!$A$6:$M$250,13,FALSE),0)</f>
        <v>0</v>
      </c>
      <c r="N48" s="302">
        <f>_xlfn.IFNA(VLOOKUP(CONCATENATE($N$5,$B48,$C48),'PM1'!$A$6:$M$250,13,FALSE),0)</f>
        <v>0</v>
      </c>
      <c r="O48" s="302">
        <f>_xlfn.IFNA(VLOOKUP(CONCATENATE($O$5,$B48,$C48),'SWA1'!$A$6:$M$154,13,FALSE),0)</f>
        <v>0</v>
      </c>
      <c r="P48" s="78">
        <f>_xlfn.IFNA(VLOOKUP(CONCATENATE($P$5,$B48,$C48),'EH1'!$A$6:$M$200,13,FALSE),0)</f>
        <v>0</v>
      </c>
      <c r="Q48" s="320">
        <f>_xlfn.IFNA(VLOOKUP(CONCATENATE($Q$5,$B48,$C48),'HOR1'!$A$6:$M$287,13,FALSE),0)</f>
        <v>0</v>
      </c>
      <c r="R48" s="302">
        <f>_xlfn.IFNA(VLOOKUP(CONCATENATE($R$5,$B48,$C48),'PM2'!$A$6:$M$148,13,FALSE),0)</f>
        <v>0</v>
      </c>
      <c r="S48" s="323">
        <f>_xlfn.IFNA(VLOOKUP(CONCATENATE($S$5,$B48,$C48),[1]MOR1!$A$6:$M$148,13,FALSE),0)</f>
        <v>0</v>
      </c>
      <c r="T48" s="304">
        <f>_xlfn.IFNA(VLOOKUP(CONCATENATE($T$5,$B48,$C48),SER!$A$6:$M$196,13,FALSE),0)</f>
        <v>0</v>
      </c>
      <c r="U48" s="211">
        <f>_xlfn.IFNA(VLOOKUP(CONCATENATE($U$5,$B48,$C48),'BUS1'!$A$6:$M$200,13,FALSE),0)</f>
        <v>0</v>
      </c>
      <c r="V48" s="354">
        <f>_xlfn.IFNA(VLOOKUP(CONCATENATE($V$5,$B48,$C48),'HOR2'!$A$6:$M$200,13,FALSE),0)</f>
        <v>0</v>
      </c>
      <c r="W48" s="405">
        <f>_xlfn.IFNA(VLOOKUP(CONCATENATE($W$5,$B48,$C48),'PM3'!$A$6:$M$200,13,FALSE),0)</f>
        <v>0</v>
      </c>
      <c r="X48" s="394">
        <f>_xlfn.IFNA(VLOOKUP(CONCATENATE($X$5,$B48,$C48),BAL!$A$6:$M$200,13,FALSE),0)</f>
        <v>0</v>
      </c>
      <c r="Y48" s="68"/>
    </row>
    <row r="49" spans="1:25" x14ac:dyDescent="0.25">
      <c r="A49" s="495"/>
      <c r="B49" s="74" t="s">
        <v>169</v>
      </c>
      <c r="C49" s="79" t="s">
        <v>270</v>
      </c>
      <c r="D49" s="79" t="s">
        <v>171</v>
      </c>
      <c r="E49" s="80">
        <v>45034</v>
      </c>
      <c r="F49" s="81">
        <v>10</v>
      </c>
      <c r="G49" s="76">
        <f t="shared" si="3"/>
        <v>0</v>
      </c>
      <c r="H49" s="77">
        <f t="shared" si="4"/>
        <v>0</v>
      </c>
      <c r="I49" s="403">
        <f t="shared" si="5"/>
        <v>10</v>
      </c>
      <c r="J49" s="160">
        <f>_xlfn.IFNA(VLOOKUP(CONCATENATE($J$5,$B49,$C49),'HOR22'!$A$6:$M$250,13,FALSE),0)</f>
        <v>0</v>
      </c>
      <c r="K49" s="320">
        <f>_xlfn.IFNA(VLOOKUP(CONCATENATE($K$5,$B49,$C49),'BUS1'!$A$6:$M$250,13,FALSE),0)</f>
        <v>0</v>
      </c>
      <c r="L49" s="78">
        <f>_xlfn.IFNA(VLOOKUP(CONCATENATE($L$5,$B49,$C49),'KR2'!$A$6:$M$250,13,FALSE),0)</f>
        <v>0</v>
      </c>
      <c r="M49" s="320">
        <f>_xlfn.IFNA(VLOOKUP(CONCATENATE($M$5,$B49,$C49),'CAP1'!$A$6:$M$250,13,FALSE),0)</f>
        <v>0</v>
      </c>
      <c r="N49" s="302">
        <f>_xlfn.IFNA(VLOOKUP(CONCATENATE($N$5,$B49,$C49),'PM1'!$A$6:$M$250,13,FALSE),0)</f>
        <v>0</v>
      </c>
      <c r="O49" s="302">
        <f>_xlfn.IFNA(VLOOKUP(CONCATENATE($O$5,$B49,$C49),'SWA1'!$A$6:$M$154,13,FALSE),0)</f>
        <v>0</v>
      </c>
      <c r="P49" s="78">
        <f>_xlfn.IFNA(VLOOKUP(CONCATENATE($P$5,$B49,$C49),'EH1'!$A$6:$M$200,13,FALSE),0)</f>
        <v>0</v>
      </c>
      <c r="Q49" s="320">
        <f>_xlfn.IFNA(VLOOKUP(CONCATENATE($Q$5,$B49,$C49),'HOR1'!$A$6:$M$287,13,FALSE),0)</f>
        <v>0</v>
      </c>
      <c r="R49" s="302">
        <f>_xlfn.IFNA(VLOOKUP(CONCATENATE($R$5,$B49,$C49),'PM2'!$A$6:$M$148,13,FALSE),0)</f>
        <v>0</v>
      </c>
      <c r="S49" s="323">
        <f>_xlfn.IFNA(VLOOKUP(CONCATENATE($S$5,$B49,$C49),[1]MOR1!$A$6:$M$148,13,FALSE),0)</f>
        <v>0</v>
      </c>
      <c r="T49" s="304">
        <f>_xlfn.IFNA(VLOOKUP(CONCATENATE($T$5,$B49,$C49),SER!$A$6:$M$196,13,FALSE),0)</f>
        <v>0</v>
      </c>
      <c r="U49" s="211">
        <f>_xlfn.IFNA(VLOOKUP(CONCATENATE($U$5,$B49,$C49),'BUS1'!$A$6:$M$200,13,FALSE),0)</f>
        <v>0</v>
      </c>
      <c r="V49" s="354">
        <f>_xlfn.IFNA(VLOOKUP(CONCATENATE($V$5,$B49,$C49),'HOR2'!$A$6:$M$200,13,FALSE),0)</f>
        <v>0</v>
      </c>
      <c r="W49" s="405">
        <f>_xlfn.IFNA(VLOOKUP(CONCATENATE($W$5,$B49,$C49),'PM3'!$A$6:$M$200,13,FALSE),0)</f>
        <v>0</v>
      </c>
      <c r="X49" s="394">
        <f>_xlfn.IFNA(VLOOKUP(CONCATENATE($X$5,$B49,$C49),BAL!$A$6:$M$200,13,FALSE),0)</f>
        <v>0</v>
      </c>
      <c r="Y49" s="68"/>
    </row>
    <row r="50" spans="1:25" x14ac:dyDescent="0.25">
      <c r="A50" s="495"/>
      <c r="B50" s="74" t="s">
        <v>274</v>
      </c>
      <c r="C50" s="79" t="s">
        <v>275</v>
      </c>
      <c r="D50" s="79" t="s">
        <v>276</v>
      </c>
      <c r="E50" s="80">
        <v>45040</v>
      </c>
      <c r="F50" s="81">
        <v>11</v>
      </c>
      <c r="G50" s="76">
        <f t="shared" si="3"/>
        <v>0</v>
      </c>
      <c r="H50" s="77">
        <f t="shared" si="4"/>
        <v>0</v>
      </c>
      <c r="I50" s="403">
        <f t="shared" si="5"/>
        <v>10</v>
      </c>
      <c r="J50" s="160">
        <f>_xlfn.IFNA(VLOOKUP(CONCATENATE($J$5,$B50,$C50),'HOR22'!$A$6:$M$250,13,FALSE),0)</f>
        <v>0</v>
      </c>
      <c r="K50" s="320">
        <f>_xlfn.IFNA(VLOOKUP(CONCATENATE($K$5,$B50,$C50),'BUS1'!$A$6:$M$250,13,FALSE),0)</f>
        <v>0</v>
      </c>
      <c r="L50" s="78">
        <f>_xlfn.IFNA(VLOOKUP(CONCATENATE($L$5,$B50,$C50),'KR2'!$A$6:$M$250,13,FALSE),0)</f>
        <v>0</v>
      </c>
      <c r="M50" s="320">
        <f>_xlfn.IFNA(VLOOKUP(CONCATENATE($M$5,$B50,$C50),'CAP1'!$A$6:$M$250,13,FALSE),0)</f>
        <v>0</v>
      </c>
      <c r="N50" s="302">
        <f>_xlfn.IFNA(VLOOKUP(CONCATENATE($N$5,$B50,$C50),'PM1'!$A$6:$M$250,13,FALSE),0)</f>
        <v>0</v>
      </c>
      <c r="O50" s="302">
        <f>_xlfn.IFNA(VLOOKUP(CONCATENATE($O$5,$B50,$C50),'SWA1'!$A$6:$M$154,13,FALSE),0)</f>
        <v>0</v>
      </c>
      <c r="P50" s="78">
        <f>_xlfn.IFNA(VLOOKUP(CONCATENATE($P$5,$B50,$C50),'EH1'!$A$6:$M$200,13,FALSE),0)</f>
        <v>0</v>
      </c>
      <c r="Q50" s="320">
        <f>_xlfn.IFNA(VLOOKUP(CONCATENATE($Q$5,$B50,$C50),'HOR1'!$A$6:$M$287,13,FALSE),0)</f>
        <v>0</v>
      </c>
      <c r="R50" s="302">
        <f>_xlfn.IFNA(VLOOKUP(CONCATENATE($R$5,$B50,$C50),'PM2'!$A$6:$M$148,13,FALSE),0)</f>
        <v>0</v>
      </c>
      <c r="S50" s="323">
        <f>_xlfn.IFNA(VLOOKUP(CONCATENATE($S$5,$B50,$C50),[1]MOR1!$A$6:$M$148,13,FALSE),0)</f>
        <v>0</v>
      </c>
      <c r="T50" s="304">
        <f>_xlfn.IFNA(VLOOKUP(CONCATENATE($T$5,$B50,$C50),SER!$A$6:$M$196,13,FALSE),0)</f>
        <v>0</v>
      </c>
      <c r="U50" s="211">
        <f>_xlfn.IFNA(VLOOKUP(CONCATENATE($U$5,$B50,$C50),'BUS1'!$A$6:$M$200,13,FALSE),0)</f>
        <v>0</v>
      </c>
      <c r="V50" s="354">
        <f>_xlfn.IFNA(VLOOKUP(CONCATENATE($V$5,$B50,$C50),'HOR2'!$A$6:$M$200,13,FALSE),0)</f>
        <v>0</v>
      </c>
      <c r="W50" s="405">
        <f>_xlfn.IFNA(VLOOKUP(CONCATENATE($W$5,$B50,$C50),'PM3'!$A$6:$M$200,13,FALSE),0)</f>
        <v>0</v>
      </c>
      <c r="X50" s="394">
        <f>_xlfn.IFNA(VLOOKUP(CONCATENATE($X$5,$B50,$C50),BAL!$A$6:$M$200,13,FALSE),0)</f>
        <v>0</v>
      </c>
      <c r="Y50" s="68"/>
    </row>
    <row r="51" spans="1:25" x14ac:dyDescent="0.25">
      <c r="A51" s="495"/>
      <c r="B51" s="74" t="s">
        <v>298</v>
      </c>
      <c r="C51" s="79" t="s">
        <v>277</v>
      </c>
      <c r="D51" s="79" t="s">
        <v>278</v>
      </c>
      <c r="E51" s="80">
        <v>45096</v>
      </c>
      <c r="F51" s="81">
        <v>17</v>
      </c>
      <c r="G51" s="76">
        <f t="shared" si="3"/>
        <v>0</v>
      </c>
      <c r="H51" s="77">
        <f t="shared" si="4"/>
        <v>0</v>
      </c>
      <c r="I51" s="403">
        <f t="shared" si="5"/>
        <v>10</v>
      </c>
      <c r="J51" s="160">
        <f>_xlfn.IFNA(VLOOKUP(CONCATENATE($J$5,$B51,$C51),'HOR22'!$A$6:$M$250,13,FALSE),0)</f>
        <v>0</v>
      </c>
      <c r="K51" s="320">
        <f>_xlfn.IFNA(VLOOKUP(CONCATENATE($K$5,$B51,$C51),'BUS1'!$A$6:$M$250,13,FALSE),0)</f>
        <v>0</v>
      </c>
      <c r="L51" s="78">
        <f>_xlfn.IFNA(VLOOKUP(CONCATENATE($L$5,$B51,$C51),'KR2'!$A$6:$M$250,13,FALSE),0)</f>
        <v>0</v>
      </c>
      <c r="M51" s="320">
        <f>_xlfn.IFNA(VLOOKUP(CONCATENATE($M$5,$B51,$C51),'CAP1'!$A$6:$M$250,13,FALSE),0)</f>
        <v>0</v>
      </c>
      <c r="N51" s="302">
        <f>_xlfn.IFNA(VLOOKUP(CONCATENATE($N$5,$B51,$C51),'PM1'!$A$6:$M$250,13,FALSE),0)</f>
        <v>0</v>
      </c>
      <c r="O51" s="302">
        <f>_xlfn.IFNA(VLOOKUP(CONCATENATE($O$5,$B51,$C51),'SWA1'!$A$6:$M$154,13,FALSE),0)</f>
        <v>0</v>
      </c>
      <c r="P51" s="78">
        <f>_xlfn.IFNA(VLOOKUP(CONCATENATE($P$5,$B51,$C51),'EH1'!$A$6:$M$200,13,FALSE),0)</f>
        <v>0</v>
      </c>
      <c r="Q51" s="320">
        <f>_xlfn.IFNA(VLOOKUP(CONCATENATE($Q$5,$B51,$C51),'HOR1'!$A$6:$M$287,13,FALSE),0)</f>
        <v>0</v>
      </c>
      <c r="R51" s="302">
        <f>_xlfn.IFNA(VLOOKUP(CONCATENATE($R$5,$B51,$C51),'PM2'!$A$6:$M$148,13,FALSE),0)</f>
        <v>0</v>
      </c>
      <c r="S51" s="323">
        <f>_xlfn.IFNA(VLOOKUP(CONCATENATE($S$5,$B51,$C51),[1]MOR1!$A$6:$M$148,13,FALSE),0)</f>
        <v>0</v>
      </c>
      <c r="T51" s="304">
        <f>_xlfn.IFNA(VLOOKUP(CONCATENATE($T$5,$B51,$C51),SER!$A$6:$M$196,13,FALSE),0)</f>
        <v>0</v>
      </c>
      <c r="U51" s="211">
        <f>_xlfn.IFNA(VLOOKUP(CONCATENATE($U$5,$B51,$C51),'BUS1'!$A$6:$M$200,13,FALSE),0)</f>
        <v>0</v>
      </c>
      <c r="V51" s="354">
        <f>_xlfn.IFNA(VLOOKUP(CONCATENATE($V$5,$B51,$C51),'HOR2'!$A$6:$M$200,13,FALSE),0)</f>
        <v>0</v>
      </c>
      <c r="W51" s="405">
        <f>_xlfn.IFNA(VLOOKUP(CONCATENATE($W$5,$B51,$C51),'PM3'!$A$6:$M$200,13,FALSE),0)</f>
        <v>0</v>
      </c>
      <c r="X51" s="394">
        <f>_xlfn.IFNA(VLOOKUP(CONCATENATE($X$5,$B51,$C51),BAL!$A$6:$M$200,13,FALSE),0)</f>
        <v>0</v>
      </c>
      <c r="Y51" s="68"/>
    </row>
    <row r="52" spans="1:25" x14ac:dyDescent="0.25">
      <c r="A52" s="495"/>
      <c r="B52" s="74" t="s">
        <v>299</v>
      </c>
      <c r="C52" s="79" t="s">
        <v>300</v>
      </c>
      <c r="D52" s="79" t="s">
        <v>207</v>
      </c>
      <c r="E52" s="80">
        <v>45040</v>
      </c>
      <c r="F52" s="81">
        <v>22</v>
      </c>
      <c r="G52" s="76">
        <f t="shared" si="3"/>
        <v>0</v>
      </c>
      <c r="H52" s="77">
        <f t="shared" si="4"/>
        <v>0</v>
      </c>
      <c r="I52" s="403">
        <f t="shared" si="5"/>
        <v>10</v>
      </c>
      <c r="J52" s="160">
        <f>_xlfn.IFNA(VLOOKUP(CONCATENATE($J$5,$B52,$C52),'HOR22'!$A$6:$M$250,13,FALSE),0)</f>
        <v>0</v>
      </c>
      <c r="K52" s="320">
        <f>_xlfn.IFNA(VLOOKUP(CONCATENATE($K$5,$B52,$C52),'BUS1'!$A$6:$M$250,13,FALSE),0)</f>
        <v>0</v>
      </c>
      <c r="L52" s="78">
        <f>_xlfn.IFNA(VLOOKUP(CONCATENATE($L$5,$B52,$C52),'KR2'!$A$6:$M$250,13,FALSE),0)</f>
        <v>0</v>
      </c>
      <c r="M52" s="320">
        <f>_xlfn.IFNA(VLOOKUP(CONCATENATE($M$5,$B52,$C52),'CAP1'!$A$6:$M$250,13,FALSE),0)</f>
        <v>0</v>
      </c>
      <c r="N52" s="302">
        <f>_xlfn.IFNA(VLOOKUP(CONCATENATE($N$5,$B52,$C52),'PM1'!$A$6:$M$250,13,FALSE),0)</f>
        <v>0</v>
      </c>
      <c r="O52" s="302">
        <f>_xlfn.IFNA(VLOOKUP(CONCATENATE($O$5,$B52,$C52),'SWA1'!$A$6:$M$154,13,FALSE),0)</f>
        <v>0</v>
      </c>
      <c r="P52" s="78">
        <f>_xlfn.IFNA(VLOOKUP(CONCATENATE($P$5,$B52,$C52),'EH1'!$A$6:$M$200,13,FALSE),0)</f>
        <v>0</v>
      </c>
      <c r="Q52" s="320">
        <f>_xlfn.IFNA(VLOOKUP(CONCATENATE($Q$5,$B52,$C52),'HOR1'!$A$6:$M$287,13,FALSE),0)</f>
        <v>0</v>
      </c>
      <c r="R52" s="302">
        <f>_xlfn.IFNA(VLOOKUP(CONCATENATE($R$5,$B52,$C52),'PM2'!$A$6:$M$148,13,FALSE),0)</f>
        <v>0</v>
      </c>
      <c r="S52" s="323">
        <f>_xlfn.IFNA(VLOOKUP(CONCATENATE($S$5,$B52,$C52),[1]MOR1!$A$6:$M$148,13,FALSE),0)</f>
        <v>0</v>
      </c>
      <c r="T52" s="304">
        <f>_xlfn.IFNA(VLOOKUP(CONCATENATE($T$5,$B52,$C52),SER!$A$6:$M$196,13,FALSE),0)</f>
        <v>0</v>
      </c>
      <c r="U52" s="211">
        <f>_xlfn.IFNA(VLOOKUP(CONCATENATE($U$5,$B52,$C52),'BUS1'!$A$6:$M$200,13,FALSE),0)</f>
        <v>0</v>
      </c>
      <c r="V52" s="354">
        <f>_xlfn.IFNA(VLOOKUP(CONCATENATE($V$5,$B52,$C52),'HOR2'!$A$6:$M$200,13,FALSE),0)</f>
        <v>0</v>
      </c>
      <c r="W52" s="405">
        <f>_xlfn.IFNA(VLOOKUP(CONCATENATE($W$5,$B52,$C52),'PM3'!$A$6:$M$200,13,FALSE),0)</f>
        <v>0</v>
      </c>
      <c r="X52" s="394">
        <f>_xlfn.IFNA(VLOOKUP(CONCATENATE($X$5,$B52,$C52),BAL!$A$6:$M$200,13,FALSE),0)</f>
        <v>0</v>
      </c>
      <c r="Y52" s="68"/>
    </row>
    <row r="53" spans="1:25" x14ac:dyDescent="0.25">
      <c r="A53" s="495"/>
      <c r="B53" s="74" t="s">
        <v>131</v>
      </c>
      <c r="C53" s="79" t="s">
        <v>579</v>
      </c>
      <c r="D53" s="79" t="s">
        <v>132</v>
      </c>
      <c r="E53" s="80">
        <v>45028</v>
      </c>
      <c r="F53" s="81">
        <v>13</v>
      </c>
      <c r="G53" s="76">
        <f t="shared" si="3"/>
        <v>0</v>
      </c>
      <c r="H53" s="77">
        <f t="shared" si="4"/>
        <v>0</v>
      </c>
      <c r="I53" s="403">
        <f t="shared" si="5"/>
        <v>10</v>
      </c>
      <c r="J53" s="160">
        <f>_xlfn.IFNA(VLOOKUP(CONCATENATE($J$5,$B53,$C53),'HOR22'!$A$6:$M$250,13,FALSE),0)</f>
        <v>0</v>
      </c>
      <c r="K53" s="320">
        <f>_xlfn.IFNA(VLOOKUP(CONCATENATE($K$5,$B53,$C53),'BUS1'!$A$6:$M$250,13,FALSE),0)</f>
        <v>0</v>
      </c>
      <c r="L53" s="78">
        <f>_xlfn.IFNA(VLOOKUP(CONCATENATE($L$5,$B53,$C53),'KR2'!$A$6:$M$250,13,FALSE),0)</f>
        <v>0</v>
      </c>
      <c r="M53" s="320">
        <f>_xlfn.IFNA(VLOOKUP(CONCATENATE($M$5,$B53,$C53),'CAP1'!$A$6:$M$250,13,FALSE),0)</f>
        <v>0</v>
      </c>
      <c r="N53" s="302">
        <f>_xlfn.IFNA(VLOOKUP(CONCATENATE($N$5,$B53,$C53),'PM1'!$A$6:$M$250,13,FALSE),0)</f>
        <v>0</v>
      </c>
      <c r="O53" s="302">
        <f>_xlfn.IFNA(VLOOKUP(CONCATENATE($O$5,$B53,$C53),'SWA1'!$A$6:$M$154,13,FALSE),0)</f>
        <v>0</v>
      </c>
      <c r="P53" s="78">
        <f>_xlfn.IFNA(VLOOKUP(CONCATENATE($P$5,$B53,$C53),'EH1'!$A$6:$M$200,13,FALSE),0)</f>
        <v>0</v>
      </c>
      <c r="Q53" s="320">
        <f>_xlfn.IFNA(VLOOKUP(CONCATENATE($Q$5,$B53,$C53),'HOR1'!$A$6:$M$287,13,FALSE),0)</f>
        <v>0</v>
      </c>
      <c r="R53" s="302">
        <f>_xlfn.IFNA(VLOOKUP(CONCATENATE($R$5,$B53,$C53),'PM2'!$A$6:$M$148,13,FALSE),0)</f>
        <v>0</v>
      </c>
      <c r="S53" s="323">
        <f>_xlfn.IFNA(VLOOKUP(CONCATENATE($S$5,$B53,$C53),[1]MOR1!$A$6:$M$148,13,FALSE),0)</f>
        <v>0</v>
      </c>
      <c r="T53" s="304">
        <f>_xlfn.IFNA(VLOOKUP(CONCATENATE($T$5,$B53,$C53),SER!$A$6:$M$196,13,FALSE),0)</f>
        <v>0</v>
      </c>
      <c r="U53" s="211">
        <f>_xlfn.IFNA(VLOOKUP(CONCATENATE($U$5,$B53,$C53),'BUS1'!$A$6:$M$200,13,FALSE),0)</f>
        <v>0</v>
      </c>
      <c r="V53" s="354">
        <f>_xlfn.IFNA(VLOOKUP(CONCATENATE($V$5,$B53,$C53),'HOR2'!$A$6:$M$200,13,FALSE),0)</f>
        <v>0</v>
      </c>
      <c r="W53" s="405">
        <f>_xlfn.IFNA(VLOOKUP(CONCATENATE($W$5,$B53,$C53),'PM3'!$A$6:$M$200,13,FALSE),0)</f>
        <v>0</v>
      </c>
      <c r="X53" s="394">
        <f>_xlfn.IFNA(VLOOKUP(CONCATENATE($X$5,$B53,$C53),BAL!$A$6:$M$200,13,FALSE),0)</f>
        <v>0</v>
      </c>
      <c r="Y53" s="68"/>
    </row>
    <row r="54" spans="1:25" x14ac:dyDescent="0.25">
      <c r="A54" s="495"/>
      <c r="B54" s="74" t="s">
        <v>137</v>
      </c>
      <c r="C54" s="79" t="s">
        <v>138</v>
      </c>
      <c r="D54" s="79" t="s">
        <v>139</v>
      </c>
      <c r="E54" s="80">
        <v>45029</v>
      </c>
      <c r="F54" s="81">
        <v>9</v>
      </c>
      <c r="G54" s="76">
        <f t="shared" si="3"/>
        <v>0</v>
      </c>
      <c r="H54" s="77">
        <f t="shared" si="4"/>
        <v>0</v>
      </c>
      <c r="I54" s="403">
        <f t="shared" si="5"/>
        <v>10</v>
      </c>
      <c r="J54" s="160">
        <f>_xlfn.IFNA(VLOOKUP(CONCATENATE($J$5,$B54,$C54),'HOR22'!$A$6:$M$250,13,FALSE),0)</f>
        <v>0</v>
      </c>
      <c r="K54" s="320">
        <f>_xlfn.IFNA(VLOOKUP(CONCATENATE($K$5,$B54,$C54),'BUS1'!$A$6:$M$250,13,FALSE),0)</f>
        <v>0</v>
      </c>
      <c r="L54" s="78">
        <f>_xlfn.IFNA(VLOOKUP(CONCATENATE($L$5,$B54,$C54),'KR2'!$A$6:$M$250,13,FALSE),0)</f>
        <v>0</v>
      </c>
      <c r="M54" s="320">
        <f>_xlfn.IFNA(VLOOKUP(CONCATENATE($M$5,$B54,$C54),'CAP1'!$A$6:$M$250,13,FALSE),0)</f>
        <v>0</v>
      </c>
      <c r="N54" s="302">
        <f>_xlfn.IFNA(VLOOKUP(CONCATENATE($N$5,$B54,$C54),'PM1'!$A$6:$M$250,13,FALSE),0)</f>
        <v>0</v>
      </c>
      <c r="O54" s="302">
        <f>_xlfn.IFNA(VLOOKUP(CONCATENATE($O$5,$B54,$C54),'SWA1'!$A$6:$M$154,13,FALSE),0)</f>
        <v>0</v>
      </c>
      <c r="P54" s="78">
        <f>_xlfn.IFNA(VLOOKUP(CONCATENATE($P$5,$B54,$C54),'EH1'!$A$6:$M$200,13,FALSE),0)</f>
        <v>0</v>
      </c>
      <c r="Q54" s="320">
        <f>_xlfn.IFNA(VLOOKUP(CONCATENATE($Q$5,$B54,$C54),'HOR1'!$A$6:$M$287,13,FALSE),0)</f>
        <v>0</v>
      </c>
      <c r="R54" s="302">
        <f>_xlfn.IFNA(VLOOKUP(CONCATENATE($R$5,$B54,$C54),'PM2'!$A$6:$M$148,13,FALSE),0)</f>
        <v>0</v>
      </c>
      <c r="S54" s="323">
        <f>_xlfn.IFNA(VLOOKUP(CONCATENATE($S$5,$B54,$C54),[1]MOR1!$A$6:$M$148,13,FALSE),0)</f>
        <v>0</v>
      </c>
      <c r="T54" s="304">
        <f>_xlfn.IFNA(VLOOKUP(CONCATENATE($T$5,$B54,$C54),SER!$A$6:$M$196,13,FALSE),0)</f>
        <v>0</v>
      </c>
      <c r="U54" s="211">
        <f>_xlfn.IFNA(VLOOKUP(CONCATENATE($U$5,$B54,$C54),'BUS1'!$A$6:$M$200,13,FALSE),0)</f>
        <v>0</v>
      </c>
      <c r="V54" s="354">
        <f>_xlfn.IFNA(VLOOKUP(CONCATENATE($V$5,$B54,$C54),'HOR2'!$A$6:$M$200,13,FALSE),0)</f>
        <v>0</v>
      </c>
      <c r="W54" s="405">
        <f>_xlfn.IFNA(VLOOKUP(CONCATENATE($W$5,$B54,$C54),'PM3'!$A$6:$M$200,13,FALSE),0)</f>
        <v>0</v>
      </c>
      <c r="X54" s="394">
        <f>_xlfn.IFNA(VLOOKUP(CONCATENATE($X$5,$B54,$C54),BAL!$A$6:$M$200,13,FALSE),0)</f>
        <v>0</v>
      </c>
      <c r="Y54" s="68"/>
    </row>
    <row r="55" spans="1:25" x14ac:dyDescent="0.25">
      <c r="A55" s="495"/>
      <c r="B55" s="74" t="s">
        <v>143</v>
      </c>
      <c r="C55" s="79" t="s">
        <v>144</v>
      </c>
      <c r="D55" s="79" t="s">
        <v>145</v>
      </c>
      <c r="E55" s="80">
        <v>45044</v>
      </c>
      <c r="F55" s="81">
        <v>10</v>
      </c>
      <c r="G55" s="76">
        <f t="shared" si="3"/>
        <v>0</v>
      </c>
      <c r="H55" s="77">
        <f t="shared" si="4"/>
        <v>0</v>
      </c>
      <c r="I55" s="403">
        <f t="shared" si="5"/>
        <v>10</v>
      </c>
      <c r="J55" s="160">
        <f>_xlfn.IFNA(VLOOKUP(CONCATENATE($J$5,$B55,$C55),'HOR22'!$A$6:$M$250,13,FALSE),0)</f>
        <v>0</v>
      </c>
      <c r="K55" s="320">
        <f>_xlfn.IFNA(VLOOKUP(CONCATENATE($K$5,$B55,$C55),'BUS1'!$A$6:$M$250,13,FALSE),0)</f>
        <v>0</v>
      </c>
      <c r="L55" s="78">
        <f>_xlfn.IFNA(VLOOKUP(CONCATENATE($L$5,$B55,$C55),'KR2'!$A$6:$M$250,13,FALSE),0)</f>
        <v>0</v>
      </c>
      <c r="M55" s="320">
        <f>_xlfn.IFNA(VLOOKUP(CONCATENATE($M$5,$B55,$C55),'CAP1'!$A$6:$M$250,13,FALSE),0)</f>
        <v>0</v>
      </c>
      <c r="N55" s="302">
        <f>_xlfn.IFNA(VLOOKUP(CONCATENATE($N$5,$B55,$C55),'PM1'!$A$6:$M$250,13,FALSE),0)</f>
        <v>0</v>
      </c>
      <c r="O55" s="302">
        <f>_xlfn.IFNA(VLOOKUP(CONCATENATE($O$5,$B55,$C55),'SWA1'!$A$6:$M$154,13,FALSE),0)</f>
        <v>0</v>
      </c>
      <c r="P55" s="78">
        <f>_xlfn.IFNA(VLOOKUP(CONCATENATE($P$5,$B55,$C55),'EH1'!$A$6:$M$200,13,FALSE),0)</f>
        <v>0</v>
      </c>
      <c r="Q55" s="320">
        <f>_xlfn.IFNA(VLOOKUP(CONCATENATE($Q$5,$B55,$C55),'HOR1'!$A$6:$M$287,13,FALSE),0)</f>
        <v>0</v>
      </c>
      <c r="R55" s="302">
        <f>_xlfn.IFNA(VLOOKUP(CONCATENATE($R$5,$B55,$C55),'PM2'!$A$6:$M$148,13,FALSE),0)</f>
        <v>0</v>
      </c>
      <c r="S55" s="323">
        <f>_xlfn.IFNA(VLOOKUP(CONCATENATE($S$5,$B55,$C55),[1]MOR1!$A$6:$M$148,13,FALSE),0)</f>
        <v>0</v>
      </c>
      <c r="T55" s="304">
        <f>_xlfn.IFNA(VLOOKUP(CONCATENATE($T$5,$B55,$C55),SER!$A$6:$M$196,13,FALSE),0)</f>
        <v>0</v>
      </c>
      <c r="U55" s="211">
        <f>_xlfn.IFNA(VLOOKUP(CONCATENATE($U$5,$B55,$C55),'BUS1'!$A$6:$M$200,13,FALSE),0)</f>
        <v>0</v>
      </c>
      <c r="V55" s="354">
        <f>_xlfn.IFNA(VLOOKUP(CONCATENATE($V$5,$B55,$C55),'HOR2'!$A$6:$M$200,13,FALSE),0)</f>
        <v>0</v>
      </c>
      <c r="W55" s="405">
        <f>_xlfn.IFNA(VLOOKUP(CONCATENATE($W$5,$B55,$C55),'PM3'!$A$6:$M$200,13,FALSE),0)</f>
        <v>0</v>
      </c>
      <c r="X55" s="394">
        <f>_xlfn.IFNA(VLOOKUP(CONCATENATE($X$5,$B55,$C55),BAL!$A$6:$M$200,13,FALSE),0)</f>
        <v>0</v>
      </c>
      <c r="Y55" s="68"/>
    </row>
    <row r="56" spans="1:25" x14ac:dyDescent="0.25">
      <c r="A56" s="495"/>
      <c r="B56" s="74" t="s">
        <v>146</v>
      </c>
      <c r="C56" s="79" t="s">
        <v>147</v>
      </c>
      <c r="D56" s="79" t="s">
        <v>148</v>
      </c>
      <c r="E56" s="80">
        <v>45047</v>
      </c>
      <c r="F56" s="81">
        <v>13</v>
      </c>
      <c r="G56" s="76">
        <f t="shared" si="3"/>
        <v>0</v>
      </c>
      <c r="H56" s="77">
        <f t="shared" si="4"/>
        <v>0</v>
      </c>
      <c r="I56" s="403">
        <f t="shared" si="5"/>
        <v>10</v>
      </c>
      <c r="J56" s="160">
        <f>_xlfn.IFNA(VLOOKUP(CONCATENATE($J$5,$B56,$C56),'HOR22'!$A$6:$M$250,13,FALSE),0)</f>
        <v>0</v>
      </c>
      <c r="K56" s="320">
        <f>_xlfn.IFNA(VLOOKUP(CONCATENATE($K$5,$B56,$C56),'BUS1'!$A$6:$M$250,13,FALSE),0)</f>
        <v>0</v>
      </c>
      <c r="L56" s="78">
        <f>_xlfn.IFNA(VLOOKUP(CONCATENATE($L$5,$B56,$C56),'KR2'!$A$6:$M$250,13,FALSE),0)</f>
        <v>0</v>
      </c>
      <c r="M56" s="320">
        <f>_xlfn.IFNA(VLOOKUP(CONCATENATE($M$5,$B56,$C56),'CAP1'!$A$6:$M$250,13,FALSE),0)</f>
        <v>0</v>
      </c>
      <c r="N56" s="302">
        <f>_xlfn.IFNA(VLOOKUP(CONCATENATE($N$5,$B56,$C56),'PM1'!$A$6:$M$250,13,FALSE),0)</f>
        <v>0</v>
      </c>
      <c r="O56" s="302">
        <f>_xlfn.IFNA(VLOOKUP(CONCATENATE($O$5,$B56,$C56),'SWA1'!$A$6:$M$154,13,FALSE),0)</f>
        <v>0</v>
      </c>
      <c r="P56" s="78">
        <f>_xlfn.IFNA(VLOOKUP(CONCATENATE($P$5,$B56,$C56),'EH1'!$A$6:$M$200,13,FALSE),0)</f>
        <v>0</v>
      </c>
      <c r="Q56" s="320">
        <f>_xlfn.IFNA(VLOOKUP(CONCATENATE($Q$5,$B56,$C56),'HOR1'!$A$6:$M$287,13,FALSE),0)</f>
        <v>0</v>
      </c>
      <c r="R56" s="302">
        <f>_xlfn.IFNA(VLOOKUP(CONCATENATE($R$5,$B56,$C56),'PM2'!$A$6:$M$148,13,FALSE),0)</f>
        <v>0</v>
      </c>
      <c r="S56" s="323">
        <f>_xlfn.IFNA(VLOOKUP(CONCATENATE($S$5,$B56,$C56),[1]MOR1!$A$6:$M$148,13,FALSE),0)</f>
        <v>0</v>
      </c>
      <c r="T56" s="304">
        <f>_xlfn.IFNA(VLOOKUP(CONCATENATE($T$5,$B56,$C56),SER!$A$6:$M$196,13,FALSE),0)</f>
        <v>0</v>
      </c>
      <c r="U56" s="211">
        <f>_xlfn.IFNA(VLOOKUP(CONCATENATE($U$5,$B56,$C56),'BUS1'!$A$6:$M$200,13,FALSE),0)</f>
        <v>0</v>
      </c>
      <c r="V56" s="354">
        <f>_xlfn.IFNA(VLOOKUP(CONCATENATE($V$5,$B56,$C56),'HOR2'!$A$6:$M$200,13,FALSE),0)</f>
        <v>0</v>
      </c>
      <c r="W56" s="405">
        <f>_xlfn.IFNA(VLOOKUP(CONCATENATE($W$5,$B56,$C56),'PM3'!$A$6:$M$200,13,FALSE),0)</f>
        <v>0</v>
      </c>
      <c r="X56" s="394">
        <f>_xlfn.IFNA(VLOOKUP(CONCATENATE($X$5,$B56,$C56),BAL!$A$6:$M$200,13,FALSE),0)</f>
        <v>0</v>
      </c>
      <c r="Y56" s="68"/>
    </row>
    <row r="57" spans="1:25" x14ac:dyDescent="0.25">
      <c r="A57" s="495"/>
      <c r="B57" s="74" t="s">
        <v>137</v>
      </c>
      <c r="C57" s="79" t="s">
        <v>151</v>
      </c>
      <c r="D57" s="79" t="s">
        <v>139</v>
      </c>
      <c r="E57" s="80">
        <v>45051</v>
      </c>
      <c r="F57" s="81">
        <v>9</v>
      </c>
      <c r="G57" s="76">
        <f t="shared" si="3"/>
        <v>0</v>
      </c>
      <c r="H57" s="77">
        <f t="shared" si="4"/>
        <v>0</v>
      </c>
      <c r="I57" s="403">
        <f t="shared" si="5"/>
        <v>10</v>
      </c>
      <c r="J57" s="160">
        <f>_xlfn.IFNA(VLOOKUP(CONCATENATE($J$5,$B57,$C57),'HOR22'!$A$6:$M$250,13,FALSE),0)</f>
        <v>0</v>
      </c>
      <c r="K57" s="320">
        <f>_xlfn.IFNA(VLOOKUP(CONCATENATE($K$5,$B57,$C57),'BUS1'!$A$6:$M$250,13,FALSE),0)</f>
        <v>0</v>
      </c>
      <c r="L57" s="78">
        <f>_xlfn.IFNA(VLOOKUP(CONCATENATE($L$5,$B57,$C57),'KR2'!$A$6:$M$250,13,FALSE),0)</f>
        <v>0</v>
      </c>
      <c r="M57" s="320">
        <f>_xlfn.IFNA(VLOOKUP(CONCATENATE($M$5,$B57,$C57),'CAP1'!$A$6:$M$250,13,FALSE),0)</f>
        <v>0</v>
      </c>
      <c r="N57" s="302">
        <f>_xlfn.IFNA(VLOOKUP(CONCATENATE($N$5,$B57,$C57),'PM1'!$A$6:$M$250,13,FALSE),0)</f>
        <v>0</v>
      </c>
      <c r="O57" s="302">
        <f>_xlfn.IFNA(VLOOKUP(CONCATENATE($O$5,$B57,$C57),'SWA1'!$A$6:$M$154,13,FALSE),0)</f>
        <v>0</v>
      </c>
      <c r="P57" s="78">
        <f>_xlfn.IFNA(VLOOKUP(CONCATENATE($P$5,$B57,$C57),'EH1'!$A$6:$M$200,13,FALSE),0)</f>
        <v>0</v>
      </c>
      <c r="Q57" s="320">
        <f>_xlfn.IFNA(VLOOKUP(CONCATENATE($Q$5,$B57,$C57),'HOR1'!$A$6:$M$287,13,FALSE),0)</f>
        <v>0</v>
      </c>
      <c r="R57" s="302">
        <f>_xlfn.IFNA(VLOOKUP(CONCATENATE($R$5,$B57,$C57),'PM2'!$A$6:$M$148,13,FALSE),0)</f>
        <v>0</v>
      </c>
      <c r="S57" s="323">
        <f>_xlfn.IFNA(VLOOKUP(CONCATENATE($S$5,$B57,$C57),[1]MOR1!$A$6:$M$148,13,FALSE),0)</f>
        <v>0</v>
      </c>
      <c r="T57" s="304">
        <f>_xlfn.IFNA(VLOOKUP(CONCATENATE($T$5,$B57,$C57),SER!$A$6:$M$196,13,FALSE),0)</f>
        <v>0</v>
      </c>
      <c r="U57" s="211">
        <f>_xlfn.IFNA(VLOOKUP(CONCATENATE($U$5,$B57,$C57),'BUS1'!$A$6:$M$200,13,FALSE),0)</f>
        <v>0</v>
      </c>
      <c r="V57" s="354">
        <f>_xlfn.IFNA(VLOOKUP(CONCATENATE($V$5,$B57,$C57),'HOR2'!$A$6:$M$200,13,FALSE),0)</f>
        <v>0</v>
      </c>
      <c r="W57" s="405">
        <f>_xlfn.IFNA(VLOOKUP(CONCATENATE($W$5,$B57,$C57),'PM3'!$A$6:$M$200,13,FALSE),0)</f>
        <v>0</v>
      </c>
      <c r="X57" s="394">
        <f>_xlfn.IFNA(VLOOKUP(CONCATENATE($X$5,$B57,$C57),BAL!$A$6:$M$200,13,FALSE),0)</f>
        <v>0</v>
      </c>
      <c r="Y57" s="68"/>
    </row>
    <row r="58" spans="1:25" x14ac:dyDescent="0.25">
      <c r="A58" s="495"/>
      <c r="B58" s="74" t="s">
        <v>163</v>
      </c>
      <c r="C58" s="79" t="s">
        <v>301</v>
      </c>
      <c r="D58" s="79" t="s">
        <v>150</v>
      </c>
      <c r="E58" s="80">
        <v>45034</v>
      </c>
      <c r="F58" s="81">
        <v>12</v>
      </c>
      <c r="G58" s="76">
        <f t="shared" si="3"/>
        <v>0</v>
      </c>
      <c r="H58" s="77">
        <f t="shared" si="4"/>
        <v>0</v>
      </c>
      <c r="I58" s="403">
        <f t="shared" si="5"/>
        <v>10</v>
      </c>
      <c r="J58" s="160">
        <f>_xlfn.IFNA(VLOOKUP(CONCATENATE($J$5,$B58,$C58),'HOR22'!$A$6:$M$250,13,FALSE),0)</f>
        <v>0</v>
      </c>
      <c r="K58" s="320">
        <f>_xlfn.IFNA(VLOOKUP(CONCATENATE($K$5,$B58,$C58),'BUS1'!$A$6:$M$250,13,FALSE),0)</f>
        <v>0</v>
      </c>
      <c r="L58" s="78">
        <f>_xlfn.IFNA(VLOOKUP(CONCATENATE($L$5,$B58,$C58),'KR2'!$A$6:$M$250,13,FALSE),0)</f>
        <v>0</v>
      </c>
      <c r="M58" s="320">
        <f>_xlfn.IFNA(VLOOKUP(CONCATENATE($M$5,$B58,$C58),'CAP1'!$A$6:$M$250,13,FALSE),0)</f>
        <v>0</v>
      </c>
      <c r="N58" s="302">
        <f>_xlfn.IFNA(VLOOKUP(CONCATENATE($N$5,$B58,$C58),'PM1'!$A$6:$M$250,13,FALSE),0)</f>
        <v>0</v>
      </c>
      <c r="O58" s="302">
        <f>_xlfn.IFNA(VLOOKUP(CONCATENATE($O$5,$B58,$C58),'SWA1'!$A$6:$M$154,13,FALSE),0)</f>
        <v>0</v>
      </c>
      <c r="P58" s="78">
        <f>_xlfn.IFNA(VLOOKUP(CONCATENATE($P$5,$B58,$C58),'EH1'!$A$6:$M$200,13,FALSE),0)</f>
        <v>0</v>
      </c>
      <c r="Q58" s="320">
        <f>_xlfn.IFNA(VLOOKUP(CONCATENATE($Q$5,$B58,$C58),'HOR1'!$A$6:$M$287,13,FALSE),0)</f>
        <v>0</v>
      </c>
      <c r="R58" s="302">
        <f>_xlfn.IFNA(VLOOKUP(CONCATENATE($R$5,$B58,$C58),'PM2'!$A$6:$M$148,13,FALSE),0)</f>
        <v>0</v>
      </c>
      <c r="S58" s="323">
        <f>_xlfn.IFNA(VLOOKUP(CONCATENATE($S$5,$B58,$C58),[1]MOR1!$A$6:$M$148,13,FALSE),0)</f>
        <v>0</v>
      </c>
      <c r="T58" s="304">
        <f>_xlfn.IFNA(VLOOKUP(CONCATENATE($T$5,$B58,$C58),SER!$A$6:$M$196,13,FALSE),0)</f>
        <v>0</v>
      </c>
      <c r="U58" s="211">
        <f>_xlfn.IFNA(VLOOKUP(CONCATENATE($U$5,$B58,$C58),'BUS1'!$A$6:$M$200,13,FALSE),0)</f>
        <v>0</v>
      </c>
      <c r="V58" s="354">
        <f>_xlfn.IFNA(VLOOKUP(CONCATENATE($V$5,$B58,$C58),'HOR2'!$A$6:$M$200,13,FALSE),0)</f>
        <v>0</v>
      </c>
      <c r="W58" s="405">
        <f>_xlfn.IFNA(VLOOKUP(CONCATENATE($W$5,$B58,$C58),'PM3'!$A$6:$M$200,13,FALSE),0)</f>
        <v>0</v>
      </c>
      <c r="X58" s="394">
        <f>_xlfn.IFNA(VLOOKUP(CONCATENATE($X$5,$B58,$C58),BAL!$A$6:$M$200,13,FALSE),0)</f>
        <v>0</v>
      </c>
      <c r="Y58" s="68"/>
    </row>
    <row r="59" spans="1:25" x14ac:dyDescent="0.25">
      <c r="A59" s="495"/>
      <c r="B59" s="74" t="s">
        <v>131</v>
      </c>
      <c r="C59" s="79" t="s">
        <v>152</v>
      </c>
      <c r="D59" s="79" t="s">
        <v>153</v>
      </c>
      <c r="E59" s="80">
        <v>45028</v>
      </c>
      <c r="F59" s="81">
        <v>13</v>
      </c>
      <c r="G59" s="76">
        <f t="shared" si="3"/>
        <v>0</v>
      </c>
      <c r="H59" s="77">
        <f t="shared" si="4"/>
        <v>0</v>
      </c>
      <c r="I59" s="403">
        <f t="shared" si="5"/>
        <v>10</v>
      </c>
      <c r="J59" s="160">
        <f>_xlfn.IFNA(VLOOKUP(CONCATENATE($J$5,$B59,$C59),'HOR22'!$A$6:$M$250,13,FALSE),0)</f>
        <v>0</v>
      </c>
      <c r="K59" s="320">
        <f>_xlfn.IFNA(VLOOKUP(CONCATENATE($K$5,$B59,$C59),'BUS1'!$A$6:$M$250,13,FALSE),0)</f>
        <v>0</v>
      </c>
      <c r="L59" s="78">
        <f>_xlfn.IFNA(VLOOKUP(CONCATENATE($L$5,$B59,$C59),'KR2'!$A$6:$M$250,13,FALSE),0)</f>
        <v>0</v>
      </c>
      <c r="M59" s="320">
        <f>_xlfn.IFNA(VLOOKUP(CONCATENATE($M$5,$B59,$C59),'CAP1'!$A$6:$M$250,13,FALSE),0)</f>
        <v>0</v>
      </c>
      <c r="N59" s="302">
        <f>_xlfn.IFNA(VLOOKUP(CONCATENATE($N$5,$B59,$C59),'PM1'!$A$6:$M$250,13,FALSE),0)</f>
        <v>0</v>
      </c>
      <c r="O59" s="302">
        <f>_xlfn.IFNA(VLOOKUP(CONCATENATE($O$5,$B59,$C59),'SWA1'!$A$6:$M$154,13,FALSE),0)</f>
        <v>0</v>
      </c>
      <c r="P59" s="78">
        <f>_xlfn.IFNA(VLOOKUP(CONCATENATE($P$5,$B59,$C59),'EH1'!$A$6:$M$200,13,FALSE),0)</f>
        <v>0</v>
      </c>
      <c r="Q59" s="320">
        <f>_xlfn.IFNA(VLOOKUP(CONCATENATE($Q$5,$B59,$C59),'HOR1'!$A$6:$M$287,13,FALSE),0)</f>
        <v>0</v>
      </c>
      <c r="R59" s="302">
        <f>_xlfn.IFNA(VLOOKUP(CONCATENATE($R$5,$B59,$C59),'PM2'!$A$6:$M$148,13,FALSE),0)</f>
        <v>0</v>
      </c>
      <c r="S59" s="323">
        <f>_xlfn.IFNA(VLOOKUP(CONCATENATE($S$5,$B59,$C59),[1]MOR1!$A$6:$M$148,13,FALSE),0)</f>
        <v>0</v>
      </c>
      <c r="T59" s="304">
        <f>_xlfn.IFNA(VLOOKUP(CONCATENATE($T$5,$B59,$C59),SER!$A$6:$M$196,13,FALSE),0)</f>
        <v>0</v>
      </c>
      <c r="U59" s="211">
        <f>_xlfn.IFNA(VLOOKUP(CONCATENATE($U$5,$B59,$C59),'BUS1'!$A$6:$M$200,13,FALSE),0)</f>
        <v>0</v>
      </c>
      <c r="V59" s="354">
        <f>_xlfn.IFNA(VLOOKUP(CONCATENATE($V$5,$B59,$C59),'HOR2'!$A$6:$M$200,13,FALSE),0)</f>
        <v>0</v>
      </c>
      <c r="W59" s="405">
        <f>_xlfn.IFNA(VLOOKUP(CONCATENATE($W$5,$B59,$C59),'PM3'!$A$6:$M$200,13,FALSE),0)</f>
        <v>0</v>
      </c>
      <c r="X59" s="394">
        <f>_xlfn.IFNA(VLOOKUP(CONCATENATE($X$5,$B59,$C59),BAL!$A$6:$M$200,13,FALSE),0)</f>
        <v>0</v>
      </c>
      <c r="Y59" s="68"/>
    </row>
    <row r="60" spans="1:25" x14ac:dyDescent="0.25">
      <c r="A60" s="495"/>
      <c r="B60" s="74" t="s">
        <v>154</v>
      </c>
      <c r="C60" s="79" t="s">
        <v>155</v>
      </c>
      <c r="D60" s="79" t="s">
        <v>156</v>
      </c>
      <c r="E60" s="80">
        <v>45028</v>
      </c>
      <c r="F60" s="81">
        <v>12</v>
      </c>
      <c r="G60" s="76">
        <f t="shared" si="3"/>
        <v>0</v>
      </c>
      <c r="H60" s="77">
        <f t="shared" si="4"/>
        <v>0</v>
      </c>
      <c r="I60" s="403">
        <f t="shared" si="5"/>
        <v>10</v>
      </c>
      <c r="J60" s="160">
        <f>_xlfn.IFNA(VLOOKUP(CONCATENATE($J$5,$B60,$C60),'HOR22'!$A$6:$M$250,13,FALSE),0)</f>
        <v>0</v>
      </c>
      <c r="K60" s="320">
        <f>_xlfn.IFNA(VLOOKUP(CONCATENATE($K$5,$B60,$C60),'BUS1'!$A$6:$M$250,13,FALSE),0)</f>
        <v>0</v>
      </c>
      <c r="L60" s="78">
        <f>_xlfn.IFNA(VLOOKUP(CONCATENATE($L$5,$B60,$C60),'KR2'!$A$6:$M$250,13,FALSE),0)</f>
        <v>0</v>
      </c>
      <c r="M60" s="320">
        <f>_xlfn.IFNA(VLOOKUP(CONCATENATE($M$5,$B60,$C60),'CAP1'!$A$6:$M$250,13,FALSE),0)</f>
        <v>0</v>
      </c>
      <c r="N60" s="302">
        <f>_xlfn.IFNA(VLOOKUP(CONCATENATE($N$5,$B60,$C60),'PM1'!$A$6:$M$250,13,FALSE),0)</f>
        <v>0</v>
      </c>
      <c r="O60" s="302">
        <f>_xlfn.IFNA(VLOOKUP(CONCATENATE($O$5,$B60,$C60),'SWA1'!$A$6:$M$154,13,FALSE),0)</f>
        <v>0</v>
      </c>
      <c r="P60" s="78">
        <f>_xlfn.IFNA(VLOOKUP(CONCATENATE($P$5,$B60,$C60),'EH1'!$A$6:$M$200,13,FALSE),0)</f>
        <v>0</v>
      </c>
      <c r="Q60" s="320">
        <f>_xlfn.IFNA(VLOOKUP(CONCATENATE($Q$5,$B60,$C60),'HOR1'!$A$6:$M$287,13,FALSE),0)</f>
        <v>0</v>
      </c>
      <c r="R60" s="302">
        <f>_xlfn.IFNA(VLOOKUP(CONCATENATE($R$5,$B60,$C60),'PM2'!$A$6:$M$148,13,FALSE),0)</f>
        <v>0</v>
      </c>
      <c r="S60" s="323">
        <f>_xlfn.IFNA(VLOOKUP(CONCATENATE($S$5,$B60,$C60),[1]MOR1!$A$6:$M$148,13,FALSE),0)</f>
        <v>0</v>
      </c>
      <c r="T60" s="304">
        <f>_xlfn.IFNA(VLOOKUP(CONCATENATE($T$5,$B60,$C60),SER!$A$6:$M$196,13,FALSE),0)</f>
        <v>0</v>
      </c>
      <c r="U60" s="211">
        <f>_xlfn.IFNA(VLOOKUP(CONCATENATE($U$5,$B60,$C60),'BUS1'!$A$6:$M$200,13,FALSE),0)</f>
        <v>0</v>
      </c>
      <c r="V60" s="354">
        <f>_xlfn.IFNA(VLOOKUP(CONCATENATE($V$5,$B60,$C60),'HOR2'!$A$6:$M$200,13,FALSE),0)</f>
        <v>0</v>
      </c>
      <c r="W60" s="405">
        <f>_xlfn.IFNA(VLOOKUP(CONCATENATE($W$5,$B60,$C60),'PM3'!$A$6:$M$200,13,FALSE),0)</f>
        <v>0</v>
      </c>
      <c r="X60" s="394">
        <f>_xlfn.IFNA(VLOOKUP(CONCATENATE($X$5,$B60,$C60),BAL!$A$6:$M$200,13,FALSE),0)</f>
        <v>0</v>
      </c>
      <c r="Y60" s="68"/>
    </row>
    <row r="61" spans="1:25" x14ac:dyDescent="0.25">
      <c r="A61" s="495"/>
      <c r="B61" s="74" t="s">
        <v>157</v>
      </c>
      <c r="C61" s="79" t="s">
        <v>158</v>
      </c>
      <c r="D61" s="79" t="s">
        <v>159</v>
      </c>
      <c r="E61" s="80">
        <v>45028</v>
      </c>
      <c r="F61" s="81">
        <v>12</v>
      </c>
      <c r="G61" s="76">
        <f t="shared" si="3"/>
        <v>0</v>
      </c>
      <c r="H61" s="77">
        <f t="shared" si="4"/>
        <v>0</v>
      </c>
      <c r="I61" s="403">
        <f t="shared" si="5"/>
        <v>10</v>
      </c>
      <c r="J61" s="160">
        <f>_xlfn.IFNA(VLOOKUP(CONCATENATE($J$5,$B61,$C61),'HOR22'!$A$6:$M$250,13,FALSE),0)</f>
        <v>0</v>
      </c>
      <c r="K61" s="320">
        <f>_xlfn.IFNA(VLOOKUP(CONCATENATE($K$5,$B61,$C61),'BUS1'!$A$6:$M$250,13,FALSE),0)</f>
        <v>0</v>
      </c>
      <c r="L61" s="78">
        <f>_xlfn.IFNA(VLOOKUP(CONCATENATE($L$5,$B61,$C61),'KR2'!$A$6:$M$250,13,FALSE),0)</f>
        <v>0</v>
      </c>
      <c r="M61" s="320">
        <f>_xlfn.IFNA(VLOOKUP(CONCATENATE($M$5,$B61,$C61),'CAP1'!$A$6:$M$250,13,FALSE),0)</f>
        <v>0</v>
      </c>
      <c r="N61" s="302">
        <f>_xlfn.IFNA(VLOOKUP(CONCATENATE($N$5,$B61,$C61),'PM1'!$A$6:$M$250,13,FALSE),0)</f>
        <v>0</v>
      </c>
      <c r="O61" s="302">
        <f>_xlfn.IFNA(VLOOKUP(CONCATENATE($O$5,$B61,$C61),'SWA1'!$A$6:$M$154,13,FALSE),0)</f>
        <v>0</v>
      </c>
      <c r="P61" s="78">
        <f>_xlfn.IFNA(VLOOKUP(CONCATENATE($P$5,$B61,$C61),'EH1'!$A$6:$M$200,13,FALSE),0)</f>
        <v>0</v>
      </c>
      <c r="Q61" s="320">
        <f>_xlfn.IFNA(VLOOKUP(CONCATENATE($Q$5,$B61,$C61),'HOR1'!$A$6:$M$287,13,FALSE),0)</f>
        <v>0</v>
      </c>
      <c r="R61" s="302">
        <f>_xlfn.IFNA(VLOOKUP(CONCATENATE($R$5,$B61,$C61),'PM2'!$A$6:$M$148,13,FALSE),0)</f>
        <v>0</v>
      </c>
      <c r="S61" s="323">
        <f>_xlfn.IFNA(VLOOKUP(CONCATENATE($S$5,$B61,$C61),[1]MOR1!$A$6:$M$148,13,FALSE),0)</f>
        <v>0</v>
      </c>
      <c r="T61" s="304">
        <f>_xlfn.IFNA(VLOOKUP(CONCATENATE($T$5,$B61,$C61),SER!$A$6:$M$196,13,FALSE),0)</f>
        <v>0</v>
      </c>
      <c r="U61" s="211">
        <f>_xlfn.IFNA(VLOOKUP(CONCATENATE($U$5,$B61,$C61),'BUS1'!$A$6:$M$200,13,FALSE),0)</f>
        <v>0</v>
      </c>
      <c r="V61" s="354">
        <f>_xlfn.IFNA(VLOOKUP(CONCATENATE($V$5,$B61,$C61),'HOR2'!$A$6:$M$200,13,FALSE),0)</f>
        <v>0</v>
      </c>
      <c r="W61" s="405">
        <f>_xlfn.IFNA(VLOOKUP(CONCATENATE($W$5,$B61,$C61),'PM3'!$A$6:$M$200,13,FALSE),0)</f>
        <v>0</v>
      </c>
      <c r="X61" s="394">
        <f>_xlfn.IFNA(VLOOKUP(CONCATENATE($X$5,$B61,$C61),BAL!$A$6:$M$200,13,FALSE),0)</f>
        <v>0</v>
      </c>
      <c r="Y61" s="68"/>
    </row>
    <row r="62" spans="1:25" x14ac:dyDescent="0.25">
      <c r="A62" s="495"/>
      <c r="B62" s="74" t="s">
        <v>164</v>
      </c>
      <c r="C62" s="79" t="s">
        <v>165</v>
      </c>
      <c r="D62" s="79" t="s">
        <v>161</v>
      </c>
      <c r="E62" s="80">
        <v>45028</v>
      </c>
      <c r="F62" s="81">
        <v>12</v>
      </c>
      <c r="G62" s="76">
        <f t="shared" si="3"/>
        <v>0</v>
      </c>
      <c r="H62" s="77">
        <f t="shared" si="4"/>
        <v>0</v>
      </c>
      <c r="I62" s="403">
        <f t="shared" si="5"/>
        <v>10</v>
      </c>
      <c r="J62" s="160">
        <f>_xlfn.IFNA(VLOOKUP(CONCATENATE($J$5,$B62,$C62),'HOR22'!$A$6:$M$250,13,FALSE),0)</f>
        <v>0</v>
      </c>
      <c r="K62" s="320">
        <f>_xlfn.IFNA(VLOOKUP(CONCATENATE($K$5,$B62,$C62),'BUS1'!$A$6:$M$250,13,FALSE),0)</f>
        <v>0</v>
      </c>
      <c r="L62" s="78">
        <f>_xlfn.IFNA(VLOOKUP(CONCATENATE($L$5,$B62,$C62),'KR2'!$A$6:$M$250,13,FALSE),0)</f>
        <v>0</v>
      </c>
      <c r="M62" s="320">
        <f>_xlfn.IFNA(VLOOKUP(CONCATENATE($M$5,$B62,$C62),'CAP1'!$A$6:$M$250,13,FALSE),0)</f>
        <v>0</v>
      </c>
      <c r="N62" s="302">
        <f>_xlfn.IFNA(VLOOKUP(CONCATENATE($N$5,$B62,$C62),'PM1'!$A$6:$M$250,13,FALSE),0)</f>
        <v>0</v>
      </c>
      <c r="O62" s="302">
        <f>_xlfn.IFNA(VLOOKUP(CONCATENATE($O$5,$B62,$C62),'SWA1'!$A$6:$M$154,13,FALSE),0)</f>
        <v>0</v>
      </c>
      <c r="P62" s="78">
        <f>_xlfn.IFNA(VLOOKUP(CONCATENATE($P$5,$B62,$C62),'EH1'!$A$6:$M$200,13,FALSE),0)</f>
        <v>0</v>
      </c>
      <c r="Q62" s="320">
        <f>_xlfn.IFNA(VLOOKUP(CONCATENATE($Q$5,$B62,$C62),'HOR1'!$A$6:$M$287,13,FALSE),0)</f>
        <v>0</v>
      </c>
      <c r="R62" s="302">
        <f>_xlfn.IFNA(VLOOKUP(CONCATENATE($R$5,$B62,$C62),'PM2'!$A$6:$M$148,13,FALSE),0)</f>
        <v>0</v>
      </c>
      <c r="S62" s="323">
        <f>_xlfn.IFNA(VLOOKUP(CONCATENATE($S$5,$B62,$C62),[1]MOR1!$A$6:$M$148,13,FALSE),0)</f>
        <v>0</v>
      </c>
      <c r="T62" s="304">
        <f>_xlfn.IFNA(VLOOKUP(CONCATENATE($T$5,$B62,$C62),SER!$A$6:$M$196,13,FALSE),0)</f>
        <v>0</v>
      </c>
      <c r="U62" s="211">
        <f>_xlfn.IFNA(VLOOKUP(CONCATENATE($U$5,$B62,$C62),'BUS1'!$A$6:$M$200,13,FALSE),0)</f>
        <v>0</v>
      </c>
      <c r="V62" s="354">
        <f>_xlfn.IFNA(VLOOKUP(CONCATENATE($V$5,$B62,$C62),'HOR2'!$A$6:$M$200,13,FALSE),0)</f>
        <v>0</v>
      </c>
      <c r="W62" s="405">
        <f>_xlfn.IFNA(VLOOKUP(CONCATENATE($W$5,$B62,$C62),'PM3'!$A$6:$M$200,13,FALSE),0)</f>
        <v>0</v>
      </c>
      <c r="X62" s="394">
        <f>_xlfn.IFNA(VLOOKUP(CONCATENATE($X$5,$B62,$C62),BAL!$A$6:$M$200,13,FALSE),0)</f>
        <v>0</v>
      </c>
      <c r="Y62" s="68"/>
    </row>
    <row r="63" spans="1:25" x14ac:dyDescent="0.25">
      <c r="A63" s="495"/>
      <c r="B63" s="74" t="s">
        <v>166</v>
      </c>
      <c r="C63" s="79" t="s">
        <v>167</v>
      </c>
      <c r="D63" s="79" t="s">
        <v>168</v>
      </c>
      <c r="E63" s="80">
        <v>45028</v>
      </c>
      <c r="F63" s="81">
        <v>11</v>
      </c>
      <c r="G63" s="76">
        <f t="shared" si="3"/>
        <v>0</v>
      </c>
      <c r="H63" s="77">
        <f t="shared" si="4"/>
        <v>0</v>
      </c>
      <c r="I63" s="403">
        <f t="shared" si="5"/>
        <v>10</v>
      </c>
      <c r="J63" s="301">
        <f>_xlfn.IFNA(VLOOKUP(CONCATENATE($J$5,$B63,$C63),'HOR22'!$A$6:$M$250,13,FALSE),0)</f>
        <v>0</v>
      </c>
      <c r="K63" s="321">
        <f>_xlfn.IFNA(VLOOKUP(CONCATENATE($K$5,$B63,$C63),'BUS1'!$A$6:$M$250,13,FALSE),0)</f>
        <v>0</v>
      </c>
      <c r="L63" s="303">
        <f>_xlfn.IFNA(VLOOKUP(CONCATENATE($L$5,$B63,$C63),'KR2'!$A$6:$M$250,13,FALSE),0)</f>
        <v>0</v>
      </c>
      <c r="M63" s="320">
        <f>_xlfn.IFNA(VLOOKUP(CONCATENATE($M$5,$B63,$C63),'CAP1'!$A$6:$M$250,13,FALSE),0)</f>
        <v>0</v>
      </c>
      <c r="N63" s="302">
        <f>_xlfn.IFNA(VLOOKUP(CONCATENATE($N$5,$B63,$C63),'PM1'!$A$6:$M$250,13,FALSE),0)</f>
        <v>0</v>
      </c>
      <c r="O63" s="302">
        <f>_xlfn.IFNA(VLOOKUP(CONCATENATE($O$5,$B63,$C63),'SWA1'!$A$6:$M$154,13,FALSE),0)</f>
        <v>0</v>
      </c>
      <c r="P63" s="78">
        <f>_xlfn.IFNA(VLOOKUP(CONCATENATE($P$5,$B63,$C63),'EH1'!$A$6:$M$200,13,FALSE),0)</f>
        <v>0</v>
      </c>
      <c r="Q63" s="320">
        <f>_xlfn.IFNA(VLOOKUP(CONCATENATE($Q$5,$B63,$C63),'HOR1'!$A$6:$M$287,13,FALSE),0)</f>
        <v>0</v>
      </c>
      <c r="R63" s="302">
        <f>_xlfn.IFNA(VLOOKUP(CONCATENATE($R$5,$B63,$C63),'PM2'!$A$6:$M$148,13,FALSE),0)</f>
        <v>0</v>
      </c>
      <c r="S63" s="323">
        <f>_xlfn.IFNA(VLOOKUP(CONCATENATE($S$5,$B63,$C63),[1]MOR1!$A$6:$M$148,13,FALSE),0)</f>
        <v>0</v>
      </c>
      <c r="T63" s="304">
        <f>_xlfn.IFNA(VLOOKUP(CONCATENATE($T$5,$B63,$C63),SER!$A$6:$M$196,13,FALSE),0)</f>
        <v>0</v>
      </c>
      <c r="U63" s="211">
        <f>_xlfn.IFNA(VLOOKUP(CONCATENATE($U$5,$B63,$C63),'BUS1'!$A$6:$M$200,13,FALSE),0)</f>
        <v>0</v>
      </c>
      <c r="V63" s="354">
        <f>_xlfn.IFNA(VLOOKUP(CONCATENATE($V$5,$B63,$C63),'HOR2'!$A$6:$M$200,13,FALSE),0)</f>
        <v>0</v>
      </c>
      <c r="W63" s="405">
        <f>_xlfn.IFNA(VLOOKUP(CONCATENATE($W$5,$B63,$C63),'PM3'!$A$6:$M$200,13,FALSE),0)</f>
        <v>0</v>
      </c>
      <c r="X63" s="394">
        <f>_xlfn.IFNA(VLOOKUP(CONCATENATE($X$5,$B63,$C63),BAL!$A$6:$M$200,13,FALSE),0)</f>
        <v>0</v>
      </c>
      <c r="Y63" s="68"/>
    </row>
    <row r="64" spans="1:25" x14ac:dyDescent="0.25">
      <c r="A64" s="495"/>
      <c r="B64" s="74" t="s">
        <v>169</v>
      </c>
      <c r="C64" s="79" t="s">
        <v>170</v>
      </c>
      <c r="D64" s="79" t="s">
        <v>171</v>
      </c>
      <c r="E64" s="80">
        <v>45044</v>
      </c>
      <c r="F64" s="81">
        <v>12</v>
      </c>
      <c r="G64" s="76">
        <f t="shared" si="3"/>
        <v>0</v>
      </c>
      <c r="H64" s="77">
        <f t="shared" si="4"/>
        <v>0</v>
      </c>
      <c r="I64" s="403">
        <f t="shared" si="5"/>
        <v>10</v>
      </c>
      <c r="J64" s="160">
        <f>_xlfn.IFNA(VLOOKUP(CONCATENATE($J$5,$B64,$C64),'HOR22'!$A$6:$M$250,13,FALSE),0)</f>
        <v>0</v>
      </c>
      <c r="K64" s="320">
        <f>_xlfn.IFNA(VLOOKUP(CONCATENATE($K$5,$B64,$C64),'SWA1'!$A$6:$M$250,13,FALSE),0)</f>
        <v>0</v>
      </c>
      <c r="L64" s="78">
        <f>_xlfn.IFNA(VLOOKUP(CONCATENATE($L$5,$B64,$C64),'KR2'!$A$6:$M$250,13,FALSE),0)</f>
        <v>0</v>
      </c>
      <c r="M64" s="320">
        <f>_xlfn.IFNA(VLOOKUP(CONCATENATE($M$5,$B64,$C64),'HOR1'!$A$6:$M$250,13,FALSE),0)</f>
        <v>0</v>
      </c>
      <c r="N64" s="302">
        <f>_xlfn.IFNA(VLOOKUP(CONCATENATE($N$5,$B64,$C64),'PM1'!$A$6:$M$250,13,FALSE),0)</f>
        <v>0</v>
      </c>
      <c r="O64" s="302">
        <f>_xlfn.IFNA(VLOOKUP(CONCATENATE($O$5,$B64,$C64),'SWA1'!$A$6:$M$154,13,FALSE),0)</f>
        <v>0</v>
      </c>
      <c r="P64" s="78">
        <f>_xlfn.IFNA(VLOOKUP(CONCATENATE($P$5,$B64,$C64),'CAP1'!$A$6:$M$200,13,FALSE),0)</f>
        <v>0</v>
      </c>
      <c r="Q64" s="320">
        <f>_xlfn.IFNA(VLOOKUP(CONCATENATE($Q$5,$B64,$C64),BAL!$A$6:$M$287,13,FALSE),0)</f>
        <v>0</v>
      </c>
      <c r="R64" s="302">
        <f>_xlfn.IFNA(VLOOKUP(CONCATENATE($R$5,$B64,$C64),'PM2'!$A$6:$M$148,13,FALSE),0)</f>
        <v>0</v>
      </c>
      <c r="S64" s="324">
        <f>_xlfn.IFNA(VLOOKUP(CONCATENATE($S$5,$B64,$C64),'HOR2'!$A$6:$M$148,13,FALSE),0)</f>
        <v>0</v>
      </c>
      <c r="T64" s="304">
        <f>_xlfn.IFNA(VLOOKUP(CONCATENATE($T$5,$B64,$C64),SER!$A$6:$M$196,13,FALSE),0)</f>
        <v>0</v>
      </c>
      <c r="U64" s="211">
        <f>_xlfn.IFNA(VLOOKUP(CONCATENATE($U$5,$B64,$C64),MOR!$A$6:$M$200,13,FALSE),0)</f>
        <v>0</v>
      </c>
      <c r="V64" s="354">
        <f>_xlfn.IFNA(VLOOKUP(CONCATENATE($V$5,$B64,$C64),'HOR2'!$A$6:$M$200,13,FALSE),0)</f>
        <v>0</v>
      </c>
      <c r="W64" s="405">
        <f>_xlfn.IFNA(VLOOKUP(CONCATENATE($W$5,$B64,$C64),'PM3'!$A$6:$M$200,13,FALSE),0)</f>
        <v>0</v>
      </c>
      <c r="X64" s="394">
        <f>_xlfn.IFNA(VLOOKUP(CONCATENATE($X$5,$B64,$C64),BAL!$A$6:$M$200,13,FALSE),0)</f>
        <v>0</v>
      </c>
      <c r="Y64" s="68"/>
    </row>
    <row r="65" spans="1:25" x14ac:dyDescent="0.25">
      <c r="A65" s="495"/>
      <c r="B65" s="74" t="s">
        <v>502</v>
      </c>
      <c r="C65" s="79" t="s">
        <v>524</v>
      </c>
      <c r="D65" s="79" t="s">
        <v>307</v>
      </c>
      <c r="E65" s="80">
        <v>45121</v>
      </c>
      <c r="F65" s="81">
        <v>12</v>
      </c>
      <c r="G65" s="76">
        <f t="shared" si="3"/>
        <v>0</v>
      </c>
      <c r="H65" s="77">
        <f t="shared" si="4"/>
        <v>0</v>
      </c>
      <c r="I65" s="403">
        <f t="shared" si="5"/>
        <v>10</v>
      </c>
      <c r="J65" s="160">
        <f>_xlfn.IFNA(VLOOKUP(CONCATENATE($J$5,$B65,$C65),'HOR22'!$A$6:$M$250,13,FALSE),0)</f>
        <v>0</v>
      </c>
      <c r="K65" s="320">
        <f>_xlfn.IFNA(VLOOKUP(CONCATENATE($K$5,$B65,$C65),'SWA1'!$A$6:$M$250,13,FALSE),0)</f>
        <v>0</v>
      </c>
      <c r="L65" s="78">
        <f>_xlfn.IFNA(VLOOKUP(CONCATENATE($L$5,$B65,$C65),'KR2'!$A$6:$M$250,13,FALSE),0)</f>
        <v>0</v>
      </c>
      <c r="M65" s="320">
        <f>_xlfn.IFNA(VLOOKUP(CONCATENATE($M$5,$B65,$C65),'HOR1'!$A$6:$M$250,13,FALSE),0)</f>
        <v>0</v>
      </c>
      <c r="N65" s="302">
        <f>_xlfn.IFNA(VLOOKUP(CONCATENATE($N$5,$B65,$C65),'PM1'!$A$6:$M$250,13,FALSE),0)</f>
        <v>0</v>
      </c>
      <c r="O65" s="302">
        <f>_xlfn.IFNA(VLOOKUP(CONCATENATE($O$5,$B65,$C65),'SWA1'!$A$6:$M$154,13,FALSE),0)</f>
        <v>0</v>
      </c>
      <c r="P65" s="78">
        <f>_xlfn.IFNA(VLOOKUP(CONCATENATE($P$5,$B65,$C65),'CAP1'!$A$6:$M$200,13,FALSE),0)</f>
        <v>0</v>
      </c>
      <c r="Q65" s="320">
        <f>_xlfn.IFNA(VLOOKUP(CONCATENATE($Q$5,$B65,$C65),BAL!$A$6:$M$287,13,FALSE),0)</f>
        <v>0</v>
      </c>
      <c r="R65" s="302">
        <f>_xlfn.IFNA(VLOOKUP(CONCATENATE($R$5,$B65,$C65),'PM2'!$A$6:$M$148,13,FALSE),0)</f>
        <v>0</v>
      </c>
      <c r="S65" s="324">
        <f>_xlfn.IFNA(VLOOKUP(CONCATENATE($S$5,$B65,$C65),'HOR2'!$A$6:$M$148,13,FALSE),0)</f>
        <v>0</v>
      </c>
      <c r="T65" s="304">
        <f>_xlfn.IFNA(VLOOKUP(CONCATENATE($T$5,$B65,$C65),SER!$A$6:$M$196,13,FALSE),0)</f>
        <v>0</v>
      </c>
      <c r="U65" s="211">
        <f>_xlfn.IFNA(VLOOKUP(CONCATENATE($U$5,$B65,$C65),MOR!$A$6:$M$200,13,FALSE),0)</f>
        <v>0</v>
      </c>
      <c r="V65" s="354">
        <f>_xlfn.IFNA(VLOOKUP(CONCATENATE($V$5,$B65,$C65),'HOR2'!$A$6:$M$200,13,FALSE),0)</f>
        <v>0</v>
      </c>
      <c r="W65" s="405">
        <f>_xlfn.IFNA(VLOOKUP(CONCATENATE($W$5,$B65,$C65),'PM3'!$A$6:$M$200,13,FALSE),0)</f>
        <v>0</v>
      </c>
      <c r="X65" s="394">
        <f>_xlfn.IFNA(VLOOKUP(CONCATENATE($X$5,$B65,$C65),BAL!$A$6:$M$200,13,FALSE),0)</f>
        <v>0</v>
      </c>
      <c r="Y65" s="68"/>
    </row>
    <row r="66" spans="1:25" x14ac:dyDescent="0.25">
      <c r="A66" s="495"/>
      <c r="B66" s="74" t="s">
        <v>506</v>
      </c>
      <c r="C66" s="79" t="s">
        <v>507</v>
      </c>
      <c r="D66" s="79" t="s">
        <v>258</v>
      </c>
      <c r="E66" s="80">
        <v>45124</v>
      </c>
      <c r="F66" s="81">
        <v>8</v>
      </c>
      <c r="G66" s="76">
        <f t="shared" si="3"/>
        <v>0</v>
      </c>
      <c r="H66" s="77">
        <f t="shared" si="4"/>
        <v>0</v>
      </c>
      <c r="I66" s="403">
        <f t="shared" si="5"/>
        <v>10</v>
      </c>
      <c r="J66" s="160">
        <f>_xlfn.IFNA(VLOOKUP(CONCATENATE($J$5,$B66,$C66),'HOR22'!$A$6:$M$250,13,FALSE),0)</f>
        <v>0</v>
      </c>
      <c r="K66" s="320">
        <f>_xlfn.IFNA(VLOOKUP(CONCATENATE($K$5,$B66,$C66),'SWA1'!$A$6:$M$250,13,FALSE),0)</f>
        <v>0</v>
      </c>
      <c r="L66" s="78">
        <f>_xlfn.IFNA(VLOOKUP(CONCATENATE($L$5,$B66,$C66),'KR2'!$A$6:$M$250,13,FALSE),0)</f>
        <v>0</v>
      </c>
      <c r="M66" s="320">
        <f>_xlfn.IFNA(VLOOKUP(CONCATENATE($M$5,$B66,$C66),'HOR1'!$A$6:$M$250,13,FALSE),0)</f>
        <v>0</v>
      </c>
      <c r="N66" s="302">
        <f>_xlfn.IFNA(VLOOKUP(CONCATENATE($N$5,$B66,$C66),'PM1'!$A$6:$M$250,13,FALSE),0)</f>
        <v>0</v>
      </c>
      <c r="O66" s="302">
        <f>_xlfn.IFNA(VLOOKUP(CONCATENATE($O$5,$B66,$C66),'SWA1'!$A$6:$M$154,13,FALSE),0)</f>
        <v>0</v>
      </c>
      <c r="P66" s="78">
        <f>_xlfn.IFNA(VLOOKUP(CONCATENATE($P$5,$B66,$C66),'CAP1'!$A$6:$M$200,13,FALSE),0)</f>
        <v>0</v>
      </c>
      <c r="Q66" s="320">
        <f>_xlfn.IFNA(VLOOKUP(CONCATENATE($Q$5,$B66,$C66),BAL!$A$6:$M$287,13,FALSE),0)</f>
        <v>0</v>
      </c>
      <c r="R66" s="302">
        <f>_xlfn.IFNA(VLOOKUP(CONCATENATE($R$5,$B66,$C66),'PM2'!$A$6:$M$148,13,FALSE),0)</f>
        <v>0</v>
      </c>
      <c r="S66" s="324">
        <f>_xlfn.IFNA(VLOOKUP(CONCATENATE($S$5,$B66,$C66),'HOR2'!$A$6:$M$148,13,FALSE),0)</f>
        <v>0</v>
      </c>
      <c r="T66" s="304">
        <f>_xlfn.IFNA(VLOOKUP(CONCATENATE($T$5,$B66,$C66),SER!$A$6:$M$196,13,FALSE),0)</f>
        <v>0</v>
      </c>
      <c r="U66" s="211">
        <f>_xlfn.IFNA(VLOOKUP(CONCATENATE($U$5,$B66,$C66),MOR!$A$6:$M$200,13,FALSE),0)</f>
        <v>0</v>
      </c>
      <c r="V66" s="354">
        <f>_xlfn.IFNA(VLOOKUP(CONCATENATE($V$5,$B66,$C66),'HOR2'!$A$6:$M$200,13,FALSE),0)</f>
        <v>0</v>
      </c>
      <c r="W66" s="405">
        <f>_xlfn.IFNA(VLOOKUP(CONCATENATE($W$5,$B66,$C66),'PM3'!$A$6:$M$200,13,FALSE),0)</f>
        <v>0</v>
      </c>
      <c r="X66" s="394">
        <f>_xlfn.IFNA(VLOOKUP(CONCATENATE($X$5,$B66,$C66),BAL!$A$6:$M$200,13,FALSE),0)</f>
        <v>0</v>
      </c>
      <c r="Y66" s="68"/>
    </row>
    <row r="67" spans="1:25" x14ac:dyDescent="0.25">
      <c r="A67" s="495"/>
      <c r="B67" s="74" t="s">
        <v>508</v>
      </c>
      <c r="C67" s="79" t="s">
        <v>509</v>
      </c>
      <c r="D67" s="79" t="s">
        <v>258</v>
      </c>
      <c r="E67" s="80">
        <v>45124</v>
      </c>
      <c r="F67" s="81">
        <v>10</v>
      </c>
      <c r="G67" s="76">
        <f t="shared" si="3"/>
        <v>0</v>
      </c>
      <c r="H67" s="77">
        <f t="shared" si="4"/>
        <v>0</v>
      </c>
      <c r="I67" s="403">
        <f t="shared" si="5"/>
        <v>10</v>
      </c>
      <c r="J67" s="160">
        <f>_xlfn.IFNA(VLOOKUP(CONCATENATE($J$5,$B67,$C67),'HOR22'!$A$6:$M$250,13,FALSE),0)</f>
        <v>0</v>
      </c>
      <c r="K67" s="320">
        <f>_xlfn.IFNA(VLOOKUP(CONCATENATE($K$5,$B67,$C67),'SWA1'!$A$6:$M$250,13,FALSE),0)</f>
        <v>0</v>
      </c>
      <c r="L67" s="78">
        <f>_xlfn.IFNA(VLOOKUP(CONCATENATE($L$5,$B67,$C67),'KR2'!$A$6:$M$250,13,FALSE),0)</f>
        <v>0</v>
      </c>
      <c r="M67" s="320">
        <f>_xlfn.IFNA(VLOOKUP(CONCATENATE($M$5,$B67,$C67),'HOR1'!$A$6:$M$250,13,FALSE),0)</f>
        <v>0</v>
      </c>
      <c r="N67" s="302">
        <f>_xlfn.IFNA(VLOOKUP(CONCATENATE($N$5,$B67,$C67),'PM1'!$A$6:$M$250,13,FALSE),0)</f>
        <v>0</v>
      </c>
      <c r="O67" s="302">
        <f>_xlfn.IFNA(VLOOKUP(CONCATENATE($O$5,$B67,$C67),'SWA1'!$A$6:$M$154,13,FALSE),0)</f>
        <v>0</v>
      </c>
      <c r="P67" s="78">
        <f>_xlfn.IFNA(VLOOKUP(CONCATENATE($P$5,$B67,$C67),'CAP1'!$A$6:$M$200,13,FALSE),0)</f>
        <v>0</v>
      </c>
      <c r="Q67" s="320">
        <f>_xlfn.IFNA(VLOOKUP(CONCATENATE($Q$5,$B67,$C67),BAL!$A$6:$M$287,13,FALSE),0)</f>
        <v>0</v>
      </c>
      <c r="R67" s="302">
        <f>_xlfn.IFNA(VLOOKUP(CONCATENATE($R$5,$B67,$C67),'PM2'!$A$6:$M$148,13,FALSE),0)</f>
        <v>0</v>
      </c>
      <c r="S67" s="324">
        <f>_xlfn.IFNA(VLOOKUP(CONCATENATE($S$5,$B67,$C67),'HOR2'!$A$6:$M$148,13,FALSE),0)</f>
        <v>0</v>
      </c>
      <c r="T67" s="304">
        <f>_xlfn.IFNA(VLOOKUP(CONCATENATE($T$5,$B67,$C67),SER!$A$6:$M$196,13,FALSE),0)</f>
        <v>0</v>
      </c>
      <c r="U67" s="211">
        <f>_xlfn.IFNA(VLOOKUP(CONCATENATE($U$5,$B67,$C67),MOR!$A$6:$M$200,13,FALSE),0)</f>
        <v>0</v>
      </c>
      <c r="V67" s="354">
        <f>_xlfn.IFNA(VLOOKUP(CONCATENATE($V$5,$B67,$C67),'HOR2'!$A$6:$M$200,13,FALSE),0)</f>
        <v>0</v>
      </c>
      <c r="W67" s="405">
        <f>_xlfn.IFNA(VLOOKUP(CONCATENATE($W$5,$B67,$C67),'PM3'!$A$6:$M$200,13,FALSE),0)</f>
        <v>0</v>
      </c>
      <c r="X67" s="394">
        <f>_xlfn.IFNA(VLOOKUP(CONCATENATE($X$5,$B67,$C67),BAL!$A$6:$M$200,13,FALSE),0)</f>
        <v>0</v>
      </c>
      <c r="Y67" s="68"/>
    </row>
    <row r="68" spans="1:25" x14ac:dyDescent="0.25">
      <c r="A68" s="495"/>
      <c r="B68" s="74" t="s">
        <v>510</v>
      </c>
      <c r="C68" s="79" t="s">
        <v>521</v>
      </c>
      <c r="D68" s="79" t="s">
        <v>150</v>
      </c>
      <c r="E68" s="80">
        <v>45125</v>
      </c>
      <c r="F68" s="81">
        <v>13</v>
      </c>
      <c r="G68" s="76">
        <f t="shared" si="3"/>
        <v>0</v>
      </c>
      <c r="H68" s="77">
        <f t="shared" si="4"/>
        <v>0</v>
      </c>
      <c r="I68" s="403">
        <f t="shared" si="5"/>
        <v>10</v>
      </c>
      <c r="J68" s="160">
        <f>_xlfn.IFNA(VLOOKUP(CONCATENATE($J$5,$B68,$C68),'HOR22'!$A$6:$M$250,13,FALSE),0)</f>
        <v>0</v>
      </c>
      <c r="K68" s="320">
        <f>_xlfn.IFNA(VLOOKUP(CONCATENATE($K$5,$B68,$C68),'SWA1'!$A$6:$M$250,13,FALSE),0)</f>
        <v>0</v>
      </c>
      <c r="L68" s="78">
        <f>_xlfn.IFNA(VLOOKUP(CONCATENATE($L$5,$B68,$C68),'KR2'!$A$6:$M$250,13,FALSE),0)</f>
        <v>0</v>
      </c>
      <c r="M68" s="320">
        <f>_xlfn.IFNA(VLOOKUP(CONCATENATE($M$5,$B68,$C68),'HOR1'!$A$6:$M$250,13,FALSE),0)</f>
        <v>0</v>
      </c>
      <c r="N68" s="302">
        <f>_xlfn.IFNA(VLOOKUP(CONCATENATE($N$5,$B68,$C68),'PM1'!$A$6:$M$250,13,FALSE),0)</f>
        <v>0</v>
      </c>
      <c r="O68" s="302">
        <f>_xlfn.IFNA(VLOOKUP(CONCATENATE($O$5,$B68,$C68),'SWA1'!$A$6:$M$154,13,FALSE),0)</f>
        <v>0</v>
      </c>
      <c r="P68" s="78">
        <f>_xlfn.IFNA(VLOOKUP(CONCATENATE($P$5,$B68,$C68),'CAP1'!$A$6:$M$200,13,FALSE),0)</f>
        <v>0</v>
      </c>
      <c r="Q68" s="320">
        <f>_xlfn.IFNA(VLOOKUP(CONCATENATE($Q$5,$B68,$C68),BAL!$A$6:$M$287,13,FALSE),0)</f>
        <v>0</v>
      </c>
      <c r="R68" s="302">
        <f>_xlfn.IFNA(VLOOKUP(CONCATENATE($R$5,$B68,$C68),'PM2'!$A$6:$M$148,13,FALSE),0)</f>
        <v>0</v>
      </c>
      <c r="S68" s="324">
        <f>_xlfn.IFNA(VLOOKUP(CONCATENATE($S$5,$B68,$C68),'HOR2'!$A$6:$M$148,13,FALSE),0)</f>
        <v>0</v>
      </c>
      <c r="T68" s="304">
        <f>_xlfn.IFNA(VLOOKUP(CONCATENATE($T$5,$B68,$C68),SER!$A$6:$M$196,13,FALSE),0)</f>
        <v>0</v>
      </c>
      <c r="U68" s="211">
        <f>_xlfn.IFNA(VLOOKUP(CONCATENATE($U$5,$B68,$C68),MOR!$A$6:$M$200,13,FALSE),0)</f>
        <v>0</v>
      </c>
      <c r="V68" s="354">
        <f>_xlfn.IFNA(VLOOKUP(CONCATENATE($V$5,$B68,$C68),'HOR2'!$A$6:$M$200,13,FALSE),0)</f>
        <v>0</v>
      </c>
      <c r="W68" s="405">
        <f>_xlfn.IFNA(VLOOKUP(CONCATENATE($W$5,$B68,$C68),'PM3'!$A$6:$M$200,13,FALSE),0)</f>
        <v>0</v>
      </c>
      <c r="X68" s="394">
        <f>_xlfn.IFNA(VLOOKUP(CONCATENATE($X$5,$B68,$C68),BAL!$A$6:$M$200,13,FALSE),0)</f>
        <v>0</v>
      </c>
      <c r="Y68" s="68"/>
    </row>
    <row r="69" spans="1:25" x14ac:dyDescent="0.25">
      <c r="A69" s="495"/>
      <c r="B69" s="74" t="s">
        <v>513</v>
      </c>
      <c r="C69" s="79" t="s">
        <v>514</v>
      </c>
      <c r="D69" s="79" t="s">
        <v>515</v>
      </c>
      <c r="E69" s="80">
        <v>45131</v>
      </c>
      <c r="F69" s="81">
        <v>11</v>
      </c>
      <c r="G69" s="76">
        <f t="shared" si="3"/>
        <v>0</v>
      </c>
      <c r="H69" s="77">
        <f t="shared" si="4"/>
        <v>0</v>
      </c>
      <c r="I69" s="403">
        <f t="shared" si="5"/>
        <v>10</v>
      </c>
      <c r="J69" s="160">
        <f>_xlfn.IFNA(VLOOKUP(CONCATENATE($J$5,$B69,$C69),'HOR22'!$A$6:$M$250,13,FALSE),0)</f>
        <v>0</v>
      </c>
      <c r="K69" s="320">
        <f>_xlfn.IFNA(VLOOKUP(CONCATENATE($K$5,$B69,$C69),'SWA1'!$A$6:$M$250,13,FALSE),0)</f>
        <v>0</v>
      </c>
      <c r="L69" s="78">
        <f>_xlfn.IFNA(VLOOKUP(CONCATENATE($L$5,$B69,$C69),'KR2'!$A$6:$M$250,13,FALSE),0)</f>
        <v>0</v>
      </c>
      <c r="M69" s="320">
        <f>_xlfn.IFNA(VLOOKUP(CONCATENATE($M$5,$B69,$C69),'HOR1'!$A$6:$M$250,13,FALSE),0)</f>
        <v>0</v>
      </c>
      <c r="N69" s="302">
        <f>_xlfn.IFNA(VLOOKUP(CONCATENATE($N$5,$B69,$C69),'PM1'!$A$6:$M$250,13,FALSE),0)</f>
        <v>0</v>
      </c>
      <c r="O69" s="302">
        <f>_xlfn.IFNA(VLOOKUP(CONCATENATE($O$5,$B69,$C69),'SWA1'!$A$6:$M$154,13,FALSE),0)</f>
        <v>0</v>
      </c>
      <c r="P69" s="78">
        <f>_xlfn.IFNA(VLOOKUP(CONCATENATE($P$5,$B69,$C69),'CAP1'!$A$6:$M$200,13,FALSE),0)</f>
        <v>0</v>
      </c>
      <c r="Q69" s="320">
        <f>_xlfn.IFNA(VLOOKUP(CONCATENATE($Q$5,$B69,$C69),BAL!$A$6:$M$287,13,FALSE),0)</f>
        <v>0</v>
      </c>
      <c r="R69" s="302">
        <f>_xlfn.IFNA(VLOOKUP(CONCATENATE($R$5,$B69,$C69),'PM2'!$A$6:$M$148,13,FALSE),0)</f>
        <v>0</v>
      </c>
      <c r="S69" s="324">
        <f>_xlfn.IFNA(VLOOKUP(CONCATENATE($S$5,$B69,$C69),'HOR2'!$A$6:$M$148,13,FALSE),0)</f>
        <v>0</v>
      </c>
      <c r="T69" s="304">
        <f>_xlfn.IFNA(VLOOKUP(CONCATENATE($T$5,$B69,$C69),SER!$A$6:$M$196,13,FALSE),0)</f>
        <v>0</v>
      </c>
      <c r="U69" s="211">
        <f>_xlfn.IFNA(VLOOKUP(CONCATENATE($U$5,$B69,$C69),MOR!$A$6:$M$200,13,FALSE),0)</f>
        <v>0</v>
      </c>
      <c r="V69" s="354">
        <f>_xlfn.IFNA(VLOOKUP(CONCATENATE($V$5,$B69,$C69),'HOR2'!$A$6:$M$200,13,FALSE),0)</f>
        <v>0</v>
      </c>
      <c r="W69" s="405">
        <f>_xlfn.IFNA(VLOOKUP(CONCATENATE($W$5,$B69,$C69),'PM3'!$A$6:$M$200,13,FALSE),0)</f>
        <v>0</v>
      </c>
      <c r="X69" s="394">
        <f>_xlfn.IFNA(VLOOKUP(CONCATENATE($X$5,$B69,$C69),BAL!$A$6:$M$200,13,FALSE),0)</f>
        <v>0</v>
      </c>
      <c r="Y69" s="68"/>
    </row>
    <row r="70" spans="1:25" x14ac:dyDescent="0.25">
      <c r="A70" s="495"/>
      <c r="B70" s="74" t="s">
        <v>516</v>
      </c>
      <c r="C70" s="79" t="s">
        <v>517</v>
      </c>
      <c r="D70" s="79" t="s">
        <v>139</v>
      </c>
      <c r="E70" s="80">
        <v>45140</v>
      </c>
      <c r="F70" s="81">
        <v>13</v>
      </c>
      <c r="G70" s="76">
        <f t="shared" ref="G70:G77" si="6">COUNTIF(J70:Y70,"&gt;0")</f>
        <v>0</v>
      </c>
      <c r="H70" s="77">
        <f t="shared" ref="H70:H77" si="7">SUM(J70:X70)</f>
        <v>0</v>
      </c>
      <c r="I70" s="403">
        <f t="shared" ref="I70:I77" si="8">RANK(H70,$H$6:$H$95)</f>
        <v>10</v>
      </c>
      <c r="J70" s="160">
        <f>_xlfn.IFNA(VLOOKUP(CONCATENATE($J$5,$B70,$C70),'HOR22'!$A$6:$M$250,13,FALSE),0)</f>
        <v>0</v>
      </c>
      <c r="K70" s="320">
        <f>_xlfn.IFNA(VLOOKUP(CONCATENATE($K$5,$B70,$C70),'SWA1'!$A$6:$M$250,13,FALSE),0)</f>
        <v>0</v>
      </c>
      <c r="L70" s="78">
        <f>_xlfn.IFNA(VLOOKUP(CONCATENATE($L$5,$B70,$C70),'KR2'!$A$6:$M$250,13,FALSE),0)</f>
        <v>0</v>
      </c>
      <c r="M70" s="320">
        <f>_xlfn.IFNA(VLOOKUP(CONCATENATE($M$5,$B70,$C70),'HOR1'!$A$6:$M$250,13,FALSE),0)</f>
        <v>0</v>
      </c>
      <c r="N70" s="302">
        <f>_xlfn.IFNA(VLOOKUP(CONCATENATE($N$5,$B70,$C70),'PM1'!$A$6:$M$250,13,FALSE),0)</f>
        <v>0</v>
      </c>
      <c r="O70" s="302">
        <f>_xlfn.IFNA(VLOOKUP(CONCATENATE($O$5,$B70,$C70),'SWA1'!$A$6:$M$154,13,FALSE),0)</f>
        <v>0</v>
      </c>
      <c r="P70" s="78">
        <f>_xlfn.IFNA(VLOOKUP(CONCATENATE($P$5,$B70,$C70),'CAP1'!$A$6:$M$200,13,FALSE),0)</f>
        <v>0</v>
      </c>
      <c r="Q70" s="320">
        <f>_xlfn.IFNA(VLOOKUP(CONCATENATE($Q$5,$B70,$C70),BAL!$A$6:$M$287,13,FALSE),0)</f>
        <v>0</v>
      </c>
      <c r="R70" s="302">
        <f>_xlfn.IFNA(VLOOKUP(CONCATENATE($R$5,$B70,$C70),'PM2'!$A$6:$M$148,13,FALSE),0)</f>
        <v>0</v>
      </c>
      <c r="S70" s="324">
        <f>_xlfn.IFNA(VLOOKUP(CONCATENATE($S$5,$B70,$C70),'HOR2'!$A$6:$M$148,13,FALSE),0)</f>
        <v>0</v>
      </c>
      <c r="T70" s="304">
        <f>_xlfn.IFNA(VLOOKUP(CONCATENATE($T$5,$B70,$C70),SER!$A$6:$M$196,13,FALSE),0)</f>
        <v>0</v>
      </c>
      <c r="U70" s="211">
        <f>_xlfn.IFNA(VLOOKUP(CONCATENATE($U$5,$B70,$C70),MOR!$A$6:$M$200,13,FALSE),0)</f>
        <v>0</v>
      </c>
      <c r="V70" s="354">
        <f>_xlfn.IFNA(VLOOKUP(CONCATENATE($V$5,$B70,$C70),'HOR2'!$A$6:$M$200,13,FALSE),0)</f>
        <v>0</v>
      </c>
      <c r="W70" s="405">
        <f>_xlfn.IFNA(VLOOKUP(CONCATENATE($W$5,$B70,$C70),'PM3'!$A$6:$M$200,13,FALSE),0)</f>
        <v>0</v>
      </c>
      <c r="X70" s="394">
        <f>_xlfn.IFNA(VLOOKUP(CONCATENATE($X$5,$B70,$C70),BAL!$A$6:$M$200,13,FALSE),0)</f>
        <v>0</v>
      </c>
      <c r="Y70" s="68"/>
    </row>
    <row r="71" spans="1:25" x14ac:dyDescent="0.25">
      <c r="A71" s="495"/>
      <c r="B71" s="74" t="s">
        <v>450</v>
      </c>
      <c r="C71" s="79" t="s">
        <v>436</v>
      </c>
      <c r="D71" s="79" t="s">
        <v>132</v>
      </c>
      <c r="E71" s="80">
        <v>45153</v>
      </c>
      <c r="F71" s="81">
        <v>16</v>
      </c>
      <c r="G71" s="76">
        <f t="shared" si="6"/>
        <v>0</v>
      </c>
      <c r="H71" s="77">
        <f t="shared" si="7"/>
        <v>0</v>
      </c>
      <c r="I71" s="403">
        <f t="shared" si="8"/>
        <v>10</v>
      </c>
      <c r="J71" s="160">
        <f>_xlfn.IFNA(VLOOKUP(CONCATENATE($J$5,$B71,$C71),'HOR22'!$A$6:$M$250,13,FALSE),0)</f>
        <v>0</v>
      </c>
      <c r="K71" s="320">
        <f>_xlfn.IFNA(VLOOKUP(CONCATENATE($K$5,$B71,$C71),'SWA1'!$A$6:$M$250,13,FALSE),0)</f>
        <v>0</v>
      </c>
      <c r="L71" s="78">
        <f>_xlfn.IFNA(VLOOKUP(CONCATENATE($L$5,$B71,$C71),'KR2'!$A$6:$M$250,13,FALSE),0)</f>
        <v>0</v>
      </c>
      <c r="M71" s="320">
        <f>_xlfn.IFNA(VLOOKUP(CONCATENATE($M$5,$B71,$C71),'HOR1'!$A$6:$M$250,13,FALSE),0)</f>
        <v>0</v>
      </c>
      <c r="N71" s="302">
        <f>_xlfn.IFNA(VLOOKUP(CONCATENATE($N$5,$B71,$C71),'PM1'!$A$6:$M$250,13,FALSE),0)</f>
        <v>0</v>
      </c>
      <c r="O71" s="302">
        <f>_xlfn.IFNA(VLOOKUP(CONCATENATE($O$5,$B71,$C71),'SWA1'!$A$6:$M$154,13,FALSE),0)</f>
        <v>0</v>
      </c>
      <c r="P71" s="78">
        <f>_xlfn.IFNA(VLOOKUP(CONCATENATE($P$5,$B71,$C71),'CAP1'!$A$6:$M$200,13,FALSE),0)</f>
        <v>0</v>
      </c>
      <c r="Q71" s="320">
        <f>_xlfn.IFNA(VLOOKUP(CONCATENATE($Q$5,$B71,$C71),BAL!$A$6:$M$287,13,FALSE),0)</f>
        <v>0</v>
      </c>
      <c r="R71" s="302">
        <f>_xlfn.IFNA(VLOOKUP(CONCATENATE($R$5,$B71,$C71),'PM2'!$A$6:$M$148,13,FALSE),0)</f>
        <v>0</v>
      </c>
      <c r="S71" s="324">
        <f>_xlfn.IFNA(VLOOKUP(CONCATENATE($S$5,$B71,$C71),'HOR2'!$A$6:$M$148,13,FALSE),0)</f>
        <v>0</v>
      </c>
      <c r="T71" s="304">
        <f>_xlfn.IFNA(VLOOKUP(CONCATENATE($T$5,$B71,$C71),SER!$A$6:$M$196,13,FALSE),0)</f>
        <v>0</v>
      </c>
      <c r="U71" s="211">
        <f>_xlfn.IFNA(VLOOKUP(CONCATENATE($U$5,$B71,$C71),MOR!$A$6:$M$200,13,FALSE),0)</f>
        <v>0</v>
      </c>
      <c r="V71" s="354">
        <f>_xlfn.IFNA(VLOOKUP(CONCATENATE($V$5,$B71,$C71),'HOR2'!$A$6:$M$200,13,FALSE),0)</f>
        <v>0</v>
      </c>
      <c r="W71" s="405">
        <f>_xlfn.IFNA(VLOOKUP(CONCATENATE($W$5,$B71,$C71),'PM3'!$A$6:$M$200,13,FALSE),0)</f>
        <v>0</v>
      </c>
      <c r="X71" s="394">
        <f>_xlfn.IFNA(VLOOKUP(CONCATENATE($X$5,$B71,$C71),BAL!$A$6:$M$200,13,FALSE),0)</f>
        <v>0</v>
      </c>
      <c r="Y71" s="68"/>
    </row>
    <row r="72" spans="1:25" x14ac:dyDescent="0.25">
      <c r="A72" s="495"/>
      <c r="B72" s="74" t="s">
        <v>518</v>
      </c>
      <c r="C72" s="79" t="s">
        <v>519</v>
      </c>
      <c r="D72" s="79" t="s">
        <v>520</v>
      </c>
      <c r="E72" s="80">
        <v>45155</v>
      </c>
      <c r="F72" s="81">
        <v>13</v>
      </c>
      <c r="G72" s="76">
        <f t="shared" si="6"/>
        <v>0</v>
      </c>
      <c r="H72" s="77">
        <f t="shared" si="7"/>
        <v>0</v>
      </c>
      <c r="I72" s="403">
        <f t="shared" si="8"/>
        <v>10</v>
      </c>
      <c r="J72" s="160">
        <f>_xlfn.IFNA(VLOOKUP(CONCATENATE($J$5,$B72,$C72),'HOR22'!$A$6:$M$250,13,FALSE),0)</f>
        <v>0</v>
      </c>
      <c r="K72" s="320">
        <f>_xlfn.IFNA(VLOOKUP(CONCATENATE($K$5,$B72,$C72),'SWA1'!$A$6:$M$250,13,FALSE),0)</f>
        <v>0</v>
      </c>
      <c r="L72" s="78">
        <f>_xlfn.IFNA(VLOOKUP(CONCATENATE($L$5,$B72,$C72),'KR2'!$A$6:$M$250,13,FALSE),0)</f>
        <v>0</v>
      </c>
      <c r="M72" s="320">
        <f>_xlfn.IFNA(VLOOKUP(CONCATENATE($M$5,$B72,$C72),'HOR1'!$A$6:$M$250,13,FALSE),0)</f>
        <v>0</v>
      </c>
      <c r="N72" s="302">
        <f>_xlfn.IFNA(VLOOKUP(CONCATENATE($N$5,$B72,$C72),'PM1'!$A$6:$M$250,13,FALSE),0)</f>
        <v>0</v>
      </c>
      <c r="O72" s="302">
        <f>_xlfn.IFNA(VLOOKUP(CONCATENATE($O$5,$B72,$C72),'SWA1'!$A$6:$M$154,13,FALSE),0)</f>
        <v>0</v>
      </c>
      <c r="P72" s="78">
        <f>_xlfn.IFNA(VLOOKUP(CONCATENATE($P$5,$B72,$C72),'CAP1'!$A$6:$M$200,13,FALSE),0)</f>
        <v>0</v>
      </c>
      <c r="Q72" s="320">
        <f>_xlfn.IFNA(VLOOKUP(CONCATENATE($Q$5,$B72,$C72),BAL!$A$6:$M$287,13,FALSE),0)</f>
        <v>0</v>
      </c>
      <c r="R72" s="302">
        <f>_xlfn.IFNA(VLOOKUP(CONCATENATE($R$5,$B72,$C72),'PM2'!$A$6:$M$148,13,FALSE),0)</f>
        <v>0</v>
      </c>
      <c r="S72" s="324">
        <f>_xlfn.IFNA(VLOOKUP(CONCATENATE($S$5,$B72,$C72),'HOR2'!$A$6:$M$148,13,FALSE),0)</f>
        <v>0</v>
      </c>
      <c r="T72" s="304">
        <f>_xlfn.IFNA(VLOOKUP(CONCATENATE($T$5,$B72,$C72),SER!$A$6:$M$196,13,FALSE),0)</f>
        <v>0</v>
      </c>
      <c r="U72" s="211">
        <f>_xlfn.IFNA(VLOOKUP(CONCATENATE($U$5,$B72,$C72),MOR!$A$6:$M$200,13,FALSE),0)</f>
        <v>0</v>
      </c>
      <c r="V72" s="354">
        <f>_xlfn.IFNA(VLOOKUP(CONCATENATE($V$5,$B72,$C72),'HOR2'!$A$6:$M$200,13,FALSE),0)</f>
        <v>0</v>
      </c>
      <c r="W72" s="405">
        <f>_xlfn.IFNA(VLOOKUP(CONCATENATE($W$5,$B72,$C72),'PM3'!$A$6:$M$200,13,FALSE),0)</f>
        <v>0</v>
      </c>
      <c r="X72" s="394">
        <f>_xlfn.IFNA(VLOOKUP(CONCATENATE($X$5,$B72,$C72),BAL!$A$6:$M$200,13,FALSE),0)</f>
        <v>0</v>
      </c>
      <c r="Y72" s="68"/>
    </row>
    <row r="73" spans="1:25" x14ac:dyDescent="0.25">
      <c r="A73" s="495"/>
      <c r="B73" s="74" t="s">
        <v>495</v>
      </c>
      <c r="C73" s="79" t="s">
        <v>496</v>
      </c>
      <c r="D73" s="79" t="s">
        <v>497</v>
      </c>
      <c r="E73" s="80">
        <v>45123</v>
      </c>
      <c r="F73" s="81">
        <v>10</v>
      </c>
      <c r="G73" s="76">
        <f t="shared" si="6"/>
        <v>0</v>
      </c>
      <c r="H73" s="77">
        <f t="shared" si="7"/>
        <v>0</v>
      </c>
      <c r="I73" s="403">
        <f t="shared" si="8"/>
        <v>10</v>
      </c>
      <c r="J73" s="160">
        <f>_xlfn.IFNA(VLOOKUP(CONCATENATE($J$5,$B73,$C73),'HOR22'!$A$6:$M$250,13,FALSE),0)</f>
        <v>0</v>
      </c>
      <c r="K73" s="320">
        <f>_xlfn.IFNA(VLOOKUP(CONCATENATE($K$5,$B73,$C73),'SWA1'!$A$6:$M$250,13,FALSE),0)</f>
        <v>0</v>
      </c>
      <c r="L73" s="78">
        <f>_xlfn.IFNA(VLOOKUP(CONCATENATE($L$5,$B73,$C73),'KR2'!$A$6:$M$250,13,FALSE),0)</f>
        <v>0</v>
      </c>
      <c r="M73" s="320">
        <f>_xlfn.IFNA(VLOOKUP(CONCATENATE($M$5,$B73,$C73),'HOR1'!$A$6:$M$250,13,FALSE),0)</f>
        <v>0</v>
      </c>
      <c r="N73" s="302">
        <f>_xlfn.IFNA(VLOOKUP(CONCATENATE($N$5,$B73,$C73),'PM1'!$A$6:$M$250,13,FALSE),0)</f>
        <v>0</v>
      </c>
      <c r="O73" s="302">
        <f>_xlfn.IFNA(VLOOKUP(CONCATENATE($O$5,$B73,$C73),'SWA1'!$A$6:$M$154,13,FALSE),0)</f>
        <v>0</v>
      </c>
      <c r="P73" s="78">
        <f>_xlfn.IFNA(VLOOKUP(CONCATENATE($P$5,$B73,$C73),'CAP1'!$A$6:$M$200,13,FALSE),0)</f>
        <v>0</v>
      </c>
      <c r="Q73" s="320">
        <f>_xlfn.IFNA(VLOOKUP(CONCATENATE($Q$5,$B73,$C73),BAL!$A$6:$M$287,13,FALSE),0)</f>
        <v>0</v>
      </c>
      <c r="R73" s="302">
        <f>_xlfn.IFNA(VLOOKUP(CONCATENATE($R$5,$B73,$C73),'PM2'!$A$6:$M$148,13,FALSE),0)</f>
        <v>0</v>
      </c>
      <c r="S73" s="324">
        <f>_xlfn.IFNA(VLOOKUP(CONCATENATE($S$5,$B73,$C73),'HOR2'!$A$6:$M$148,13,FALSE),0)</f>
        <v>0</v>
      </c>
      <c r="T73" s="304">
        <f>_xlfn.IFNA(VLOOKUP(CONCATENATE($T$5,$B73,$C73),SER!$A$6:$M$196,13,FALSE),0)</f>
        <v>0</v>
      </c>
      <c r="U73" s="211">
        <f>_xlfn.IFNA(VLOOKUP(CONCATENATE($U$5,$B73,$C73),MOR!$A$6:$M$200,13,FALSE),0)</f>
        <v>0</v>
      </c>
      <c r="V73" s="354">
        <f>_xlfn.IFNA(VLOOKUP(CONCATENATE($V$5,$B73,$C73),'HOR2'!$A$6:$M$200,13,FALSE),0)</f>
        <v>0</v>
      </c>
      <c r="W73" s="405">
        <f>_xlfn.IFNA(VLOOKUP(CONCATENATE($W$5,$B73,$C73),'PM3'!$A$6:$M$200,13,FALSE),0)</f>
        <v>0</v>
      </c>
      <c r="X73" s="394">
        <f>_xlfn.IFNA(VLOOKUP(CONCATENATE($X$5,$B73,$C73),BAL!$A$6:$M$200,13,FALSE),0)</f>
        <v>0</v>
      </c>
      <c r="Y73" s="68"/>
    </row>
    <row r="74" spans="1:25" x14ac:dyDescent="0.25">
      <c r="A74" s="495"/>
      <c r="B74" s="74" t="s">
        <v>525</v>
      </c>
      <c r="C74" s="79" t="s">
        <v>526</v>
      </c>
      <c r="D74" s="79" t="s">
        <v>258</v>
      </c>
      <c r="E74" s="80">
        <v>45124</v>
      </c>
      <c r="F74" s="81">
        <v>13</v>
      </c>
      <c r="G74" s="76">
        <f t="shared" si="6"/>
        <v>0</v>
      </c>
      <c r="H74" s="77">
        <f t="shared" si="7"/>
        <v>0</v>
      </c>
      <c r="I74" s="403">
        <f t="shared" si="8"/>
        <v>10</v>
      </c>
      <c r="J74" s="160">
        <f>_xlfn.IFNA(VLOOKUP(CONCATENATE($J$5,$B74,$C74),'HOR22'!$A$6:$M$250,13,FALSE),0)</f>
        <v>0</v>
      </c>
      <c r="K74" s="320">
        <f>_xlfn.IFNA(VLOOKUP(CONCATENATE($K$5,$B74,$C74),'SWA1'!$A$6:$M$250,13,FALSE),0)</f>
        <v>0</v>
      </c>
      <c r="L74" s="78">
        <f>_xlfn.IFNA(VLOOKUP(CONCATENATE($L$5,$B74,$C74),'KR2'!$A$6:$M$250,13,FALSE),0)</f>
        <v>0</v>
      </c>
      <c r="M74" s="320">
        <f>_xlfn.IFNA(VLOOKUP(CONCATENATE($M$5,$B74,$C74),'HOR1'!$A$6:$M$250,13,FALSE),0)</f>
        <v>0</v>
      </c>
      <c r="N74" s="302">
        <f>_xlfn.IFNA(VLOOKUP(CONCATENATE($N$5,$B74,$C74),'PM1'!$A$6:$M$250,13,FALSE),0)</f>
        <v>0</v>
      </c>
      <c r="O74" s="302">
        <f>_xlfn.IFNA(VLOOKUP(CONCATENATE($O$5,$B74,$C74),'SWA1'!$A$6:$M$154,13,FALSE),0)</f>
        <v>0</v>
      </c>
      <c r="P74" s="78">
        <f>_xlfn.IFNA(VLOOKUP(CONCATENATE($P$5,$B74,$C74),'CAP1'!$A$6:$M$200,13,FALSE),0)</f>
        <v>0</v>
      </c>
      <c r="Q74" s="320">
        <f>_xlfn.IFNA(VLOOKUP(CONCATENATE($Q$5,$B74,$C74),BAL!$A$6:$M$287,13,FALSE),0)</f>
        <v>0</v>
      </c>
      <c r="R74" s="302">
        <f>_xlfn.IFNA(VLOOKUP(CONCATENATE($R$5,$B74,$C74),'PM2'!$A$6:$M$148,13,FALSE),0)</f>
        <v>0</v>
      </c>
      <c r="S74" s="324">
        <f>_xlfn.IFNA(VLOOKUP(CONCATENATE($S$5,$B74,$C74),'HOR2'!$A$6:$M$148,13,FALSE),0)</f>
        <v>0</v>
      </c>
      <c r="T74" s="304">
        <f>_xlfn.IFNA(VLOOKUP(CONCATENATE($T$5,$B74,$C74),SER!$A$6:$M$196,13,FALSE),0)</f>
        <v>0</v>
      </c>
      <c r="U74" s="211">
        <f>_xlfn.IFNA(VLOOKUP(CONCATENATE($U$5,$B74,$C74),MOR!$A$6:$M$200,13,FALSE),0)</f>
        <v>0</v>
      </c>
      <c r="V74" s="354">
        <f>_xlfn.IFNA(VLOOKUP(CONCATENATE($V$5,$B74,$C74),'HOR2'!$A$6:$M$200,13,FALSE),0)</f>
        <v>0</v>
      </c>
      <c r="W74" s="405">
        <f>_xlfn.IFNA(VLOOKUP(CONCATENATE($W$5,$B74,$C74),'PM3'!$A$6:$M$200,13,FALSE),0)</f>
        <v>0</v>
      </c>
      <c r="X74" s="394">
        <f>_xlfn.IFNA(VLOOKUP(CONCATENATE($X$5,$B74,$C74),BAL!$A$6:$M$200,13,FALSE),0)</f>
        <v>0</v>
      </c>
      <c r="Y74" s="68"/>
    </row>
    <row r="75" spans="1:25" x14ac:dyDescent="0.25">
      <c r="A75" s="495"/>
      <c r="B75" s="74" t="s">
        <v>510</v>
      </c>
      <c r="C75" s="79" t="s">
        <v>511</v>
      </c>
      <c r="D75" s="79" t="s">
        <v>150</v>
      </c>
      <c r="E75" s="80">
        <v>45125</v>
      </c>
      <c r="F75" s="81">
        <v>13</v>
      </c>
      <c r="G75" s="76">
        <f t="shared" si="6"/>
        <v>0</v>
      </c>
      <c r="H75" s="77">
        <f t="shared" si="7"/>
        <v>0</v>
      </c>
      <c r="I75" s="403">
        <f t="shared" si="8"/>
        <v>10</v>
      </c>
      <c r="J75" s="160">
        <f>_xlfn.IFNA(VLOOKUP(CONCATENATE($J$5,$B75,$C75),'HOR22'!$A$6:$M$250,13,FALSE),0)</f>
        <v>0</v>
      </c>
      <c r="K75" s="320">
        <f>_xlfn.IFNA(VLOOKUP(CONCATENATE($K$5,$B75,$C75),'SWA1'!$A$6:$M$250,13,FALSE),0)</f>
        <v>0</v>
      </c>
      <c r="L75" s="78">
        <f>_xlfn.IFNA(VLOOKUP(CONCATENATE($L$5,$B75,$C75),'KR2'!$A$6:$M$250,13,FALSE),0)</f>
        <v>0</v>
      </c>
      <c r="M75" s="320">
        <f>_xlfn.IFNA(VLOOKUP(CONCATENATE($M$5,$B75,$C75),'HOR1'!$A$6:$M$250,13,FALSE),0)</f>
        <v>0</v>
      </c>
      <c r="N75" s="302">
        <f>_xlfn.IFNA(VLOOKUP(CONCATENATE($N$5,$B75,$C75),'PM1'!$A$6:$M$250,13,FALSE),0)</f>
        <v>0</v>
      </c>
      <c r="O75" s="302">
        <f>_xlfn.IFNA(VLOOKUP(CONCATENATE($O$5,$B75,$C75),'SWA1'!$A$6:$M$154,13,FALSE),0)</f>
        <v>0</v>
      </c>
      <c r="P75" s="78">
        <f>_xlfn.IFNA(VLOOKUP(CONCATENATE($P$5,$B75,$C75),'CAP1'!$A$6:$M$200,13,FALSE),0)</f>
        <v>0</v>
      </c>
      <c r="Q75" s="320">
        <f>_xlfn.IFNA(VLOOKUP(CONCATENATE($Q$5,$B75,$C75),BAL!$A$6:$M$287,13,FALSE),0)</f>
        <v>0</v>
      </c>
      <c r="R75" s="302">
        <f>_xlfn.IFNA(VLOOKUP(CONCATENATE($R$5,$B75,$C75),'PM2'!$A$6:$M$148,13,FALSE),0)</f>
        <v>0</v>
      </c>
      <c r="S75" s="324">
        <f>_xlfn.IFNA(VLOOKUP(CONCATENATE($S$5,$B75,$C75),'HOR2'!$A$6:$M$148,13,FALSE),0)</f>
        <v>0</v>
      </c>
      <c r="T75" s="304">
        <f>_xlfn.IFNA(VLOOKUP(CONCATENATE($T$5,$B75,$C75),SER!$A$6:$M$196,13,FALSE),0)</f>
        <v>0</v>
      </c>
      <c r="U75" s="211">
        <f>_xlfn.IFNA(VLOOKUP(CONCATENATE($U$5,$B75,$C75),MOR!$A$6:$M$200,13,FALSE),0)</f>
        <v>0</v>
      </c>
      <c r="V75" s="354">
        <f>_xlfn.IFNA(VLOOKUP(CONCATENATE($V$5,$B75,$C75),'HOR2'!$A$6:$M$200,13,FALSE),0)</f>
        <v>0</v>
      </c>
      <c r="W75" s="405">
        <f>_xlfn.IFNA(VLOOKUP(CONCATENATE($W$5,$B75,$C75),'PM3'!$A$6:$M$200,13,FALSE),0)</f>
        <v>0</v>
      </c>
      <c r="X75" s="394">
        <f>_xlfn.IFNA(VLOOKUP(CONCATENATE($X$5,$B75,$C75),BAL!$A$6:$M$200,13,FALSE),0)</f>
        <v>0</v>
      </c>
      <c r="Y75" s="68"/>
    </row>
    <row r="76" spans="1:25" x14ac:dyDescent="0.25">
      <c r="A76" s="495"/>
      <c r="B76" s="74" t="s">
        <v>527</v>
      </c>
      <c r="C76" s="79" t="s">
        <v>528</v>
      </c>
      <c r="D76" s="79" t="s">
        <v>529</v>
      </c>
      <c r="E76" s="80">
        <v>45157</v>
      </c>
      <c r="F76" s="81">
        <v>15</v>
      </c>
      <c r="G76" s="76">
        <f t="shared" si="6"/>
        <v>0</v>
      </c>
      <c r="H76" s="77">
        <f t="shared" si="7"/>
        <v>0</v>
      </c>
      <c r="I76" s="403">
        <f t="shared" si="8"/>
        <v>10</v>
      </c>
      <c r="J76" s="160">
        <f>_xlfn.IFNA(VLOOKUP(CONCATENATE($J$5,$B76,$C76),'HOR22'!$A$6:$M$250,13,FALSE),0)</f>
        <v>0</v>
      </c>
      <c r="K76" s="320"/>
      <c r="L76" s="78">
        <f>_xlfn.IFNA(VLOOKUP(CONCATENATE($L$5,$B76,$C76),'KR2'!$A$6:$M$250,13,FALSE),0)</f>
        <v>0</v>
      </c>
      <c r="M76" s="320">
        <f>_xlfn.IFNA(VLOOKUP(CONCATENATE($M$5,$B76,$C76),'HOR1'!$A$6:$M$250,13,FALSE),0)</f>
        <v>0</v>
      </c>
      <c r="N76" s="302">
        <f>_xlfn.IFNA(VLOOKUP(CONCATENATE($N$5,$B76,$C76),'PM1'!$A$6:$M$250,13,FALSE),0)</f>
        <v>0</v>
      </c>
      <c r="O76" s="302">
        <f>_xlfn.IFNA(VLOOKUP(CONCATENATE($O$5,$B76,$C76),'SWA1'!$A$6:$M$154,13,FALSE),0)</f>
        <v>0</v>
      </c>
      <c r="P76" s="78">
        <f>_xlfn.IFNA(VLOOKUP(CONCATENATE($P$5,$B76,$C76),'CAP1'!$A$6:$M$200,13,FALSE),0)</f>
        <v>0</v>
      </c>
      <c r="Q76" s="320">
        <f>_xlfn.IFNA(VLOOKUP(CONCATENATE($Q$5,$B76,$C76),BAL!$A$6:$M$287,13,FALSE),0)</f>
        <v>0</v>
      </c>
      <c r="R76" s="302">
        <f>_xlfn.IFNA(VLOOKUP(CONCATENATE($R$5,$B76,$C76),'PM2'!$A$6:$M$148,13,FALSE),0)</f>
        <v>0</v>
      </c>
      <c r="S76" s="324">
        <f>_xlfn.IFNA(VLOOKUP(CONCATENATE($S$5,$B76,$C76),'HOR2'!$A$6:$M$148,13,FALSE),0)</f>
        <v>0</v>
      </c>
      <c r="T76" s="304">
        <f>_xlfn.IFNA(VLOOKUP(CONCATENATE($T$5,$B76,$C76),SER!$A$6:$M$196,13,FALSE),0)</f>
        <v>0</v>
      </c>
      <c r="U76" s="211">
        <f>_xlfn.IFNA(VLOOKUP(CONCATENATE($U$5,$B76,$C76),MOR!$A$6:$M$200,13,FALSE),0)</f>
        <v>0</v>
      </c>
      <c r="V76" s="354">
        <f>_xlfn.IFNA(VLOOKUP(CONCATENATE($V$5,$B76,$C76),'HOR2'!$A$6:$M$200,13,FALSE),0)</f>
        <v>0</v>
      </c>
      <c r="W76" s="405">
        <f>_xlfn.IFNA(VLOOKUP(CONCATENATE($W$5,$B76,$C76),'PM3'!$A$6:$M$200,13,FALSE),0)</f>
        <v>0</v>
      </c>
      <c r="X76" s="394">
        <f>_xlfn.IFNA(VLOOKUP(CONCATENATE($X$5,$B76,$C76),BAL!$A$6:$M$200,13,FALSE),0)</f>
        <v>0</v>
      </c>
      <c r="Y76" s="68"/>
    </row>
    <row r="77" spans="1:25" x14ac:dyDescent="0.25">
      <c r="A77" s="495"/>
      <c r="B77" s="74"/>
      <c r="C77" s="79"/>
      <c r="D77" s="79"/>
      <c r="E77" s="80"/>
      <c r="F77" s="81"/>
      <c r="G77" s="76">
        <f t="shared" si="6"/>
        <v>0</v>
      </c>
      <c r="H77" s="77">
        <f t="shared" si="7"/>
        <v>0</v>
      </c>
      <c r="I77" s="403">
        <f t="shared" si="8"/>
        <v>10</v>
      </c>
      <c r="J77" s="160"/>
      <c r="K77" s="320"/>
      <c r="L77" s="78">
        <f>_xlfn.IFNA(VLOOKUP(CONCATENATE($L$5,$B77,$C77),'KR2'!$A$6:$M$250,13,FALSE),0)</f>
        <v>0</v>
      </c>
      <c r="M77" s="320">
        <f>_xlfn.IFNA(VLOOKUP(CONCATENATE($M$5,$B77,$C77),'HOR1'!$A$6:$M$250,13,FALSE),0)</f>
        <v>0</v>
      </c>
      <c r="N77" s="302">
        <f>_xlfn.IFNA(VLOOKUP(CONCATENATE($N$5,$B77,$C77),'PM1'!$A$6:$M$250,13,FALSE),0)</f>
        <v>0</v>
      </c>
      <c r="O77" s="302">
        <f>_xlfn.IFNA(VLOOKUP(CONCATENATE($O$5,$B77,$C77),'SWA1'!$A$6:$M$154,13,FALSE),0)</f>
        <v>0</v>
      </c>
      <c r="P77" s="78">
        <f>_xlfn.IFNA(VLOOKUP(CONCATENATE($P$5,$B77,$C77),'CAP1'!$A$6:$M$200,13,FALSE),0)</f>
        <v>0</v>
      </c>
      <c r="Q77" s="320">
        <f>_xlfn.IFNA(VLOOKUP(CONCATENATE($Q$5,$B77,$C77),BAL!$A$6:$M$287,13,FALSE),0)</f>
        <v>0</v>
      </c>
      <c r="R77" s="302">
        <f>_xlfn.IFNA(VLOOKUP(CONCATENATE($R$5,$B77,$C77),'PM2'!$A$6:$M$148,13,FALSE),0)</f>
        <v>0</v>
      </c>
      <c r="S77" s="324">
        <f>_xlfn.IFNA(VLOOKUP(CONCATENATE($S$5,$B77,$C77),'HOR2'!$A$6:$M$148,13,FALSE),0)</f>
        <v>0</v>
      </c>
      <c r="T77" s="304">
        <f>_xlfn.IFNA(VLOOKUP(CONCATENATE($T$5,$B77,$C77),SER!$A$6:$M$196,13,FALSE),0)</f>
        <v>0</v>
      </c>
      <c r="U77" s="211">
        <f>_xlfn.IFNA(VLOOKUP(CONCATENATE($U$5,$B77,$C77),MOR!$A$6:$M$200,13,FALSE),0)</f>
        <v>0</v>
      </c>
      <c r="V77" s="354">
        <f>_xlfn.IFNA(VLOOKUP(CONCATENATE($V$5,$B77,$C77),'HOR2'!$A$6:$M$200,13,FALSE),0)</f>
        <v>0</v>
      </c>
      <c r="W77" s="406">
        <f>_xlfn.IFNA(VLOOKUP(CONCATENATE($W$5,$B77,$C77),'EH1'!$A$6:$M$200,13,FALSE),0)</f>
        <v>0</v>
      </c>
      <c r="X77" s="394">
        <f>_xlfn.IFNA(VLOOKUP(CONCATENATE($X$5,$B77,$C77),BAL!$A$6:$M$200,13,FALSE),0)</f>
        <v>0</v>
      </c>
      <c r="Y77" s="68"/>
    </row>
    <row r="78" spans="1:25" x14ac:dyDescent="0.25">
      <c r="A78" s="495"/>
      <c r="B78" s="74"/>
      <c r="C78" s="79"/>
      <c r="D78" s="79"/>
      <c r="E78" s="80"/>
      <c r="F78" s="81"/>
      <c r="G78" s="76">
        <f t="shared" ref="G78:G91" si="9">COUNTIF(J78:Y78,"&gt;0")</f>
        <v>0</v>
      </c>
      <c r="H78" s="77">
        <f t="shared" ref="H78:H91" si="10">SUM(J78:W78)</f>
        <v>0</v>
      </c>
      <c r="I78" s="209"/>
      <c r="J78" s="160"/>
      <c r="K78" s="320"/>
      <c r="L78" s="78">
        <f>_xlfn.IFNA(VLOOKUP(CONCATENATE($L$5,$B78,$C78),'KR2'!$A$6:$M$250,13,FALSE),0)</f>
        <v>0</v>
      </c>
      <c r="M78" s="320">
        <f>_xlfn.IFNA(VLOOKUP(CONCATENATE($M$5,$B78,$C78),'HOR1'!$A$6:$M$250,13,FALSE),0)</f>
        <v>0</v>
      </c>
      <c r="N78" s="302">
        <f>_xlfn.IFNA(VLOOKUP(CONCATENATE($N$5,$B78,$C78),'PM1'!$A$6:$M$250,13,FALSE),0)</f>
        <v>0</v>
      </c>
      <c r="O78" s="302">
        <f>_xlfn.IFNA(VLOOKUP(CONCATENATE($O$5,$B78,$C78),'SWA1'!$A$6:$M$154,13,FALSE),0)</f>
        <v>0</v>
      </c>
      <c r="P78" s="78">
        <f>_xlfn.IFNA(VLOOKUP(CONCATENATE($P$5,$B78,$C78),'CAP1'!$A$6:$M$200,13,FALSE),0)</f>
        <v>0</v>
      </c>
      <c r="Q78" s="320">
        <f>_xlfn.IFNA(VLOOKUP(CONCATENATE($Q$5,$B78,$C78),BAL!$A$6:$M$287,13,FALSE),0)</f>
        <v>0</v>
      </c>
      <c r="R78" s="302">
        <f>_xlfn.IFNA(VLOOKUP(CONCATENATE($R$5,$B78,$C78),'PM2'!$A$6:$M$148,13,FALSE),0)</f>
        <v>0</v>
      </c>
      <c r="S78" s="324">
        <f>_xlfn.IFNA(VLOOKUP(CONCATENATE($S$5,$B78,$C78),'HOR2'!$A$6:$M$148,13,FALSE),0)</f>
        <v>0</v>
      </c>
      <c r="T78" s="304">
        <f>_xlfn.IFNA(VLOOKUP(CONCATENATE($T$5,$B78,$C78),SER!$A$6:$M$196,13,FALSE),0)</f>
        <v>0</v>
      </c>
      <c r="U78" s="211">
        <f>_xlfn.IFNA(VLOOKUP(CONCATENATE($U$5,$B78,$C78),MOR!$A$6:$M$200,13,FALSE),0)</f>
        <v>0</v>
      </c>
      <c r="V78" s="354">
        <f>_xlfn.IFNA(VLOOKUP(CONCATENATE($V$5,$B78,$C78),'HOR2'!$A$6:$M$200,13,FALSE),0)</f>
        <v>0</v>
      </c>
      <c r="W78" s="406">
        <f>_xlfn.IFNA(VLOOKUP(CONCATENATE($W$5,$B78,$C78),'EH1'!$A$6:$M$200,13,FALSE),0)</f>
        <v>0</v>
      </c>
      <c r="X78" s="394">
        <f>_xlfn.IFNA(VLOOKUP(CONCATENATE($X$5,$B78,$C78),BAL!$A$6:$M$200,13,FALSE),0)</f>
        <v>0</v>
      </c>
      <c r="Y78" s="68"/>
    </row>
    <row r="79" spans="1:25" x14ac:dyDescent="0.25">
      <c r="A79" s="495"/>
      <c r="B79" s="74"/>
      <c r="C79" s="79"/>
      <c r="D79" s="79"/>
      <c r="E79" s="80"/>
      <c r="F79" s="81"/>
      <c r="G79" s="76">
        <f t="shared" si="9"/>
        <v>0</v>
      </c>
      <c r="H79" s="77">
        <f t="shared" si="10"/>
        <v>0</v>
      </c>
      <c r="I79" s="209"/>
      <c r="J79" s="160"/>
      <c r="K79" s="320"/>
      <c r="L79" s="78">
        <f>_xlfn.IFNA(VLOOKUP(CONCATENATE($L$5,$B79,$C79),'KR2'!$A$6:$M$250,13,FALSE),0)</f>
        <v>0</v>
      </c>
      <c r="M79" s="320">
        <f>_xlfn.IFNA(VLOOKUP(CONCATENATE($M$5,$B79,$C79),'HOR1'!$A$6:$M$250,13,FALSE),0)</f>
        <v>0</v>
      </c>
      <c r="N79" s="302">
        <f>_xlfn.IFNA(VLOOKUP(CONCATENATE($N$5,$B79,$C79),'PM1'!$A$6:$M$250,13,FALSE),0)</f>
        <v>0</v>
      </c>
      <c r="O79" s="302">
        <f>_xlfn.IFNA(VLOOKUP(CONCATENATE($O$5,$B79,$C79),'SWA1'!$A$6:$M$154,13,FALSE),0)</f>
        <v>0</v>
      </c>
      <c r="P79" s="78">
        <f>_xlfn.IFNA(VLOOKUP(CONCATENATE($P$5,$B79,$C79),'CAP1'!$A$6:$M$200,13,FALSE),0)</f>
        <v>0</v>
      </c>
      <c r="Q79" s="320">
        <f>_xlfn.IFNA(VLOOKUP(CONCATENATE($Q$5,$B79,$C79),BAL!$A$6:$M$287,13,FALSE),0)</f>
        <v>0</v>
      </c>
      <c r="R79" s="302">
        <f>_xlfn.IFNA(VLOOKUP(CONCATENATE($R$5,$B79,$C79),'PM2'!$A$6:$M$148,13,FALSE),0)</f>
        <v>0</v>
      </c>
      <c r="S79" s="324">
        <f>_xlfn.IFNA(VLOOKUP(CONCATENATE($S$5,$B79,$C79),'HOR2'!$A$6:$M$148,13,FALSE),0)</f>
        <v>0</v>
      </c>
      <c r="T79" s="211">
        <f>_xlfn.IFNA(VLOOKUP(CONCATENATE($T$5,$B79,$C79),'PM2'!$A$6:$M$200,13,FALSE),0)</f>
        <v>0</v>
      </c>
      <c r="U79" s="211">
        <f>_xlfn.IFNA(VLOOKUP(CONCATENATE($U$5,$B79,$C79),MOR!$A$6:$M$200,13,FALSE),0)</f>
        <v>0</v>
      </c>
      <c r="V79" s="354">
        <f>_xlfn.IFNA(VLOOKUP(CONCATENATE($V$5,$B79,$C79),'HOR2'!$A$6:$M$200,13,FALSE),0)</f>
        <v>0</v>
      </c>
      <c r="W79" s="406">
        <f>_xlfn.IFNA(VLOOKUP(CONCATENATE($W$5,$B79,$C79),'EH1'!$A$6:$M$200,13,FALSE),0)</f>
        <v>0</v>
      </c>
      <c r="X79" s="394">
        <f>_xlfn.IFNA(VLOOKUP(CONCATENATE($X$5,$B79,$C79),BAL!$A$6:$M$200,13,FALSE),0)</f>
        <v>0</v>
      </c>
      <c r="Y79" s="68"/>
    </row>
    <row r="80" spans="1:25" x14ac:dyDescent="0.25">
      <c r="A80" s="495"/>
      <c r="B80" s="74"/>
      <c r="C80" s="79"/>
      <c r="D80" s="79"/>
      <c r="E80" s="80"/>
      <c r="F80" s="81"/>
      <c r="G80" s="76">
        <f t="shared" si="9"/>
        <v>0</v>
      </c>
      <c r="H80" s="77">
        <f t="shared" si="10"/>
        <v>0</v>
      </c>
      <c r="I80" s="209"/>
      <c r="J80" s="160">
        <f>_xlfn.IFNA(VLOOKUP(CONCATENATE($J$5,$B80,$C80),'HOR22'!$A$6:$M$250,13,FALSE),0)</f>
        <v>0</v>
      </c>
      <c r="K80" s="320">
        <f>_xlfn.IFNA(VLOOKUP(CONCATENATE($K$5,$B80,$C80),'SWA1'!$A$6:$M$250,13,FALSE),0)</f>
        <v>0</v>
      </c>
      <c r="L80" s="78">
        <f>_xlfn.IFNA(VLOOKUP(CONCATENATE($L$5,$B80,$C80),'HOR1'!$A$6:$M$250,13,FALSE),0)</f>
        <v>0</v>
      </c>
      <c r="M80" s="320">
        <f>_xlfn.IFNA(VLOOKUP(CONCATENATE($M$5,$B80,$C80),'HOR1'!$A$6:$M$250,13,FALSE),0)</f>
        <v>0</v>
      </c>
      <c r="N80" s="302">
        <f>_xlfn.IFNA(VLOOKUP(CONCATENATE($N$5,$B80,$C80),'PM1'!$A$6:$M$250,13,FALSE),0)</f>
        <v>0</v>
      </c>
      <c r="O80" s="302">
        <f>_xlfn.IFNA(VLOOKUP(CONCATENATE($O$5,$B80,$C80),'SWA1'!$A$6:$M$154,13,FALSE),0)</f>
        <v>0</v>
      </c>
      <c r="P80" s="78">
        <f>_xlfn.IFNA(VLOOKUP(CONCATENATE($P$5,$B80,$C80),'CAP1'!$A$6:$M$200,13,FALSE),0)</f>
        <v>0</v>
      </c>
      <c r="Q80" s="320">
        <f>_xlfn.IFNA(VLOOKUP(CONCATENATE($Q$5,$B80,$C80),BAL!$A$6:$M$287,13,FALSE),0)</f>
        <v>0</v>
      </c>
      <c r="R80" s="302">
        <f>_xlfn.IFNA(VLOOKUP(CONCATENATE($R$5,$B80,$C80),'PM2'!$A$6:$M$148,13,FALSE),0)</f>
        <v>0</v>
      </c>
      <c r="S80" s="324">
        <f>_xlfn.IFNA(VLOOKUP(CONCATENATE($S$5,$B80,$C80),'HOR2'!$A$6:$M$148,13,FALSE),0)</f>
        <v>0</v>
      </c>
      <c r="T80" s="211">
        <f>_xlfn.IFNA(VLOOKUP(CONCATENATE($T$5,$B80,$C80),'PM2'!$A$6:$M$200,13,FALSE),0)</f>
        <v>0</v>
      </c>
      <c r="U80" s="211">
        <f>_xlfn.IFNA(VLOOKUP(CONCATENATE($U$5,$B80,$C80),MOR!$A$6:$M$200,13,FALSE),0)</f>
        <v>0</v>
      </c>
      <c r="V80" s="354">
        <f>_xlfn.IFNA(VLOOKUP(CONCATENATE($V$5,$B80,$C80),'HOR2'!$A$6:$M$200,13,FALSE),0)</f>
        <v>0</v>
      </c>
      <c r="W80" s="406">
        <f>_xlfn.IFNA(VLOOKUP(CONCATENATE($W$5,$B80,$C80),'EH1'!$A$6:$M$200,13,FALSE),0)</f>
        <v>0</v>
      </c>
      <c r="X80" s="394">
        <f>_xlfn.IFNA(VLOOKUP(CONCATENATE($X$5,$B80,$C80),BAL!$A$6:$M$200,13,FALSE),0)</f>
        <v>0</v>
      </c>
      <c r="Y80" s="68"/>
    </row>
    <row r="81" spans="1:25" x14ac:dyDescent="0.25">
      <c r="A81" s="495"/>
      <c r="B81" s="74"/>
      <c r="C81" s="79"/>
      <c r="D81" s="79"/>
      <c r="E81" s="80"/>
      <c r="F81" s="81"/>
      <c r="G81" s="76">
        <f t="shared" si="9"/>
        <v>0</v>
      </c>
      <c r="H81" s="77">
        <f t="shared" si="10"/>
        <v>0</v>
      </c>
      <c r="I81" s="209"/>
      <c r="J81" s="160">
        <f>_xlfn.IFNA(VLOOKUP(CONCATENATE($J$5,$B81,$C81),'HOR22'!$A$6:$M$250,13,FALSE),0)</f>
        <v>0</v>
      </c>
      <c r="K81" s="320">
        <f>_xlfn.IFNA(VLOOKUP(CONCATENATE($K$5,$B81,$C81),'SWA1'!$A$6:$M$250,13,FALSE),0)</f>
        <v>0</v>
      </c>
      <c r="L81" s="78">
        <f>_xlfn.IFNA(VLOOKUP(CONCATENATE($L$5,$B81,$C81),'HOR1'!$A$6:$M$250,13,FALSE),0)</f>
        <v>0</v>
      </c>
      <c r="M81" s="320">
        <f>_xlfn.IFNA(VLOOKUP(CONCATENATE($M$5,$B81,$C81),'HOR1'!$A$6:$M$250,13,FALSE),0)</f>
        <v>0</v>
      </c>
      <c r="N81" s="78">
        <f>_xlfn.IFNA(VLOOKUP(CONCATENATE($N$5,$B81,$C81),'SWA1'!$A$6:$M$250,13,FALSE),0)</f>
        <v>0</v>
      </c>
      <c r="O81" s="302">
        <f>_xlfn.IFNA(VLOOKUP(CONCATENATE($O$5,$B81,$C81),'SWA1'!$A$6:$M$154,13,FALSE),0)</f>
        <v>0</v>
      </c>
      <c r="P81" s="78">
        <f>_xlfn.IFNA(VLOOKUP(CONCATENATE($P$5,$B81,$C81),'CAP1'!$A$6:$M$200,13,FALSE),0)</f>
        <v>0</v>
      </c>
      <c r="Q81" s="320">
        <f>_xlfn.IFNA(VLOOKUP(CONCATENATE($Q$5,$B81,$C81),BAL!$A$6:$M$287,13,FALSE),0)</f>
        <v>0</v>
      </c>
      <c r="R81" s="78">
        <f>_xlfn.IFNA(VLOOKUP(CONCATENATE($R$5,$B81,$C81),'Spare 2'!$A$6:$M$148,13,FALSE),0)</f>
        <v>0</v>
      </c>
      <c r="S81" s="324">
        <f>_xlfn.IFNA(VLOOKUP(CONCATENATE($S$5,$B81,$C81),'HOR2'!$A$6:$M$148,13,FALSE),0)</f>
        <v>0</v>
      </c>
      <c r="T81" s="211">
        <f>_xlfn.IFNA(VLOOKUP(CONCATENATE($T$5,$B81,$C81),'PM2'!$A$6:$M$200,13,FALSE),0)</f>
        <v>0</v>
      </c>
      <c r="U81" s="211">
        <f>_xlfn.IFNA(VLOOKUP(CONCATENATE($U$5,$B81,$C81),MOR!$A$6:$M$200,13,FALSE),0)</f>
        <v>0</v>
      </c>
      <c r="V81" s="354">
        <f>_xlfn.IFNA(VLOOKUP(CONCATENATE($V$5,$B81,$C81),'PM3'!$A$6:$M$200,13,FALSE),0)</f>
        <v>0</v>
      </c>
      <c r="W81" s="406">
        <f>_xlfn.IFNA(VLOOKUP(CONCATENATE($W$5,$B81,$C81),'EH1'!$A$6:$M$200,13,FALSE),0)</f>
        <v>0</v>
      </c>
      <c r="X81" s="394">
        <f>_xlfn.IFNA(VLOOKUP(CONCATENATE($X$5,$B81,$C81),BAL!$A$6:$M$200,13,FALSE),0)</f>
        <v>0</v>
      </c>
      <c r="Y81" s="68"/>
    </row>
    <row r="82" spans="1:25" x14ac:dyDescent="0.25">
      <c r="A82" s="495"/>
      <c r="B82" s="74"/>
      <c r="C82" s="79"/>
      <c r="D82" s="79"/>
      <c r="E82" s="80"/>
      <c r="F82" s="81"/>
      <c r="G82" s="76">
        <f t="shared" si="9"/>
        <v>0</v>
      </c>
      <c r="H82" s="77">
        <f t="shared" si="10"/>
        <v>0</v>
      </c>
      <c r="I82" s="209"/>
      <c r="J82" s="160">
        <f>_xlfn.IFNA(VLOOKUP(CONCATENATE($J$5,$B82,$C82),'HOR22'!$A$6:$M$250,13,FALSE),0)</f>
        <v>0</v>
      </c>
      <c r="K82" s="320">
        <f>_xlfn.IFNA(VLOOKUP(CONCATENATE($K$5,$B82,$C82),'SWA1'!$A$6:$M$250,13,FALSE),0)</f>
        <v>0</v>
      </c>
      <c r="L82" s="78">
        <f>_xlfn.IFNA(VLOOKUP(CONCATENATE($L$5,$B82,$C82),'HOR1'!$A$6:$M$250,13,FALSE),0)</f>
        <v>0</v>
      </c>
      <c r="M82" s="320">
        <f>_xlfn.IFNA(VLOOKUP(CONCATENATE($M$5,$B82,$C82),'HOR1'!$A$6:$M$250,13,FALSE),0)</f>
        <v>0</v>
      </c>
      <c r="N82" s="78">
        <f>_xlfn.IFNA(VLOOKUP(CONCATENATE($N$5,$B82,$C82),'SWA1'!$A$6:$M$250,13,FALSE),0)</f>
        <v>0</v>
      </c>
      <c r="O82" s="302">
        <f>_xlfn.IFNA(VLOOKUP(CONCATENATE($O$5,$B82,$C82),'SWA1'!$A$6:$M$154,13,FALSE),0)</f>
        <v>0</v>
      </c>
      <c r="P82" s="78">
        <f>_xlfn.IFNA(VLOOKUP(CONCATENATE($P$5,$B82,$C82),'CAP1'!$A$6:$M$200,13,FALSE),0)</f>
        <v>0</v>
      </c>
      <c r="Q82" s="320">
        <f>_xlfn.IFNA(VLOOKUP(CONCATENATE($Q$5,$B82,$C82),BAL!$A$6:$M$287,13,FALSE),0)</f>
        <v>0</v>
      </c>
      <c r="R82" s="78">
        <f>_xlfn.IFNA(VLOOKUP(CONCATENATE($R$5,$B82,$C82),'Spare 2'!$A$6:$M$148,13,FALSE),0)</f>
        <v>0</v>
      </c>
      <c r="S82" s="324">
        <f>_xlfn.IFNA(VLOOKUP(CONCATENATE($S$5,$B82,$C82),'HOR2'!$A$6:$M$148,13,FALSE),0)</f>
        <v>0</v>
      </c>
      <c r="T82" s="211">
        <f>_xlfn.IFNA(VLOOKUP(CONCATENATE($T$5,$B82,$C82),'PM2'!$A$6:$M$200,13,FALSE),0)</f>
        <v>0</v>
      </c>
      <c r="U82" s="211">
        <f>_xlfn.IFNA(VLOOKUP(CONCATENATE($U$5,$B82,$C82),MOR!$A$6:$M$200,13,FALSE),0)</f>
        <v>0</v>
      </c>
      <c r="V82" s="354">
        <f>_xlfn.IFNA(VLOOKUP(CONCATENATE($V$5,$B82,$C82),'PM3'!$A$6:$M$200,13,FALSE),0)</f>
        <v>0</v>
      </c>
      <c r="W82" s="406">
        <f>_xlfn.IFNA(VLOOKUP(CONCATENATE($W$5,$B82,$C82),'EH1'!$A$6:$M$200,13,FALSE),0)</f>
        <v>0</v>
      </c>
      <c r="X82" s="394"/>
      <c r="Y82" s="68"/>
    </row>
    <row r="83" spans="1:25" x14ac:dyDescent="0.25">
      <c r="A83" s="495"/>
      <c r="B83" s="74"/>
      <c r="C83" s="79"/>
      <c r="D83" s="79"/>
      <c r="E83" s="80"/>
      <c r="F83" s="81"/>
      <c r="G83" s="76">
        <f t="shared" si="9"/>
        <v>0</v>
      </c>
      <c r="H83" s="77">
        <f t="shared" si="10"/>
        <v>0</v>
      </c>
      <c r="I83" s="209"/>
      <c r="J83" s="160">
        <f>_xlfn.IFNA(VLOOKUP(CONCATENATE($J$5,$B83,$C83),'HOR22'!$A$6:$M$250,13,FALSE),0)</f>
        <v>0</v>
      </c>
      <c r="K83" s="320">
        <f>_xlfn.IFNA(VLOOKUP(CONCATENATE($K$5,$B83,$C83),'SWA1'!$A$6:$M$250,13,FALSE),0)</f>
        <v>0</v>
      </c>
      <c r="L83" s="78">
        <f>_xlfn.IFNA(VLOOKUP(CONCATENATE($L$5,$B83,$C83),'HOR1'!$A$6:$M$250,13,FALSE),0)</f>
        <v>0</v>
      </c>
      <c r="M83" s="320">
        <f>_xlfn.IFNA(VLOOKUP(CONCATENATE($M$5,$B83,$C83),'HOR1'!$A$6:$M$250,13,FALSE),0)</f>
        <v>0</v>
      </c>
      <c r="N83" s="78">
        <f>_xlfn.IFNA(VLOOKUP(CONCATENATE($N$5,$B83,$C83),'SWA1'!$A$6:$M$250,13,FALSE),0)</f>
        <v>0</v>
      </c>
      <c r="O83" s="302">
        <f>_xlfn.IFNA(VLOOKUP(CONCATENATE($O$5,$B83,$C83),'SWA1'!$A$6:$M$154,13,FALSE),0)</f>
        <v>0</v>
      </c>
      <c r="P83" s="78">
        <f>_xlfn.IFNA(VLOOKUP(CONCATENATE($P$5,$B83,$C83),'CAP1'!$A$6:$M$200,13,FALSE),0)</f>
        <v>0</v>
      </c>
      <c r="Q83" s="320">
        <f>_xlfn.IFNA(VLOOKUP(CONCATENATE($Q$5,$B83,$C83),BAL!$A$6:$M$287,13,FALSE),0)</f>
        <v>0</v>
      </c>
      <c r="R83" s="78">
        <f>_xlfn.IFNA(VLOOKUP(CONCATENATE($R$5,$B83,$C83),'Spare 2'!$A$6:$M$148,13,FALSE),0)</f>
        <v>0</v>
      </c>
      <c r="S83" s="324">
        <f>_xlfn.IFNA(VLOOKUP(CONCATENATE($S$5,$B83,$C83),'HOR2'!$A$6:$M$148,13,FALSE),0)</f>
        <v>0</v>
      </c>
      <c r="T83" s="211">
        <f>_xlfn.IFNA(VLOOKUP(CONCATENATE($T$5,$B83,$C83),'PM2'!$A$6:$M$200,13,FALSE),0)</f>
        <v>0</v>
      </c>
      <c r="U83" s="211">
        <f>_xlfn.IFNA(VLOOKUP(CONCATENATE($U$5,$B83,$C83),MOR!$A$6:$M$200,13,FALSE),0)</f>
        <v>0</v>
      </c>
      <c r="V83" s="354">
        <f>_xlfn.IFNA(VLOOKUP(CONCATENATE($V$5,$B83,$C83),'PM3'!$A$6:$M$200,13,FALSE),0)</f>
        <v>0</v>
      </c>
      <c r="W83" s="406">
        <f>_xlfn.IFNA(VLOOKUP(CONCATENATE($W$5,$B83,$C83),'EH1'!$A$6:$M$200,13,FALSE),0)</f>
        <v>0</v>
      </c>
      <c r="X83" s="394"/>
      <c r="Y83" s="68"/>
    </row>
    <row r="84" spans="1:25" x14ac:dyDescent="0.25">
      <c r="A84" s="495"/>
      <c r="B84" s="74"/>
      <c r="C84" s="79"/>
      <c r="D84" s="79"/>
      <c r="E84" s="80"/>
      <c r="F84" s="81"/>
      <c r="G84" s="76">
        <f t="shared" si="9"/>
        <v>0</v>
      </c>
      <c r="H84" s="77">
        <f t="shared" si="10"/>
        <v>0</v>
      </c>
      <c r="I84" s="209"/>
      <c r="J84" s="160">
        <f>_xlfn.IFNA(VLOOKUP(CONCATENATE($J$5,$B84,$C84),'HOR22'!$A$6:$M$250,13,FALSE),0)</f>
        <v>0</v>
      </c>
      <c r="K84" s="320">
        <f>_xlfn.IFNA(VLOOKUP(CONCATENATE($K$5,$B84,$C84),'SWA1'!$A$6:$M$250,13,FALSE),0)</f>
        <v>0</v>
      </c>
      <c r="L84" s="78">
        <f>_xlfn.IFNA(VLOOKUP(CONCATENATE($L$5,$B84,$C84),'HOR1'!$A$6:$M$250,13,FALSE),0)</f>
        <v>0</v>
      </c>
      <c r="M84" s="320">
        <f>_xlfn.IFNA(VLOOKUP(CONCATENATE($M$5,$B84,$C84),'HOR1'!$A$6:$M$250,13,FALSE),0)</f>
        <v>0</v>
      </c>
      <c r="N84" s="78">
        <f>_xlfn.IFNA(VLOOKUP(CONCATENATE($N$5,$B84,$C84),'SWA1'!$A$6:$M$250,13,FALSE),0)</f>
        <v>0</v>
      </c>
      <c r="O84" s="302">
        <f>_xlfn.IFNA(VLOOKUP(CONCATENATE($O$5,$B84,$C84),'SWA1'!$A$6:$M$154,13,FALSE),0)</f>
        <v>0</v>
      </c>
      <c r="P84" s="78">
        <f>_xlfn.IFNA(VLOOKUP(CONCATENATE($P$5,$B84,$C84),'CAP1'!$A$6:$M$200,13,FALSE),0)</f>
        <v>0</v>
      </c>
      <c r="Q84" s="320">
        <f>_xlfn.IFNA(VLOOKUP(CONCATENATE($Q$5,$B84,$C84),BAL!$A$6:$M$287,13,FALSE),0)</f>
        <v>0</v>
      </c>
      <c r="R84" s="78">
        <f>_xlfn.IFNA(VLOOKUP(CONCATENATE($R$5,$B84,$C84),'Spare 2'!$A$6:$M$148,13,FALSE),0)</f>
        <v>0</v>
      </c>
      <c r="S84" s="324">
        <f>_xlfn.IFNA(VLOOKUP(CONCATENATE($S$5,$B84,$C84),'HOR2'!$A$6:$M$148,13,FALSE),0)</f>
        <v>0</v>
      </c>
      <c r="T84" s="211">
        <f>_xlfn.IFNA(VLOOKUP(CONCATENATE($T$5,$B84,$C84),'PM2'!$A$6:$M$200,13,FALSE),0)</f>
        <v>0</v>
      </c>
      <c r="U84" s="211">
        <f>_xlfn.IFNA(VLOOKUP(CONCATENATE($U$5,$B84,$C84),MOR!$A$6:$M$200,13,FALSE),0)</f>
        <v>0</v>
      </c>
      <c r="V84" s="354">
        <f>_xlfn.IFNA(VLOOKUP(CONCATENATE($V$5,$B84,$C84),'PM3'!$A$6:$M$200,13,FALSE),0)</f>
        <v>0</v>
      </c>
      <c r="W84" s="406">
        <f>_xlfn.IFNA(VLOOKUP(CONCATENATE($W$5,$B84,$C84),'EH1'!$A$6:$M$200,13,FALSE),0)</f>
        <v>0</v>
      </c>
      <c r="X84" s="394"/>
      <c r="Y84" s="68"/>
    </row>
    <row r="85" spans="1:25" x14ac:dyDescent="0.25">
      <c r="A85" s="495"/>
      <c r="B85" s="240"/>
      <c r="C85" s="241"/>
      <c r="D85" s="241"/>
      <c r="E85" s="242"/>
      <c r="F85" s="243"/>
      <c r="G85" s="76">
        <f t="shared" si="9"/>
        <v>0</v>
      </c>
      <c r="H85" s="77">
        <f t="shared" si="10"/>
        <v>0</v>
      </c>
      <c r="I85" s="209"/>
      <c r="J85" s="160">
        <f>_xlfn.IFNA(VLOOKUP(CONCATENATE($J$5,$B85,$C85),'HOR22'!$A$6:$M$250,13,FALSE),0)</f>
        <v>0</v>
      </c>
      <c r="K85" s="320">
        <f>_xlfn.IFNA(VLOOKUP(CONCATENATE($K$5,$B85,$C85),'SWA1'!$A$6:$M$250,13,FALSE),0)</f>
        <v>0</v>
      </c>
      <c r="L85" s="78">
        <f>_xlfn.IFNA(VLOOKUP(CONCATENATE($L$5,$B85,$C85),'HOR1'!$A$6:$M$250,13,FALSE),0)</f>
        <v>0</v>
      </c>
      <c r="M85" s="320">
        <f>_xlfn.IFNA(VLOOKUP(CONCATENATE($M$5,$B85,$C85),'HOR1'!$A$6:$M$250,13,FALSE),0)</f>
        <v>0</v>
      </c>
      <c r="N85" s="78">
        <f>_xlfn.IFNA(VLOOKUP(CONCATENATE($N$5,$B85,$C85),'SWA1'!$A$6:$M$250,13,FALSE),0)</f>
        <v>0</v>
      </c>
      <c r="O85" s="302">
        <f>_xlfn.IFNA(VLOOKUP(CONCATENATE($O$5,$B85,$C85),'SWA1'!$A$6:$M$154,13,FALSE),0)</f>
        <v>0</v>
      </c>
      <c r="P85" s="78">
        <f>_xlfn.IFNA(VLOOKUP(CONCATENATE($P$5,$B85,$C85),'CAP1'!$A$6:$M$200,13,FALSE),0)</f>
        <v>0</v>
      </c>
      <c r="Q85" s="320">
        <f>_xlfn.IFNA(VLOOKUP(CONCATENATE($Q$5,$B85,$C85),BAL!$A$6:$M$287,13,FALSE),0)</f>
        <v>0</v>
      </c>
      <c r="R85" s="78">
        <f>_xlfn.IFNA(VLOOKUP(CONCATENATE($R$5,$B85,$C85),'Spare 2'!$A$6:$M$148,13,FALSE),0)</f>
        <v>0</v>
      </c>
      <c r="S85" s="324">
        <f>_xlfn.IFNA(VLOOKUP(CONCATENATE($S$5,$B85,$C85),'HOR2'!$A$6:$M$148,13,FALSE),0)</f>
        <v>0</v>
      </c>
      <c r="T85" s="211">
        <f>_xlfn.IFNA(VLOOKUP(CONCATENATE($T$5,$B85,$C85),'PM2'!$A$6:$M$200,13,FALSE),0)</f>
        <v>0</v>
      </c>
      <c r="U85" s="211">
        <f>_xlfn.IFNA(VLOOKUP(CONCATENATE($U$5,$B85,$C85),MOR!$A$6:$M$200,13,FALSE),0)</f>
        <v>0</v>
      </c>
      <c r="V85" s="354">
        <f>_xlfn.IFNA(VLOOKUP(CONCATENATE($V$5,$B85,$C85),'PM3'!$A$6:$M$200,13,FALSE),0)</f>
        <v>0</v>
      </c>
      <c r="W85" s="406">
        <f>_xlfn.IFNA(VLOOKUP(CONCATENATE($W$5,$B85,$C85),'EH1'!$A$6:$M$200,13,FALSE),0)</f>
        <v>0</v>
      </c>
      <c r="X85" s="394"/>
      <c r="Y85" s="68"/>
    </row>
    <row r="86" spans="1:25" x14ac:dyDescent="0.25">
      <c r="A86" s="495"/>
      <c r="B86" s="240"/>
      <c r="C86" s="241"/>
      <c r="D86" s="241"/>
      <c r="E86" s="242"/>
      <c r="F86" s="243"/>
      <c r="G86" s="76">
        <f t="shared" si="9"/>
        <v>0</v>
      </c>
      <c r="H86" s="77">
        <f t="shared" si="10"/>
        <v>0</v>
      </c>
      <c r="I86" s="209"/>
      <c r="J86" s="160">
        <f>_xlfn.IFNA(VLOOKUP(CONCATENATE($J$5,$B86,$C86),'HOR22'!$A$6:$M$250,13,FALSE),0)</f>
        <v>0</v>
      </c>
      <c r="K86" s="320">
        <f>_xlfn.IFNA(VLOOKUP(CONCATENATE($K$5,$B86,$C86),'SWA1'!$A$6:$M$250,13,FALSE),0)</f>
        <v>0</v>
      </c>
      <c r="L86" s="78">
        <f>_xlfn.IFNA(VLOOKUP(CONCATENATE($L$5,$B86,$C86),'HOR1'!$A$6:$M$250,13,FALSE),0)</f>
        <v>0</v>
      </c>
      <c r="M86" s="320">
        <f>_xlfn.IFNA(VLOOKUP(CONCATENATE($M$5,$B86,$C86),'HOR1'!$A$6:$M$250,13,FALSE),0)</f>
        <v>0</v>
      </c>
      <c r="N86" s="78">
        <f>_xlfn.IFNA(VLOOKUP(CONCATENATE($N$5,$B86,$C86),'SWA1'!$A$6:$M$250,13,FALSE),0)</f>
        <v>0</v>
      </c>
      <c r="O86" s="302">
        <f>_xlfn.IFNA(VLOOKUP(CONCATENATE($O$5,$B86,$C86),'SWA1'!$A$6:$M$154,13,FALSE),0)</f>
        <v>0</v>
      </c>
      <c r="P86" s="78">
        <f>_xlfn.IFNA(VLOOKUP(CONCATENATE($P$5,$B86,$C86),'CAP1'!$A$6:$M$200,13,FALSE),0)</f>
        <v>0</v>
      </c>
      <c r="Q86" s="320">
        <f>_xlfn.IFNA(VLOOKUP(CONCATENATE($Q$5,$B86,$C86),BAL!$A$6:$M$287,13,FALSE),0)</f>
        <v>0</v>
      </c>
      <c r="R86" s="78">
        <f>_xlfn.IFNA(VLOOKUP(CONCATENATE($R$5,$B86,$C86),'Spare 2'!$A$6:$M$148,13,FALSE),0)</f>
        <v>0</v>
      </c>
      <c r="S86" s="324">
        <f>_xlfn.IFNA(VLOOKUP(CONCATENATE($S$5,$B86,$C86),'HOR2'!$A$6:$M$148,13,FALSE),0)</f>
        <v>0</v>
      </c>
      <c r="T86" s="211">
        <f>_xlfn.IFNA(VLOOKUP(CONCATENATE($T$5,$B86,$C86),'PM2'!$A$6:$M$200,13,FALSE),0)</f>
        <v>0</v>
      </c>
      <c r="U86" s="211">
        <f>_xlfn.IFNA(VLOOKUP(CONCATENATE($U$5,$B86,$C86),MOR!$A$6:$M$200,13,FALSE),0)</f>
        <v>0</v>
      </c>
      <c r="V86" s="354">
        <f>_xlfn.IFNA(VLOOKUP(CONCATENATE($V$5,$B86,$C86),'PM3'!$A$6:$M$200,13,FALSE),0)</f>
        <v>0</v>
      </c>
      <c r="W86" s="406">
        <f>_xlfn.IFNA(VLOOKUP(CONCATENATE($W$5,$B86,$C86),'EH1'!$A$6:$M$200,13,FALSE),0)</f>
        <v>0</v>
      </c>
      <c r="X86" s="394"/>
      <c r="Y86" s="68"/>
    </row>
    <row r="87" spans="1:25" x14ac:dyDescent="0.25">
      <c r="A87" s="495"/>
      <c r="B87" s="240"/>
      <c r="C87" s="241"/>
      <c r="D87" s="241"/>
      <c r="E87" s="242"/>
      <c r="F87" s="243"/>
      <c r="G87" s="76">
        <f t="shared" si="9"/>
        <v>0</v>
      </c>
      <c r="H87" s="77">
        <f t="shared" si="10"/>
        <v>0</v>
      </c>
      <c r="I87" s="209"/>
      <c r="J87" s="160">
        <f>_xlfn.IFNA(VLOOKUP(CONCATENATE($J$5,$B87,$C87),'HOR22'!$A$6:$M$250,13,FALSE),0)</f>
        <v>0</v>
      </c>
      <c r="K87" s="320">
        <f>_xlfn.IFNA(VLOOKUP(CONCATENATE($K$5,$B87,$C87),'SWA1'!$A$6:$M$250,13,FALSE),0)</f>
        <v>0</v>
      </c>
      <c r="L87" s="78">
        <f>_xlfn.IFNA(VLOOKUP(CONCATENATE($L$5,$B87,$C87),'HOR1'!$A$6:$M$250,13,FALSE),0)</f>
        <v>0</v>
      </c>
      <c r="M87" s="320">
        <f>_xlfn.IFNA(VLOOKUP(CONCATENATE($M$5,$B87,$C87),'HOR1'!$A$6:$M$250,13,FALSE),0)</f>
        <v>0</v>
      </c>
      <c r="N87" s="78">
        <f>_xlfn.IFNA(VLOOKUP(CONCATENATE($N$5,$B87,$C87),'SWA1'!$A$6:$M$250,13,FALSE),0)</f>
        <v>0</v>
      </c>
      <c r="O87" s="302">
        <f>_xlfn.IFNA(VLOOKUP(CONCATENATE($O$5,$B87,$C87),'SWA1'!$A$6:$M$154,13,FALSE),0)</f>
        <v>0</v>
      </c>
      <c r="P87" s="78">
        <f>_xlfn.IFNA(VLOOKUP(CONCATENATE($P$5,$B87,$C87),'CAP1'!$A$6:$M$200,13,FALSE),0)</f>
        <v>0</v>
      </c>
      <c r="Q87" s="320">
        <f>_xlfn.IFNA(VLOOKUP(CONCATENATE($Q$5,$B87,$C87),BAL!$A$6:$M$287,13,FALSE),0)</f>
        <v>0</v>
      </c>
      <c r="R87" s="78">
        <f>_xlfn.IFNA(VLOOKUP(CONCATENATE($R$5,$B87,$C87),'Spare 2'!$A$6:$M$148,13,FALSE),0)</f>
        <v>0</v>
      </c>
      <c r="S87" s="324">
        <f>_xlfn.IFNA(VLOOKUP(CONCATENATE($S$5,$B87,$C87),'HOR2'!$A$6:$M$148,13,FALSE),0)</f>
        <v>0</v>
      </c>
      <c r="T87" s="211">
        <f>_xlfn.IFNA(VLOOKUP(CONCATENATE($T$5,$B87,$C87),'PM2'!$A$6:$M$200,13,FALSE),0)</f>
        <v>0</v>
      </c>
      <c r="U87" s="211">
        <f>_xlfn.IFNA(VLOOKUP(CONCATENATE($U$5,$B87,$C87),MOR!$A$6:$M$200,13,FALSE),0)</f>
        <v>0</v>
      </c>
      <c r="V87" s="354">
        <f>_xlfn.IFNA(VLOOKUP(CONCATENATE($V$5,$B87,$C87),'PM3'!$A$6:$M$200,13,FALSE),0)</f>
        <v>0</v>
      </c>
      <c r="W87" s="406">
        <f>_xlfn.IFNA(VLOOKUP(CONCATENATE($W$5,$B87,$C87),'EH1'!$A$6:$M$200,13,FALSE),0)</f>
        <v>0</v>
      </c>
      <c r="X87" s="394"/>
      <c r="Y87" s="68"/>
    </row>
    <row r="88" spans="1:25" x14ac:dyDescent="0.25">
      <c r="A88" s="495"/>
      <c r="B88" s="240"/>
      <c r="C88" s="241"/>
      <c r="D88" s="241"/>
      <c r="E88" s="242"/>
      <c r="F88" s="243"/>
      <c r="G88" s="76">
        <f t="shared" si="9"/>
        <v>0</v>
      </c>
      <c r="H88" s="77">
        <f t="shared" si="10"/>
        <v>0</v>
      </c>
      <c r="I88" s="209"/>
      <c r="J88" s="160">
        <f>_xlfn.IFNA(VLOOKUP(CONCATENATE($J$5,$B88,$C88),'HOR22'!$A$6:$M$250,13,FALSE),0)</f>
        <v>0</v>
      </c>
      <c r="K88" s="320">
        <f>_xlfn.IFNA(VLOOKUP(CONCATENATE($K$5,$B88,$C88),'SWA1'!$A$6:$M$250,13,FALSE),0)</f>
        <v>0</v>
      </c>
      <c r="L88" s="78">
        <f>_xlfn.IFNA(VLOOKUP(CONCATENATE($L$5,$B88,$C88),'HOR1'!$A$6:$M$250,13,FALSE),0)</f>
        <v>0</v>
      </c>
      <c r="M88" s="320">
        <f>_xlfn.IFNA(VLOOKUP(CONCATENATE($M$5,$B88,$C88),'HOR1'!$A$6:$M$250,13,FALSE),0)</f>
        <v>0</v>
      </c>
      <c r="N88" s="78">
        <f>_xlfn.IFNA(VLOOKUP(CONCATENATE($N$5,$B88,$C88),'SWA1'!$A$6:$M$250,13,FALSE),0)</f>
        <v>0</v>
      </c>
      <c r="O88" s="302">
        <f>_xlfn.IFNA(VLOOKUP(CONCATENATE($O$5,$B88,$C88),'SWA1'!$A$6:$M$154,13,FALSE),0)</f>
        <v>0</v>
      </c>
      <c r="P88" s="78">
        <f>_xlfn.IFNA(VLOOKUP(CONCATENATE($P$5,$B88,$C88),'CAP1'!$A$6:$M$200,13,FALSE),0)</f>
        <v>0</v>
      </c>
      <c r="Q88" s="320">
        <f>_xlfn.IFNA(VLOOKUP(CONCATENATE($Q$5,$B88,$C88),BAL!$A$6:$M$287,13,FALSE),0)</f>
        <v>0</v>
      </c>
      <c r="R88" s="78">
        <f>_xlfn.IFNA(VLOOKUP(CONCATENATE($R$5,$B88,$C88),'Spare 2'!$A$6:$M$148,13,FALSE),0)</f>
        <v>0</v>
      </c>
      <c r="S88" s="324">
        <f>_xlfn.IFNA(VLOOKUP(CONCATENATE($S$5,$B88,$C88),'HOR2'!$A$6:$M$148,13,FALSE),0)</f>
        <v>0</v>
      </c>
      <c r="T88" s="211">
        <f>_xlfn.IFNA(VLOOKUP(CONCATENATE($T$5,$B88,$C88),'PM2'!$A$6:$M$200,13,FALSE),0)</f>
        <v>0</v>
      </c>
      <c r="U88" s="211">
        <f>_xlfn.IFNA(VLOOKUP(CONCATENATE($U$5,$B88,$C88),MOR!$A$6:$M$200,13,FALSE),0)</f>
        <v>0</v>
      </c>
      <c r="V88" s="354">
        <f>_xlfn.IFNA(VLOOKUP(CONCATENATE($V$5,$B88,$C88),'PM3'!$A$6:$M$200,13,FALSE),0)</f>
        <v>0</v>
      </c>
      <c r="W88" s="406">
        <f>_xlfn.IFNA(VLOOKUP(CONCATENATE($W$5,$B88,$C88),'EH1'!$A$6:$M$200,13,FALSE),0)</f>
        <v>0</v>
      </c>
      <c r="X88" s="394"/>
      <c r="Y88" s="68"/>
    </row>
    <row r="89" spans="1:25" x14ac:dyDescent="0.25">
      <c r="A89" s="495"/>
      <c r="B89" s="240"/>
      <c r="C89" s="241"/>
      <c r="D89" s="241"/>
      <c r="E89" s="242"/>
      <c r="F89" s="243"/>
      <c r="G89" s="76">
        <f t="shared" si="9"/>
        <v>0</v>
      </c>
      <c r="H89" s="77">
        <f t="shared" si="10"/>
        <v>0</v>
      </c>
      <c r="I89" s="209"/>
      <c r="J89" s="160">
        <f>_xlfn.IFNA(VLOOKUP(CONCATENATE($J$5,$B89,$C89),'HOR22'!$A$6:$M$250,13,FALSE),0)</f>
        <v>0</v>
      </c>
      <c r="K89" s="320">
        <f>_xlfn.IFNA(VLOOKUP(CONCATENATE($K$5,$B89,$C89),'SWA1'!$A$6:$M$250,13,FALSE),0)</f>
        <v>0</v>
      </c>
      <c r="L89" s="78">
        <f>_xlfn.IFNA(VLOOKUP(CONCATENATE($L$5,$B89,$C89),'HOR1'!$A$6:$M$250,13,FALSE),0)</f>
        <v>0</v>
      </c>
      <c r="M89" s="320">
        <f>_xlfn.IFNA(VLOOKUP(CONCATENATE($M$5,$B89,$C89),'HOR1'!$A$6:$M$250,13,FALSE),0)</f>
        <v>0</v>
      </c>
      <c r="N89" s="78">
        <f>_xlfn.IFNA(VLOOKUP(CONCATENATE($N$5,$B89,$C89),'SWA1'!$A$6:$M$250,13,FALSE),0)</f>
        <v>0</v>
      </c>
      <c r="O89" s="302">
        <f>_xlfn.IFNA(VLOOKUP(CONCATENATE($O$5,$B89,$C89),'SWA1'!$A$6:$M$154,13,FALSE),0)</f>
        <v>0</v>
      </c>
      <c r="P89" s="78">
        <f>_xlfn.IFNA(VLOOKUP(CONCATENATE($P$5,$B89,$C89),'CAP1'!$A$6:$M$200,13,FALSE),0)</f>
        <v>0</v>
      </c>
      <c r="Q89" s="320">
        <f>_xlfn.IFNA(VLOOKUP(CONCATENATE($Q$5,$B89,$C89),BAL!$A$6:$M$287,13,FALSE),0)</f>
        <v>0</v>
      </c>
      <c r="R89" s="78">
        <f>_xlfn.IFNA(VLOOKUP(CONCATENATE($R$5,$B89,$C89),'Spare 2'!$A$6:$M$148,13,FALSE),0)</f>
        <v>0</v>
      </c>
      <c r="S89" s="324">
        <f>_xlfn.IFNA(VLOOKUP(CONCATENATE($S$5,$B89,$C89),'HOR2'!$A$6:$M$148,13,FALSE),0)</f>
        <v>0</v>
      </c>
      <c r="T89" s="211">
        <f>_xlfn.IFNA(VLOOKUP(CONCATENATE($T$5,$B89,$C89),'PM2'!$A$6:$M$200,13,FALSE),0)</f>
        <v>0</v>
      </c>
      <c r="U89" s="211">
        <f>_xlfn.IFNA(VLOOKUP(CONCATENATE($U$5,$B89,$C89),MOR!$A$6:$M$200,13,FALSE),0)</f>
        <v>0</v>
      </c>
      <c r="V89" s="354">
        <f>_xlfn.IFNA(VLOOKUP(CONCATENATE($V$5,$B89,$C89),'PM3'!$A$6:$M$200,13,FALSE),0)</f>
        <v>0</v>
      </c>
      <c r="W89" s="406">
        <f>_xlfn.IFNA(VLOOKUP(CONCATENATE($W$5,$B89,$C89),'EH1'!$A$6:$M$200,13,FALSE),0)</f>
        <v>0</v>
      </c>
      <c r="X89" s="394"/>
      <c r="Y89" s="68"/>
    </row>
    <row r="90" spans="1:25" x14ac:dyDescent="0.25">
      <c r="A90" s="495"/>
      <c r="B90" s="240"/>
      <c r="C90" s="241"/>
      <c r="D90" s="241"/>
      <c r="E90" s="242"/>
      <c r="F90" s="243"/>
      <c r="G90" s="76">
        <f t="shared" si="9"/>
        <v>0</v>
      </c>
      <c r="H90" s="77">
        <f t="shared" si="10"/>
        <v>0</v>
      </c>
      <c r="I90" s="209"/>
      <c r="J90" s="160"/>
      <c r="K90" s="320"/>
      <c r="L90" s="78"/>
      <c r="M90" s="320">
        <f>_xlfn.IFNA(VLOOKUP(CONCATENATE($M$5,$B90,$C90),'HOR1'!$A$6:$M$250,13,FALSE),0)</f>
        <v>0</v>
      </c>
      <c r="N90" s="78"/>
      <c r="O90" s="302">
        <f>_xlfn.IFNA(VLOOKUP(CONCATENATE($O$5,$B90,$C90),'SWA1'!$A$6:$M$154,13,FALSE),0)</f>
        <v>0</v>
      </c>
      <c r="P90" s="78"/>
      <c r="Q90" s="320">
        <f>_xlfn.IFNA(VLOOKUP(CONCATENATE($Q$5,$B90,$C90),BAL!$A$6:$M$287,13,FALSE),0)</f>
        <v>0</v>
      </c>
      <c r="R90" s="78">
        <f>_xlfn.IFNA(VLOOKUP(CONCATENATE($R$5,$B90,$C90),'Spare 2'!$A$6:$M$148,13,FALSE),0)</f>
        <v>0</v>
      </c>
      <c r="S90" s="324"/>
      <c r="T90" s="211">
        <f>_xlfn.IFNA(VLOOKUP(CONCATENATE($T$5,$B90,$C90),'PM2'!$A$6:$M$200,13,FALSE),0)</f>
        <v>0</v>
      </c>
      <c r="U90" s="211">
        <f>_xlfn.IFNA(VLOOKUP(CONCATENATE($U$5,$B90,$C90),MOR!$A$6:$M$200,13,FALSE),0)</f>
        <v>0</v>
      </c>
      <c r="V90" s="354">
        <f>_xlfn.IFNA(VLOOKUP(CONCATENATE($V$5,$B90,$C90),'PM3'!$A$6:$M$200,13,FALSE),0)</f>
        <v>0</v>
      </c>
      <c r="W90" s="406"/>
      <c r="X90" s="394"/>
      <c r="Y90" s="68"/>
    </row>
    <row r="91" spans="1:25" x14ac:dyDescent="0.25">
      <c r="A91" s="495"/>
      <c r="B91" s="240"/>
      <c r="C91" s="241"/>
      <c r="D91" s="241"/>
      <c r="E91" s="242"/>
      <c r="F91" s="243"/>
      <c r="G91" s="76">
        <f t="shared" si="9"/>
        <v>0</v>
      </c>
      <c r="H91" s="77">
        <f t="shared" si="10"/>
        <v>0</v>
      </c>
      <c r="I91" s="209"/>
      <c r="J91" s="160">
        <f>_xlfn.IFNA(VLOOKUP(CONCATENATE($J$5,$B91,$C91),'HOR22'!$A$6:$M$250,13,FALSE),0)</f>
        <v>0</v>
      </c>
      <c r="K91" s="320">
        <f>_xlfn.IFNA(VLOOKUP(CONCATENATE($K$5,$B91,$C91),'SWA1'!$A$6:$M$250,13,FALSE),0)</f>
        <v>0</v>
      </c>
      <c r="L91" s="78">
        <f>_xlfn.IFNA(VLOOKUP(CONCATENATE($L$5,$B91,$C91),'HOR1'!$A$6:$M$250,13,FALSE),0)</f>
        <v>0</v>
      </c>
      <c r="M91" s="320">
        <f>_xlfn.IFNA(VLOOKUP(CONCATENATE($M$5,$B91,$C91),'HOR1'!$A$6:$M$250,13,FALSE),0)</f>
        <v>0</v>
      </c>
      <c r="N91" s="78">
        <f>_xlfn.IFNA(VLOOKUP(CONCATENATE($N$5,$B91,$C91),'SWA1'!$A$6:$M$250,13,FALSE),0)</f>
        <v>0</v>
      </c>
      <c r="O91" s="302">
        <f>_xlfn.IFNA(VLOOKUP(CONCATENATE($O$5,$B91,$C91),'SWA1'!$A$6:$M$154,13,FALSE),0)</f>
        <v>0</v>
      </c>
      <c r="P91" s="78">
        <f>_xlfn.IFNA(VLOOKUP(CONCATENATE($P$5,$B91,$C91),'CAP1'!$A$6:$M$200,13,FALSE),0)</f>
        <v>0</v>
      </c>
      <c r="Q91" s="320">
        <f>_xlfn.IFNA(VLOOKUP(CONCATENATE($Q$5,$B91,$C91),BAL!$A$6:$M$287,13,FALSE),0)</f>
        <v>0</v>
      </c>
      <c r="R91" s="78">
        <f>_xlfn.IFNA(VLOOKUP(CONCATENATE($R$5,$B91,$C91),'Spare 2'!$A$6:$M$148,13,FALSE),0)</f>
        <v>0</v>
      </c>
      <c r="S91" s="324">
        <f>_xlfn.IFNA(VLOOKUP(CONCATENATE($S$5,$B91,$C91),'HOR2'!$A$6:$M$148,13,FALSE),0)</f>
        <v>0</v>
      </c>
      <c r="T91" s="211">
        <f>_xlfn.IFNA(VLOOKUP(CONCATENATE($T$5,$B91,$C91),'PM2'!$A$6:$M$200,13,FALSE),0)</f>
        <v>0</v>
      </c>
      <c r="U91" s="211">
        <f>_xlfn.IFNA(VLOOKUP(CONCATENATE($U$5,$B91,$C91),MOR!$A$6:$M$200,13,FALSE),0)</f>
        <v>0</v>
      </c>
      <c r="V91" s="354">
        <f>_xlfn.IFNA(VLOOKUP(CONCATENATE($V$5,$B91,$C91),'PM3'!$A$6:$M$200,13,FALSE),0)</f>
        <v>0</v>
      </c>
      <c r="W91" s="406">
        <f>_xlfn.IFNA(VLOOKUP(CONCATENATE($W$5,$B91,$C91),'EH1'!$A$6:$M$200,13,FALSE),0)</f>
        <v>0</v>
      </c>
      <c r="X91" s="394"/>
      <c r="Y91" s="68"/>
    </row>
    <row r="92" spans="1:25" ht="15" customHeight="1" x14ac:dyDescent="0.25">
      <c r="A92" s="495"/>
      <c r="B92" s="240"/>
      <c r="C92" s="241"/>
      <c r="D92" s="241"/>
      <c r="E92" s="242"/>
      <c r="F92" s="243"/>
      <c r="G92" s="244"/>
      <c r="H92" s="245"/>
      <c r="I92" s="246"/>
      <c r="J92" s="160">
        <f>_xlfn.IFNA(VLOOKUP(CONCATENATE($J$5,$B92,$C92),'HOR22'!$A$6:$M$250,13,FALSE),0)</f>
        <v>0</v>
      </c>
      <c r="K92" s="320">
        <f>_xlfn.IFNA(VLOOKUP(CONCATENATE($K$5,$B92,$C92),'SWA1'!$A$6:$M$250,13,FALSE),0)</f>
        <v>0</v>
      </c>
      <c r="L92" s="78">
        <f>_xlfn.IFNA(VLOOKUP(CONCATENATE($L$5,$B92,$C92),'HOR1'!$A$6:$M$250,13,FALSE),0)</f>
        <v>0</v>
      </c>
      <c r="M92" s="320">
        <f>_xlfn.IFNA(VLOOKUP(CONCATENATE($M$5,$B92,$C92),'HOR1'!$A$6:$M$250,13,FALSE),0)</f>
        <v>0</v>
      </c>
      <c r="N92" s="78">
        <f>_xlfn.IFNA(VLOOKUP(CONCATENATE($N$5,$B92,$C92),'SWA1'!$A$6:$M$250,13,FALSE),0)</f>
        <v>0</v>
      </c>
      <c r="O92" s="302">
        <f>_xlfn.IFNA(VLOOKUP(CONCATENATE($O$5,$B92,$C92),'SWA1'!$A$6:$M$154,13,FALSE),0)</f>
        <v>0</v>
      </c>
      <c r="P92" s="78">
        <f>_xlfn.IFNA(VLOOKUP(CONCATENATE($P$5,$B92,$C92),'CAP1'!$A$6:$M$200,13,FALSE),0)</f>
        <v>0</v>
      </c>
      <c r="Q92" s="320">
        <f>_xlfn.IFNA(VLOOKUP(CONCATENATE($Q$5,$B92,$C92),BAL!$A$6:$M$287,13,FALSE),0)</f>
        <v>0</v>
      </c>
      <c r="R92" s="78">
        <f>_xlfn.IFNA(VLOOKUP(CONCATENATE($R$5,$B92,$C92),'Spare 2'!$A$6:$M$148,13,FALSE),0)</f>
        <v>0</v>
      </c>
      <c r="S92" s="324">
        <f>_xlfn.IFNA(VLOOKUP(CONCATENATE($S$5,$B92,$C92),'HOR2'!$A$6:$M$148,13,FALSE),0)</f>
        <v>0</v>
      </c>
      <c r="T92" s="211">
        <f>_xlfn.IFNA(VLOOKUP(CONCATENATE($T$5,$B92,$C92),'PM2'!$A$6:$M$200,13,FALSE),0)</f>
        <v>0</v>
      </c>
      <c r="U92" s="211">
        <f>_xlfn.IFNA(VLOOKUP(CONCATENATE($U$5,$B92,$C92),MOR!$A$6:$M$200,13,FALSE),0)</f>
        <v>0</v>
      </c>
      <c r="V92" s="354">
        <f>_xlfn.IFNA(VLOOKUP(CONCATENATE($V$5,$B92,$C92),'PM3'!$A$6:$M$200,13,FALSE),0)</f>
        <v>0</v>
      </c>
      <c r="W92" s="211">
        <f>_xlfn.IFNA(VLOOKUP(CONCATENATE($W$5,$B92,$C92),'EH1'!$A$6:$M$200,13,FALSE),0)</f>
        <v>0</v>
      </c>
      <c r="X92" s="394"/>
      <c r="Y92" s="68"/>
    </row>
    <row r="93" spans="1:25" ht="14.4" thickBot="1" x14ac:dyDescent="0.3">
      <c r="A93" s="495"/>
      <c r="B93" s="293"/>
      <c r="C93" s="82"/>
      <c r="D93" s="82"/>
      <c r="E93" s="83"/>
      <c r="F93" s="84"/>
      <c r="G93" s="85"/>
      <c r="H93" s="86"/>
      <c r="I93" s="159"/>
      <c r="J93" s="395">
        <f>_xlfn.IFNA(VLOOKUP(CONCATENATE($J$5,$B93,$C93),'HOR22'!$A$6:$M$250,13,FALSE),0)</f>
        <v>0</v>
      </c>
      <c r="K93" s="396">
        <f>_xlfn.IFNA(VLOOKUP(CONCATENATE($K$5,$B93,$C93),'SWA1'!$A$6:$M$250,13,FALSE),0)</f>
        <v>0</v>
      </c>
      <c r="L93" s="397">
        <f>_xlfn.IFNA(VLOOKUP(CONCATENATE($L$5,$B93,$C93),'HOR1'!$A$6:$M$250,13,FALSE),0)</f>
        <v>0</v>
      </c>
      <c r="M93" s="396">
        <f>_xlfn.IFNA(VLOOKUP(CONCATENATE($M$5,$B93,$C93),SER!$A$6:$M$246,13,FALSE),0)</f>
        <v>0</v>
      </c>
      <c r="N93" s="397">
        <f>_xlfn.IFNA(VLOOKUP(CONCATENATE($N$5,$B93,$C93),'SWA1'!$A$6:$M$250,13,FALSE),0)</f>
        <v>0</v>
      </c>
      <c r="O93" s="398">
        <f>_xlfn.IFNA(VLOOKUP(CONCATENATE($O$5,$B93,$C93),'SWA1'!$A$6:$M$154,13,FALSE),0)</f>
        <v>0</v>
      </c>
      <c r="P93" s="397">
        <f>_xlfn.IFNA(VLOOKUP(CONCATENATE($P$5,$B93,$C93),'CAP1'!$A$6:$M$200,13,FALSE),0)</f>
        <v>0</v>
      </c>
      <c r="Q93" s="396">
        <f>_xlfn.IFNA(VLOOKUP(CONCATENATE($N$5,$B93,$C93),BAL!$A$6:$M$287,13,FALSE),0)</f>
        <v>0</v>
      </c>
      <c r="R93" s="397">
        <f>_xlfn.IFNA(VLOOKUP(CONCATENATE($O$5,$B93,$C93),'Spare 2'!$A$6:$M$148,13,FALSE),0)</f>
        <v>0</v>
      </c>
      <c r="S93" s="399">
        <f>_xlfn.IFNA(VLOOKUP(CONCATENATE($S$5,$B93,$C93),'HOR2'!$A$6:$M$148,13,FALSE),0)</f>
        <v>0</v>
      </c>
      <c r="T93" s="400">
        <f>_xlfn.IFNA(VLOOKUP(CONCATENATE($T$5,$B93,$C93),'PM2'!$A$6:$M$200,13,FALSE),0)</f>
        <v>0</v>
      </c>
      <c r="U93" s="400">
        <f>_xlfn.IFNA(VLOOKUP(CONCATENATE($U$5,$B93,$C93),MOR!$A$6:$M$200,13,FALSE),0)</f>
        <v>0</v>
      </c>
      <c r="V93" s="401">
        <f>_xlfn.IFNA(VLOOKUP(CONCATENATE($V$5,$B93,$C93),'PM3'!$A$6:$M$200,13,FALSE),0)</f>
        <v>0</v>
      </c>
      <c r="W93" s="400">
        <f>_xlfn.IFNA(VLOOKUP(CONCATENATE($W$5,$B93,$C93),'EH1'!$A$6:$M$200,13,FALSE),0)</f>
        <v>0</v>
      </c>
      <c r="X93" s="402"/>
      <c r="Y93" s="68"/>
    </row>
    <row r="94" spans="1:25" ht="15.6" x14ac:dyDescent="0.25">
      <c r="A94" s="495"/>
      <c r="B94" s="70"/>
      <c r="C94" s="70"/>
      <c r="D94" s="70"/>
      <c r="E94" s="71"/>
      <c r="F94" s="71"/>
      <c r="G94" s="71"/>
      <c r="H94" s="72"/>
      <c r="I94" s="71"/>
      <c r="J94" s="73"/>
      <c r="K94" s="73"/>
      <c r="L94" s="73"/>
      <c r="M94" s="73"/>
      <c r="N94" s="73"/>
      <c r="O94" s="73"/>
      <c r="P94" s="73"/>
      <c r="Q94" s="73"/>
      <c r="R94" s="73"/>
      <c r="S94" s="73"/>
      <c r="T94" s="73"/>
      <c r="U94" s="73"/>
      <c r="V94" s="73"/>
      <c r="W94" s="73"/>
      <c r="X94" s="73"/>
      <c r="Y94" s="73"/>
    </row>
    <row r="95" spans="1:25" x14ac:dyDescent="0.25">
      <c r="B95" s="27"/>
      <c r="K95" s="2"/>
      <c r="M95" s="2"/>
      <c r="Q95" s="2"/>
      <c r="S95" s="4"/>
      <c r="V95" s="4"/>
    </row>
    <row r="96" spans="1:25" x14ac:dyDescent="0.25">
      <c r="B96" s="27"/>
      <c r="K96" s="2"/>
      <c r="M96" s="2"/>
      <c r="Q96" s="2"/>
      <c r="S96" s="4"/>
      <c r="V96" s="4"/>
    </row>
    <row r="97" spans="2:22" x14ac:dyDescent="0.25">
      <c r="B97" s="27"/>
      <c r="K97" s="2"/>
      <c r="M97" s="2"/>
      <c r="Q97" s="2"/>
      <c r="S97" s="4"/>
      <c r="V97" s="4"/>
    </row>
    <row r="98" spans="2:22" x14ac:dyDescent="0.25">
      <c r="B98" s="27"/>
      <c r="K98" s="2"/>
      <c r="M98" s="2"/>
      <c r="Q98" s="2"/>
      <c r="S98" s="4"/>
      <c r="V98" s="4"/>
    </row>
    <row r="99" spans="2:22" x14ac:dyDescent="0.25">
      <c r="B99" s="27"/>
      <c r="K99" s="2"/>
      <c r="M99" s="2"/>
      <c r="Q99" s="2"/>
      <c r="S99" s="4"/>
      <c r="V99" s="4"/>
    </row>
    <row r="100" spans="2:22" x14ac:dyDescent="0.25">
      <c r="B100" s="27"/>
      <c r="K100" s="2"/>
      <c r="M100" s="2"/>
      <c r="Q100" s="2"/>
      <c r="S100" s="4"/>
      <c r="V100" s="4"/>
    </row>
    <row r="101" spans="2:22" x14ac:dyDescent="0.25">
      <c r="B101" s="27"/>
      <c r="K101" s="2"/>
      <c r="M101" s="2"/>
      <c r="Q101" s="2"/>
      <c r="S101" s="4"/>
      <c r="V101" s="4"/>
    </row>
    <row r="102" spans="2:22" x14ac:dyDescent="0.25">
      <c r="B102" s="27"/>
      <c r="K102" s="2"/>
      <c r="M102" s="2"/>
      <c r="Q102" s="2"/>
      <c r="S102" s="4"/>
      <c r="V102" s="4"/>
    </row>
    <row r="103" spans="2:22" x14ac:dyDescent="0.25">
      <c r="B103" s="27"/>
      <c r="K103" s="2"/>
      <c r="M103" s="2"/>
      <c r="Q103" s="2"/>
      <c r="S103" s="4"/>
      <c r="V103" s="4"/>
    </row>
    <row r="104" spans="2:22" x14ac:dyDescent="0.25">
      <c r="B104" s="27"/>
      <c r="K104" s="2"/>
      <c r="M104" s="2"/>
      <c r="Q104" s="2"/>
      <c r="S104" s="4"/>
      <c r="V104" s="4"/>
    </row>
    <row r="105" spans="2:22" x14ac:dyDescent="0.25">
      <c r="B105" s="27"/>
      <c r="K105" s="2"/>
      <c r="M105" s="2"/>
      <c r="Q105" s="2"/>
      <c r="S105" s="4"/>
      <c r="V105" s="4"/>
    </row>
    <row r="106" spans="2:22" x14ac:dyDescent="0.25">
      <c r="B106" s="27"/>
      <c r="K106" s="2"/>
      <c r="M106" s="2"/>
      <c r="Q106" s="2"/>
      <c r="S106" s="4"/>
      <c r="V106" s="4"/>
    </row>
    <row r="107" spans="2:22" x14ac:dyDescent="0.25">
      <c r="B107" s="27"/>
      <c r="K107" s="2"/>
      <c r="M107" s="2"/>
      <c r="Q107" s="2"/>
      <c r="S107" s="4"/>
      <c r="V107" s="4"/>
    </row>
    <row r="108" spans="2:22" x14ac:dyDescent="0.25">
      <c r="B108" s="27"/>
      <c r="K108" s="2"/>
      <c r="M108" s="2"/>
      <c r="Q108" s="2"/>
      <c r="S108" s="4"/>
      <c r="V108" s="4"/>
    </row>
    <row r="109" spans="2:22" x14ac:dyDescent="0.25">
      <c r="B109" s="27"/>
      <c r="K109" s="2"/>
      <c r="M109" s="2"/>
      <c r="Q109" s="2"/>
      <c r="S109" s="4"/>
      <c r="V109" s="4"/>
    </row>
    <row r="110" spans="2:22" x14ac:dyDescent="0.25">
      <c r="B110" s="27"/>
      <c r="K110" s="2"/>
      <c r="M110" s="2"/>
      <c r="Q110" s="2"/>
      <c r="S110" s="4"/>
      <c r="V110" s="4"/>
    </row>
    <row r="111" spans="2:22" x14ac:dyDescent="0.25">
      <c r="B111" s="27"/>
      <c r="K111" s="2"/>
      <c r="M111" s="2"/>
      <c r="Q111" s="2"/>
      <c r="S111" s="4"/>
      <c r="V111" s="4"/>
    </row>
    <row r="112" spans="2:22" x14ac:dyDescent="0.25">
      <c r="B112" s="27"/>
      <c r="K112" s="2"/>
      <c r="M112" s="2"/>
      <c r="Q112" s="2"/>
      <c r="S112" s="4"/>
      <c r="V112" s="4"/>
    </row>
    <row r="113" spans="2:22" x14ac:dyDescent="0.25">
      <c r="B113" s="27"/>
      <c r="K113" s="2"/>
      <c r="M113" s="2"/>
      <c r="Q113" s="2"/>
      <c r="S113" s="4"/>
      <c r="V113" s="4"/>
    </row>
    <row r="114" spans="2:22" x14ac:dyDescent="0.25">
      <c r="B114" s="27"/>
      <c r="K114" s="2"/>
      <c r="M114" s="2"/>
      <c r="Q114" s="2"/>
      <c r="S114" s="4"/>
      <c r="V114" s="4"/>
    </row>
    <row r="115" spans="2:22" x14ac:dyDescent="0.25">
      <c r="B115" s="27"/>
      <c r="K115" s="2"/>
      <c r="M115" s="2"/>
      <c r="Q115" s="2"/>
      <c r="S115" s="4"/>
      <c r="V115" s="4"/>
    </row>
    <row r="116" spans="2:22" x14ac:dyDescent="0.25">
      <c r="B116" s="27"/>
      <c r="K116" s="2"/>
      <c r="M116" s="2"/>
      <c r="Q116" s="2"/>
      <c r="S116" s="4"/>
      <c r="V116" s="4"/>
    </row>
    <row r="117" spans="2:22" x14ac:dyDescent="0.25">
      <c r="B117" s="27"/>
      <c r="K117" s="2"/>
      <c r="M117" s="2"/>
      <c r="Q117" s="2"/>
      <c r="S117" s="4"/>
      <c r="V117" s="4"/>
    </row>
    <row r="118" spans="2:22" x14ac:dyDescent="0.25">
      <c r="B118" s="27"/>
      <c r="K118" s="2"/>
      <c r="M118" s="2"/>
      <c r="Q118" s="2"/>
      <c r="S118" s="4"/>
      <c r="V118" s="4"/>
    </row>
    <row r="119" spans="2:22" x14ac:dyDescent="0.25">
      <c r="B119" s="27"/>
      <c r="K119" s="2"/>
      <c r="M119" s="2"/>
      <c r="Q119" s="2"/>
      <c r="S119" s="4"/>
      <c r="V119" s="4"/>
    </row>
    <row r="120" spans="2:22" x14ac:dyDescent="0.25">
      <c r="B120" s="27"/>
      <c r="K120" s="2"/>
      <c r="M120" s="2"/>
      <c r="Q120" s="2"/>
      <c r="S120" s="4"/>
      <c r="V120" s="4"/>
    </row>
    <row r="121" spans="2:22" x14ac:dyDescent="0.25">
      <c r="B121" s="27"/>
      <c r="K121" s="2"/>
      <c r="M121" s="2"/>
      <c r="Q121" s="2"/>
      <c r="S121" s="4"/>
      <c r="V121" s="4"/>
    </row>
    <row r="122" spans="2:22" x14ac:dyDescent="0.25">
      <c r="B122" s="27"/>
      <c r="K122" s="2"/>
      <c r="M122" s="2"/>
      <c r="Q122" s="2"/>
      <c r="S122" s="4"/>
      <c r="V122" s="4"/>
    </row>
    <row r="123" spans="2:22" x14ac:dyDescent="0.25">
      <c r="B123" s="27"/>
      <c r="K123" s="2"/>
      <c r="M123" s="2"/>
      <c r="Q123" s="2"/>
      <c r="S123" s="4"/>
      <c r="V123" s="4"/>
    </row>
    <row r="124" spans="2:22" x14ac:dyDescent="0.25">
      <c r="B124" s="27"/>
      <c r="K124" s="2"/>
      <c r="M124" s="2"/>
      <c r="Q124" s="2"/>
      <c r="S124" s="4"/>
      <c r="V124" s="4"/>
    </row>
    <row r="125" spans="2:22" x14ac:dyDescent="0.25">
      <c r="B125" s="27"/>
      <c r="K125" s="2"/>
      <c r="M125" s="2"/>
      <c r="Q125" s="2"/>
      <c r="S125" s="4"/>
      <c r="V125" s="4"/>
    </row>
    <row r="126" spans="2:22" x14ac:dyDescent="0.25">
      <c r="B126" s="27"/>
      <c r="K126" s="2"/>
      <c r="M126" s="2"/>
      <c r="Q126" s="2"/>
      <c r="S126" s="4"/>
      <c r="V126" s="4"/>
    </row>
    <row r="127" spans="2:22" x14ac:dyDescent="0.25">
      <c r="B127" s="27"/>
      <c r="K127" s="2"/>
      <c r="M127" s="2"/>
      <c r="Q127" s="2"/>
      <c r="S127" s="4"/>
      <c r="V127" s="4"/>
    </row>
    <row r="128" spans="2:22" x14ac:dyDescent="0.25">
      <c r="B128" s="27"/>
      <c r="K128" s="2"/>
      <c r="M128" s="2"/>
      <c r="Q128" s="2"/>
      <c r="S128" s="4"/>
      <c r="V128" s="4"/>
    </row>
    <row r="129" spans="2:22" x14ac:dyDescent="0.25">
      <c r="B129" s="27"/>
      <c r="K129" s="2"/>
      <c r="M129" s="2"/>
      <c r="Q129" s="2"/>
      <c r="S129" s="4"/>
      <c r="V129" s="4"/>
    </row>
    <row r="130" spans="2:22" x14ac:dyDescent="0.25">
      <c r="B130" s="27"/>
      <c r="K130" s="2"/>
      <c r="M130" s="2"/>
      <c r="Q130" s="2"/>
      <c r="S130" s="4"/>
      <c r="V130" s="4"/>
    </row>
    <row r="131" spans="2:22" x14ac:dyDescent="0.25">
      <c r="B131" s="27"/>
      <c r="K131" s="2"/>
      <c r="M131" s="2"/>
      <c r="Q131" s="2"/>
      <c r="S131" s="4"/>
      <c r="V131" s="4"/>
    </row>
    <row r="132" spans="2:22" x14ac:dyDescent="0.25">
      <c r="B132" s="27"/>
      <c r="K132" s="2"/>
      <c r="M132" s="2"/>
      <c r="Q132" s="2"/>
      <c r="S132" s="4"/>
      <c r="V132" s="4"/>
    </row>
    <row r="133" spans="2:22" x14ac:dyDescent="0.25">
      <c r="B133" s="27"/>
      <c r="K133" s="2"/>
      <c r="M133" s="2"/>
      <c r="Q133" s="2"/>
      <c r="S133" s="4"/>
      <c r="V133" s="4"/>
    </row>
    <row r="134" spans="2:22" x14ac:dyDescent="0.25">
      <c r="B134" s="27"/>
      <c r="K134" s="2"/>
      <c r="M134" s="2"/>
      <c r="Q134" s="2"/>
      <c r="S134" s="4"/>
      <c r="V134" s="4"/>
    </row>
    <row r="135" spans="2:22" x14ac:dyDescent="0.25">
      <c r="B135" s="27"/>
      <c r="K135" s="2"/>
      <c r="M135" s="2"/>
      <c r="Q135" s="2"/>
      <c r="S135" s="4"/>
      <c r="V135" s="4"/>
    </row>
    <row r="136" spans="2:22" x14ac:dyDescent="0.25">
      <c r="B136" s="27"/>
      <c r="K136" s="2"/>
      <c r="M136" s="2"/>
      <c r="Q136" s="2"/>
      <c r="S136" s="4"/>
      <c r="V136" s="4"/>
    </row>
    <row r="137" spans="2:22" x14ac:dyDescent="0.25">
      <c r="B137" s="27"/>
      <c r="K137" s="2"/>
      <c r="M137" s="2"/>
      <c r="Q137" s="2"/>
      <c r="S137" s="4"/>
      <c r="V137" s="4"/>
    </row>
    <row r="138" spans="2:22" x14ac:dyDescent="0.25">
      <c r="B138" s="27"/>
      <c r="K138" s="2"/>
      <c r="M138" s="2"/>
      <c r="Q138" s="2"/>
      <c r="S138" s="4"/>
      <c r="V138" s="4"/>
    </row>
    <row r="139" spans="2:22" x14ac:dyDescent="0.25">
      <c r="B139" s="27"/>
      <c r="K139" s="2"/>
      <c r="M139" s="2"/>
      <c r="Q139" s="2"/>
      <c r="S139" s="4"/>
      <c r="V139" s="4"/>
    </row>
    <row r="140" spans="2:22" x14ac:dyDescent="0.25">
      <c r="B140" s="27"/>
      <c r="K140" s="2"/>
      <c r="M140" s="2"/>
      <c r="Q140" s="2"/>
      <c r="S140" s="4"/>
      <c r="V140" s="4"/>
    </row>
    <row r="141" spans="2:22" x14ac:dyDescent="0.25">
      <c r="B141" s="27"/>
      <c r="K141" s="2"/>
      <c r="M141" s="2"/>
      <c r="Q141" s="2"/>
      <c r="S141" s="4"/>
      <c r="V141" s="4"/>
    </row>
    <row r="142" spans="2:22" x14ac:dyDescent="0.25">
      <c r="B142" s="27"/>
      <c r="K142" s="2"/>
      <c r="M142" s="2"/>
      <c r="Q142" s="2"/>
      <c r="S142" s="4"/>
      <c r="V142" s="4"/>
    </row>
    <row r="143" spans="2:22" x14ac:dyDescent="0.25">
      <c r="B143" s="27"/>
      <c r="K143" s="2"/>
      <c r="M143" s="2"/>
      <c r="Q143" s="2"/>
      <c r="S143" s="4"/>
      <c r="V143" s="4"/>
    </row>
    <row r="144" spans="2:22" x14ac:dyDescent="0.25">
      <c r="B144" s="27"/>
      <c r="K144" s="2"/>
      <c r="M144" s="2"/>
      <c r="Q144" s="2"/>
      <c r="S144" s="4"/>
      <c r="V144" s="4"/>
    </row>
    <row r="145" spans="2:22" x14ac:dyDescent="0.25">
      <c r="B145" s="27"/>
      <c r="K145" s="2"/>
      <c r="M145" s="2"/>
      <c r="Q145" s="2"/>
      <c r="S145" s="4"/>
      <c r="V145" s="4"/>
    </row>
    <row r="146" spans="2:22" x14ac:dyDescent="0.25">
      <c r="B146" s="27"/>
      <c r="K146" s="2"/>
      <c r="M146" s="2"/>
      <c r="Q146" s="2"/>
      <c r="S146" s="4"/>
      <c r="V146" s="4"/>
    </row>
    <row r="147" spans="2:22" x14ac:dyDescent="0.25">
      <c r="B147" s="27"/>
      <c r="K147" s="2"/>
      <c r="M147" s="2"/>
      <c r="Q147" s="2"/>
      <c r="S147" s="4"/>
      <c r="V147" s="4"/>
    </row>
    <row r="148" spans="2:22" x14ac:dyDescent="0.25">
      <c r="B148" s="27"/>
      <c r="K148" s="2"/>
      <c r="M148" s="2"/>
      <c r="Q148" s="2"/>
      <c r="S148" s="4"/>
      <c r="V148" s="4"/>
    </row>
    <row r="149" spans="2:22" x14ac:dyDescent="0.25">
      <c r="B149" s="27"/>
      <c r="K149" s="2"/>
      <c r="M149" s="2"/>
      <c r="Q149" s="2"/>
      <c r="S149" s="4"/>
      <c r="V149" s="4"/>
    </row>
    <row r="150" spans="2:22" x14ac:dyDescent="0.25">
      <c r="B150" s="27"/>
      <c r="K150" s="2"/>
      <c r="M150" s="2"/>
      <c r="Q150" s="2"/>
      <c r="S150" s="4"/>
      <c r="V150" s="4"/>
    </row>
    <row r="151" spans="2:22" x14ac:dyDescent="0.25">
      <c r="B151" s="27"/>
      <c r="K151" s="2"/>
      <c r="M151" s="2"/>
      <c r="Q151" s="2"/>
      <c r="S151" s="4"/>
      <c r="V151" s="4"/>
    </row>
    <row r="152" spans="2:22" x14ac:dyDescent="0.25">
      <c r="B152" s="27"/>
      <c r="K152" s="2"/>
      <c r="M152" s="2"/>
      <c r="Q152" s="2"/>
      <c r="S152" s="4"/>
      <c r="V152" s="4"/>
    </row>
    <row r="153" spans="2:22" x14ac:dyDescent="0.25">
      <c r="B153" s="27"/>
      <c r="K153" s="2"/>
      <c r="M153" s="2"/>
      <c r="Q153" s="2"/>
      <c r="S153" s="4"/>
      <c r="V153" s="4"/>
    </row>
    <row r="154" spans="2:22" x14ac:dyDescent="0.25">
      <c r="B154" s="27"/>
      <c r="K154" s="2"/>
      <c r="M154" s="2"/>
      <c r="Q154" s="2"/>
      <c r="S154" s="4"/>
      <c r="V154" s="4"/>
    </row>
    <row r="155" spans="2:22" x14ac:dyDescent="0.25">
      <c r="B155" s="27"/>
      <c r="K155" s="2"/>
      <c r="M155" s="2"/>
      <c r="Q155" s="2"/>
      <c r="S155" s="4"/>
      <c r="V155" s="4"/>
    </row>
    <row r="156" spans="2:22" x14ac:dyDescent="0.25">
      <c r="B156" s="27"/>
      <c r="K156" s="2"/>
      <c r="M156" s="2"/>
      <c r="Q156" s="2"/>
      <c r="S156" s="4"/>
      <c r="V156" s="4"/>
    </row>
    <row r="157" spans="2:22" x14ac:dyDescent="0.25">
      <c r="B157" s="27"/>
    </row>
  </sheetData>
  <sortState xmlns:xlrd2="http://schemas.microsoft.com/office/spreadsheetml/2017/richdata2" ref="B6:I9">
    <sortCondition ref="I6:I9"/>
  </sortState>
  <mergeCells count="47">
    <mergeCell ref="X1:X2"/>
    <mergeCell ref="X3:X4"/>
    <mergeCell ref="K3:K4"/>
    <mergeCell ref="R3:R4"/>
    <mergeCell ref="Q3:Q4"/>
    <mergeCell ref="R1:R2"/>
    <mergeCell ref="N1:N2"/>
    <mergeCell ref="P1:P2"/>
    <mergeCell ref="Q1:Q2"/>
    <mergeCell ref="L1:L2"/>
    <mergeCell ref="K1:K2"/>
    <mergeCell ref="P3:P4"/>
    <mergeCell ref="M1:M2"/>
    <mergeCell ref="M3:M4"/>
    <mergeCell ref="O1:O2"/>
    <mergeCell ref="O3:O4"/>
    <mergeCell ref="S3:S4"/>
    <mergeCell ref="U3:U4"/>
    <mergeCell ref="V3:V4"/>
    <mergeCell ref="W3:W4"/>
    <mergeCell ref="S1:S2"/>
    <mergeCell ref="W1:W2"/>
    <mergeCell ref="V1:V2"/>
    <mergeCell ref="T1:T2"/>
    <mergeCell ref="T3:T4"/>
    <mergeCell ref="U1:U2"/>
    <mergeCell ref="A1:A94"/>
    <mergeCell ref="G3:G4"/>
    <mergeCell ref="H3:H4"/>
    <mergeCell ref="L3:L4"/>
    <mergeCell ref="N3:N4"/>
    <mergeCell ref="F1:F2"/>
    <mergeCell ref="B3:B4"/>
    <mergeCell ref="C3:C4"/>
    <mergeCell ref="D3:D4"/>
    <mergeCell ref="E3:E4"/>
    <mergeCell ref="F3:F4"/>
    <mergeCell ref="B1:B2"/>
    <mergeCell ref="G1:G2"/>
    <mergeCell ref="C1:C2"/>
    <mergeCell ref="D1:D2"/>
    <mergeCell ref="E1:E2"/>
    <mergeCell ref="J1:J2"/>
    <mergeCell ref="I3:I4"/>
    <mergeCell ref="H1:H2"/>
    <mergeCell ref="I1:I2"/>
    <mergeCell ref="J3:J4"/>
  </mergeCells>
  <phoneticPr fontId="16" type="noConversion"/>
  <conditionalFormatting sqref="C1:C1048576">
    <cfRule type="duplicateValues" dxfId="55" priority="376"/>
  </conditionalFormatting>
  <conditionalFormatting sqref="C18:C23">
    <cfRule type="duplicateValues" dxfId="54" priority="387"/>
  </conditionalFormatting>
  <conditionalFormatting sqref="C22:C30">
    <cfRule type="duplicateValues" dxfId="53" priority="388"/>
  </conditionalFormatting>
  <conditionalFormatting sqref="C28:C33 C5:C18 C36:C41">
    <cfRule type="duplicateValues" dxfId="52" priority="390"/>
  </conditionalFormatting>
  <conditionalFormatting sqref="C30:C37">
    <cfRule type="duplicateValues" dxfId="51" priority="389"/>
  </conditionalFormatting>
  <conditionalFormatting sqref="C35">
    <cfRule type="duplicateValues" dxfId="50" priority="377"/>
  </conditionalFormatting>
  <conditionalFormatting sqref="C36">
    <cfRule type="duplicateValues" dxfId="49" priority="378"/>
  </conditionalFormatting>
  <conditionalFormatting sqref="C41:C59">
    <cfRule type="duplicateValues" dxfId="48" priority="449"/>
  </conditionalFormatting>
  <conditionalFormatting sqref="C56:C59">
    <cfRule type="duplicateValues" dxfId="47" priority="448"/>
  </conditionalFormatting>
  <conditionalFormatting sqref="C60:C92">
    <cfRule type="duplicateValues" dxfId="46" priority="539"/>
  </conditionalFormatting>
  <conditionalFormatting sqref="C95:C1048576 C1:C4">
    <cfRule type="duplicateValues" dxfId="45" priority="383"/>
  </conditionalFormatting>
  <conditionalFormatting sqref="C95:C1048576 C1:C59">
    <cfRule type="duplicateValues" dxfId="44" priority="385"/>
  </conditionalFormatting>
  <conditionalFormatting sqref="J6:R93">
    <cfRule type="cellIs" dxfId="43" priority="28" operator="lessThan">
      <formula>1</formula>
    </cfRule>
  </conditionalFormatting>
  <pageMargins left="0.25" right="0.25" top="0.75" bottom="0.75" header="0.3" footer="0.3"/>
  <pageSetup paperSize="8" fitToHeight="0"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11096-29C7-47C2-A464-8881401FB3A7}">
  <sheetPr codeName="Sheet13">
    <tabColor rgb="FF00B0F0"/>
    <pageSetUpPr fitToPage="1"/>
  </sheetPr>
  <dimension ref="A1:AH159"/>
  <sheetViews>
    <sheetView zoomScale="73" zoomScaleNormal="73" zoomScaleSheetLayoutView="72" workbookViewId="0">
      <selection activeCell="B6" sqref="B6:D6"/>
    </sheetView>
  </sheetViews>
  <sheetFormatPr defaultColWidth="14.44140625" defaultRowHeight="13.8" x14ac:dyDescent="0.25"/>
  <cols>
    <col min="1" max="1" width="3.6640625" style="4" bestFit="1" customWidth="1"/>
    <col min="2" max="2" width="20.33203125" style="5" bestFit="1" customWidth="1"/>
    <col min="3" max="3" width="24.44140625" style="5" bestFit="1" customWidth="1"/>
    <col min="4" max="4" width="17.109375" style="5" bestFit="1" customWidth="1"/>
    <col min="5" max="5" width="13.5546875" style="4" bestFit="1" customWidth="1"/>
    <col min="6" max="6" width="4.44140625" style="4" bestFit="1" customWidth="1"/>
    <col min="7" max="7" width="6.5546875" style="4" bestFit="1" customWidth="1"/>
    <col min="8" max="8" width="6.44140625" style="6" bestFit="1" customWidth="1"/>
    <col min="9" max="9" width="7.88671875" style="2" bestFit="1" customWidth="1"/>
    <col min="10" max="10" width="10.44140625" style="2" bestFit="1" customWidth="1"/>
    <col min="11" max="11" width="10.5546875" style="315" bestFit="1" customWidth="1"/>
    <col min="12" max="12" width="10.5546875" style="2" bestFit="1" customWidth="1"/>
    <col min="13" max="13" width="10.5546875" style="2" customWidth="1"/>
    <col min="14" max="14" width="13.33203125" style="315" bestFit="1" customWidth="1"/>
    <col min="15" max="15" width="10.6640625" style="2" bestFit="1" customWidth="1"/>
    <col min="16" max="16" width="10.6640625" style="2" customWidth="1"/>
    <col min="17" max="17" width="10" style="315" bestFit="1" customWidth="1"/>
    <col min="18" max="18" width="10" style="2" bestFit="1" customWidth="1"/>
    <col min="19" max="19" width="9.44140625" style="315" bestFit="1" customWidth="1"/>
    <col min="20" max="20" width="9.44140625" style="2" bestFit="1" customWidth="1"/>
    <col min="21" max="21" width="10.33203125" style="315" bestFit="1" customWidth="1"/>
    <col min="22" max="23" width="10.33203125" style="2" bestFit="1" customWidth="1"/>
    <col min="24" max="24" width="10.33203125" style="360" bestFit="1" customWidth="1"/>
    <col min="25" max="26" width="10" style="2" bestFit="1" customWidth="1"/>
    <col min="27" max="28" width="7.6640625" style="2" customWidth="1"/>
    <col min="29" max="29" width="7.88671875" style="2" bestFit="1" customWidth="1"/>
    <col min="30" max="30" width="7.88671875" style="2" customWidth="1"/>
    <col min="31" max="31" width="7.88671875" style="2" bestFit="1" customWidth="1"/>
    <col min="32" max="32" width="7.88671875" style="2" customWidth="1"/>
    <col min="33" max="33" width="7.88671875" style="2" bestFit="1" customWidth="1"/>
    <col min="34" max="16384" width="14.44140625" style="4"/>
  </cols>
  <sheetData>
    <row r="1" spans="1:34" s="3" customFormat="1" ht="12.75" customHeight="1" x14ac:dyDescent="0.25">
      <c r="A1" s="505" t="s">
        <v>487</v>
      </c>
      <c r="B1" s="506" t="s">
        <v>102</v>
      </c>
      <c r="C1" s="506" t="s">
        <v>108</v>
      </c>
      <c r="D1" s="506" t="s">
        <v>183</v>
      </c>
      <c r="E1" s="506" t="s">
        <v>1</v>
      </c>
      <c r="F1" s="510" t="s">
        <v>90</v>
      </c>
      <c r="G1" s="508" t="s">
        <v>88</v>
      </c>
      <c r="H1" s="511" t="s">
        <v>3</v>
      </c>
      <c r="I1" s="513" t="s">
        <v>21</v>
      </c>
      <c r="J1" s="518" t="s">
        <v>484</v>
      </c>
      <c r="K1" s="516" t="s">
        <v>119</v>
      </c>
      <c r="L1" s="523" t="s">
        <v>126</v>
      </c>
      <c r="M1" s="522"/>
      <c r="N1" s="516" t="s">
        <v>118</v>
      </c>
      <c r="O1" s="521" t="s">
        <v>429</v>
      </c>
      <c r="P1" s="522"/>
      <c r="Q1" s="516" t="s">
        <v>127</v>
      </c>
      <c r="R1" s="527" t="s">
        <v>128</v>
      </c>
      <c r="S1" s="516" t="s">
        <v>120</v>
      </c>
      <c r="T1" s="520" t="s">
        <v>431</v>
      </c>
      <c r="U1" s="516" t="s">
        <v>129</v>
      </c>
      <c r="V1" s="517" t="s">
        <v>656</v>
      </c>
      <c r="W1" s="515" t="s">
        <v>119</v>
      </c>
      <c r="X1" s="514" t="s">
        <v>117</v>
      </c>
      <c r="Y1" s="521" t="s">
        <v>430</v>
      </c>
      <c r="Z1" s="528"/>
      <c r="AA1" s="529" t="s">
        <v>843</v>
      </c>
      <c r="AB1" s="530"/>
      <c r="AC1" s="285"/>
      <c r="AD1" s="525"/>
      <c r="AE1" s="525"/>
      <c r="AF1" s="289"/>
      <c r="AG1" s="290"/>
      <c r="AH1" s="237"/>
    </row>
    <row r="2" spans="1:34" s="3" customFormat="1" ht="12.75" customHeight="1" x14ac:dyDescent="0.25">
      <c r="A2" s="505"/>
      <c r="B2" s="507"/>
      <c r="C2" s="507"/>
      <c r="D2" s="507"/>
      <c r="E2" s="507"/>
      <c r="F2" s="510"/>
      <c r="G2" s="509"/>
      <c r="H2" s="510"/>
      <c r="I2" s="512"/>
      <c r="J2" s="519"/>
      <c r="K2" s="516"/>
      <c r="L2" s="523"/>
      <c r="M2" s="522"/>
      <c r="N2" s="516"/>
      <c r="O2" s="523"/>
      <c r="P2" s="522"/>
      <c r="Q2" s="516"/>
      <c r="R2" s="527"/>
      <c r="S2" s="516"/>
      <c r="T2" s="515"/>
      <c r="U2" s="516"/>
      <c r="V2" s="515"/>
      <c r="W2" s="515"/>
      <c r="X2" s="514"/>
      <c r="Y2" s="521"/>
      <c r="Z2" s="528"/>
      <c r="AA2" s="529"/>
      <c r="AB2" s="530"/>
      <c r="AC2" s="285"/>
      <c r="AD2" s="526"/>
      <c r="AE2" s="526"/>
      <c r="AF2" s="284"/>
      <c r="AG2" s="291"/>
      <c r="AH2" s="237"/>
    </row>
    <row r="3" spans="1:34" s="3" customFormat="1" ht="12.75" customHeight="1" x14ac:dyDescent="0.25">
      <c r="A3" s="505"/>
      <c r="B3" s="507" t="s">
        <v>4</v>
      </c>
      <c r="C3" s="507" t="s">
        <v>5</v>
      </c>
      <c r="D3" s="507" t="s">
        <v>182</v>
      </c>
      <c r="E3" s="507" t="s">
        <v>6</v>
      </c>
      <c r="F3" s="510" t="s">
        <v>2</v>
      </c>
      <c r="G3" s="509" t="s">
        <v>89</v>
      </c>
      <c r="H3" s="510" t="s">
        <v>7</v>
      </c>
      <c r="I3" s="512" t="s">
        <v>20</v>
      </c>
      <c r="J3" s="519">
        <v>44885</v>
      </c>
      <c r="K3" s="516">
        <v>44996</v>
      </c>
      <c r="L3" s="523">
        <v>45179</v>
      </c>
      <c r="M3" s="522"/>
      <c r="N3" s="516" t="s">
        <v>125</v>
      </c>
      <c r="O3" s="523">
        <v>45060</v>
      </c>
      <c r="P3" s="522"/>
      <c r="Q3" s="516">
        <v>45088</v>
      </c>
      <c r="R3" s="527">
        <v>45102</v>
      </c>
      <c r="S3" s="516">
        <v>45130</v>
      </c>
      <c r="T3" s="515">
        <v>45137</v>
      </c>
      <c r="U3" s="516">
        <v>45158</v>
      </c>
      <c r="V3" s="515">
        <v>45165</v>
      </c>
      <c r="W3" s="515">
        <v>45186</v>
      </c>
      <c r="X3" s="514">
        <v>45186</v>
      </c>
      <c r="Y3" s="523">
        <v>45214</v>
      </c>
      <c r="Z3" s="522"/>
      <c r="AA3" s="531">
        <v>45214</v>
      </c>
      <c r="AB3" s="532"/>
      <c r="AC3" s="287"/>
      <c r="AD3" s="524"/>
      <c r="AE3" s="524"/>
      <c r="AF3" s="286"/>
      <c r="AG3" s="288"/>
      <c r="AH3" s="237"/>
    </row>
    <row r="4" spans="1:34" s="2" customFormat="1" ht="12.75" customHeight="1" x14ac:dyDescent="0.25">
      <c r="A4" s="505"/>
      <c r="B4" s="507" t="s">
        <v>4</v>
      </c>
      <c r="C4" s="507"/>
      <c r="D4" s="507"/>
      <c r="E4" s="507"/>
      <c r="F4" s="510"/>
      <c r="G4" s="509"/>
      <c r="H4" s="510"/>
      <c r="I4" s="512"/>
      <c r="J4" s="519"/>
      <c r="K4" s="516"/>
      <c r="L4" s="523"/>
      <c r="M4" s="522"/>
      <c r="N4" s="516"/>
      <c r="O4" s="523"/>
      <c r="P4" s="522"/>
      <c r="Q4" s="516"/>
      <c r="R4" s="527"/>
      <c r="S4" s="516"/>
      <c r="T4" s="515"/>
      <c r="U4" s="516"/>
      <c r="V4" s="515"/>
      <c r="W4" s="515"/>
      <c r="X4" s="514"/>
      <c r="Y4" s="523"/>
      <c r="Z4" s="522"/>
      <c r="AA4" s="531"/>
      <c r="AB4" s="532"/>
      <c r="AC4" s="287"/>
      <c r="AD4" s="524"/>
      <c r="AE4" s="524"/>
      <c r="AF4" s="286"/>
      <c r="AG4" s="288"/>
      <c r="AH4" s="238"/>
    </row>
    <row r="5" spans="1:34" s="2" customFormat="1" ht="16.2" thickBot="1" x14ac:dyDescent="0.3">
      <c r="A5" s="505"/>
      <c r="B5" s="62" t="s">
        <v>91</v>
      </c>
      <c r="C5" s="62" t="s">
        <v>92</v>
      </c>
      <c r="D5" s="62"/>
      <c r="E5" s="62" t="s">
        <v>6</v>
      </c>
      <c r="F5" s="59" t="s">
        <v>2</v>
      </c>
      <c r="G5" s="374" t="s">
        <v>28</v>
      </c>
      <c r="H5" s="59" t="s">
        <v>7</v>
      </c>
      <c r="I5" s="408" t="s">
        <v>8</v>
      </c>
      <c r="J5" s="232" t="s">
        <v>428</v>
      </c>
      <c r="K5" s="310" t="s">
        <v>111</v>
      </c>
      <c r="L5" s="233" t="s">
        <v>111</v>
      </c>
      <c r="M5" s="233" t="s">
        <v>428</v>
      </c>
      <c r="N5" s="310" t="s">
        <v>111</v>
      </c>
      <c r="O5" s="233" t="s">
        <v>111</v>
      </c>
      <c r="P5" s="233" t="s">
        <v>428</v>
      </c>
      <c r="Q5" s="310" t="s">
        <v>428</v>
      </c>
      <c r="R5" s="233" t="s">
        <v>428</v>
      </c>
      <c r="S5" s="310" t="s">
        <v>111</v>
      </c>
      <c r="T5" s="233" t="s">
        <v>111</v>
      </c>
      <c r="U5" s="310" t="s">
        <v>111</v>
      </c>
      <c r="V5" s="233" t="s">
        <v>428</v>
      </c>
      <c r="W5" s="233" t="s">
        <v>111</v>
      </c>
      <c r="X5" s="355" t="s">
        <v>111</v>
      </c>
      <c r="Y5" s="233" t="s">
        <v>111</v>
      </c>
      <c r="Z5" s="233" t="s">
        <v>428</v>
      </c>
      <c r="AA5" s="233" t="s">
        <v>111</v>
      </c>
      <c r="AB5" s="233" t="s">
        <v>428</v>
      </c>
      <c r="AC5" s="233"/>
      <c r="AD5" s="233"/>
      <c r="AE5" s="233"/>
      <c r="AF5" s="234"/>
      <c r="AG5" s="234"/>
      <c r="AH5" s="238"/>
    </row>
    <row r="6" spans="1:34" s="3" customFormat="1" x14ac:dyDescent="0.25">
      <c r="A6" s="505"/>
      <c r="B6" s="416" t="s">
        <v>172</v>
      </c>
      <c r="C6" s="417" t="s">
        <v>173</v>
      </c>
      <c r="D6" s="417" t="s">
        <v>174</v>
      </c>
      <c r="E6" s="418">
        <v>45042</v>
      </c>
      <c r="F6" s="415">
        <v>9</v>
      </c>
      <c r="G6" s="415">
        <f t="shared" ref="G6:G15" si="0">COUNTIF(J6:AB6,"&gt;0")</f>
        <v>4</v>
      </c>
      <c r="H6" s="415">
        <f t="shared" ref="H6:H15" si="1">SUM(J6:AB6)</f>
        <v>24</v>
      </c>
      <c r="I6" s="431">
        <f>RANK(H6,$H$6:$H$79)</f>
        <v>1</v>
      </c>
      <c r="J6" s="230">
        <f>_xlfn.IFNA(VLOOKUP(CONCATENATE($J$5,$B6,$C6),'HOR22'!$A$6:$M$250,13,FALSE),0)</f>
        <v>0</v>
      </c>
      <c r="K6" s="311">
        <f>_xlfn.IFNA(VLOOKUP(CONCATENATE($K$5,$B6,$C6),'BUS1'!$A$6:$M$250,13,FALSE),0)</f>
        <v>0</v>
      </c>
      <c r="L6" s="231">
        <f>_xlfn.IFNA(VLOOKUP(CONCATENATE($L$5,$B6,$C6),'KR2'!$A$6:$M$250,13,FALSE),0)</f>
        <v>0</v>
      </c>
      <c r="M6" s="231">
        <f>_xlfn.IFNA(VLOOKUP(CONCATENATE($M$5,$B6,$C6),'KR2'!$A$6:$M$250,13,FALSE),0)</f>
        <v>0</v>
      </c>
      <c r="N6" s="311">
        <f>_xlfn.IFNA(VLOOKUP(CONCATENATE($N$5,$B6,$C6),'CAP1'!$A$6:$M$250,13,FALSE),0)</f>
        <v>0</v>
      </c>
      <c r="O6" s="231">
        <f>_xlfn.IFNA(VLOOKUP(CONCATENATE($O$5,$B6,$C6),'PM1'!$A$6:$M$250,13,FALSE),0)</f>
        <v>7</v>
      </c>
      <c r="P6" s="231">
        <f>_xlfn.IFNA(VLOOKUP(CONCATENATE($P$5,$B6,$C6),'PM1'!$A$6:$M$250,13,FALSE),0)</f>
        <v>0</v>
      </c>
      <c r="Q6" s="311">
        <f>_xlfn.IFNA(VLOOKUP(CONCATENATE($Q$5,$B6,$C6),'SWA1'!$A$6:$M$154,13,FALSE),0)</f>
        <v>0</v>
      </c>
      <c r="R6" s="231">
        <f>_xlfn.IFNA(VLOOKUP(CONCATENATE($R$5,$B6,$C6),'EH1'!$A$6:$M$200,13,FALSE),0)</f>
        <v>6</v>
      </c>
      <c r="S6" s="311">
        <f>_xlfn.IFNA(VLOOKUP(CONCATENATE($S$5,$B6,$C6),'HOR1'!$A$6:$M$287,13,FALSE),0)</f>
        <v>0</v>
      </c>
      <c r="T6" s="231">
        <f>_xlfn.IFNA(VLOOKUP(CONCATENATE($T$5,$B6,$C6),'PM2'!$A$6:$M$148,13,FALSE),0)</f>
        <v>6</v>
      </c>
      <c r="U6" s="311">
        <f>_xlfn.IFNA(VLOOKUP(CONCATENATE($U$5,$B6,$C6),[1]MOR1!$A$6:$M$148,13,FALSE),0)</f>
        <v>0</v>
      </c>
      <c r="V6" s="231">
        <f>_xlfn.IFNA(VLOOKUP(CONCATENATE($V$5,$B6,$C6),SER!$A$6:$M$144,13,FALSE),0)</f>
        <v>0</v>
      </c>
      <c r="W6" s="231">
        <f>_xlfn.IFNA(VLOOKUP(CONCATENATE($W$5,$B6,$C6),'BUS1'!$A$6:$M$200,13,FALSE),0)</f>
        <v>0</v>
      </c>
      <c r="X6" s="356">
        <f>_xlfn.IFNA(VLOOKUP(CONCATENATE($X$5,$B6,$C6),'HOR2'!$A$6:$M$200,13,FALSE),0)</f>
        <v>0</v>
      </c>
      <c r="Y6" s="231">
        <f>_xlfn.IFNA(VLOOKUP(CONCATENATE($Y$5,$B6,$C6),'PM3'!$A$6:$M$200,13,FALSE),0)</f>
        <v>5</v>
      </c>
      <c r="Z6" s="231">
        <f>_xlfn.IFNA(VLOOKUP(CONCATENATE($Z$5,$B6,$C6),'PM3'!$A$6:$M$200,13,FALSE),0)</f>
        <v>0</v>
      </c>
      <c r="AA6" s="231">
        <f>_xlfn.IFNA(VLOOKUP(CONCATENATE($AA$5,$B6,$C6),BAL!$A$6:$M$148,13,FALSE),0)</f>
        <v>0</v>
      </c>
      <c r="AB6" s="231">
        <f>_xlfn.IFNA(VLOOKUP(CONCATENATE($AB$5,$B6,$C6),BAL!$A$6:$M$148,13,FALSE),0)</f>
        <v>0</v>
      </c>
      <c r="AC6" s="231"/>
      <c r="AD6" s="231"/>
      <c r="AE6" s="231"/>
      <c r="AF6" s="235"/>
      <c r="AG6" s="235"/>
      <c r="AH6" s="237"/>
    </row>
    <row r="7" spans="1:34" s="3" customFormat="1" x14ac:dyDescent="0.25">
      <c r="A7" s="505"/>
      <c r="B7" s="416" t="s">
        <v>177</v>
      </c>
      <c r="C7" s="417" t="s">
        <v>178</v>
      </c>
      <c r="D7" s="417" t="s">
        <v>179</v>
      </c>
      <c r="E7" s="418">
        <v>45090</v>
      </c>
      <c r="F7" s="415">
        <v>10</v>
      </c>
      <c r="G7" s="415">
        <f t="shared" si="0"/>
        <v>2</v>
      </c>
      <c r="H7" s="415">
        <f t="shared" si="1"/>
        <v>12</v>
      </c>
      <c r="I7" s="431">
        <f>RANK(H7,$H$6:$H$79)</f>
        <v>2</v>
      </c>
      <c r="J7" s="230">
        <f>_xlfn.IFNA(VLOOKUP(CONCATENATE($J$5,$B7,$C7),'HOR22'!$A$6:$M$250,13,FALSE),0)</f>
        <v>0</v>
      </c>
      <c r="K7" s="311">
        <f>_xlfn.IFNA(VLOOKUP(CONCATENATE($K$5,$B7,$C7),'BUS1'!$A$6:$M$250,13,FALSE),0)</f>
        <v>0</v>
      </c>
      <c r="L7" s="231">
        <f>_xlfn.IFNA(VLOOKUP(CONCATENATE($L$5,$B7,$C7),'KR2'!$A$6:$M$250,13,FALSE),0)</f>
        <v>0</v>
      </c>
      <c r="M7" s="231">
        <f>_xlfn.IFNA(VLOOKUP(CONCATENATE($M$5,$B7,$C7),'KR2'!$A$6:$M$250,13,FALSE),0)</f>
        <v>0</v>
      </c>
      <c r="N7" s="311">
        <f>_xlfn.IFNA(VLOOKUP(CONCATENATE($N$5,$B7,$C7),'CAP1'!$A$6:$M$250,13,FALSE),0)</f>
        <v>0</v>
      </c>
      <c r="O7" s="231">
        <f>_xlfn.IFNA(VLOOKUP(CONCATENATE($O$5,$B7,$C7),'PM1'!$A$6:$M$250,13,FALSE),0)</f>
        <v>0</v>
      </c>
      <c r="P7" s="231">
        <f>_xlfn.IFNA(VLOOKUP(CONCATENATE($P$5,$B7,$C7),'PM1'!$A$6:$M$250,13,FALSE),0)</f>
        <v>0</v>
      </c>
      <c r="Q7" s="311">
        <f>_xlfn.IFNA(VLOOKUP(CONCATENATE($Q$5,$B7,$C7),'SWA1'!$A$6:$M$154,13,FALSE),0)</f>
        <v>0</v>
      </c>
      <c r="R7" s="231">
        <f>_xlfn.IFNA(VLOOKUP(CONCATENATE($R$5,$B7,$C7),'EH1'!$A$6:$M$200,13,FALSE),0)</f>
        <v>0</v>
      </c>
      <c r="S7" s="311">
        <f>_xlfn.IFNA(VLOOKUP(CONCATENATE($S$5,$B7,$C7),'HOR1'!$A$6:$M$287,13,FALSE),0)</f>
        <v>0</v>
      </c>
      <c r="T7" s="231">
        <f>_xlfn.IFNA(VLOOKUP(CONCATENATE($T$5,$B7,$C7),'PM2'!$A$6:$M$148,13,FALSE),0)</f>
        <v>5</v>
      </c>
      <c r="U7" s="311">
        <f>_xlfn.IFNA(VLOOKUP(CONCATENATE($U$5,$B7,$C7),[1]MOR1!$A$6:$M$148,13,FALSE),0)</f>
        <v>0</v>
      </c>
      <c r="V7" s="231">
        <f>_xlfn.IFNA(VLOOKUP(CONCATENATE($V$5,$B7,$C7),SER!$A$6:$M$144,13,FALSE),0)</f>
        <v>0</v>
      </c>
      <c r="W7" s="231">
        <f>_xlfn.IFNA(VLOOKUP(CONCATENATE($W$5,$B7,$C7),'BUS1'!$A$6:$M$200,13,FALSE),0)</f>
        <v>0</v>
      </c>
      <c r="X7" s="356">
        <f>_xlfn.IFNA(VLOOKUP(CONCATENATE($X$5,$B7,$C7),'HOR2'!$A$6:$M$200,13,FALSE),0)</f>
        <v>0</v>
      </c>
      <c r="Y7" s="231">
        <f>_xlfn.IFNA(VLOOKUP(CONCATENATE($Y$5,$B7,$C7),'PM3'!$A$6:$M$200,13,FALSE),0)</f>
        <v>7</v>
      </c>
      <c r="Z7" s="231">
        <f>_xlfn.IFNA(VLOOKUP(CONCATENATE($Z$5,$B7,$C7),'PM3'!$A$6:$M$200,13,FALSE),0)</f>
        <v>0</v>
      </c>
      <c r="AA7" s="231">
        <f>_xlfn.IFNA(VLOOKUP(CONCATENATE($AA$5,$B7,$C7),BAL!$A$6:$M$148,13,FALSE),0)</f>
        <v>0</v>
      </c>
      <c r="AB7" s="231">
        <f>_xlfn.IFNA(VLOOKUP(CONCATENATE($AB$5,$B7,$C7),BAL!$A$6:$M$148,13,FALSE),0)</f>
        <v>0</v>
      </c>
      <c r="AC7" s="52"/>
      <c r="AD7" s="231"/>
      <c r="AE7" s="52"/>
      <c r="AF7" s="235"/>
      <c r="AG7" s="235"/>
      <c r="AH7" s="237"/>
    </row>
    <row r="8" spans="1:34" s="3" customFormat="1" x14ac:dyDescent="0.25">
      <c r="A8" s="505"/>
      <c r="B8" s="416" t="s">
        <v>137</v>
      </c>
      <c r="C8" s="417" t="s">
        <v>151</v>
      </c>
      <c r="D8" s="417" t="s">
        <v>139</v>
      </c>
      <c r="E8" s="418">
        <v>45051</v>
      </c>
      <c r="F8" s="415">
        <v>9</v>
      </c>
      <c r="G8" s="415">
        <f t="shared" si="0"/>
        <v>2</v>
      </c>
      <c r="H8" s="415">
        <f t="shared" si="1"/>
        <v>7</v>
      </c>
      <c r="I8" s="431">
        <f>RANK(H8,$H$6:$H$79)</f>
        <v>3</v>
      </c>
      <c r="J8" s="230">
        <f>_xlfn.IFNA(VLOOKUP(CONCATENATE($J$5,$B8,$C8),'HOR22'!$A$6:$M$250,13,FALSE),0)</f>
        <v>0</v>
      </c>
      <c r="K8" s="311">
        <f>_xlfn.IFNA(VLOOKUP(CONCATENATE($K$5,$B8,$C8),'BUS1'!$A$6:$M$250,13,FALSE),0)</f>
        <v>0</v>
      </c>
      <c r="L8" s="231">
        <f>_xlfn.IFNA(VLOOKUP(CONCATENATE($L$5,$B8,$C8),'KR2'!$A$6:$M$250,13,FALSE),0)</f>
        <v>0</v>
      </c>
      <c r="M8" s="231">
        <f>_xlfn.IFNA(VLOOKUP(CONCATENATE($M$5,$B8,$C8),'KR2'!$A$6:$M$250,13,FALSE),0)</f>
        <v>0</v>
      </c>
      <c r="N8" s="311">
        <f>_xlfn.IFNA(VLOOKUP(CONCATENATE($N$5,$B8,$C8),'CAP1'!$A$6:$M$250,13,FALSE),0)</f>
        <v>0</v>
      </c>
      <c r="O8" s="231">
        <f>_xlfn.IFNA(VLOOKUP(CONCATENATE($O$5,$B8,$C8),'PM1'!$A$6:$M$250,13,FALSE),0)</f>
        <v>0</v>
      </c>
      <c r="P8" s="231">
        <f>_xlfn.IFNA(VLOOKUP(CONCATENATE($P$5,$B8,$C8),'PM1'!$A$6:$M$250,13,FALSE),0)</f>
        <v>0</v>
      </c>
      <c r="Q8" s="311">
        <f>_xlfn.IFNA(VLOOKUP(CONCATENATE($Q$5,$B8,$C8),'SWA1'!$A$6:$M$154,13,FALSE),0)</f>
        <v>1</v>
      </c>
      <c r="R8" s="231">
        <f>_xlfn.IFNA(VLOOKUP(CONCATENATE($R$5,$B8,$C8),'EH1'!$A$6:$M$200,13,FALSE),0)</f>
        <v>0</v>
      </c>
      <c r="S8" s="311">
        <f>_xlfn.IFNA(VLOOKUP(CONCATENATE($S$5,$B8,$C8),'HOR1'!$A$6:$M$287,13,FALSE),0)</f>
        <v>0</v>
      </c>
      <c r="T8" s="231">
        <f>_xlfn.IFNA(VLOOKUP(CONCATENATE($T$5,$B8,$C8),'PM2'!$A$6:$M$148,13,FALSE),0)</f>
        <v>0</v>
      </c>
      <c r="U8" s="311">
        <f>_xlfn.IFNA(VLOOKUP(CONCATENATE($U$5,$B8,$C8),[1]MOR1!$A$6:$M$148,13,FALSE),0)</f>
        <v>0</v>
      </c>
      <c r="V8" s="231">
        <f>_xlfn.IFNA(VLOOKUP(CONCATENATE($V$5,$B8,$C8),SER!$A$6:$M$144,13,FALSE),0)</f>
        <v>0</v>
      </c>
      <c r="W8" s="231">
        <f>_xlfn.IFNA(VLOOKUP(CONCATENATE($W$5,$B8,$C8),'BUS1'!$A$6:$M$200,13,FALSE),0)</f>
        <v>0</v>
      </c>
      <c r="X8" s="356">
        <f>_xlfn.IFNA(VLOOKUP(CONCATENATE($X$5,$B8,$C8),'HOR2'!$A$6:$M$200,13,FALSE),0)</f>
        <v>0</v>
      </c>
      <c r="Y8" s="231">
        <f>_xlfn.IFNA(VLOOKUP(CONCATENATE($Y$5,$B8,$C8),'PM3'!$A$6:$M$200,13,FALSE),0)</f>
        <v>0</v>
      </c>
      <c r="Z8" s="231">
        <f>_xlfn.IFNA(VLOOKUP(CONCATENATE($Z$5,$B8,$C8),'PM3'!$A$6:$M$200,13,FALSE),0)</f>
        <v>0</v>
      </c>
      <c r="AA8" s="231">
        <f>_xlfn.IFNA(VLOOKUP(CONCATENATE($AA$5,$B8,$C8),BAL!$A$6:$M$148,13,FALSE),0)</f>
        <v>0</v>
      </c>
      <c r="AB8" s="231">
        <f>_xlfn.IFNA(VLOOKUP(CONCATENATE($AB$5,$B8,$C8),BAL!$A$6:$M$148,13,FALSE),0)</f>
        <v>6</v>
      </c>
      <c r="AC8" s="52"/>
      <c r="AD8" s="231"/>
      <c r="AE8" s="52"/>
      <c r="AF8" s="235"/>
      <c r="AG8" s="235"/>
      <c r="AH8" s="237"/>
    </row>
    <row r="9" spans="1:34" s="3" customFormat="1" ht="14.4" thickBot="1" x14ac:dyDescent="0.3">
      <c r="A9" s="505"/>
      <c r="B9" s="422" t="s">
        <v>469</v>
      </c>
      <c r="C9" s="423" t="s">
        <v>470</v>
      </c>
      <c r="D9" s="423" t="s">
        <v>458</v>
      </c>
      <c r="E9" s="424">
        <v>45121</v>
      </c>
      <c r="F9" s="425">
        <v>10</v>
      </c>
      <c r="G9" s="425">
        <f t="shared" si="0"/>
        <v>2</v>
      </c>
      <c r="H9" s="425">
        <f t="shared" si="1"/>
        <v>6</v>
      </c>
      <c r="I9" s="438">
        <v>4</v>
      </c>
      <c r="J9" s="230">
        <f>_xlfn.IFNA(VLOOKUP(CONCATENATE($J$5,$B9,$C9),'HOR22'!$A$6:$M$250,13,FALSE),0)</f>
        <v>1</v>
      </c>
      <c r="K9" s="311">
        <f>_xlfn.IFNA(VLOOKUP(CONCATENATE($K$5,$B9,$C9),'BUS1'!$A$6:$M$250,13,FALSE),0)</f>
        <v>0</v>
      </c>
      <c r="L9" s="231">
        <f>_xlfn.IFNA(VLOOKUP(CONCATENATE($L$5,$B9,$C9),'KR2'!$A$6:$M$250,13,FALSE),0)</f>
        <v>0</v>
      </c>
      <c r="M9" s="231">
        <f>_xlfn.IFNA(VLOOKUP(CONCATENATE($M$5,$B9,$C9),'KR2'!$A$6:$M$250,13,FALSE),0)</f>
        <v>0</v>
      </c>
      <c r="N9" s="311">
        <f>_xlfn.IFNA(VLOOKUP(CONCATENATE($N$5,$B9,$C9),'CAP1'!$A$6:$M$250,13,FALSE),0)</f>
        <v>0</v>
      </c>
      <c r="O9" s="231">
        <f>_xlfn.IFNA(VLOOKUP(CONCATENATE($O$5,$B9,$C9),'PM1'!$A$6:$M$250,13,FALSE),0)</f>
        <v>0</v>
      </c>
      <c r="P9" s="231">
        <f>_xlfn.IFNA(VLOOKUP(CONCATENATE($P$5,$B9,$C9),'PM1'!$A$6:$M$250,13,FALSE),0)</f>
        <v>0</v>
      </c>
      <c r="Q9" s="311">
        <f>_xlfn.IFNA(VLOOKUP(CONCATENATE($Q$5,$B9,$C9),'SWA1'!$A$6:$M$154,13,FALSE),0)</f>
        <v>5</v>
      </c>
      <c r="R9" s="231">
        <f>_xlfn.IFNA(VLOOKUP(CONCATENATE($R$5,$B9,$C9),'EH1'!$A$6:$M$200,13,FALSE),0)</f>
        <v>0</v>
      </c>
      <c r="S9" s="311">
        <f>_xlfn.IFNA(VLOOKUP(CONCATENATE($S$5,$B9,$C9),'HOR1'!$A$6:$M$287,13,FALSE),0)</f>
        <v>0</v>
      </c>
      <c r="T9" s="231">
        <f>_xlfn.IFNA(VLOOKUP(CONCATENATE($T$5,$B9,$C9),'PM2'!$A$6:$M$148,13,FALSE),0)</f>
        <v>0</v>
      </c>
      <c r="U9" s="311">
        <f>_xlfn.IFNA(VLOOKUP(CONCATENATE($U$5,$B9,$C9),[1]MOR1!$A$6:$M$148,13,FALSE),0)</f>
        <v>0</v>
      </c>
      <c r="V9" s="231">
        <f>_xlfn.IFNA(VLOOKUP(CONCATENATE($V$5,$B9,$C9),SER!$A$6:$M$144,13,FALSE),0)</f>
        <v>0</v>
      </c>
      <c r="W9" s="231">
        <f>_xlfn.IFNA(VLOOKUP(CONCATENATE($W$5,$B9,$C9),'BUS1'!$A$6:$M$200,13,FALSE),0)</f>
        <v>0</v>
      </c>
      <c r="X9" s="356">
        <f>_xlfn.IFNA(VLOOKUP(CONCATENATE($X$5,$B9,$C9),'HOR2'!$A$6:$M$200,13,FALSE),0)</f>
        <v>0</v>
      </c>
      <c r="Y9" s="231">
        <f>_xlfn.IFNA(VLOOKUP(CONCATENATE($Y$5,$B9,$C9),'PM3'!$A$6:$M$200,13,FALSE),0)</f>
        <v>0</v>
      </c>
      <c r="Z9" s="231">
        <f>_xlfn.IFNA(VLOOKUP(CONCATENATE($Z$5,$B9,$C9),'PM3'!$A$6:$M$200,13,FALSE),0)</f>
        <v>0</v>
      </c>
      <c r="AA9" s="231">
        <f>_xlfn.IFNA(VLOOKUP(CONCATENATE($AA$5,$B9,$C9),BAL!$A$6:$M$148,13,FALSE),0)</f>
        <v>0</v>
      </c>
      <c r="AB9" s="231">
        <f>_xlfn.IFNA(VLOOKUP(CONCATENATE($AB$5,$B9,$C9),BAL!$A$6:$M$148,13,FALSE),0)</f>
        <v>0</v>
      </c>
      <c r="AC9" s="52"/>
      <c r="AD9" s="231"/>
      <c r="AE9" s="52"/>
      <c r="AF9" s="235"/>
      <c r="AG9" s="235"/>
      <c r="AH9" s="237"/>
    </row>
    <row r="10" spans="1:34" s="3" customFormat="1" x14ac:dyDescent="0.25">
      <c r="A10" s="505"/>
      <c r="B10" s="210" t="s">
        <v>164</v>
      </c>
      <c r="C10" s="48" t="s">
        <v>165</v>
      </c>
      <c r="D10" s="48" t="s">
        <v>161</v>
      </c>
      <c r="E10" s="49">
        <v>45028</v>
      </c>
      <c r="F10" s="409">
        <v>12</v>
      </c>
      <c r="G10" s="409">
        <f t="shared" si="0"/>
        <v>1</v>
      </c>
      <c r="H10" s="409">
        <f t="shared" si="1"/>
        <v>7</v>
      </c>
      <c r="I10" s="410">
        <f t="shared" ref="I10:I15" si="2">RANK(H10,$H$6:$H$79)</f>
        <v>3</v>
      </c>
      <c r="J10" s="230">
        <f>_xlfn.IFNA(VLOOKUP(CONCATENATE($J$5,$B10,$C10),'HOR22'!$A$6:$M$250,13,FALSE),0)</f>
        <v>0</v>
      </c>
      <c r="K10" s="311">
        <f>_xlfn.IFNA(VLOOKUP(CONCATENATE($K$5,$B10,$C10),'BUS1'!$A$6:$M$250,13,FALSE),0)</f>
        <v>0</v>
      </c>
      <c r="L10" s="231">
        <f>_xlfn.IFNA(VLOOKUP(CONCATENATE($L$5,$B10,$C10),'KR2'!$A$6:$M$250,13,FALSE),0)</f>
        <v>0</v>
      </c>
      <c r="M10" s="231">
        <f>_xlfn.IFNA(VLOOKUP(CONCATENATE($M$5,$B10,$C10),'KR2'!$A$6:$M$250,13,FALSE),0)</f>
        <v>0</v>
      </c>
      <c r="N10" s="311">
        <f>_xlfn.IFNA(VLOOKUP(CONCATENATE($N$5,$B10,$C10),'CAP1'!$A$6:$M$250,13,FALSE),0)</f>
        <v>0</v>
      </c>
      <c r="O10" s="231">
        <f>_xlfn.IFNA(VLOOKUP(CONCATENATE($O$5,$B10,$C10),'PM1'!$A$6:$M$250,13,FALSE),0)</f>
        <v>0</v>
      </c>
      <c r="P10" s="231">
        <f>_xlfn.IFNA(VLOOKUP(CONCATENATE($P$5,$B10,$C10),'PM1'!$A$6:$M$250,13,FALSE),0)</f>
        <v>0</v>
      </c>
      <c r="Q10" s="311">
        <f>_xlfn.IFNA(VLOOKUP(CONCATENATE($Q$5,$B10,$C10),'SWA1'!$A$6:$M$154,13,FALSE),0)</f>
        <v>0</v>
      </c>
      <c r="R10" s="231">
        <f>_xlfn.IFNA(VLOOKUP(CONCATENATE($R$5,$B10,$C10),'EH1'!$A$6:$M$200,13,FALSE),0)</f>
        <v>0</v>
      </c>
      <c r="S10" s="311">
        <f>_xlfn.IFNA(VLOOKUP(CONCATENATE($S$5,$B10,$C10),'HOR1'!$A$6:$M$287,13,FALSE),0)</f>
        <v>0</v>
      </c>
      <c r="T10" s="231">
        <f>_xlfn.IFNA(VLOOKUP(CONCATENATE($T$5,$B10,$C10),'PM2'!$A$6:$M$148,13,FALSE),0)</f>
        <v>0</v>
      </c>
      <c r="U10" s="311">
        <f>_xlfn.IFNA(VLOOKUP(CONCATENATE($U$5,$B10,$C10),[1]MOR1!$A$6:$M$148,13,FALSE),0)</f>
        <v>0</v>
      </c>
      <c r="V10" s="231">
        <f>_xlfn.IFNA(VLOOKUP(CONCATENATE($V$5,$B10,$C10),SER!$A$6:$M$144,13,FALSE),0)</f>
        <v>7</v>
      </c>
      <c r="W10" s="231">
        <f>_xlfn.IFNA(VLOOKUP(CONCATENATE($W$5,$B10,$C10),'BUS1'!$A$6:$M$200,13,FALSE),0)</f>
        <v>0</v>
      </c>
      <c r="X10" s="356">
        <f>_xlfn.IFNA(VLOOKUP(CONCATENATE($X$5,$B10,$C10),'HOR2'!$A$6:$M$200,13,FALSE),0)</f>
        <v>0</v>
      </c>
      <c r="Y10" s="231">
        <f>_xlfn.IFNA(VLOOKUP(CONCATENATE($Y$5,$B10,$C10),'PM3'!$A$6:$M$200,13,FALSE),0)</f>
        <v>0</v>
      </c>
      <c r="Z10" s="231">
        <f>_xlfn.IFNA(VLOOKUP(CONCATENATE($Z$5,$B10,$C10),'PM3'!$A$6:$M$200,13,FALSE),0)</f>
        <v>0</v>
      </c>
      <c r="AA10" s="231">
        <f>_xlfn.IFNA(VLOOKUP(CONCATENATE($AA$5,$B10,$C10),BAL!$A$6:$M$148,13,FALSE),0)</f>
        <v>0</v>
      </c>
      <c r="AB10" s="231">
        <f>_xlfn.IFNA(VLOOKUP(CONCATENATE($AB$5,$B10,$C10),BAL!$A$6:$M$148,13,FALSE),0)</f>
        <v>0</v>
      </c>
      <c r="AC10" s="52"/>
      <c r="AD10" s="231"/>
      <c r="AE10" s="52"/>
      <c r="AF10" s="235"/>
      <c r="AG10" s="235"/>
      <c r="AH10" s="237"/>
    </row>
    <row r="11" spans="1:34" s="3" customFormat="1" x14ac:dyDescent="0.25">
      <c r="A11" s="505"/>
      <c r="B11" s="47" t="s">
        <v>386</v>
      </c>
      <c r="C11" s="53" t="s">
        <v>419</v>
      </c>
      <c r="D11" s="53" t="s">
        <v>812</v>
      </c>
      <c r="E11" s="54">
        <v>45170</v>
      </c>
      <c r="F11" s="51">
        <v>9</v>
      </c>
      <c r="G11" s="51">
        <f t="shared" si="0"/>
        <v>1</v>
      </c>
      <c r="H11" s="51">
        <f t="shared" si="1"/>
        <v>5</v>
      </c>
      <c r="I11" s="60">
        <f t="shared" si="2"/>
        <v>6</v>
      </c>
      <c r="J11" s="230">
        <f>_xlfn.IFNA(VLOOKUP(CONCATENATE($J$5,$B11,$C11),'HOR22'!$A$6:$M$250,13,FALSE),0)</f>
        <v>0</v>
      </c>
      <c r="K11" s="311">
        <f>_xlfn.IFNA(VLOOKUP(CONCATENATE($K$5,$B11,$C11),'BUS1'!$A$6:$M$250,13,FALSE),0)</f>
        <v>0</v>
      </c>
      <c r="L11" s="231">
        <f>_xlfn.IFNA(VLOOKUP(CONCATENATE($L$5,$B11,$C11),'KR2'!$A$6:$M$250,13,FALSE),0)</f>
        <v>0</v>
      </c>
      <c r="M11" s="231">
        <f>_xlfn.IFNA(VLOOKUP(CONCATENATE($M$5,$B11,$C11),'KR2'!$A$6:$M$250,13,FALSE),0)</f>
        <v>0</v>
      </c>
      <c r="N11" s="311">
        <f>_xlfn.IFNA(VLOOKUP(CONCATENATE($N$5,$B11,$C11),'CAP1'!$A$6:$M$250,13,FALSE),0)</f>
        <v>0</v>
      </c>
      <c r="O11" s="231">
        <f>_xlfn.IFNA(VLOOKUP(CONCATENATE($O$5,$B11,$C11),'PM1'!$A$6:$M$250,13,FALSE),0)</f>
        <v>0</v>
      </c>
      <c r="P11" s="231">
        <f>_xlfn.IFNA(VLOOKUP(CONCATENATE($P$5,$B11,$C11),'PM1'!$A$6:$M$250,13,FALSE),0)</f>
        <v>0</v>
      </c>
      <c r="Q11" s="311">
        <f>_xlfn.IFNA(VLOOKUP(CONCATENATE($Q$5,$B11,$C11),'SWA1'!$A$6:$M$154,13,FALSE),0)</f>
        <v>0</v>
      </c>
      <c r="R11" s="231">
        <f>_xlfn.IFNA(VLOOKUP(CONCATENATE($R$5,$B11,$C11),'EH1'!$A$6:$M$200,13,FALSE),0)</f>
        <v>0</v>
      </c>
      <c r="S11" s="311">
        <f>_xlfn.IFNA(VLOOKUP(CONCATENATE($S$5,$B11,$C11),'HOR1'!$A$6:$M$287,13,FALSE),0)</f>
        <v>0</v>
      </c>
      <c r="T11" s="231">
        <f>_xlfn.IFNA(VLOOKUP(CONCATENATE($T$5,$B11,$C11),'PM2'!$A$6:$M$148,13,FALSE),0)</f>
        <v>0</v>
      </c>
      <c r="U11" s="311">
        <f>_xlfn.IFNA(VLOOKUP(CONCATENATE($U$5,$B11,$C11),[1]MOR1!$A$6:$M$148,13,FALSE),0)</f>
        <v>0</v>
      </c>
      <c r="V11" s="231">
        <f>_xlfn.IFNA(VLOOKUP(CONCATENATE($V$5,$B11,$C11),SER!$A$6:$M$144,13,FALSE),0)</f>
        <v>0</v>
      </c>
      <c r="W11" s="231">
        <f>_xlfn.IFNA(VLOOKUP(CONCATENATE($W$5,$B11,$C11),'BUS1'!$A$6:$M$200,13,FALSE),0)</f>
        <v>0</v>
      </c>
      <c r="X11" s="356">
        <f>_xlfn.IFNA(VLOOKUP(CONCATENATE($X$5,$B11,$C11),'HOR2'!$A$6:$M$200,13,FALSE),0)</f>
        <v>0</v>
      </c>
      <c r="Y11" s="231">
        <f>_xlfn.IFNA(VLOOKUP(CONCATENATE($Y$5,$B11,$C11),'PM3'!$A$6:$M$200,13,FALSE),0)</f>
        <v>0</v>
      </c>
      <c r="Z11" s="231">
        <f>_xlfn.IFNA(VLOOKUP(CONCATENATE($Z$5,$B11,$C11),'PM3'!$A$6:$M$200,13,FALSE),0)</f>
        <v>5</v>
      </c>
      <c r="AA11" s="231">
        <f>_xlfn.IFNA(VLOOKUP(CONCATENATE($AA$5,$B11,$C11),BAL!$A$6:$M$148,13,FALSE),0)</f>
        <v>0</v>
      </c>
      <c r="AB11" s="231">
        <f>_xlfn.IFNA(VLOOKUP(CONCATENATE($AB$5,$B11,$C11),BAL!$A$6:$M$148,13,FALSE),0)</f>
        <v>0</v>
      </c>
      <c r="AC11" s="52"/>
      <c r="AD11" s="231"/>
      <c r="AE11" s="52"/>
      <c r="AF11" s="235"/>
      <c r="AG11" s="235"/>
      <c r="AH11" s="237"/>
    </row>
    <row r="12" spans="1:34" s="3" customFormat="1" x14ac:dyDescent="0.25">
      <c r="A12" s="505"/>
      <c r="B12" s="47" t="s">
        <v>135</v>
      </c>
      <c r="C12" s="53" t="s">
        <v>188</v>
      </c>
      <c r="D12" s="53" t="s">
        <v>136</v>
      </c>
      <c r="E12" s="54">
        <v>45088</v>
      </c>
      <c r="F12" s="51">
        <v>8</v>
      </c>
      <c r="G12" s="51">
        <f t="shared" si="0"/>
        <v>1</v>
      </c>
      <c r="H12" s="51">
        <f t="shared" si="1"/>
        <v>1</v>
      </c>
      <c r="I12" s="60">
        <f t="shared" si="2"/>
        <v>8</v>
      </c>
      <c r="J12" s="230">
        <f>_xlfn.IFNA(VLOOKUP(CONCATENATE($J$5,$B12,$C12),'HOR22'!$A$6:$M$250,13,FALSE),0)</f>
        <v>0</v>
      </c>
      <c r="K12" s="311">
        <f>_xlfn.IFNA(VLOOKUP(CONCATENATE($K$5,$B12,$C12),'BUS1'!$A$6:$M$250,13,FALSE),0)</f>
        <v>0</v>
      </c>
      <c r="L12" s="231">
        <f>_xlfn.IFNA(VLOOKUP(CONCATENATE($L$5,$B12,$C12),'KR2'!$A$6:$M$250,13,FALSE),0)</f>
        <v>0</v>
      </c>
      <c r="M12" s="231">
        <f>_xlfn.IFNA(VLOOKUP(CONCATENATE($M$5,$B12,$C12),'KR2'!$A$6:$M$250,13,FALSE),0)</f>
        <v>0</v>
      </c>
      <c r="N12" s="311">
        <f>_xlfn.IFNA(VLOOKUP(CONCATENATE($N$5,$B12,$C12),'CAP1'!$A$6:$M$250,13,FALSE),0)</f>
        <v>0</v>
      </c>
      <c r="O12" s="231">
        <f>_xlfn.IFNA(VLOOKUP(CONCATENATE($O$5,$B12,$C12),'PM1'!$A$6:$M$250,13,FALSE),0)</f>
        <v>0</v>
      </c>
      <c r="P12" s="231">
        <f>_xlfn.IFNA(VLOOKUP(CONCATENATE($P$5,$B12,$C12),'PM1'!$A$6:$M$250,13,FALSE),0)</f>
        <v>1</v>
      </c>
      <c r="Q12" s="311">
        <f>_xlfn.IFNA(VLOOKUP(CONCATENATE($Q$5,$B12,$C12),'SWA1'!$A$6:$M$154,13,FALSE),0)</f>
        <v>0</v>
      </c>
      <c r="R12" s="231">
        <f>_xlfn.IFNA(VLOOKUP(CONCATENATE($R$5,$B12,$C12),'EH1'!$A$6:$M$200,13,FALSE),0)</f>
        <v>0</v>
      </c>
      <c r="S12" s="311">
        <f>_xlfn.IFNA(VLOOKUP(CONCATENATE($S$5,$B12,$C12),'HOR1'!$A$6:$M$287,13,FALSE),0)</f>
        <v>0</v>
      </c>
      <c r="T12" s="231">
        <f>_xlfn.IFNA(VLOOKUP(CONCATENATE($T$5,$B12,$C12),'PM2'!$A$6:$M$148,13,FALSE),0)</f>
        <v>0</v>
      </c>
      <c r="U12" s="311">
        <f>_xlfn.IFNA(VLOOKUP(CONCATENATE($U$5,$B12,$C12),[1]MOR1!$A$6:$M$148,13,FALSE),0)</f>
        <v>0</v>
      </c>
      <c r="V12" s="231">
        <f>_xlfn.IFNA(VLOOKUP(CONCATENATE($V$5,$B12,$C12),SER!$A$6:$M$144,13,FALSE),0)</f>
        <v>0</v>
      </c>
      <c r="W12" s="231">
        <f>_xlfn.IFNA(VLOOKUP(CONCATENATE($W$5,$B12,$C12),'BUS1'!$A$6:$M$200,13,FALSE),0)</f>
        <v>0</v>
      </c>
      <c r="X12" s="356">
        <f>_xlfn.IFNA(VLOOKUP(CONCATENATE($X$5,$B12,$C12),'HOR2'!$A$6:$M$200,13,FALSE),0)</f>
        <v>0</v>
      </c>
      <c r="Y12" s="231">
        <f>_xlfn.IFNA(VLOOKUP(CONCATENATE($Y$5,$B12,$C12),'PM3'!$A$6:$M$200,13,FALSE),0)</f>
        <v>0</v>
      </c>
      <c r="Z12" s="231">
        <f>_xlfn.IFNA(VLOOKUP(CONCATENATE($Z$5,$B12,$C12),'PM3'!$A$6:$M$200,13,FALSE),0)</f>
        <v>0</v>
      </c>
      <c r="AA12" s="231">
        <f>_xlfn.IFNA(VLOOKUP(CONCATENATE($AA$5,$B12,$C12),BAL!$A$6:$M$148,13,FALSE),0)</f>
        <v>0</v>
      </c>
      <c r="AB12" s="231">
        <f>_xlfn.IFNA(VLOOKUP(CONCATENATE($AB$5,$B12,$C12),BAL!$A$6:$M$148,13,FALSE),0)</f>
        <v>0</v>
      </c>
      <c r="AC12" s="52"/>
      <c r="AD12" s="231"/>
      <c r="AE12" s="52"/>
      <c r="AF12" s="235"/>
      <c r="AG12" s="235"/>
      <c r="AH12" s="237"/>
    </row>
    <row r="13" spans="1:34" s="3" customFormat="1" x14ac:dyDescent="0.25">
      <c r="A13" s="505"/>
      <c r="B13" s="47" t="s">
        <v>559</v>
      </c>
      <c r="C13" s="53" t="s">
        <v>418</v>
      </c>
      <c r="D13" s="53" t="s">
        <v>812</v>
      </c>
      <c r="E13" s="54" t="s">
        <v>813</v>
      </c>
      <c r="F13" s="51">
        <v>9</v>
      </c>
      <c r="G13" s="51">
        <f t="shared" si="0"/>
        <v>1</v>
      </c>
      <c r="H13" s="51">
        <f t="shared" si="1"/>
        <v>1</v>
      </c>
      <c r="I13" s="60">
        <f t="shared" si="2"/>
        <v>8</v>
      </c>
      <c r="J13" s="230">
        <f>_xlfn.IFNA(VLOOKUP(CONCATENATE($J$5,$B13,$C13),'HOR22'!$A$6:$M$250,13,FALSE),0)</f>
        <v>0</v>
      </c>
      <c r="K13" s="311">
        <f>_xlfn.IFNA(VLOOKUP(CONCATENATE($K$5,$B13,$C13),'BUS1'!$A$6:$M$250,13,FALSE),0)</f>
        <v>0</v>
      </c>
      <c r="L13" s="231">
        <f>_xlfn.IFNA(VLOOKUP(CONCATENATE($L$5,$B13,$C13),'KR2'!$A$6:$M$250,13,FALSE),0)</f>
        <v>0</v>
      </c>
      <c r="M13" s="231">
        <f>_xlfn.IFNA(VLOOKUP(CONCATENATE($M$5,$B13,$C13),'KR2'!$A$6:$M$250,13,FALSE),0)</f>
        <v>0</v>
      </c>
      <c r="N13" s="311">
        <f>_xlfn.IFNA(VLOOKUP(CONCATENATE($N$5,$B13,$C13),'CAP1'!$A$6:$M$250,13,FALSE),0)</f>
        <v>0</v>
      </c>
      <c r="O13" s="231">
        <f>_xlfn.IFNA(VLOOKUP(CONCATENATE($O$5,$B13,$C13),'PM1'!$A$6:$M$250,13,FALSE),0)</f>
        <v>0</v>
      </c>
      <c r="P13" s="231">
        <f>_xlfn.IFNA(VLOOKUP(CONCATENATE($P$5,$B13,$C13),'PM1'!$A$6:$M$250,13,FALSE),0)</f>
        <v>0</v>
      </c>
      <c r="Q13" s="311">
        <f>_xlfn.IFNA(VLOOKUP(CONCATENATE($Q$5,$B13,$C13),'SWA1'!$A$6:$M$154,13,FALSE),0)</f>
        <v>0</v>
      </c>
      <c r="R13" s="231">
        <f>_xlfn.IFNA(VLOOKUP(CONCATENATE($R$5,$B13,$C13),'EH1'!$A$6:$M$200,13,FALSE),0)</f>
        <v>0</v>
      </c>
      <c r="S13" s="311">
        <f>_xlfn.IFNA(VLOOKUP(CONCATENATE($S$5,$B13,$C13),'HOR1'!$A$6:$M$287,13,FALSE),0)</f>
        <v>0</v>
      </c>
      <c r="T13" s="231">
        <f>_xlfn.IFNA(VLOOKUP(CONCATENATE($T$5,$B13,$C13),'PM2'!$A$6:$M$148,13,FALSE),0)</f>
        <v>0</v>
      </c>
      <c r="U13" s="311">
        <f>_xlfn.IFNA(VLOOKUP(CONCATENATE($U$5,$B13,$C13),[1]MOR1!$A$6:$M$148,13,FALSE),0)</f>
        <v>0</v>
      </c>
      <c r="V13" s="231">
        <f>_xlfn.IFNA(VLOOKUP(CONCATENATE($V$5,$B13,$C13),SER!$A$6:$M$144,13,FALSE),0)</f>
        <v>0</v>
      </c>
      <c r="W13" s="231">
        <f>_xlfn.IFNA(VLOOKUP(CONCATENATE($W$5,$B13,$C13),'BUS1'!$A$6:$M$200,13,FALSE),0)</f>
        <v>0</v>
      </c>
      <c r="X13" s="356">
        <f>_xlfn.IFNA(VLOOKUP(CONCATENATE($X$5,$B13,$C13),'HOR2'!$A$6:$M$200,13,FALSE),0)</f>
        <v>0</v>
      </c>
      <c r="Y13" s="231">
        <f>_xlfn.IFNA(VLOOKUP(CONCATENATE($Y$5,$B13,$C13),'PM3'!$A$6:$M$200,13,FALSE),0)</f>
        <v>0</v>
      </c>
      <c r="Z13" s="231">
        <f>_xlfn.IFNA(VLOOKUP(CONCATENATE($Z$5,$B13,$C13),'PM3'!$A$6:$M$200,13,FALSE),0)</f>
        <v>1</v>
      </c>
      <c r="AA13" s="231">
        <f>_xlfn.IFNA(VLOOKUP(CONCATENATE($AA$5,$B13,$C13),BAL!$A$6:$M$148,13,FALSE),0)</f>
        <v>0</v>
      </c>
      <c r="AB13" s="231">
        <f>_xlfn.IFNA(VLOOKUP(CONCATENATE($AB$5,$B13,$C13),BAL!$A$6:$M$148,13,FALSE),0)</f>
        <v>0</v>
      </c>
      <c r="AC13" s="52"/>
      <c r="AD13" s="231"/>
      <c r="AE13" s="52"/>
      <c r="AF13" s="235"/>
      <c r="AG13" s="235"/>
      <c r="AH13" s="237"/>
    </row>
    <row r="14" spans="1:34" x14ac:dyDescent="0.25">
      <c r="A14" s="505"/>
      <c r="B14" s="47" t="s">
        <v>180</v>
      </c>
      <c r="C14" s="53" t="s">
        <v>181</v>
      </c>
      <c r="D14" s="53" t="s">
        <v>96</v>
      </c>
      <c r="E14" s="54">
        <v>45062</v>
      </c>
      <c r="F14" s="51">
        <v>12</v>
      </c>
      <c r="G14" s="51">
        <f t="shared" si="0"/>
        <v>1</v>
      </c>
      <c r="H14" s="51">
        <f t="shared" si="1"/>
        <v>2</v>
      </c>
      <c r="I14" s="60">
        <f t="shared" si="2"/>
        <v>7</v>
      </c>
      <c r="J14" s="230">
        <f>_xlfn.IFNA(VLOOKUP(CONCATENATE($J$5,$B14,$C14),'HOR22'!$A$6:$M$250,13,FALSE),0)</f>
        <v>0</v>
      </c>
      <c r="K14" s="311">
        <f>_xlfn.IFNA(VLOOKUP(CONCATENATE($K$5,$B14,$C14),'BUS1'!$A$6:$M$250,13,FALSE),0)</f>
        <v>0</v>
      </c>
      <c r="L14" s="231">
        <f>_xlfn.IFNA(VLOOKUP(CONCATENATE($L$5,$B14,$C14),'KR2'!$A$6:$M$250,13,FALSE),0)</f>
        <v>0</v>
      </c>
      <c r="M14" s="231">
        <f>_xlfn.IFNA(VLOOKUP(CONCATENATE($M$5,$B14,$C14),'KR2'!$A$6:$M$250,13,FALSE),0)</f>
        <v>0</v>
      </c>
      <c r="N14" s="311">
        <f>_xlfn.IFNA(VLOOKUP(CONCATENATE($N$5,$B14,$C14),'CAP1'!$A$6:$M$250,13,FALSE),0)</f>
        <v>0</v>
      </c>
      <c r="O14" s="231">
        <f>_xlfn.IFNA(VLOOKUP(CONCATENATE($O$5,$B14,$C14),'PM1'!$A$6:$M$250,13,FALSE),0)</f>
        <v>0</v>
      </c>
      <c r="P14" s="231">
        <f>_xlfn.IFNA(VLOOKUP(CONCATENATE($P$5,$B14,$C14),'PM1'!$A$6:$M$250,13,FALSE),0)</f>
        <v>0</v>
      </c>
      <c r="Q14" s="311">
        <f>_xlfn.IFNA(VLOOKUP(CONCATENATE($Q$5,$B14,$C14),'SWA1'!$A$6:$M$154,13,FALSE),0)</f>
        <v>2</v>
      </c>
      <c r="R14" s="231">
        <f>_xlfn.IFNA(VLOOKUP(CONCATENATE($R$5,$B14,$C14),'EH1'!$A$6:$M$200,13,FALSE),0)</f>
        <v>0</v>
      </c>
      <c r="S14" s="311">
        <f>_xlfn.IFNA(VLOOKUP(CONCATENATE($S$5,$B14,$C14),'HOR1'!$A$6:$M$287,13,FALSE),0)</f>
        <v>0</v>
      </c>
      <c r="T14" s="231">
        <f>_xlfn.IFNA(VLOOKUP(CONCATENATE($T$5,$B14,$C14),'PM2'!$A$6:$M$148,13,FALSE),0)</f>
        <v>0</v>
      </c>
      <c r="U14" s="311">
        <f>_xlfn.IFNA(VLOOKUP(CONCATENATE($U$5,$B14,$C14),[1]MOR1!$A$6:$M$148,13,FALSE),0)</f>
        <v>0</v>
      </c>
      <c r="V14" s="231">
        <f>_xlfn.IFNA(VLOOKUP(CONCATENATE($V$5,$B14,$C14),SER!$A$6:$M$144,13,FALSE),0)</f>
        <v>0</v>
      </c>
      <c r="W14" s="231">
        <f>_xlfn.IFNA(VLOOKUP(CONCATENATE($W$5,$B14,$C14),'BUS1'!$A$6:$M$200,13,FALSE),0)</f>
        <v>0</v>
      </c>
      <c r="X14" s="356">
        <f>_xlfn.IFNA(VLOOKUP(CONCATENATE($X$5,$B14,$C14),'HOR2'!$A$6:$M$200,13,FALSE),0)</f>
        <v>0</v>
      </c>
      <c r="Y14" s="231">
        <f>_xlfn.IFNA(VLOOKUP(CONCATENATE($Y$5,$B14,$C14),'PM3'!$A$6:$M$200,13,FALSE),0)</f>
        <v>0</v>
      </c>
      <c r="Z14" s="231">
        <f>_xlfn.IFNA(VLOOKUP(CONCATENATE($Z$5,$B14,$C14),'PM3'!$A$6:$M$200,13,FALSE),0)</f>
        <v>0</v>
      </c>
      <c r="AA14" s="231">
        <f>_xlfn.IFNA(VLOOKUP(CONCATENATE($AA$5,$B14,$C14),BAL!$A$6:$M$148,13,FALSE),0)</f>
        <v>0</v>
      </c>
      <c r="AB14" s="231">
        <f>_xlfn.IFNA(VLOOKUP(CONCATENATE($AB$5,$B14,$C14),BAL!$A$6:$M$148,13,FALSE),0)</f>
        <v>0</v>
      </c>
      <c r="AC14" s="52"/>
      <c r="AD14" s="231"/>
      <c r="AE14" s="52"/>
      <c r="AF14" s="235"/>
      <c r="AG14" s="235"/>
      <c r="AH14" s="239"/>
    </row>
    <row r="15" spans="1:34" x14ac:dyDescent="0.25">
      <c r="A15" s="505"/>
      <c r="B15" s="47" t="s">
        <v>131</v>
      </c>
      <c r="C15" s="53" t="s">
        <v>579</v>
      </c>
      <c r="D15" s="53" t="s">
        <v>132</v>
      </c>
      <c r="E15" s="54">
        <v>45028</v>
      </c>
      <c r="F15" s="51">
        <v>13</v>
      </c>
      <c r="G15" s="51">
        <f t="shared" si="0"/>
        <v>0</v>
      </c>
      <c r="H15" s="51">
        <f t="shared" si="1"/>
        <v>0</v>
      </c>
      <c r="I15" s="60">
        <f t="shared" si="2"/>
        <v>10</v>
      </c>
      <c r="J15" s="230">
        <f>_xlfn.IFNA(VLOOKUP(CONCATENATE($J$5,$B15,$C15),'HOR22'!$A$6:$M$250,13,FALSE),0)</f>
        <v>0</v>
      </c>
      <c r="K15" s="311">
        <f>_xlfn.IFNA(VLOOKUP(CONCATENATE($K$5,$B15,$C15),'BUS1'!$A$6:$M$250,13,FALSE),0)</f>
        <v>0</v>
      </c>
      <c r="L15" s="231">
        <f>_xlfn.IFNA(VLOOKUP(CONCATENATE($L$5,$B15,$C15),'KR2'!$A$6:$M$250,13,FALSE),0)</f>
        <v>0</v>
      </c>
      <c r="M15" s="231">
        <f>_xlfn.IFNA(VLOOKUP(CONCATENATE($M$5,$B15,$C15),'KR2'!$A$6:$M$250,13,FALSE),0)</f>
        <v>0</v>
      </c>
      <c r="N15" s="311">
        <f>_xlfn.IFNA(VLOOKUP(CONCATENATE($N$5,$B15,$C15),'CAP1'!$A$6:$M$250,13,FALSE),0)</f>
        <v>0</v>
      </c>
      <c r="O15" s="231">
        <f>_xlfn.IFNA(VLOOKUP(CONCATENATE($O$5,$B15,$C15),'PM1'!$A$6:$M$250,13,FALSE),0)</f>
        <v>0</v>
      </c>
      <c r="P15" s="231">
        <f>_xlfn.IFNA(VLOOKUP(CONCATENATE($P$5,$B15,$C15),'PM1'!$A$6:$M$250,13,FALSE),0)</f>
        <v>0</v>
      </c>
      <c r="Q15" s="311">
        <f>_xlfn.IFNA(VLOOKUP(CONCATENATE($Q$5,$B15,$C15),'SWA1'!$A$6:$M$154,13,FALSE),0)</f>
        <v>0</v>
      </c>
      <c r="R15" s="231">
        <f>_xlfn.IFNA(VLOOKUP(CONCATENATE($R$5,$B15,$C15),'EH1'!$A$6:$M$200,13,FALSE),0)</f>
        <v>0</v>
      </c>
      <c r="S15" s="311">
        <f>_xlfn.IFNA(VLOOKUP(CONCATENATE($S$5,$B15,$C15),'HOR1'!$A$6:$M$287,13,FALSE),0)</f>
        <v>0</v>
      </c>
      <c r="T15" s="231">
        <f>_xlfn.IFNA(VLOOKUP(CONCATENATE($T$5,$B15,$C15),'PM2'!$A$6:$M$148,13,FALSE),0)</f>
        <v>0</v>
      </c>
      <c r="U15" s="311">
        <f>_xlfn.IFNA(VLOOKUP(CONCATENATE($U$5,$B15,$C15),[1]MOR1!$A$6:$M$148,13,FALSE),0)</f>
        <v>0</v>
      </c>
      <c r="V15" s="231">
        <f>_xlfn.IFNA(VLOOKUP(CONCATENATE($V$5,$B15,$C15),SER!$A$6:$M$144,13,FALSE),0)</f>
        <v>0</v>
      </c>
      <c r="W15" s="231">
        <f>_xlfn.IFNA(VLOOKUP(CONCATENATE($W$5,$B15,$C15),'BUS1'!$A$6:$M$200,13,FALSE),0)</f>
        <v>0</v>
      </c>
      <c r="X15" s="356">
        <f>_xlfn.IFNA(VLOOKUP(CONCATENATE($X$5,$B15,$C15),'HOR2'!$A$6:$M$200,13,FALSE),0)</f>
        <v>0</v>
      </c>
      <c r="Y15" s="231">
        <f>_xlfn.IFNA(VLOOKUP(CONCATENATE($Y$5,$B15,$C15),'PM3'!$A$6:$M$200,13,FALSE),0)</f>
        <v>0</v>
      </c>
      <c r="Z15" s="231">
        <f>_xlfn.IFNA(VLOOKUP(CONCATENATE($Z$5,$B15,$C15),'PM3'!$A$6:$M$200,13,FALSE),0)</f>
        <v>0</v>
      </c>
      <c r="AA15" s="231">
        <f>_xlfn.IFNA(VLOOKUP(CONCATENATE($AA$5,$B15,$C15),BAL!$A$6:$M$148,13,FALSE),0)</f>
        <v>0</v>
      </c>
      <c r="AB15" s="231">
        <f>_xlfn.IFNA(VLOOKUP(CONCATENATE($AB$5,$B15,$C15),BAL!$A$6:$M$148,13,FALSE),0)</f>
        <v>0</v>
      </c>
      <c r="AC15" s="52"/>
      <c r="AD15" s="231"/>
      <c r="AE15" s="52"/>
      <c r="AF15" s="235"/>
      <c r="AG15" s="235"/>
      <c r="AH15" s="239"/>
    </row>
    <row r="16" spans="1:34" x14ac:dyDescent="0.25">
      <c r="A16" s="505"/>
      <c r="B16" s="47" t="s">
        <v>194</v>
      </c>
      <c r="C16" s="53" t="s">
        <v>133</v>
      </c>
      <c r="D16" s="53" t="s">
        <v>134</v>
      </c>
      <c r="E16" s="54">
        <v>45029</v>
      </c>
      <c r="F16" s="51">
        <v>10</v>
      </c>
      <c r="G16" s="51">
        <f t="shared" ref="G16:G40" si="3">COUNTIF(J16:AB16,"&gt;0")</f>
        <v>0</v>
      </c>
      <c r="H16" s="51">
        <f t="shared" ref="H16:H40" si="4">SUM(J16:AB16)</f>
        <v>0</v>
      </c>
      <c r="I16" s="60">
        <f t="shared" ref="I16:I40" si="5">RANK(H16,$H$6:$H$79)</f>
        <v>10</v>
      </c>
      <c r="J16" s="230">
        <f>_xlfn.IFNA(VLOOKUP(CONCATENATE($J$5,$B16,$C16),'HOR22'!$A$6:$M$250,13,FALSE),0)</f>
        <v>0</v>
      </c>
      <c r="K16" s="311">
        <f>_xlfn.IFNA(VLOOKUP(CONCATENATE($K$5,$B16,$C16),'BUS1'!$A$6:$M$250,13,FALSE),0)</f>
        <v>0</v>
      </c>
      <c r="L16" s="231">
        <f>_xlfn.IFNA(VLOOKUP(CONCATENATE($L$5,$B16,$C16),'KR2'!$A$6:$M$250,13,FALSE),0)</f>
        <v>0</v>
      </c>
      <c r="M16" s="231">
        <f>_xlfn.IFNA(VLOOKUP(CONCATENATE($M$5,$B16,$C16),'KR2'!$A$6:$M$250,13,FALSE),0)</f>
        <v>0</v>
      </c>
      <c r="N16" s="311">
        <f>_xlfn.IFNA(VLOOKUP(CONCATENATE($N$5,$B16,$C16),'CAP1'!$A$6:$M$250,13,FALSE),0)</f>
        <v>0</v>
      </c>
      <c r="O16" s="231">
        <f>_xlfn.IFNA(VLOOKUP(CONCATENATE($O$5,$B16,$C16),'PM1'!$A$6:$M$250,13,FALSE),0)</f>
        <v>0</v>
      </c>
      <c r="P16" s="231">
        <f>_xlfn.IFNA(VLOOKUP(CONCATENATE($P$5,$B16,$C16),'PM1'!$A$6:$M$250,13,FALSE),0)</f>
        <v>0</v>
      </c>
      <c r="Q16" s="311">
        <f>_xlfn.IFNA(VLOOKUP(CONCATENATE($Q$5,$B16,$C16),'SWA1'!$A$6:$M$154,13,FALSE),0)</f>
        <v>0</v>
      </c>
      <c r="R16" s="231">
        <f>_xlfn.IFNA(VLOOKUP(CONCATENATE($R$5,$B16,$C16),'EH1'!$A$6:$M$200,13,FALSE),0)</f>
        <v>0</v>
      </c>
      <c r="S16" s="311">
        <f>_xlfn.IFNA(VLOOKUP(CONCATENATE($S$5,$B16,$C16),'HOR1'!$A$6:$M$287,13,FALSE),0)</f>
        <v>0</v>
      </c>
      <c r="T16" s="231">
        <f>_xlfn.IFNA(VLOOKUP(CONCATENATE($T$5,$B16,$C16),'PM2'!$A$6:$M$148,13,FALSE),0)</f>
        <v>0</v>
      </c>
      <c r="U16" s="311">
        <f>_xlfn.IFNA(VLOOKUP(CONCATENATE($U$5,$B16,$C16),[1]MOR1!$A$6:$M$148,13,FALSE),0)</f>
        <v>0</v>
      </c>
      <c r="V16" s="231">
        <f>_xlfn.IFNA(VLOOKUP(CONCATENATE($V$5,$B16,$C16),SER!$A$6:$M$144,13,FALSE),0)</f>
        <v>0</v>
      </c>
      <c r="W16" s="231">
        <f>_xlfn.IFNA(VLOOKUP(CONCATENATE($W$5,$B16,$C16),'BUS1'!$A$6:$M$200,13,FALSE),0)</f>
        <v>0</v>
      </c>
      <c r="X16" s="356">
        <f>_xlfn.IFNA(VLOOKUP(CONCATENATE($X$5,$B16,$C16),'HOR2'!$A$6:$M$200,13,FALSE),0)</f>
        <v>0</v>
      </c>
      <c r="Y16" s="231">
        <f>_xlfn.IFNA(VLOOKUP(CONCATENATE($Y$5,$B16,$C16),'PM3'!$A$6:$M$200,13,FALSE),0)</f>
        <v>0</v>
      </c>
      <c r="Z16" s="231">
        <f>_xlfn.IFNA(VLOOKUP(CONCATENATE($Z$5,$B16,$C16),'PM3'!$A$6:$M$200,13,FALSE),0)</f>
        <v>0</v>
      </c>
      <c r="AA16" s="231">
        <f>_xlfn.IFNA(VLOOKUP(CONCATENATE($AA$5,$B16,$C16),BAL!$A$6:$M$148,13,FALSE),0)</f>
        <v>0</v>
      </c>
      <c r="AB16" s="231">
        <f>_xlfn.IFNA(VLOOKUP(CONCATENATE($AB$5,$B16,$C16),BAL!$A$6:$M$148,13,FALSE),0)</f>
        <v>0</v>
      </c>
      <c r="AC16" s="52"/>
      <c r="AD16" s="231"/>
      <c r="AE16" s="52"/>
      <c r="AF16" s="235"/>
      <c r="AG16" s="235"/>
      <c r="AH16" s="239"/>
    </row>
    <row r="17" spans="1:34" x14ac:dyDescent="0.25">
      <c r="A17" s="505"/>
      <c r="B17" s="47" t="s">
        <v>137</v>
      </c>
      <c r="C17" s="53" t="s">
        <v>138</v>
      </c>
      <c r="D17" s="53" t="s">
        <v>139</v>
      </c>
      <c r="E17" s="54">
        <v>45029</v>
      </c>
      <c r="F17" s="51">
        <v>9</v>
      </c>
      <c r="G17" s="51">
        <f t="shared" si="3"/>
        <v>0</v>
      </c>
      <c r="H17" s="51">
        <f t="shared" si="4"/>
        <v>0</v>
      </c>
      <c r="I17" s="60">
        <f t="shared" si="5"/>
        <v>10</v>
      </c>
      <c r="J17" s="230">
        <f>_xlfn.IFNA(VLOOKUP(CONCATENATE($J$5,$B17,$C17),'HOR22'!$A$6:$M$250,13,FALSE),0)</f>
        <v>0</v>
      </c>
      <c r="K17" s="311">
        <f>_xlfn.IFNA(VLOOKUP(CONCATENATE($K$5,$B17,$C17),'BUS1'!$A$6:$M$250,13,FALSE),0)</f>
        <v>0</v>
      </c>
      <c r="L17" s="231">
        <f>_xlfn.IFNA(VLOOKUP(CONCATENATE($L$5,$B17,$C17),'KR2'!$A$6:$M$250,13,FALSE),0)</f>
        <v>0</v>
      </c>
      <c r="M17" s="231">
        <f>_xlfn.IFNA(VLOOKUP(CONCATENATE($M$5,$B17,$C17),'KR2'!$A$6:$M$250,13,FALSE),0)</f>
        <v>0</v>
      </c>
      <c r="N17" s="311">
        <f>_xlfn.IFNA(VLOOKUP(CONCATENATE($N$5,$B17,$C17),'CAP1'!$A$6:$M$250,13,FALSE),0)</f>
        <v>0</v>
      </c>
      <c r="O17" s="231">
        <f>_xlfn.IFNA(VLOOKUP(CONCATENATE($O$5,$B17,$C17),'PM1'!$A$6:$M$250,13,FALSE),0)</f>
        <v>0</v>
      </c>
      <c r="P17" s="231">
        <f>_xlfn.IFNA(VLOOKUP(CONCATENATE($P$5,$B17,$C17),'PM1'!$A$6:$M$250,13,FALSE),0)</f>
        <v>0</v>
      </c>
      <c r="Q17" s="311">
        <f>_xlfn.IFNA(VLOOKUP(CONCATENATE($Q$5,$B17,$C17),'SWA1'!$A$6:$M$154,13,FALSE),0)</f>
        <v>0</v>
      </c>
      <c r="R17" s="231">
        <f>_xlfn.IFNA(VLOOKUP(CONCATENATE($R$5,$B17,$C17),'EH1'!$A$6:$M$200,13,FALSE),0)</f>
        <v>0</v>
      </c>
      <c r="S17" s="311">
        <f>_xlfn.IFNA(VLOOKUP(CONCATENATE($S$5,$B17,$C17),'HOR1'!$A$6:$M$287,13,FALSE),0)</f>
        <v>0</v>
      </c>
      <c r="T17" s="231">
        <f>_xlfn.IFNA(VLOOKUP(CONCATENATE($T$5,$B17,$C17),'PM2'!$A$6:$M$148,13,FALSE),0)</f>
        <v>0</v>
      </c>
      <c r="U17" s="311">
        <f>_xlfn.IFNA(VLOOKUP(CONCATENATE($U$5,$B17,$C17),[1]MOR1!$A$6:$M$148,13,FALSE),0)</f>
        <v>0</v>
      </c>
      <c r="V17" s="231">
        <f>_xlfn.IFNA(VLOOKUP(CONCATENATE($V$5,$B17,$C17),SER!$A$6:$M$144,13,FALSE),0)</f>
        <v>0</v>
      </c>
      <c r="W17" s="231">
        <f>_xlfn.IFNA(VLOOKUP(CONCATENATE($W$5,$B17,$C17),'BUS1'!$A$6:$M$200,13,FALSE),0)</f>
        <v>0</v>
      </c>
      <c r="X17" s="356">
        <f>_xlfn.IFNA(VLOOKUP(CONCATENATE($X$5,$B17,$C17),'HOR2'!$A$6:$M$200,13,FALSE),0)</f>
        <v>0</v>
      </c>
      <c r="Y17" s="231">
        <f>_xlfn.IFNA(VLOOKUP(CONCATENATE($Y$5,$B17,$C17),'PM3'!$A$6:$M$200,13,FALSE),0)</f>
        <v>0</v>
      </c>
      <c r="Z17" s="231">
        <f>_xlfn.IFNA(VLOOKUP(CONCATENATE($Z$5,$B17,$C17),'PM3'!$A$6:$M$200,13,FALSE),0)</f>
        <v>0</v>
      </c>
      <c r="AA17" s="231">
        <f>_xlfn.IFNA(VLOOKUP(CONCATENATE($AA$5,$B17,$C17),BAL!$A$6:$M$148,13,FALSE),0)</f>
        <v>0</v>
      </c>
      <c r="AB17" s="231">
        <f>_xlfn.IFNA(VLOOKUP(CONCATENATE($AB$5,$B17,$C17),BAL!$A$6:$M$148,13,FALSE),0)</f>
        <v>0</v>
      </c>
      <c r="AC17" s="52"/>
      <c r="AD17" s="231"/>
      <c r="AE17" s="52"/>
      <c r="AF17" s="235"/>
      <c r="AG17" s="235"/>
      <c r="AH17" s="239"/>
    </row>
    <row r="18" spans="1:34" x14ac:dyDescent="0.25">
      <c r="A18" s="505"/>
      <c r="B18" s="47" t="s">
        <v>140</v>
      </c>
      <c r="C18" s="53" t="s">
        <v>141</v>
      </c>
      <c r="D18" s="53" t="s">
        <v>142</v>
      </c>
      <c r="E18" s="54">
        <v>45030</v>
      </c>
      <c r="F18" s="51">
        <v>10</v>
      </c>
      <c r="G18" s="51">
        <f t="shared" si="3"/>
        <v>0</v>
      </c>
      <c r="H18" s="51">
        <f t="shared" si="4"/>
        <v>0</v>
      </c>
      <c r="I18" s="60">
        <f t="shared" si="5"/>
        <v>10</v>
      </c>
      <c r="J18" s="230">
        <f>_xlfn.IFNA(VLOOKUP(CONCATENATE($J$5,$B18,$C18),'HOR22'!$A$6:$M$250,13,FALSE),0)</f>
        <v>0</v>
      </c>
      <c r="K18" s="311">
        <f>_xlfn.IFNA(VLOOKUP(CONCATENATE($K$5,$B18,$C18),'BUS1'!$A$6:$M$250,13,FALSE),0)</f>
        <v>0</v>
      </c>
      <c r="L18" s="231">
        <f>_xlfn.IFNA(VLOOKUP(CONCATENATE($L$5,$B18,$C18),'KR2'!$A$6:$M$250,13,FALSE),0)</f>
        <v>0</v>
      </c>
      <c r="M18" s="231">
        <f>_xlfn.IFNA(VLOOKUP(CONCATENATE($M$5,$B18,$C18),'KR2'!$A$6:$M$250,13,FALSE),0)</f>
        <v>0</v>
      </c>
      <c r="N18" s="311">
        <f>_xlfn.IFNA(VLOOKUP(CONCATENATE($N$5,$B18,$C18),'CAP1'!$A$6:$M$250,13,FALSE),0)</f>
        <v>0</v>
      </c>
      <c r="O18" s="231">
        <f>_xlfn.IFNA(VLOOKUP(CONCATENATE($O$5,$B18,$C18),'PM1'!$A$6:$M$250,13,FALSE),0)</f>
        <v>0</v>
      </c>
      <c r="P18" s="231">
        <f>_xlfn.IFNA(VLOOKUP(CONCATENATE($P$5,$B18,$C18),'PM1'!$A$6:$M$250,13,FALSE),0)</f>
        <v>0</v>
      </c>
      <c r="Q18" s="311">
        <f>_xlfn.IFNA(VLOOKUP(CONCATENATE($Q$5,$B18,$C18),'SWA1'!$A$6:$M$154,13,FALSE),0)</f>
        <v>0</v>
      </c>
      <c r="R18" s="231">
        <f>_xlfn.IFNA(VLOOKUP(CONCATENATE($R$5,$B18,$C18),'EH1'!$A$6:$M$200,13,FALSE),0)</f>
        <v>0</v>
      </c>
      <c r="S18" s="311">
        <f>_xlfn.IFNA(VLOOKUP(CONCATENATE($S$5,$B18,$C18),'HOR1'!$A$6:$M$287,13,FALSE),0)</f>
        <v>0</v>
      </c>
      <c r="T18" s="231">
        <f>_xlfn.IFNA(VLOOKUP(CONCATENATE($T$5,$B18,$C18),'PM2'!$A$6:$M$148,13,FALSE),0)</f>
        <v>0</v>
      </c>
      <c r="U18" s="311">
        <f>_xlfn.IFNA(VLOOKUP(CONCATENATE($U$5,$B18,$C18),[1]MOR1!$A$6:$M$148,13,FALSE),0)</f>
        <v>0</v>
      </c>
      <c r="V18" s="231">
        <f>_xlfn.IFNA(VLOOKUP(CONCATENATE($V$5,$B18,$C18),SER!$A$6:$M$144,13,FALSE),0)</f>
        <v>0</v>
      </c>
      <c r="W18" s="231">
        <f>_xlfn.IFNA(VLOOKUP(CONCATENATE($W$5,$B18,$C18),'BUS1'!$A$6:$M$200,13,FALSE),0)</f>
        <v>0</v>
      </c>
      <c r="X18" s="356">
        <f>_xlfn.IFNA(VLOOKUP(CONCATENATE($X$5,$B18,$C18),'HOR2'!$A$6:$M$200,13,FALSE),0)</f>
        <v>0</v>
      </c>
      <c r="Y18" s="231">
        <f>_xlfn.IFNA(VLOOKUP(CONCATENATE($Y$5,$B18,$C18),'PM3'!$A$6:$M$200,13,FALSE),0)</f>
        <v>0</v>
      </c>
      <c r="Z18" s="231">
        <f>_xlfn.IFNA(VLOOKUP(CONCATENATE($Z$5,$B18,$C18),'PM3'!$A$6:$M$200,13,FALSE),0)</f>
        <v>0</v>
      </c>
      <c r="AA18" s="231">
        <f>_xlfn.IFNA(VLOOKUP(CONCATENATE($AA$5,$B18,$C18),BAL!$A$6:$M$148,13,FALSE),0)</f>
        <v>0</v>
      </c>
      <c r="AB18" s="231">
        <f>_xlfn.IFNA(VLOOKUP(CONCATENATE($AB$5,$B18,$C18),BAL!$A$6:$M$148,13,FALSE),0)</f>
        <v>0</v>
      </c>
      <c r="AC18" s="52"/>
      <c r="AD18" s="231"/>
      <c r="AE18" s="52"/>
      <c r="AF18" s="235"/>
      <c r="AG18" s="235"/>
      <c r="AH18" s="239"/>
    </row>
    <row r="19" spans="1:34" s="3" customFormat="1" x14ac:dyDescent="0.25">
      <c r="A19" s="505"/>
      <c r="B19" s="47" t="s">
        <v>195</v>
      </c>
      <c r="C19" s="53" t="s">
        <v>189</v>
      </c>
      <c r="D19" s="53" t="s">
        <v>145</v>
      </c>
      <c r="E19" s="54">
        <v>45044</v>
      </c>
      <c r="F19" s="51">
        <v>10</v>
      </c>
      <c r="G19" s="51">
        <f t="shared" si="3"/>
        <v>0</v>
      </c>
      <c r="H19" s="51">
        <f t="shared" si="4"/>
        <v>0</v>
      </c>
      <c r="I19" s="60">
        <f t="shared" si="5"/>
        <v>10</v>
      </c>
      <c r="J19" s="230">
        <f>_xlfn.IFNA(VLOOKUP(CONCATENATE($J$5,$B19,$C19),'HOR22'!$A$6:$M$250,13,FALSE),0)</f>
        <v>0</v>
      </c>
      <c r="K19" s="311">
        <f>_xlfn.IFNA(VLOOKUP(CONCATENATE($K$5,$B19,$C19),'BUS1'!$A$6:$M$250,13,FALSE),0)</f>
        <v>0</v>
      </c>
      <c r="L19" s="231">
        <f>_xlfn.IFNA(VLOOKUP(CONCATENATE($L$5,$B19,$C19),'KR2'!$A$6:$M$250,13,FALSE),0)</f>
        <v>0</v>
      </c>
      <c r="M19" s="231">
        <f>_xlfn.IFNA(VLOOKUP(CONCATENATE($M$5,$B19,$C19),'KR2'!$A$6:$M$250,13,FALSE),0)</f>
        <v>0</v>
      </c>
      <c r="N19" s="311">
        <f>_xlfn.IFNA(VLOOKUP(CONCATENATE($N$5,$B19,$C19),'CAP1'!$A$6:$M$250,13,FALSE),0)</f>
        <v>0</v>
      </c>
      <c r="O19" s="231">
        <f>_xlfn.IFNA(VLOOKUP(CONCATENATE($O$5,$B19,$C19),'PM1'!$A$6:$M$250,13,FALSE),0)</f>
        <v>0</v>
      </c>
      <c r="P19" s="231">
        <f>_xlfn.IFNA(VLOOKUP(CONCATENATE($P$5,$B19,$C19),'PM1'!$A$6:$M$250,13,FALSE),0)</f>
        <v>0</v>
      </c>
      <c r="Q19" s="311">
        <f>_xlfn.IFNA(VLOOKUP(CONCATENATE($Q$5,$B19,$C19),'SWA1'!$A$6:$M$154,13,FALSE),0)</f>
        <v>0</v>
      </c>
      <c r="R19" s="231">
        <f>_xlfn.IFNA(VLOOKUP(CONCATENATE($R$5,$B19,$C19),'EH1'!$A$6:$M$200,13,FALSE),0)</f>
        <v>0</v>
      </c>
      <c r="S19" s="311">
        <f>_xlfn.IFNA(VLOOKUP(CONCATENATE($S$5,$B19,$C19),'HOR1'!$A$6:$M$287,13,FALSE),0)</f>
        <v>0</v>
      </c>
      <c r="T19" s="231">
        <f>_xlfn.IFNA(VLOOKUP(CONCATENATE($T$5,$B19,$C19),'PM2'!$A$6:$M$148,13,FALSE),0)</f>
        <v>0</v>
      </c>
      <c r="U19" s="311">
        <f>_xlfn.IFNA(VLOOKUP(CONCATENATE($U$5,$B19,$C19),[1]MOR1!$A$6:$M$148,13,FALSE),0)</f>
        <v>0</v>
      </c>
      <c r="V19" s="231">
        <f>_xlfn.IFNA(VLOOKUP(CONCATENATE($V$5,$B19,$C19),SER!$A$6:$M$144,13,FALSE),0)</f>
        <v>0</v>
      </c>
      <c r="W19" s="231">
        <f>_xlfn.IFNA(VLOOKUP(CONCATENATE($W$5,$B19,$C19),'BUS1'!$A$6:$M$200,13,FALSE),0)</f>
        <v>0</v>
      </c>
      <c r="X19" s="356">
        <f>_xlfn.IFNA(VLOOKUP(CONCATENATE($X$5,$B19,$C19),'HOR2'!$A$6:$M$200,13,FALSE),0)</f>
        <v>0</v>
      </c>
      <c r="Y19" s="231">
        <f>_xlfn.IFNA(VLOOKUP(CONCATENATE($Y$5,$B19,$C19),'PM3'!$A$6:$M$200,13,FALSE),0)</f>
        <v>0</v>
      </c>
      <c r="Z19" s="231">
        <f>_xlfn.IFNA(VLOOKUP(CONCATENATE($Z$5,$B19,$C19),'PM3'!$A$6:$M$200,13,FALSE),0)</f>
        <v>0</v>
      </c>
      <c r="AA19" s="231">
        <f>_xlfn.IFNA(VLOOKUP(CONCATENATE($AA$5,$B19,$C19),BAL!$A$6:$M$148,13,FALSE),0)</f>
        <v>0</v>
      </c>
      <c r="AB19" s="231">
        <f>_xlfn.IFNA(VLOOKUP(CONCATENATE($AB$5,$B19,$C19),BAL!$A$6:$M$148,13,FALSE),0)</f>
        <v>0</v>
      </c>
      <c r="AC19" s="52"/>
      <c r="AD19" s="231"/>
      <c r="AE19" s="52"/>
      <c r="AF19" s="235"/>
      <c r="AG19" s="235"/>
      <c r="AH19" s="237"/>
    </row>
    <row r="20" spans="1:34" s="3" customFormat="1" x14ac:dyDescent="0.25">
      <c r="A20" s="505"/>
      <c r="B20" s="47" t="s">
        <v>146</v>
      </c>
      <c r="C20" s="53" t="s">
        <v>147</v>
      </c>
      <c r="D20" s="53" t="s">
        <v>179</v>
      </c>
      <c r="E20" s="54">
        <v>45047</v>
      </c>
      <c r="F20" s="51">
        <v>13</v>
      </c>
      <c r="G20" s="51">
        <f t="shared" si="3"/>
        <v>0</v>
      </c>
      <c r="H20" s="51">
        <f t="shared" si="4"/>
        <v>0</v>
      </c>
      <c r="I20" s="60">
        <f t="shared" si="5"/>
        <v>10</v>
      </c>
      <c r="J20" s="230">
        <f>_xlfn.IFNA(VLOOKUP(CONCATENATE($J$5,$B20,$C20),'HOR22'!$A$6:$M$250,13,FALSE),0)</f>
        <v>0</v>
      </c>
      <c r="K20" s="311">
        <f>_xlfn.IFNA(VLOOKUP(CONCATENATE($K$5,$B20,$C20),'BUS1'!$A$6:$M$250,13,FALSE),0)</f>
        <v>0</v>
      </c>
      <c r="L20" s="231">
        <f>_xlfn.IFNA(VLOOKUP(CONCATENATE($L$5,$B20,$C20),'KR2'!$A$6:$M$250,13,FALSE),0)</f>
        <v>0</v>
      </c>
      <c r="M20" s="231">
        <f>_xlfn.IFNA(VLOOKUP(CONCATENATE($M$5,$B20,$C20),'KR2'!$A$6:$M$250,13,FALSE),0)</f>
        <v>0</v>
      </c>
      <c r="N20" s="311">
        <f>_xlfn.IFNA(VLOOKUP(CONCATENATE($N$5,$B20,$C20),'CAP1'!$A$6:$M$250,13,FALSE),0)</f>
        <v>0</v>
      </c>
      <c r="O20" s="231">
        <f>_xlfn.IFNA(VLOOKUP(CONCATENATE($O$5,$B20,$C20),'PM1'!$A$6:$M$250,13,FALSE),0)</f>
        <v>0</v>
      </c>
      <c r="P20" s="231">
        <f>_xlfn.IFNA(VLOOKUP(CONCATENATE($P$5,$B20,$C20),'PM1'!$A$6:$M$250,13,FALSE),0)</f>
        <v>0</v>
      </c>
      <c r="Q20" s="311">
        <f>_xlfn.IFNA(VLOOKUP(CONCATENATE($Q$5,$B20,$C20),'SWA1'!$A$6:$M$154,13,FALSE),0)</f>
        <v>0</v>
      </c>
      <c r="R20" s="231">
        <f>_xlfn.IFNA(VLOOKUP(CONCATENATE($R$5,$B20,$C20),'EH1'!$A$6:$M$200,13,FALSE),0)</f>
        <v>0</v>
      </c>
      <c r="S20" s="311">
        <f>_xlfn.IFNA(VLOOKUP(CONCATENATE($S$5,$B20,$C20),'HOR1'!$A$6:$M$287,13,FALSE),0)</f>
        <v>0</v>
      </c>
      <c r="T20" s="231">
        <f>_xlfn.IFNA(VLOOKUP(CONCATENATE($T$5,$B20,$C20),'PM2'!$A$6:$M$148,13,FALSE),0)</f>
        <v>0</v>
      </c>
      <c r="U20" s="311">
        <f>_xlfn.IFNA(VLOOKUP(CONCATENATE($U$5,$B20,$C20),[1]MOR1!$A$6:$M$148,13,FALSE),0)</f>
        <v>0</v>
      </c>
      <c r="V20" s="231">
        <f>_xlfn.IFNA(VLOOKUP(CONCATENATE($V$5,$B20,$C20),SER!$A$6:$M$144,13,FALSE),0)</f>
        <v>0</v>
      </c>
      <c r="W20" s="231">
        <f>_xlfn.IFNA(VLOOKUP(CONCATENATE($W$5,$B20,$C20),'BUS1'!$A$6:$M$200,13,FALSE),0)</f>
        <v>0</v>
      </c>
      <c r="X20" s="356">
        <f>_xlfn.IFNA(VLOOKUP(CONCATENATE($X$5,$B20,$C20),'HOR2'!$A$6:$M$200,13,FALSE),0)</f>
        <v>0</v>
      </c>
      <c r="Y20" s="231">
        <f>_xlfn.IFNA(VLOOKUP(CONCATENATE($Y$5,$B20,$C20),'PM3'!$A$6:$M$200,13,FALSE),0)</f>
        <v>0</v>
      </c>
      <c r="Z20" s="231">
        <f>_xlfn.IFNA(VLOOKUP(CONCATENATE($Z$5,$B20,$C20),'PM3'!$A$6:$M$200,13,FALSE),0)</f>
        <v>0</v>
      </c>
      <c r="AA20" s="231">
        <f>_xlfn.IFNA(VLOOKUP(CONCATENATE($AA$5,$B20,$C20),BAL!$A$6:$M$148,13,FALSE),0)</f>
        <v>0</v>
      </c>
      <c r="AB20" s="231">
        <f>_xlfn.IFNA(VLOOKUP(CONCATENATE($AB$5,$B20,$C20),BAL!$A$6:$M$148,13,FALSE),0)</f>
        <v>0</v>
      </c>
      <c r="AC20" s="52"/>
      <c r="AD20" s="231"/>
      <c r="AE20" s="52"/>
      <c r="AF20" s="235"/>
      <c r="AG20" s="235"/>
      <c r="AH20" s="237"/>
    </row>
    <row r="21" spans="1:34" x14ac:dyDescent="0.25">
      <c r="A21" s="505"/>
      <c r="B21" s="47" t="s">
        <v>196</v>
      </c>
      <c r="C21" s="53" t="s">
        <v>149</v>
      </c>
      <c r="D21" s="53" t="s">
        <v>150</v>
      </c>
      <c r="E21" s="54">
        <v>45068</v>
      </c>
      <c r="F21" s="51">
        <v>10</v>
      </c>
      <c r="G21" s="51">
        <f t="shared" si="3"/>
        <v>0</v>
      </c>
      <c r="H21" s="51">
        <f t="shared" si="4"/>
        <v>0</v>
      </c>
      <c r="I21" s="60">
        <f t="shared" si="5"/>
        <v>10</v>
      </c>
      <c r="J21" s="230">
        <f>_xlfn.IFNA(VLOOKUP(CONCATENATE($J$5,$B21,$C21),'HOR22'!$A$6:$M$250,13,FALSE),0)</f>
        <v>0</v>
      </c>
      <c r="K21" s="311">
        <f>_xlfn.IFNA(VLOOKUP(CONCATENATE($K$5,$B21,$C21),'BUS1'!$A$6:$M$250,13,FALSE),0)</f>
        <v>0</v>
      </c>
      <c r="L21" s="231">
        <f>_xlfn.IFNA(VLOOKUP(CONCATENATE($L$5,$B21,$C21),'KR2'!$A$6:$M$250,13,FALSE),0)</f>
        <v>0</v>
      </c>
      <c r="M21" s="231">
        <f>_xlfn.IFNA(VLOOKUP(CONCATENATE($M$5,$B21,$C21),'KR2'!$A$6:$M$250,13,FALSE),0)</f>
        <v>0</v>
      </c>
      <c r="N21" s="311">
        <f>_xlfn.IFNA(VLOOKUP(CONCATENATE($N$5,$B21,$C21),'CAP1'!$A$6:$M$250,13,FALSE),0)</f>
        <v>0</v>
      </c>
      <c r="O21" s="231">
        <f>_xlfn.IFNA(VLOOKUP(CONCATENATE($O$5,$B21,$C21),'PM1'!$A$6:$M$250,13,FALSE),0)</f>
        <v>0</v>
      </c>
      <c r="P21" s="231">
        <f>_xlfn.IFNA(VLOOKUP(CONCATENATE($P$5,$B21,$C21),'PM1'!$A$6:$M$250,13,FALSE),0)</f>
        <v>0</v>
      </c>
      <c r="Q21" s="311">
        <f>_xlfn.IFNA(VLOOKUP(CONCATENATE($Q$5,$B21,$C21),'SWA1'!$A$6:$M$154,13,FALSE),0)</f>
        <v>0</v>
      </c>
      <c r="R21" s="231">
        <f>_xlfn.IFNA(VLOOKUP(CONCATENATE($R$5,$B21,$C21),'EH1'!$A$6:$M$200,13,FALSE),0)</f>
        <v>0</v>
      </c>
      <c r="S21" s="311">
        <f>_xlfn.IFNA(VLOOKUP(CONCATENATE($S$5,$B21,$C21),'HOR1'!$A$6:$M$287,13,FALSE),0)</f>
        <v>0</v>
      </c>
      <c r="T21" s="231">
        <f>_xlfn.IFNA(VLOOKUP(CONCATENATE($T$5,$B21,$C21),'PM2'!$A$6:$M$148,13,FALSE),0)</f>
        <v>0</v>
      </c>
      <c r="U21" s="311">
        <f>_xlfn.IFNA(VLOOKUP(CONCATENATE($U$5,$B21,$C21),[1]MOR1!$A$6:$M$148,13,FALSE),0)</f>
        <v>0</v>
      </c>
      <c r="V21" s="231">
        <f>_xlfn.IFNA(VLOOKUP(CONCATENATE($V$5,$B21,$C21),SER!$A$6:$M$144,13,FALSE),0)</f>
        <v>0</v>
      </c>
      <c r="W21" s="231">
        <f>_xlfn.IFNA(VLOOKUP(CONCATENATE($W$5,$B21,$C21),'BUS1'!$A$6:$M$200,13,FALSE),0)</f>
        <v>0</v>
      </c>
      <c r="X21" s="356">
        <f>_xlfn.IFNA(VLOOKUP(CONCATENATE($X$5,$B21,$C21),'HOR2'!$A$6:$M$200,13,FALSE),0)</f>
        <v>0</v>
      </c>
      <c r="Y21" s="231">
        <f>_xlfn.IFNA(VLOOKUP(CONCATENATE($Y$5,$B21,$C21),'PM3'!$A$6:$M$200,13,FALSE),0)</f>
        <v>0</v>
      </c>
      <c r="Z21" s="231">
        <f>_xlfn.IFNA(VLOOKUP(CONCATENATE($Z$5,$B21,$C21),'PM3'!$A$6:$M$200,13,FALSE),0)</f>
        <v>0</v>
      </c>
      <c r="AA21" s="231">
        <f>_xlfn.IFNA(VLOOKUP(CONCATENATE($AA$5,$B21,$C21),BAL!$A$6:$M$148,13,FALSE),0)</f>
        <v>0</v>
      </c>
      <c r="AB21" s="231">
        <f>_xlfn.IFNA(VLOOKUP(CONCATENATE($AB$5,$B21,$C21),BAL!$A$6:$M$148,13,FALSE),0)</f>
        <v>0</v>
      </c>
      <c r="AC21" s="52"/>
      <c r="AD21" s="231"/>
      <c r="AE21" s="52"/>
      <c r="AF21" s="235"/>
      <c r="AG21" s="235"/>
      <c r="AH21" s="239"/>
    </row>
    <row r="22" spans="1:34" x14ac:dyDescent="0.25">
      <c r="A22" s="505"/>
      <c r="B22" s="47" t="s">
        <v>131</v>
      </c>
      <c r="C22" s="53" t="s">
        <v>152</v>
      </c>
      <c r="D22" s="53" t="s">
        <v>153</v>
      </c>
      <c r="E22" s="54">
        <v>45028</v>
      </c>
      <c r="F22" s="51">
        <v>13</v>
      </c>
      <c r="G22" s="51">
        <f t="shared" si="3"/>
        <v>0</v>
      </c>
      <c r="H22" s="51">
        <f t="shared" si="4"/>
        <v>0</v>
      </c>
      <c r="I22" s="60">
        <f t="shared" si="5"/>
        <v>10</v>
      </c>
      <c r="J22" s="230">
        <f>_xlfn.IFNA(VLOOKUP(CONCATENATE($J$5,$B22,$C22),'HOR22'!$A$6:$M$250,13,FALSE),0)</f>
        <v>0</v>
      </c>
      <c r="K22" s="311">
        <f>_xlfn.IFNA(VLOOKUP(CONCATENATE($K$5,$B22,$C22),'BUS1'!$A$6:$M$250,13,FALSE),0)</f>
        <v>0</v>
      </c>
      <c r="L22" s="231">
        <f>_xlfn.IFNA(VLOOKUP(CONCATENATE($L$5,$B22,$C22),'KR2'!$A$6:$M$250,13,FALSE),0)</f>
        <v>0</v>
      </c>
      <c r="M22" s="231">
        <f>_xlfn.IFNA(VLOOKUP(CONCATENATE($M$5,$B22,$C22),'KR2'!$A$6:$M$250,13,FALSE),0)</f>
        <v>0</v>
      </c>
      <c r="N22" s="311">
        <f>_xlfn.IFNA(VLOOKUP(CONCATENATE($N$5,$B22,$C22),'CAP1'!$A$6:$M$250,13,FALSE),0)</f>
        <v>0</v>
      </c>
      <c r="O22" s="231">
        <f>_xlfn.IFNA(VLOOKUP(CONCATENATE($O$5,$B22,$C22),'PM1'!$A$6:$M$250,13,FALSE),0)</f>
        <v>0</v>
      </c>
      <c r="P22" s="231">
        <f>_xlfn.IFNA(VLOOKUP(CONCATENATE($P$5,$B22,$C22),'PM1'!$A$6:$M$250,13,FALSE),0)</f>
        <v>0</v>
      </c>
      <c r="Q22" s="311">
        <f>_xlfn.IFNA(VLOOKUP(CONCATENATE($Q$5,$B22,$C22),'SWA1'!$A$6:$M$154,13,FALSE),0)</f>
        <v>0</v>
      </c>
      <c r="R22" s="231">
        <f>_xlfn.IFNA(VLOOKUP(CONCATENATE($R$5,$B22,$C22),'EH1'!$A$6:$M$200,13,FALSE),0)</f>
        <v>0</v>
      </c>
      <c r="S22" s="311">
        <f>_xlfn.IFNA(VLOOKUP(CONCATENATE($S$5,$B22,$C22),'HOR1'!$A$6:$M$287,13,FALSE),0)</f>
        <v>0</v>
      </c>
      <c r="T22" s="231">
        <f>_xlfn.IFNA(VLOOKUP(CONCATENATE($T$5,$B22,$C22),'PM2'!$A$6:$M$148,13,FALSE),0)</f>
        <v>0</v>
      </c>
      <c r="U22" s="311">
        <f>_xlfn.IFNA(VLOOKUP(CONCATENATE($U$5,$B22,$C22),[1]MOR1!$A$6:$M$148,13,FALSE),0)</f>
        <v>0</v>
      </c>
      <c r="V22" s="231">
        <f>_xlfn.IFNA(VLOOKUP(CONCATENATE($V$5,$B22,$C22),SER!$A$6:$M$144,13,FALSE),0)</f>
        <v>0</v>
      </c>
      <c r="W22" s="231">
        <f>_xlfn.IFNA(VLOOKUP(CONCATENATE($W$5,$B22,$C22),'BUS1'!$A$6:$M$200,13,FALSE),0)</f>
        <v>0</v>
      </c>
      <c r="X22" s="356">
        <f>_xlfn.IFNA(VLOOKUP(CONCATENATE($X$5,$B22,$C22),'HOR2'!$A$6:$M$200,13,FALSE),0)</f>
        <v>0</v>
      </c>
      <c r="Y22" s="231">
        <f>_xlfn.IFNA(VLOOKUP(CONCATENATE($Y$5,$B22,$C22),'PM3'!$A$6:$M$200,13,FALSE),0)</f>
        <v>0</v>
      </c>
      <c r="Z22" s="231">
        <f>_xlfn.IFNA(VLOOKUP(CONCATENATE($Z$5,$B22,$C22),'PM3'!$A$6:$M$200,13,FALSE),0)</f>
        <v>0</v>
      </c>
      <c r="AA22" s="231">
        <f>_xlfn.IFNA(VLOOKUP(CONCATENATE($AA$5,$B22,$C22),BAL!$A$6:$M$148,13,FALSE),0)</f>
        <v>0</v>
      </c>
      <c r="AB22" s="231">
        <f>_xlfn.IFNA(VLOOKUP(CONCATENATE($AB$5,$B22,$C22),BAL!$A$6:$M$148,13,FALSE),0)</f>
        <v>0</v>
      </c>
      <c r="AC22" s="52"/>
      <c r="AD22" s="231"/>
      <c r="AE22" s="52"/>
      <c r="AF22" s="235"/>
      <c r="AG22" s="235"/>
      <c r="AH22" s="239"/>
    </row>
    <row r="23" spans="1:34" x14ac:dyDescent="0.25">
      <c r="A23" s="505"/>
      <c r="B23" s="47" t="s">
        <v>154</v>
      </c>
      <c r="C23" s="53" t="s">
        <v>155</v>
      </c>
      <c r="D23" s="53" t="s">
        <v>156</v>
      </c>
      <c r="E23" s="54">
        <v>45028</v>
      </c>
      <c r="F23" s="51">
        <v>12</v>
      </c>
      <c r="G23" s="51">
        <f t="shared" si="3"/>
        <v>0</v>
      </c>
      <c r="H23" s="51">
        <f t="shared" si="4"/>
        <v>0</v>
      </c>
      <c r="I23" s="60">
        <f t="shared" si="5"/>
        <v>10</v>
      </c>
      <c r="J23" s="230">
        <f>_xlfn.IFNA(VLOOKUP(CONCATENATE($J$5,$B23,$C23),'HOR22'!$A$6:$M$250,13,FALSE),0)</f>
        <v>0</v>
      </c>
      <c r="K23" s="311">
        <f>_xlfn.IFNA(VLOOKUP(CONCATENATE($K$5,$B23,$C23),'BUS1'!$A$6:$M$250,13,FALSE),0)</f>
        <v>0</v>
      </c>
      <c r="L23" s="231">
        <f>_xlfn.IFNA(VLOOKUP(CONCATENATE($L$5,$B23,$C23),'KR2'!$A$6:$M$250,13,FALSE),0)</f>
        <v>0</v>
      </c>
      <c r="M23" s="231">
        <f>_xlfn.IFNA(VLOOKUP(CONCATENATE($M$5,$B23,$C23),'KR2'!$A$6:$M$250,13,FALSE),0)</f>
        <v>0</v>
      </c>
      <c r="N23" s="311">
        <f>_xlfn.IFNA(VLOOKUP(CONCATENATE($N$5,$B23,$C23),'CAP1'!$A$6:$M$250,13,FALSE),0)</f>
        <v>0</v>
      </c>
      <c r="O23" s="231">
        <f>_xlfn.IFNA(VLOOKUP(CONCATENATE($O$5,$B23,$C23),'PM1'!$A$6:$M$250,13,FALSE),0)</f>
        <v>0</v>
      </c>
      <c r="P23" s="231">
        <f>_xlfn.IFNA(VLOOKUP(CONCATENATE($P$5,$B23,$C23),'PM1'!$A$6:$M$250,13,FALSE),0)</f>
        <v>0</v>
      </c>
      <c r="Q23" s="311">
        <f>_xlfn.IFNA(VLOOKUP(CONCATENATE($Q$5,$B23,$C23),'SWA1'!$A$6:$M$154,13,FALSE),0)</f>
        <v>0</v>
      </c>
      <c r="R23" s="231">
        <f>_xlfn.IFNA(VLOOKUP(CONCATENATE($R$5,$B23,$C23),'EH1'!$A$6:$M$200,13,FALSE),0)</f>
        <v>0</v>
      </c>
      <c r="S23" s="311">
        <f>_xlfn.IFNA(VLOOKUP(CONCATENATE($S$5,$B23,$C23),'HOR1'!$A$6:$M$287,13,FALSE),0)</f>
        <v>0</v>
      </c>
      <c r="T23" s="231">
        <f>_xlfn.IFNA(VLOOKUP(CONCATENATE($T$5,$B23,$C23),'PM2'!$A$6:$M$148,13,FALSE),0)</f>
        <v>0</v>
      </c>
      <c r="U23" s="311">
        <f>_xlfn.IFNA(VLOOKUP(CONCATENATE($U$5,$B23,$C23),[1]MOR1!$A$6:$M$148,13,FALSE),0)</f>
        <v>0</v>
      </c>
      <c r="V23" s="231">
        <f>_xlfn.IFNA(VLOOKUP(CONCATENATE($V$5,$B23,$C23),SER!$A$6:$M$144,13,FALSE),0)</f>
        <v>0</v>
      </c>
      <c r="W23" s="231">
        <f>_xlfn.IFNA(VLOOKUP(CONCATENATE($W$5,$B23,$C23),'BUS1'!$A$6:$M$200,13,FALSE),0)</f>
        <v>0</v>
      </c>
      <c r="X23" s="356">
        <f>_xlfn.IFNA(VLOOKUP(CONCATENATE($X$5,$B23,$C23),'HOR2'!$A$6:$M$200,13,FALSE),0)</f>
        <v>0</v>
      </c>
      <c r="Y23" s="231">
        <f>_xlfn.IFNA(VLOOKUP(CONCATENATE($Y$5,$B23,$C23),'PM3'!$A$6:$M$200,13,FALSE),0)</f>
        <v>0</v>
      </c>
      <c r="Z23" s="231">
        <f>_xlfn.IFNA(VLOOKUP(CONCATENATE($Z$5,$B23,$C23),'PM3'!$A$6:$M$200,13,FALSE),0)</f>
        <v>0</v>
      </c>
      <c r="AA23" s="231">
        <f>_xlfn.IFNA(VLOOKUP(CONCATENATE($AA$5,$B23,$C23),BAL!$A$6:$M$148,13,FALSE),0)</f>
        <v>0</v>
      </c>
      <c r="AB23" s="231">
        <f>_xlfn.IFNA(VLOOKUP(CONCATENATE($AB$5,$B23,$C23),BAL!$A$6:$M$148,13,FALSE),0)</f>
        <v>0</v>
      </c>
      <c r="AC23" s="52"/>
      <c r="AD23" s="231"/>
      <c r="AE23" s="52"/>
      <c r="AF23" s="235"/>
      <c r="AG23" s="235"/>
      <c r="AH23" s="239"/>
    </row>
    <row r="24" spans="1:34" x14ac:dyDescent="0.25">
      <c r="A24" s="505"/>
      <c r="B24" s="47" t="s">
        <v>197</v>
      </c>
      <c r="C24" s="53" t="s">
        <v>190</v>
      </c>
      <c r="D24" s="53" t="s">
        <v>159</v>
      </c>
      <c r="E24" s="54">
        <v>45028</v>
      </c>
      <c r="F24" s="51">
        <v>12</v>
      </c>
      <c r="G24" s="51">
        <f t="shared" si="3"/>
        <v>0</v>
      </c>
      <c r="H24" s="51">
        <f t="shared" si="4"/>
        <v>0</v>
      </c>
      <c r="I24" s="60">
        <f t="shared" si="5"/>
        <v>10</v>
      </c>
      <c r="J24" s="230">
        <f>_xlfn.IFNA(VLOOKUP(CONCATENATE($J$5,$B24,$C24),'HOR22'!$A$6:$M$250,13,FALSE),0)</f>
        <v>0</v>
      </c>
      <c r="K24" s="311">
        <f>_xlfn.IFNA(VLOOKUP(CONCATENATE($K$5,$B24,$C24),'BUS1'!$A$6:$M$250,13,FALSE),0)</f>
        <v>0</v>
      </c>
      <c r="L24" s="231">
        <f>_xlfn.IFNA(VLOOKUP(CONCATENATE($L$5,$B24,$C24),'KR2'!$A$6:$M$250,13,FALSE),0)</f>
        <v>0</v>
      </c>
      <c r="M24" s="231">
        <f>_xlfn.IFNA(VLOOKUP(CONCATENATE($M$5,$B24,$C24),'KR2'!$A$6:$M$250,13,FALSE),0)</f>
        <v>0</v>
      </c>
      <c r="N24" s="311">
        <f>_xlfn.IFNA(VLOOKUP(CONCATENATE($N$5,$B24,$C24),'CAP1'!$A$6:$M$250,13,FALSE),0)</f>
        <v>0</v>
      </c>
      <c r="O24" s="231">
        <f>_xlfn.IFNA(VLOOKUP(CONCATENATE($O$5,$B24,$C24),'PM1'!$A$6:$M$250,13,FALSE),0)</f>
        <v>0</v>
      </c>
      <c r="P24" s="231">
        <f>_xlfn.IFNA(VLOOKUP(CONCATENATE($P$5,$B24,$C24),'PM1'!$A$6:$M$250,13,FALSE),0)</f>
        <v>0</v>
      </c>
      <c r="Q24" s="311">
        <f>_xlfn.IFNA(VLOOKUP(CONCATENATE($Q$5,$B24,$C24),'SWA1'!$A$6:$M$154,13,FALSE),0)</f>
        <v>0</v>
      </c>
      <c r="R24" s="231">
        <f>_xlfn.IFNA(VLOOKUP(CONCATENATE($R$5,$B24,$C24),'EH1'!$A$6:$M$200,13,FALSE),0)</f>
        <v>0</v>
      </c>
      <c r="S24" s="311">
        <f>_xlfn.IFNA(VLOOKUP(CONCATENATE($S$5,$B24,$C24),'HOR1'!$A$6:$M$287,13,FALSE),0)</f>
        <v>0</v>
      </c>
      <c r="T24" s="231">
        <f>_xlfn.IFNA(VLOOKUP(CONCATENATE($T$5,$B24,$C24),'PM2'!$A$6:$M$148,13,FALSE),0)</f>
        <v>0</v>
      </c>
      <c r="U24" s="311">
        <f>_xlfn.IFNA(VLOOKUP(CONCATENATE($U$5,$B24,$C24),[1]MOR1!$A$6:$M$148,13,FALSE),0)</f>
        <v>0</v>
      </c>
      <c r="V24" s="231">
        <f>_xlfn.IFNA(VLOOKUP(CONCATENATE($V$5,$B24,$C24),SER!$A$6:$M$144,13,FALSE),0)</f>
        <v>0</v>
      </c>
      <c r="W24" s="231">
        <f>_xlfn.IFNA(VLOOKUP(CONCATENATE($W$5,$B24,$C24),'BUS1'!$A$6:$M$200,13,FALSE),0)</f>
        <v>0</v>
      </c>
      <c r="X24" s="356">
        <f>_xlfn.IFNA(VLOOKUP(CONCATENATE($X$5,$B24,$C24),'HOR2'!$A$6:$M$200,13,FALSE),0)</f>
        <v>0</v>
      </c>
      <c r="Y24" s="231">
        <f>_xlfn.IFNA(VLOOKUP(CONCATENATE($Y$5,$B24,$C24),'PM3'!$A$6:$M$200,13,FALSE),0)</f>
        <v>0</v>
      </c>
      <c r="Z24" s="231">
        <f>_xlfn.IFNA(VLOOKUP(CONCATENATE($Z$5,$B24,$C24),'PM3'!$A$6:$M$200,13,FALSE),0)</f>
        <v>0</v>
      </c>
      <c r="AA24" s="231">
        <f>_xlfn.IFNA(VLOOKUP(CONCATENATE($AA$5,$B24,$C24),BAL!$A$6:$M$148,13,FALSE),0)</f>
        <v>0</v>
      </c>
      <c r="AB24" s="231">
        <f>_xlfn.IFNA(VLOOKUP(CONCATENATE($AB$5,$B24,$C24),BAL!$A$6:$M$148,13,FALSE),0)</f>
        <v>0</v>
      </c>
      <c r="AC24" s="52"/>
      <c r="AD24" s="231"/>
      <c r="AE24" s="52"/>
      <c r="AF24" s="235"/>
      <c r="AG24" s="235"/>
      <c r="AH24" s="239"/>
    </row>
    <row r="25" spans="1:34" x14ac:dyDescent="0.25">
      <c r="A25" s="505"/>
      <c r="B25" s="47" t="s">
        <v>160</v>
      </c>
      <c r="C25" s="53" t="s">
        <v>162</v>
      </c>
      <c r="D25" s="53" t="s">
        <v>161</v>
      </c>
      <c r="E25" s="54">
        <v>45031</v>
      </c>
      <c r="F25" s="51">
        <v>12</v>
      </c>
      <c r="G25" s="51">
        <f t="shared" si="3"/>
        <v>0</v>
      </c>
      <c r="H25" s="51">
        <f t="shared" si="4"/>
        <v>0</v>
      </c>
      <c r="I25" s="60">
        <f t="shared" si="5"/>
        <v>10</v>
      </c>
      <c r="J25" s="230">
        <f>_xlfn.IFNA(VLOOKUP(CONCATENATE($J$5,$B25,$C25),'HOR22'!$A$6:$M$250,13,FALSE),0)</f>
        <v>0</v>
      </c>
      <c r="K25" s="311">
        <f>_xlfn.IFNA(VLOOKUP(CONCATENATE($K$5,$B25,$C25),'BUS1'!$A$6:$M$250,13,FALSE),0)</f>
        <v>0</v>
      </c>
      <c r="L25" s="231">
        <f>_xlfn.IFNA(VLOOKUP(CONCATENATE($L$5,$B25,$C25),'KR2'!$A$6:$M$250,13,FALSE),0)</f>
        <v>0</v>
      </c>
      <c r="M25" s="231">
        <f>_xlfn.IFNA(VLOOKUP(CONCATENATE($M$5,$B25,$C25),'KR2'!$A$6:$M$250,13,FALSE),0)</f>
        <v>0</v>
      </c>
      <c r="N25" s="311">
        <f>_xlfn.IFNA(VLOOKUP(CONCATENATE($N$5,$B25,$C25),'CAP1'!$A$6:$M$250,13,FALSE),0)</f>
        <v>0</v>
      </c>
      <c r="O25" s="231">
        <f>_xlfn.IFNA(VLOOKUP(CONCATENATE($O$5,$B25,$C25),'PM1'!$A$6:$M$250,13,FALSE),0)</f>
        <v>0</v>
      </c>
      <c r="P25" s="231">
        <f>_xlfn.IFNA(VLOOKUP(CONCATENATE($P$5,$B25,$C25),'PM1'!$A$6:$M$250,13,FALSE),0)</f>
        <v>0</v>
      </c>
      <c r="Q25" s="311">
        <f>_xlfn.IFNA(VLOOKUP(CONCATENATE($Q$5,$B25,$C25),'SWA1'!$A$6:$M$154,13,FALSE),0)</f>
        <v>0</v>
      </c>
      <c r="R25" s="231">
        <f>_xlfn.IFNA(VLOOKUP(CONCATENATE($R$5,$B25,$C25),'EH1'!$A$6:$M$200,13,FALSE),0)</f>
        <v>0</v>
      </c>
      <c r="S25" s="311">
        <f>_xlfn.IFNA(VLOOKUP(CONCATENATE($S$5,$B25,$C25),'HOR1'!$A$6:$M$287,13,FALSE),0)</f>
        <v>0</v>
      </c>
      <c r="T25" s="231">
        <f>_xlfn.IFNA(VLOOKUP(CONCATENATE($T$5,$B25,$C25),'PM2'!$A$6:$M$148,13,FALSE),0)</f>
        <v>0</v>
      </c>
      <c r="U25" s="311">
        <f>_xlfn.IFNA(VLOOKUP(CONCATENATE($U$5,$B25,$C25),[1]MOR1!$A$6:$M$148,13,FALSE),0)</f>
        <v>0</v>
      </c>
      <c r="V25" s="231">
        <f>_xlfn.IFNA(VLOOKUP(CONCATENATE($V$5,$B25,$C25),SER!$A$6:$M$144,13,FALSE),0)</f>
        <v>0</v>
      </c>
      <c r="W25" s="231">
        <f>_xlfn.IFNA(VLOOKUP(CONCATENATE($W$5,$B25,$C25),'BUS1'!$A$6:$M$200,13,FALSE),0)</f>
        <v>0</v>
      </c>
      <c r="X25" s="356">
        <f>_xlfn.IFNA(VLOOKUP(CONCATENATE($X$5,$B25,$C25),'HOR2'!$A$6:$M$200,13,FALSE),0)</f>
        <v>0</v>
      </c>
      <c r="Y25" s="231">
        <f>_xlfn.IFNA(VLOOKUP(CONCATENATE($Y$5,$B25,$C25),'PM3'!$A$6:$M$200,13,FALSE),0)</f>
        <v>0</v>
      </c>
      <c r="Z25" s="231">
        <f>_xlfn.IFNA(VLOOKUP(CONCATENATE($Z$5,$B25,$C25),'PM3'!$A$6:$M$200,13,FALSE),0)</f>
        <v>0</v>
      </c>
      <c r="AA25" s="231">
        <f>_xlfn.IFNA(VLOOKUP(CONCATENATE($AA$5,$B25,$C25),BAL!$A$6:$M$148,13,FALSE),0)</f>
        <v>0</v>
      </c>
      <c r="AB25" s="231">
        <f>_xlfn.IFNA(VLOOKUP(CONCATENATE($AB$5,$B25,$C25),BAL!$A$6:$M$148,13,FALSE),0)</f>
        <v>0</v>
      </c>
      <c r="AC25" s="52"/>
      <c r="AD25" s="231"/>
      <c r="AE25" s="52"/>
      <c r="AF25" s="235"/>
      <c r="AG25" s="235"/>
      <c r="AH25" s="239"/>
    </row>
    <row r="26" spans="1:34" x14ac:dyDescent="0.25">
      <c r="A26" s="505"/>
      <c r="B26" s="47" t="s">
        <v>198</v>
      </c>
      <c r="C26" s="53" t="s">
        <v>191</v>
      </c>
      <c r="D26" s="53" t="s">
        <v>150</v>
      </c>
      <c r="E26" s="54">
        <v>45068</v>
      </c>
      <c r="F26" s="51">
        <v>12</v>
      </c>
      <c r="G26" s="51">
        <f t="shared" si="3"/>
        <v>0</v>
      </c>
      <c r="H26" s="51">
        <f t="shared" si="4"/>
        <v>0</v>
      </c>
      <c r="I26" s="60">
        <f t="shared" si="5"/>
        <v>10</v>
      </c>
      <c r="J26" s="230">
        <f>_xlfn.IFNA(VLOOKUP(CONCATENATE($J$5,$B26,$C26),'HOR22'!$A$6:$M$250,13,FALSE),0)</f>
        <v>0</v>
      </c>
      <c r="K26" s="311">
        <f>_xlfn.IFNA(VLOOKUP(CONCATENATE($K$5,$B26,$C26),'BUS1'!$A$6:$M$250,13,FALSE),0)</f>
        <v>0</v>
      </c>
      <c r="L26" s="231">
        <f>_xlfn.IFNA(VLOOKUP(CONCATENATE($L$5,$B26,$C26),'KR2'!$A$6:$M$250,13,FALSE),0)</f>
        <v>0</v>
      </c>
      <c r="M26" s="231">
        <f>_xlfn.IFNA(VLOOKUP(CONCATENATE($M$5,$B26,$C26),'KR2'!$A$6:$M$250,13,FALSE),0)</f>
        <v>0</v>
      </c>
      <c r="N26" s="311">
        <f>_xlfn.IFNA(VLOOKUP(CONCATENATE($N$5,$B26,$C26),'CAP1'!$A$6:$M$250,13,FALSE),0)</f>
        <v>0</v>
      </c>
      <c r="O26" s="231">
        <f>_xlfn.IFNA(VLOOKUP(CONCATENATE($O$5,$B26,$C26),'PM1'!$A$6:$M$250,13,FALSE),0)</f>
        <v>0</v>
      </c>
      <c r="P26" s="231">
        <f>_xlfn.IFNA(VLOOKUP(CONCATENATE($P$5,$B26,$C26),'PM1'!$A$6:$M$250,13,FALSE),0)</f>
        <v>0</v>
      </c>
      <c r="Q26" s="311">
        <f>_xlfn.IFNA(VLOOKUP(CONCATENATE($Q$5,$B26,$C26),'SWA1'!$A$6:$M$154,13,FALSE),0)</f>
        <v>0</v>
      </c>
      <c r="R26" s="231">
        <f>_xlfn.IFNA(VLOOKUP(CONCATENATE($R$5,$B26,$C26),'EH1'!$A$6:$M$200,13,FALSE),0)</f>
        <v>0</v>
      </c>
      <c r="S26" s="311">
        <f>_xlfn.IFNA(VLOOKUP(CONCATENATE($S$5,$B26,$C26),'HOR1'!$A$6:$M$287,13,FALSE),0)</f>
        <v>0</v>
      </c>
      <c r="T26" s="231">
        <f>_xlfn.IFNA(VLOOKUP(CONCATENATE($T$5,$B26,$C26),'PM2'!$A$6:$M$148,13,FALSE),0)</f>
        <v>0</v>
      </c>
      <c r="U26" s="311">
        <f>_xlfn.IFNA(VLOOKUP(CONCATENATE($U$5,$B26,$C26),[1]MOR1!$A$6:$M$148,13,FALSE),0)</f>
        <v>0</v>
      </c>
      <c r="V26" s="231">
        <f>_xlfn.IFNA(VLOOKUP(CONCATENATE($V$5,$B26,$C26),SER!$A$6:$M$144,13,FALSE),0)</f>
        <v>0</v>
      </c>
      <c r="W26" s="231">
        <f>_xlfn.IFNA(VLOOKUP(CONCATENATE($W$5,$B26,$C26),'BUS1'!$A$6:$M$200,13,FALSE),0)</f>
        <v>0</v>
      </c>
      <c r="X26" s="356">
        <f>_xlfn.IFNA(VLOOKUP(CONCATENATE($X$5,$B26,$C26),'HOR2'!$A$6:$M$200,13,FALSE),0)</f>
        <v>0</v>
      </c>
      <c r="Y26" s="231">
        <f>_xlfn.IFNA(VLOOKUP(CONCATENATE($Y$5,$B26,$C26),'PM3'!$A$6:$M$200,13,FALSE),0)</f>
        <v>0</v>
      </c>
      <c r="Z26" s="231">
        <f>_xlfn.IFNA(VLOOKUP(CONCATENATE($Z$5,$B26,$C26),'PM3'!$A$6:$M$200,13,FALSE),0)</f>
        <v>0</v>
      </c>
      <c r="AA26" s="231">
        <f>_xlfn.IFNA(VLOOKUP(CONCATENATE($AA$5,$B26,$C26),BAL!$A$6:$M$148,13,FALSE),0)</f>
        <v>0</v>
      </c>
      <c r="AB26" s="231">
        <f>_xlfn.IFNA(VLOOKUP(CONCATENATE($AB$5,$B26,$C26),BAL!$A$6:$M$148,13,FALSE),0)</f>
        <v>0</v>
      </c>
      <c r="AC26" s="52"/>
      <c r="AD26" s="231"/>
      <c r="AE26" s="52"/>
      <c r="AF26" s="235"/>
      <c r="AG26" s="235"/>
      <c r="AH26" s="239"/>
    </row>
    <row r="27" spans="1:34" x14ac:dyDescent="0.25">
      <c r="A27" s="505"/>
      <c r="B27" s="47" t="s">
        <v>199</v>
      </c>
      <c r="C27" s="53" t="s">
        <v>192</v>
      </c>
      <c r="D27" s="53" t="s">
        <v>168</v>
      </c>
      <c r="E27" s="54">
        <v>45028</v>
      </c>
      <c r="F27" s="51">
        <v>11</v>
      </c>
      <c r="G27" s="51">
        <f t="shared" si="3"/>
        <v>0</v>
      </c>
      <c r="H27" s="51">
        <f t="shared" si="4"/>
        <v>0</v>
      </c>
      <c r="I27" s="60">
        <f t="shared" si="5"/>
        <v>10</v>
      </c>
      <c r="J27" s="230">
        <f>_xlfn.IFNA(VLOOKUP(CONCATENATE($J$5,$B27,$C27),'HOR22'!$A$6:$M$250,13,FALSE),0)</f>
        <v>0</v>
      </c>
      <c r="K27" s="311">
        <f>_xlfn.IFNA(VLOOKUP(CONCATENATE($K$5,$B27,$C27),'BUS1'!$A$6:$M$250,13,FALSE),0)</f>
        <v>0</v>
      </c>
      <c r="L27" s="231">
        <f>_xlfn.IFNA(VLOOKUP(CONCATENATE($L$5,$B27,$C27),'KR2'!$A$6:$M$250,13,FALSE),0)</f>
        <v>0</v>
      </c>
      <c r="M27" s="231">
        <f>_xlfn.IFNA(VLOOKUP(CONCATENATE($M$5,$B27,$C27),'KR2'!$A$6:$M$250,13,FALSE),0)</f>
        <v>0</v>
      </c>
      <c r="N27" s="311">
        <f>_xlfn.IFNA(VLOOKUP(CONCATENATE($N$5,$B27,$C27),'CAP1'!$A$6:$M$250,13,FALSE),0)</f>
        <v>0</v>
      </c>
      <c r="O27" s="231">
        <f>_xlfn.IFNA(VLOOKUP(CONCATENATE($O$5,$B27,$C27),'PM1'!$A$6:$M$250,13,FALSE),0)</f>
        <v>0</v>
      </c>
      <c r="P27" s="231">
        <f>_xlfn.IFNA(VLOOKUP(CONCATENATE($P$5,$B27,$C27),'PM1'!$A$6:$M$250,13,FALSE),0)</f>
        <v>0</v>
      </c>
      <c r="Q27" s="311">
        <f>_xlfn.IFNA(VLOOKUP(CONCATENATE($Q$5,$B27,$C27),'SWA1'!$A$6:$M$154,13,FALSE),0)</f>
        <v>0</v>
      </c>
      <c r="R27" s="231">
        <f>_xlfn.IFNA(VLOOKUP(CONCATENATE($R$5,$B27,$C27),'EH1'!$A$6:$M$200,13,FALSE),0)</f>
        <v>0</v>
      </c>
      <c r="S27" s="311">
        <f>_xlfn.IFNA(VLOOKUP(CONCATENATE($S$5,$B27,$C27),'HOR1'!$A$6:$M$287,13,FALSE),0)</f>
        <v>0</v>
      </c>
      <c r="T27" s="231">
        <f>_xlfn.IFNA(VLOOKUP(CONCATENATE($T$5,$B27,$C27),'PM2'!$A$6:$M$148,13,FALSE),0)</f>
        <v>0</v>
      </c>
      <c r="U27" s="311">
        <f>_xlfn.IFNA(VLOOKUP(CONCATENATE($U$5,$B27,$C27),[1]MOR1!$A$6:$M$148,13,FALSE),0)</f>
        <v>0</v>
      </c>
      <c r="V27" s="231">
        <f>_xlfn.IFNA(VLOOKUP(CONCATENATE($V$5,$B27,$C27),SER!$A$6:$M$144,13,FALSE),0)</f>
        <v>0</v>
      </c>
      <c r="W27" s="231">
        <f>_xlfn.IFNA(VLOOKUP(CONCATENATE($W$5,$B27,$C27),'BUS1'!$A$6:$M$200,13,FALSE),0)</f>
        <v>0</v>
      </c>
      <c r="X27" s="356">
        <f>_xlfn.IFNA(VLOOKUP(CONCATENATE($X$5,$B27,$C27),'HOR2'!$A$6:$M$200,13,FALSE),0)</f>
        <v>0</v>
      </c>
      <c r="Y27" s="231">
        <f>_xlfn.IFNA(VLOOKUP(CONCATENATE($Y$5,$B27,$C27),'PM3'!$A$6:$M$200,13,FALSE),0)</f>
        <v>0</v>
      </c>
      <c r="Z27" s="231">
        <f>_xlfn.IFNA(VLOOKUP(CONCATENATE($Z$5,$B27,$C27),'PM3'!$A$6:$M$200,13,FALSE),0)</f>
        <v>0</v>
      </c>
      <c r="AA27" s="231">
        <f>_xlfn.IFNA(VLOOKUP(CONCATENATE($AA$5,$B27,$C27),BAL!$A$6:$M$148,13,FALSE),0)</f>
        <v>0</v>
      </c>
      <c r="AB27" s="231">
        <f>_xlfn.IFNA(VLOOKUP(CONCATENATE($AB$5,$B27,$C27),BAL!$A$6:$M$148,13,FALSE),0)</f>
        <v>0</v>
      </c>
      <c r="AC27" s="52"/>
      <c r="AD27" s="231"/>
      <c r="AE27" s="52"/>
      <c r="AF27" s="235"/>
      <c r="AG27" s="235"/>
      <c r="AH27" s="239"/>
    </row>
    <row r="28" spans="1:34" x14ac:dyDescent="0.25">
      <c r="A28" s="505"/>
      <c r="B28" s="47" t="s">
        <v>169</v>
      </c>
      <c r="C28" s="53" t="s">
        <v>170</v>
      </c>
      <c r="D28" s="53" t="s">
        <v>171</v>
      </c>
      <c r="E28" s="54">
        <v>45044</v>
      </c>
      <c r="F28" s="51">
        <v>12</v>
      </c>
      <c r="G28" s="51">
        <f t="shared" si="3"/>
        <v>0</v>
      </c>
      <c r="H28" s="51">
        <f t="shared" si="4"/>
        <v>0</v>
      </c>
      <c r="I28" s="60">
        <f t="shared" si="5"/>
        <v>10</v>
      </c>
      <c r="J28" s="230">
        <f>_xlfn.IFNA(VLOOKUP(CONCATENATE($J$5,$B28,$C28),'HOR22'!$A$6:$M$250,13,FALSE),0)</f>
        <v>0</v>
      </c>
      <c r="K28" s="311">
        <f>_xlfn.IFNA(VLOOKUP(CONCATENATE($K$5,$B28,$C28),'BUS1'!$A$6:$M$250,13,FALSE),0)</f>
        <v>0</v>
      </c>
      <c r="L28" s="231">
        <f>_xlfn.IFNA(VLOOKUP(CONCATENATE($L$5,$B28,$C28),'KR2'!$A$6:$M$250,13,FALSE),0)</f>
        <v>0</v>
      </c>
      <c r="M28" s="231">
        <f>_xlfn.IFNA(VLOOKUP(CONCATENATE($M$5,$B28,$C28),'KR2'!$A$6:$M$250,13,FALSE),0)</f>
        <v>0</v>
      </c>
      <c r="N28" s="311">
        <f>_xlfn.IFNA(VLOOKUP(CONCATENATE($N$5,$B28,$C28),'CAP1'!$A$6:$M$250,13,FALSE),0)</f>
        <v>0</v>
      </c>
      <c r="O28" s="231">
        <f>_xlfn.IFNA(VLOOKUP(CONCATENATE($O$5,$B28,$C28),'PM1'!$A$6:$M$250,13,FALSE),0)</f>
        <v>0</v>
      </c>
      <c r="P28" s="231">
        <f>_xlfn.IFNA(VLOOKUP(CONCATENATE($P$5,$B28,$C28),'PM1'!$A$6:$M$250,13,FALSE),0)</f>
        <v>0</v>
      </c>
      <c r="Q28" s="311">
        <f>_xlfn.IFNA(VLOOKUP(CONCATENATE($Q$5,$B28,$C28),'SWA1'!$A$6:$M$154,13,FALSE),0)</f>
        <v>0</v>
      </c>
      <c r="R28" s="231">
        <f>_xlfn.IFNA(VLOOKUP(CONCATENATE($R$5,$B28,$C28),'EH1'!$A$6:$M$200,13,FALSE),0)</f>
        <v>0</v>
      </c>
      <c r="S28" s="311">
        <f>_xlfn.IFNA(VLOOKUP(CONCATENATE($S$5,$B28,$C28),'HOR1'!$A$6:$M$287,13,FALSE),0)</f>
        <v>0</v>
      </c>
      <c r="T28" s="231">
        <f>_xlfn.IFNA(VLOOKUP(CONCATENATE($T$5,$B28,$C28),'PM2'!$A$6:$M$148,13,FALSE),0)</f>
        <v>0</v>
      </c>
      <c r="U28" s="311">
        <f>_xlfn.IFNA(VLOOKUP(CONCATENATE($U$5,$B28,$C28),[1]MOR1!$A$6:$M$148,13,FALSE),0)</f>
        <v>0</v>
      </c>
      <c r="V28" s="231">
        <f>_xlfn.IFNA(VLOOKUP(CONCATENATE($V$5,$B28,$C28),SER!$A$6:$M$144,13,FALSE),0)</f>
        <v>0</v>
      </c>
      <c r="W28" s="231">
        <f>_xlfn.IFNA(VLOOKUP(CONCATENATE($W$5,$B28,$C28),'BUS1'!$A$6:$M$200,13,FALSE),0)</f>
        <v>0</v>
      </c>
      <c r="X28" s="356">
        <f>_xlfn.IFNA(VLOOKUP(CONCATENATE($X$5,$B28,$C28),'HOR2'!$A$6:$M$200,13,FALSE),0)</f>
        <v>0</v>
      </c>
      <c r="Y28" s="231">
        <f>_xlfn.IFNA(VLOOKUP(CONCATENATE($Y$5,$B28,$C28),'PM3'!$A$6:$M$200,13,FALSE),0)</f>
        <v>0</v>
      </c>
      <c r="Z28" s="231">
        <f>_xlfn.IFNA(VLOOKUP(CONCATENATE($Z$5,$B28,$C28),'PM3'!$A$6:$M$200,13,FALSE),0)</f>
        <v>0</v>
      </c>
      <c r="AA28" s="231">
        <f>_xlfn.IFNA(VLOOKUP(CONCATENATE($AA$5,$B28,$C28),BAL!$A$6:$M$148,13,FALSE),0)</f>
        <v>0</v>
      </c>
      <c r="AB28" s="231">
        <f>_xlfn.IFNA(VLOOKUP(CONCATENATE($AB$5,$B28,$C28),BAL!$A$6:$M$148,13,FALSE),0)</f>
        <v>0</v>
      </c>
      <c r="AC28" s="52"/>
      <c r="AD28" s="231"/>
      <c r="AE28" s="52"/>
      <c r="AF28" s="235"/>
      <c r="AG28" s="235"/>
      <c r="AH28" s="239"/>
    </row>
    <row r="29" spans="1:34" x14ac:dyDescent="0.25">
      <c r="A29" s="505"/>
      <c r="B29" s="47" t="s">
        <v>199</v>
      </c>
      <c r="C29" s="53" t="s">
        <v>192</v>
      </c>
      <c r="D29" s="53" t="s">
        <v>168</v>
      </c>
      <c r="E29" s="54">
        <v>45028</v>
      </c>
      <c r="F29" s="51">
        <v>11</v>
      </c>
      <c r="G29" s="51">
        <f t="shared" si="3"/>
        <v>0</v>
      </c>
      <c r="H29" s="51">
        <f t="shared" si="4"/>
        <v>0</v>
      </c>
      <c r="I29" s="60">
        <f t="shared" si="5"/>
        <v>10</v>
      </c>
      <c r="J29" s="230">
        <f>_xlfn.IFNA(VLOOKUP(CONCATENATE($J$5,$B29,$C29),'HOR22'!$A$6:$M$250,13,FALSE),0)</f>
        <v>0</v>
      </c>
      <c r="K29" s="311">
        <f>_xlfn.IFNA(VLOOKUP(CONCATENATE($K$5,$B29,$C29),'BUS1'!$A$6:$M$250,13,FALSE),0)</f>
        <v>0</v>
      </c>
      <c r="L29" s="231">
        <f>_xlfn.IFNA(VLOOKUP(CONCATENATE($L$5,$B29,$C29),'KR2'!$A$6:$M$250,13,FALSE),0)</f>
        <v>0</v>
      </c>
      <c r="M29" s="231">
        <f>_xlfn.IFNA(VLOOKUP(CONCATENATE($M$5,$B29,$C29),'KR2'!$A$6:$M$250,13,FALSE),0)</f>
        <v>0</v>
      </c>
      <c r="N29" s="311">
        <f>_xlfn.IFNA(VLOOKUP(CONCATENATE($N$5,$B29,$C29),'CAP1'!$A$6:$M$250,13,FALSE),0)</f>
        <v>0</v>
      </c>
      <c r="O29" s="231">
        <f>_xlfn.IFNA(VLOOKUP(CONCATENATE($O$5,$B29,$C29),'PM1'!$A$6:$M$250,13,FALSE),0)</f>
        <v>0</v>
      </c>
      <c r="P29" s="231">
        <f>_xlfn.IFNA(VLOOKUP(CONCATENATE($P$5,$B29,$C29),'PM1'!$A$6:$M$250,13,FALSE),0)</f>
        <v>0</v>
      </c>
      <c r="Q29" s="311">
        <f>_xlfn.IFNA(VLOOKUP(CONCATENATE($Q$5,$B29,$C29),'SWA1'!$A$6:$M$154,13,FALSE),0)</f>
        <v>0</v>
      </c>
      <c r="R29" s="231">
        <f>_xlfn.IFNA(VLOOKUP(CONCATENATE($R$5,$B29,$C29),'EH1'!$A$6:$M$200,13,FALSE),0)</f>
        <v>0</v>
      </c>
      <c r="S29" s="311">
        <f>_xlfn.IFNA(VLOOKUP(CONCATENATE($S$5,$B29,$C29),'HOR1'!$A$6:$M$287,13,FALSE),0)</f>
        <v>0</v>
      </c>
      <c r="T29" s="231">
        <f>_xlfn.IFNA(VLOOKUP(CONCATENATE($T$5,$B29,$C29),'PM2'!$A$6:$M$148,13,FALSE),0)</f>
        <v>0</v>
      </c>
      <c r="U29" s="311">
        <f>_xlfn.IFNA(VLOOKUP(CONCATENATE($U$5,$B29,$C29),[1]MOR1!$A$6:$M$148,13,FALSE),0)</f>
        <v>0</v>
      </c>
      <c r="V29" s="231">
        <f>_xlfn.IFNA(VLOOKUP(CONCATENATE($V$5,$B29,$C29),SER!$A$6:$M$144,13,FALSE),0)</f>
        <v>0</v>
      </c>
      <c r="W29" s="231">
        <f>_xlfn.IFNA(VLOOKUP(CONCATENATE($W$5,$B29,$C29),'BUS1'!$A$6:$M$200,13,FALSE),0)</f>
        <v>0</v>
      </c>
      <c r="X29" s="356">
        <f>_xlfn.IFNA(VLOOKUP(CONCATENATE($X$5,$B29,$C29),'HOR2'!$A$6:$M$200,13,FALSE),0)</f>
        <v>0</v>
      </c>
      <c r="Y29" s="231">
        <f>_xlfn.IFNA(VLOOKUP(CONCATENATE($Y$5,$B29,$C29),'PM3'!$A$6:$M$200,13,FALSE),0)</f>
        <v>0</v>
      </c>
      <c r="Z29" s="231">
        <f>_xlfn.IFNA(VLOOKUP(CONCATENATE($Z$5,$B29,$C29),'PM3'!$A$6:$M$200,13,FALSE),0)</f>
        <v>0</v>
      </c>
      <c r="AA29" s="231">
        <f>_xlfn.IFNA(VLOOKUP(CONCATENATE($AA$5,$B29,$C29),BAL!$A$6:$M$148,13,FALSE),0)</f>
        <v>0</v>
      </c>
      <c r="AB29" s="231">
        <f>_xlfn.IFNA(VLOOKUP(CONCATENATE($AB$5,$B29,$C29),BAL!$A$6:$M$148,13,FALSE),0)</f>
        <v>0</v>
      </c>
      <c r="AC29" s="52"/>
      <c r="AD29" s="231"/>
      <c r="AE29" s="52"/>
      <c r="AF29" s="235"/>
      <c r="AG29" s="235"/>
      <c r="AH29" s="239"/>
    </row>
    <row r="30" spans="1:34" s="3" customFormat="1" x14ac:dyDescent="0.25">
      <c r="A30" s="505"/>
      <c r="B30" s="47" t="s">
        <v>175</v>
      </c>
      <c r="C30" s="53" t="s">
        <v>176</v>
      </c>
      <c r="D30" s="53" t="s">
        <v>171</v>
      </c>
      <c r="E30" s="54">
        <v>45041</v>
      </c>
      <c r="F30" s="51">
        <v>10</v>
      </c>
      <c r="G30" s="51">
        <f t="shared" si="3"/>
        <v>0</v>
      </c>
      <c r="H30" s="51">
        <f t="shared" si="4"/>
        <v>0</v>
      </c>
      <c r="I30" s="60">
        <f t="shared" si="5"/>
        <v>10</v>
      </c>
      <c r="J30" s="230">
        <f>_xlfn.IFNA(VLOOKUP(CONCATENATE($J$5,$B30,$C30),'HOR22'!$A$6:$M$250,13,FALSE),0)</f>
        <v>0</v>
      </c>
      <c r="K30" s="311">
        <f>_xlfn.IFNA(VLOOKUP(CONCATENATE($K$5,$B30,$C30),'BUS1'!$A$6:$M$250,13,FALSE),0)</f>
        <v>0</v>
      </c>
      <c r="L30" s="231">
        <f>_xlfn.IFNA(VLOOKUP(CONCATENATE($L$5,$B30,$C30),'KR2'!$A$6:$M$250,13,FALSE),0)</f>
        <v>0</v>
      </c>
      <c r="M30" s="231">
        <f>_xlfn.IFNA(VLOOKUP(CONCATENATE($M$5,$B30,$C30),'KR2'!$A$6:$M$250,13,FALSE),0)</f>
        <v>0</v>
      </c>
      <c r="N30" s="311">
        <f>_xlfn.IFNA(VLOOKUP(CONCATENATE($N$5,$B30,$C30),'CAP1'!$A$6:$M$250,13,FALSE),0)</f>
        <v>0</v>
      </c>
      <c r="O30" s="231">
        <f>_xlfn.IFNA(VLOOKUP(CONCATENATE($O$5,$B30,$C30),'PM1'!$A$6:$M$250,13,FALSE),0)</f>
        <v>0</v>
      </c>
      <c r="P30" s="231">
        <f>_xlfn.IFNA(VLOOKUP(CONCATENATE($P$5,$B30,$C30),'PM1'!$A$6:$M$250,13,FALSE),0)</f>
        <v>0</v>
      </c>
      <c r="Q30" s="311">
        <f>_xlfn.IFNA(VLOOKUP(CONCATENATE($Q$5,$B30,$C30),'SWA1'!$A$6:$M$154,13,FALSE),0)</f>
        <v>0</v>
      </c>
      <c r="R30" s="231">
        <f>_xlfn.IFNA(VLOOKUP(CONCATENATE($R$5,$B30,$C30),'EH1'!$A$6:$M$200,13,FALSE),0)</f>
        <v>0</v>
      </c>
      <c r="S30" s="311">
        <f>_xlfn.IFNA(VLOOKUP(CONCATENATE($S$5,$B30,$C30),'HOR1'!$A$6:$M$287,13,FALSE),0)</f>
        <v>0</v>
      </c>
      <c r="T30" s="231">
        <f>_xlfn.IFNA(VLOOKUP(CONCATENATE($T$5,$B30,$C30),'PM2'!$A$6:$M$148,13,FALSE),0)</f>
        <v>0</v>
      </c>
      <c r="U30" s="311">
        <f>_xlfn.IFNA(VLOOKUP(CONCATENATE($U$5,$B30,$C30),[1]MOR1!$A$6:$M$148,13,FALSE),0)</f>
        <v>0</v>
      </c>
      <c r="V30" s="231">
        <f>_xlfn.IFNA(VLOOKUP(CONCATENATE($V$5,$B30,$C30),SER!$A$6:$M$144,13,FALSE),0)</f>
        <v>0</v>
      </c>
      <c r="W30" s="231">
        <f>_xlfn.IFNA(VLOOKUP(CONCATENATE($W$5,$B30,$C30),'BUS1'!$A$6:$M$200,13,FALSE),0)</f>
        <v>0</v>
      </c>
      <c r="X30" s="356">
        <f>_xlfn.IFNA(VLOOKUP(CONCATENATE($X$5,$B30,$C30),'HOR2'!$A$6:$M$200,13,FALSE),0)</f>
        <v>0</v>
      </c>
      <c r="Y30" s="231">
        <f>_xlfn.IFNA(VLOOKUP(CONCATENATE($Y$5,$B30,$C30),'PM3'!$A$6:$M$200,13,FALSE),0)</f>
        <v>0</v>
      </c>
      <c r="Z30" s="231">
        <f>_xlfn.IFNA(VLOOKUP(CONCATENATE($Z$5,$B30,$C30),'PM3'!$A$6:$M$200,13,FALSE),0)</f>
        <v>0</v>
      </c>
      <c r="AA30" s="231">
        <f>_xlfn.IFNA(VLOOKUP(CONCATENATE($AA$5,$B30,$C30),BAL!$A$6:$M$148,13,FALSE),0)</f>
        <v>0</v>
      </c>
      <c r="AB30" s="231">
        <f>_xlfn.IFNA(VLOOKUP(CONCATENATE($AB$5,$B30,$C30),BAL!$A$6:$M$148,13,FALSE),0)</f>
        <v>0</v>
      </c>
      <c r="AC30" s="52"/>
      <c r="AD30" s="231"/>
      <c r="AE30" s="52"/>
      <c r="AF30" s="235"/>
      <c r="AG30" s="235"/>
      <c r="AH30" s="237"/>
    </row>
    <row r="31" spans="1:34" x14ac:dyDescent="0.25">
      <c r="A31" s="505"/>
      <c r="B31" s="47" t="s">
        <v>184</v>
      </c>
      <c r="C31" s="53" t="s">
        <v>809</v>
      </c>
      <c r="D31" s="53" t="s">
        <v>185</v>
      </c>
      <c r="E31" s="54">
        <v>45034</v>
      </c>
      <c r="F31" s="51">
        <v>10</v>
      </c>
      <c r="G31" s="51">
        <f t="shared" si="3"/>
        <v>0</v>
      </c>
      <c r="H31" s="51">
        <f t="shared" si="4"/>
        <v>0</v>
      </c>
      <c r="I31" s="60">
        <f t="shared" si="5"/>
        <v>10</v>
      </c>
      <c r="J31" s="183">
        <f>_xlfn.IFNA(VLOOKUP(CONCATENATE($J$5,$B31,$C31),'HOR22'!$A$6:$M$250,13,FALSE),0)</f>
        <v>0</v>
      </c>
      <c r="K31" s="312">
        <f>_xlfn.IFNA(VLOOKUP(CONCATENATE($K$5,$B31,$C31),'HOR22'!$A$6:$M$250,13,FALSE),0)</f>
        <v>0</v>
      </c>
      <c r="L31" s="52">
        <f>_xlfn.IFNA(VLOOKUP(CONCATENATE($L$5,$B31,$C31),'BUS1'!$A$6:$M$250,13,FALSE),0)</f>
        <v>0</v>
      </c>
      <c r="M31" s="231">
        <f>_xlfn.IFNA(VLOOKUP(CONCATENATE($M$5,$B31,$C31),'KR2'!$A$6:$M$250,13,FALSE),0)</f>
        <v>0</v>
      </c>
      <c r="N31" s="312">
        <f>_xlfn.IFNA(VLOOKUP(CONCATENATE($N$5,$B31,$C31),'KR2'!$A$6:$M$250,13,FALSE),0)</f>
        <v>0</v>
      </c>
      <c r="O31" s="231">
        <f>_xlfn.IFNA(VLOOKUP(CONCATENATE($O$5,$B31,$C31),'PM1'!$A$6:$M$250,13,FALSE),0)</f>
        <v>0</v>
      </c>
      <c r="P31" s="231">
        <f>_xlfn.IFNA(VLOOKUP(CONCATENATE($P$5,$B31,$C31),'PM1'!$A$6:$M$250,13,FALSE),0)</f>
        <v>0</v>
      </c>
      <c r="Q31" s="312">
        <f>_xlfn.IFNA(VLOOKUP(CONCATENATE($Q$5,$B31,$C31),'HOR1'!$A$6:$M$250,13,FALSE),0)</f>
        <v>0</v>
      </c>
      <c r="R31" s="52">
        <f>_xlfn.IFNA(VLOOKUP(CONCATENATE($R$5,$B31,$C31),'SWA1'!$A$6:$M$250,13,FALSE),0)</f>
        <v>0</v>
      </c>
      <c r="S31" s="312">
        <f>_xlfn.IFNA(VLOOKUP(CONCATENATE($S$5,$B31,$C31),'PM1'!$A$6:$M$154,13,FALSE),0)</f>
        <v>0</v>
      </c>
      <c r="T31" s="231">
        <f>_xlfn.IFNA(VLOOKUP(CONCATENATE($T$5,$B31,$C31),'PM2'!$A$6:$M$148,13,FALSE),0)</f>
        <v>0</v>
      </c>
      <c r="U31" s="312">
        <f>_xlfn.IFNA(VLOOKUP(CONCATENATE($U$5,$B31,$C31),'CAP1'!$A$6:$M$200,13,FALSE),0)</f>
        <v>0</v>
      </c>
      <c r="V31" s="231">
        <f>_xlfn.IFNA(VLOOKUP(CONCATENATE($V$5,$B31,$C31),SER!$A$6:$M$144,13,FALSE),0)</f>
        <v>0</v>
      </c>
      <c r="W31" s="231">
        <f>_xlfn.IFNA(VLOOKUP(CONCATENATE($W$5,$B31,$C31),'Spare 2'!$A$6:$M$148,13,FALSE),0)</f>
        <v>0</v>
      </c>
      <c r="X31" s="356">
        <f>_xlfn.IFNA(VLOOKUP(CONCATENATE($X$5,$B31,$C31),'HOR2'!$A$6:$M$148,13,FALSE),0)</f>
        <v>0</v>
      </c>
      <c r="Y31" s="231">
        <f>_xlfn.IFNA(VLOOKUP(CONCATENATE($Y$5,$B31,$C31),'PM3'!$A$6:$M$200,13,FALSE),0)</f>
        <v>0</v>
      </c>
      <c r="Z31" s="231">
        <f>_xlfn.IFNA(VLOOKUP(CONCATENATE($Z$5,$B31,$C31),'PM3'!$A$6:$M$200,13,FALSE),0)</f>
        <v>0</v>
      </c>
      <c r="AA31" s="231">
        <f>_xlfn.IFNA(VLOOKUP(CONCATENATE($AA$5,$B31,$C31),BAL!$A$6:$M$148,13,FALSE),0)</f>
        <v>0</v>
      </c>
      <c r="AB31" s="231">
        <f>_xlfn.IFNA(VLOOKUP(CONCATENATE($AB$5,$B31,$C31),BAL!$A$6:$M$148,13,FALSE),0)</f>
        <v>0</v>
      </c>
      <c r="AC31" s="52"/>
      <c r="AD31" s="231"/>
      <c r="AE31" s="52"/>
      <c r="AF31" s="235"/>
      <c r="AG31" s="235"/>
      <c r="AH31" s="239"/>
    </row>
    <row r="32" spans="1:34" x14ac:dyDescent="0.25">
      <c r="A32" s="505"/>
      <c r="B32" s="47" t="s">
        <v>186</v>
      </c>
      <c r="C32" s="53" t="s">
        <v>810</v>
      </c>
      <c r="D32" s="53" t="s">
        <v>187</v>
      </c>
      <c r="E32" s="54">
        <v>45071</v>
      </c>
      <c r="F32" s="51">
        <v>9</v>
      </c>
      <c r="G32" s="51">
        <f t="shared" si="3"/>
        <v>0</v>
      </c>
      <c r="H32" s="51">
        <f t="shared" si="4"/>
        <v>0</v>
      </c>
      <c r="I32" s="60">
        <f t="shared" si="5"/>
        <v>10</v>
      </c>
      <c r="J32" s="183">
        <f>_xlfn.IFNA(VLOOKUP(CONCATENATE($J$5,$B32,$C32),'HOR22'!$A$6:$M$250,13,FALSE),0)</f>
        <v>0</v>
      </c>
      <c r="K32" s="312">
        <f>_xlfn.IFNA(VLOOKUP(CONCATENATE($K$5,$B32,$C32),'HOR22'!$A$6:$M$250,13,FALSE),0)</f>
        <v>0</v>
      </c>
      <c r="L32" s="52">
        <f>_xlfn.IFNA(VLOOKUP(CONCATENATE($L$5,$B32,$C32),'BUS1'!$A$6:$M$250,13,FALSE),0)</f>
        <v>0</v>
      </c>
      <c r="M32" s="231">
        <f>_xlfn.IFNA(VLOOKUP(CONCATENATE($M$5,$B32,$C32),'KR2'!$A$6:$M$250,13,FALSE),0)</f>
        <v>0</v>
      </c>
      <c r="N32" s="312">
        <f>_xlfn.IFNA(VLOOKUP(CONCATENATE($N$5,$B32,$C32),'KR2'!$A$6:$M$250,13,FALSE),0)</f>
        <v>0</v>
      </c>
      <c r="O32" s="231">
        <f>_xlfn.IFNA(VLOOKUP(CONCATENATE($O$5,$B32,$C32),'PM1'!$A$6:$M$250,13,FALSE),0)</f>
        <v>0</v>
      </c>
      <c r="P32" s="231">
        <f>_xlfn.IFNA(VLOOKUP(CONCATENATE($P$5,$B32,$C32),'PM1'!$A$6:$M$250,13,FALSE),0)</f>
        <v>0</v>
      </c>
      <c r="Q32" s="312">
        <f>_xlfn.IFNA(VLOOKUP(CONCATENATE($Q$5,$B32,$C32),'HOR1'!$A$6:$M$250,13,FALSE),0)</f>
        <v>0</v>
      </c>
      <c r="R32" s="52">
        <f>_xlfn.IFNA(VLOOKUP(CONCATENATE($R$5,$B32,$C32),'SWA1'!$A$6:$M$250,13,FALSE),0)</f>
        <v>0</v>
      </c>
      <c r="S32" s="312">
        <f>_xlfn.IFNA(VLOOKUP(CONCATENATE($S$5,$B32,$C32),'PM1'!$A$6:$M$154,13,FALSE),0)</f>
        <v>0</v>
      </c>
      <c r="T32" s="231">
        <f>_xlfn.IFNA(VLOOKUP(CONCATENATE($T$5,$B32,$C32),'PM2'!$A$6:$M$148,13,FALSE),0)</f>
        <v>0</v>
      </c>
      <c r="U32" s="312">
        <f>_xlfn.IFNA(VLOOKUP(CONCATENATE($U$5,$B32,$C32),'CAP1'!$A$6:$M$200,13,FALSE),0)</f>
        <v>0</v>
      </c>
      <c r="V32" s="231">
        <f>_xlfn.IFNA(VLOOKUP(CONCATENATE($V$5,$B32,$C32),SER!$A$6:$M$144,13,FALSE),0)</f>
        <v>0</v>
      </c>
      <c r="W32" s="231">
        <f>_xlfn.IFNA(VLOOKUP(CONCATENATE($W$5,$B32,$C32),'Spare 2'!$A$6:$M$148,13,FALSE),0)</f>
        <v>0</v>
      </c>
      <c r="X32" s="356">
        <f>_xlfn.IFNA(VLOOKUP(CONCATENATE($X$5,$B32,$C32),'HOR2'!$A$6:$M$148,13,FALSE),0)</f>
        <v>0</v>
      </c>
      <c r="Y32" s="231">
        <f>_xlfn.IFNA(VLOOKUP(CONCATENATE($Y$5,$B32,$C32),'PM3'!$A$6:$M$200,13,FALSE),0)</f>
        <v>0</v>
      </c>
      <c r="Z32" s="231">
        <f>_xlfn.IFNA(VLOOKUP(CONCATENATE($Z$5,$B32,$C32),'PM3'!$A$6:$M$200,13,FALSE),0)</f>
        <v>0</v>
      </c>
      <c r="AA32" s="231">
        <f>_xlfn.IFNA(VLOOKUP(CONCATENATE($AA$5,$B32,$C32),BAL!$A$6:$M$148,13,FALSE),0)</f>
        <v>0</v>
      </c>
      <c r="AB32" s="231">
        <f>_xlfn.IFNA(VLOOKUP(CONCATENATE($AB$5,$B32,$C32),BAL!$A$6:$M$148,13,FALSE),0)</f>
        <v>0</v>
      </c>
      <c r="AC32" s="52"/>
      <c r="AD32" s="231"/>
      <c r="AE32" s="52"/>
      <c r="AF32" s="235"/>
      <c r="AG32" s="235"/>
      <c r="AH32" s="239"/>
    </row>
    <row r="33" spans="1:34" x14ac:dyDescent="0.25">
      <c r="A33" s="505"/>
      <c r="B33" s="47" t="s">
        <v>491</v>
      </c>
      <c r="C33" s="53" t="s">
        <v>492</v>
      </c>
      <c r="D33" s="53" t="s">
        <v>493</v>
      </c>
      <c r="E33" s="54">
        <v>45121</v>
      </c>
      <c r="F33" s="51">
        <v>11</v>
      </c>
      <c r="G33" s="51">
        <f t="shared" si="3"/>
        <v>0</v>
      </c>
      <c r="H33" s="51">
        <f t="shared" si="4"/>
        <v>0</v>
      </c>
      <c r="I33" s="60">
        <f t="shared" si="5"/>
        <v>10</v>
      </c>
      <c r="J33" s="183">
        <f>_xlfn.IFNA(VLOOKUP(CONCATENATE($J$5,$B33,$C33),'HOR22'!$A$6:$M$250,13,FALSE),0)</f>
        <v>0</v>
      </c>
      <c r="K33" s="312">
        <f>_xlfn.IFNA(VLOOKUP(CONCATENATE($K$5,$B33,$C33),'HOR22'!$A$6:$M$250,13,FALSE),0)</f>
        <v>0</v>
      </c>
      <c r="L33" s="52">
        <f>_xlfn.IFNA(VLOOKUP(CONCATENATE($L$5,$B33,$C33),'BUS1'!$A$6:$M$250,13,FALSE),0)</f>
        <v>0</v>
      </c>
      <c r="M33" s="231">
        <f>_xlfn.IFNA(VLOOKUP(CONCATENATE($M$5,$B33,$C33),'KR2'!$A$6:$M$250,13,FALSE),0)</f>
        <v>0</v>
      </c>
      <c r="N33" s="312">
        <f>_xlfn.IFNA(VLOOKUP(CONCATENATE($N$5,$B33,$C33),'KR2'!$A$6:$M$250,13,FALSE),0)</f>
        <v>0</v>
      </c>
      <c r="O33" s="52">
        <f>_xlfn.IFNA(VLOOKUP(CONCATENATE($O$5,$B33,$C33),'HOR1'!$A$6:$M$250,13,FALSE),0)</f>
        <v>0</v>
      </c>
      <c r="P33" s="231">
        <f>_xlfn.IFNA(VLOOKUP(CONCATENATE($P$5,$B33,$C33),[4]pee1!$A$6:$M$250,13,FALSE),0)</f>
        <v>0</v>
      </c>
      <c r="Q33" s="312">
        <f>_xlfn.IFNA(VLOOKUP(CONCATENATE($Q$5,$B33,$C33),'HOR1'!$A$6:$M$250,13,FALSE),0)</f>
        <v>0</v>
      </c>
      <c r="R33" s="52">
        <f>_xlfn.IFNA(VLOOKUP(CONCATENATE($R$5,$B33,$C33),'SWA1'!$A$6:$M$250,13,FALSE),0)</f>
        <v>0</v>
      </c>
      <c r="S33" s="312">
        <f>_xlfn.IFNA(VLOOKUP(CONCATENATE($S$5,$B33,$C33),'PM1'!$A$6:$M$154,13,FALSE),0)</f>
        <v>0</v>
      </c>
      <c r="T33" s="231">
        <f>_xlfn.IFNA(VLOOKUP(CONCATENATE($T$5,$B33,$C33),'PM2'!$A$6:$M$148,13,FALSE),0)</f>
        <v>0</v>
      </c>
      <c r="U33" s="312">
        <f>_xlfn.IFNA(VLOOKUP(CONCATENATE($U$5,$B33,$C33),'CAP1'!$A$6:$M$200,13,FALSE),0)</f>
        <v>0</v>
      </c>
      <c r="V33" s="231">
        <f>_xlfn.IFNA(VLOOKUP(CONCATENATE($V$5,$B33,$C33),SER!$A$6:$M$144,13,FALSE),0)</f>
        <v>0</v>
      </c>
      <c r="W33" s="231">
        <f>_xlfn.IFNA(VLOOKUP(CONCATENATE($W$5,$B33,$C33),'Spare 2'!$A$6:$M$148,13,FALSE),0)</f>
        <v>0</v>
      </c>
      <c r="X33" s="356">
        <f>_xlfn.IFNA(VLOOKUP(CONCATENATE($X$5,$B33,$C33),'HOR2'!$A$6:$M$148,13,FALSE),0)</f>
        <v>0</v>
      </c>
      <c r="Y33" s="231">
        <f>_xlfn.IFNA(VLOOKUP(CONCATENATE($Y$5,$B33,$C33),'PM3'!$A$6:$M$200,13,FALSE),0)</f>
        <v>0</v>
      </c>
      <c r="Z33" s="231">
        <f>_xlfn.IFNA(VLOOKUP(CONCATENATE($Z$5,$B33,$C33),'PM3'!$A$6:$M$200,13,FALSE),0)</f>
        <v>0</v>
      </c>
      <c r="AA33" s="231">
        <f>_xlfn.IFNA(VLOOKUP(CONCATENATE($AA$5,$B33,$C33),BAL!$A$6:$M$148,13,FALSE),0)</f>
        <v>0</v>
      </c>
      <c r="AB33" s="231">
        <f>_xlfn.IFNA(VLOOKUP(CONCATENATE($AB$5,$B33,$C33),BAL!$A$6:$M$148,13,FALSE),0)</f>
        <v>0</v>
      </c>
      <c r="AC33" s="52"/>
      <c r="AD33" s="231"/>
      <c r="AE33" s="52"/>
      <c r="AF33" s="235"/>
      <c r="AG33" s="235"/>
      <c r="AH33" s="239"/>
    </row>
    <row r="34" spans="1:34" x14ac:dyDescent="0.25">
      <c r="A34" s="505"/>
      <c r="B34" s="47" t="s">
        <v>494</v>
      </c>
      <c r="C34" s="53" t="s">
        <v>224</v>
      </c>
      <c r="D34" s="53" t="s">
        <v>307</v>
      </c>
      <c r="E34" s="54">
        <v>45121</v>
      </c>
      <c r="F34" s="51">
        <v>13</v>
      </c>
      <c r="G34" s="51">
        <f t="shared" si="3"/>
        <v>0</v>
      </c>
      <c r="H34" s="51">
        <f t="shared" si="4"/>
        <v>0</v>
      </c>
      <c r="I34" s="60">
        <f t="shared" si="5"/>
        <v>10</v>
      </c>
      <c r="J34" s="183">
        <f>_xlfn.IFNA(VLOOKUP(CONCATENATE($J$5,$B34,$C34),'HOR22'!$A$6:$M$250,13,FALSE),0)</f>
        <v>0</v>
      </c>
      <c r="K34" s="312">
        <f>_xlfn.IFNA(VLOOKUP(CONCATENATE($K$5,$B34,$C34),'HOR22'!$A$6:$M$250,13,FALSE),0)</f>
        <v>0</v>
      </c>
      <c r="L34" s="52">
        <f>_xlfn.IFNA(VLOOKUP(CONCATENATE($L$5,$B34,$C34),'BUS1'!$A$6:$M$250,13,FALSE),0)</f>
        <v>0</v>
      </c>
      <c r="M34" s="231">
        <f>_xlfn.IFNA(VLOOKUP(CONCATENATE($M$5,$B34,$C34),'KR2'!$A$6:$M$250,13,FALSE),0)</f>
        <v>0</v>
      </c>
      <c r="N34" s="312">
        <f>_xlfn.IFNA(VLOOKUP(CONCATENATE($N$5,$B34,$C34),'KR2'!$A$6:$M$250,13,FALSE),0)</f>
        <v>0</v>
      </c>
      <c r="O34" s="52">
        <f>_xlfn.IFNA(VLOOKUP(CONCATENATE($O$5,$B34,$C34),'HOR1'!$A$6:$M$250,13,FALSE),0)</f>
        <v>0</v>
      </c>
      <c r="P34" s="52"/>
      <c r="Q34" s="312">
        <f>_xlfn.IFNA(VLOOKUP(CONCATENATE($Q$5,$B34,$C34),'HOR1'!$A$6:$M$250,13,FALSE),0)</f>
        <v>0</v>
      </c>
      <c r="R34" s="52">
        <f>_xlfn.IFNA(VLOOKUP(CONCATENATE($R$5,$B34,$C34),'SWA1'!$A$6:$M$250,13,FALSE),0)</f>
        <v>0</v>
      </c>
      <c r="S34" s="312">
        <f>_xlfn.IFNA(VLOOKUP(CONCATENATE($S$5,$B34,$C34),'PM1'!$A$6:$M$154,13,FALSE),0)</f>
        <v>0</v>
      </c>
      <c r="T34" s="231">
        <f>_xlfn.IFNA(VLOOKUP(CONCATENATE($T$5,$B34,$C34),'PM2'!$A$6:$M$148,13,FALSE),0)</f>
        <v>0</v>
      </c>
      <c r="U34" s="312">
        <f>_xlfn.IFNA(VLOOKUP(CONCATENATE($U$5,$B34,$C34),'CAP1'!$A$6:$M$200,13,FALSE),0)</f>
        <v>0</v>
      </c>
      <c r="V34" s="231">
        <f>_xlfn.IFNA(VLOOKUP(CONCATENATE($V$5,$B34,$C34),SER!$A$6:$M$144,13,FALSE),0)</f>
        <v>0</v>
      </c>
      <c r="W34" s="231">
        <f>_xlfn.IFNA(VLOOKUP(CONCATENATE($W$5,$B34,$C34),'Spare 2'!$A$6:$M$148,13,FALSE),0)</f>
        <v>0</v>
      </c>
      <c r="X34" s="356">
        <f>_xlfn.IFNA(VLOOKUP(CONCATENATE($X$5,$B34,$C34),'HOR2'!$A$6:$M$148,13,FALSE),0)</f>
        <v>0</v>
      </c>
      <c r="Y34" s="231">
        <f>_xlfn.IFNA(VLOOKUP(CONCATENATE($Y$5,$B34,$C34),'PM3'!$A$6:$M$200,13,FALSE),0)</f>
        <v>0</v>
      </c>
      <c r="Z34" s="231">
        <f>_xlfn.IFNA(VLOOKUP(CONCATENATE($Z$5,$B34,$C34),'PM3'!$A$6:$M$200,13,FALSE),0)</f>
        <v>0</v>
      </c>
      <c r="AA34" s="231">
        <f>_xlfn.IFNA(VLOOKUP(CONCATENATE($AA$5,$B34,$C34),BAL!$A$6:$M$148,13,FALSE),0)</f>
        <v>0</v>
      </c>
      <c r="AB34" s="231">
        <f>_xlfn.IFNA(VLOOKUP(CONCATENATE($AB$5,$B34,$C34),BAL!$A$6:$M$148,13,FALSE),0)</f>
        <v>0</v>
      </c>
      <c r="AC34" s="52"/>
      <c r="AD34" s="231"/>
      <c r="AE34" s="52"/>
      <c r="AF34" s="235"/>
      <c r="AG34" s="235"/>
      <c r="AH34" s="239"/>
    </row>
    <row r="35" spans="1:34" x14ac:dyDescent="0.25">
      <c r="A35" s="505"/>
      <c r="B35" s="47" t="s">
        <v>495</v>
      </c>
      <c r="C35" s="53" t="s">
        <v>496</v>
      </c>
      <c r="D35" s="53" t="s">
        <v>497</v>
      </c>
      <c r="E35" s="54">
        <v>45123</v>
      </c>
      <c r="F35" s="51">
        <v>10</v>
      </c>
      <c r="G35" s="51">
        <f t="shared" si="3"/>
        <v>0</v>
      </c>
      <c r="H35" s="51">
        <f t="shared" si="4"/>
        <v>0</v>
      </c>
      <c r="I35" s="60">
        <f t="shared" si="5"/>
        <v>10</v>
      </c>
      <c r="J35" s="183">
        <f>_xlfn.IFNA(VLOOKUP(CONCATENATE($J$5,$B35,$C35),'HOR22'!$A$6:$M$250,13,FALSE),0)</f>
        <v>0</v>
      </c>
      <c r="K35" s="312">
        <f>_xlfn.IFNA(VLOOKUP(CONCATENATE($K$5,$B35,$C35),'HOR22'!$A$6:$M$250,13,FALSE),0)</f>
        <v>0</v>
      </c>
      <c r="L35" s="52">
        <f>_xlfn.IFNA(VLOOKUP(CONCATENATE($L$5,$B35,$C35),'BUS1'!$A$6:$M$250,13,FALSE),0)</f>
        <v>0</v>
      </c>
      <c r="M35" s="231">
        <f>_xlfn.IFNA(VLOOKUP(CONCATENATE($M$5,$B35,$C35),'KR2'!$A$6:$M$250,13,FALSE),0)</f>
        <v>0</v>
      </c>
      <c r="N35" s="312">
        <f>_xlfn.IFNA(VLOOKUP(CONCATENATE($N$5,$B35,$C35),'KR2'!$A$6:$M$250,13,FALSE),0)</f>
        <v>0</v>
      </c>
      <c r="O35" s="52">
        <f>_xlfn.IFNA(VLOOKUP(CONCATENATE($O$5,$B35,$C35),'HOR1'!$A$6:$M$250,13,FALSE),0)</f>
        <v>0</v>
      </c>
      <c r="P35" s="52"/>
      <c r="Q35" s="312">
        <f>_xlfn.IFNA(VLOOKUP(CONCATENATE($Q$5,$B35,$C35),'HOR1'!$A$6:$M$250,13,FALSE),0)</f>
        <v>0</v>
      </c>
      <c r="R35" s="52">
        <f>_xlfn.IFNA(VLOOKUP(CONCATENATE($R$5,$B35,$C35),'SWA1'!$A$6:$M$250,13,FALSE),0)</f>
        <v>0</v>
      </c>
      <c r="S35" s="312">
        <f>_xlfn.IFNA(VLOOKUP(CONCATENATE($S$5,$B35,$C35),'PM1'!$A$6:$M$154,13,FALSE),0)</f>
        <v>0</v>
      </c>
      <c r="T35" s="52">
        <f>_xlfn.IFNA(VLOOKUP(CONCATENATE($T$5,$B35,$C35),'PM1'!$A$6:$M$154,13,FALSE),0)</f>
        <v>0</v>
      </c>
      <c r="U35" s="312">
        <f>_xlfn.IFNA(VLOOKUP(CONCATENATE($U$5,$B35,$C35),'CAP1'!$A$6:$M$200,13,FALSE),0)</f>
        <v>0</v>
      </c>
      <c r="V35" s="231">
        <f>_xlfn.IFNA(VLOOKUP(CONCATENATE($V$5,$B35,$C35),SER!$A$6:$M$144,13,FALSE),0)</f>
        <v>0</v>
      </c>
      <c r="W35" s="231">
        <f>_xlfn.IFNA(VLOOKUP(CONCATENATE($W$5,$B35,$C35),'Spare 2'!$A$6:$M$148,13,FALSE),0)</f>
        <v>0</v>
      </c>
      <c r="X35" s="356">
        <f>_xlfn.IFNA(VLOOKUP(CONCATENATE($X$5,$B35,$C35),'HOR2'!$A$6:$M$148,13,FALSE),0)</f>
        <v>0</v>
      </c>
      <c r="Y35" s="231">
        <f>_xlfn.IFNA(VLOOKUP(CONCATENATE($Y$5,$B35,$C35),'PM3'!$A$6:$M$200,13,FALSE),0)</f>
        <v>0</v>
      </c>
      <c r="Z35" s="231">
        <f>_xlfn.IFNA(VLOOKUP(CONCATENATE($Z$5,$B35,$C35),'PM3'!$A$6:$M$200,13,FALSE),0)</f>
        <v>0</v>
      </c>
      <c r="AA35" s="231">
        <f>_xlfn.IFNA(VLOOKUP(CONCATENATE($AA$5,$B35,$C35),BAL!$A$6:$M$148,13,FALSE),0)</f>
        <v>0</v>
      </c>
      <c r="AB35" s="231">
        <f>_xlfn.IFNA(VLOOKUP(CONCATENATE($AB$5,$B35,$C35),BAL!$A$6:$M$148,13,FALSE),0)</f>
        <v>0</v>
      </c>
      <c r="AC35" s="52"/>
      <c r="AD35" s="231"/>
      <c r="AE35" s="52"/>
      <c r="AF35" s="235"/>
      <c r="AG35" s="235"/>
      <c r="AH35" s="239"/>
    </row>
    <row r="36" spans="1:34" x14ac:dyDescent="0.25">
      <c r="A36" s="505"/>
      <c r="B36" s="47" t="s">
        <v>274</v>
      </c>
      <c r="C36" s="53" t="s">
        <v>498</v>
      </c>
      <c r="D36" s="53" t="s">
        <v>499</v>
      </c>
      <c r="E36" s="54">
        <v>45126</v>
      </c>
      <c r="F36" s="51">
        <v>11</v>
      </c>
      <c r="G36" s="51">
        <f t="shared" si="3"/>
        <v>0</v>
      </c>
      <c r="H36" s="51">
        <f t="shared" si="4"/>
        <v>0</v>
      </c>
      <c r="I36" s="60">
        <f t="shared" si="5"/>
        <v>10</v>
      </c>
      <c r="J36" s="183">
        <f>_xlfn.IFNA(VLOOKUP(CONCATENATE($J$5,$B36,$C36),'HOR22'!$A$6:$M$250,13,FALSE),0)</f>
        <v>0</v>
      </c>
      <c r="K36" s="312">
        <f>_xlfn.IFNA(VLOOKUP(CONCATENATE($K$5,$B36,$C36),'HOR22'!$A$6:$M$250,13,FALSE),0)</f>
        <v>0</v>
      </c>
      <c r="L36" s="52">
        <f>_xlfn.IFNA(VLOOKUP(CONCATENATE($L$5,$B36,$C36),'BUS1'!$A$6:$M$250,13,FALSE),0)</f>
        <v>0</v>
      </c>
      <c r="M36" s="231">
        <f>_xlfn.IFNA(VLOOKUP(CONCATENATE($M$5,$B36,$C36),'KR2'!$A$6:$M$250,13,FALSE),0)</f>
        <v>0</v>
      </c>
      <c r="N36" s="312">
        <f>_xlfn.IFNA(VLOOKUP(CONCATENATE($N$5,$B36,$C36),'KR2'!$A$6:$M$250,13,FALSE),0)</f>
        <v>0</v>
      </c>
      <c r="O36" s="52">
        <f>_xlfn.IFNA(VLOOKUP(CONCATENATE($O$5,$B36,$C36),'HOR1'!$A$6:$M$250,13,FALSE),0)</f>
        <v>0</v>
      </c>
      <c r="P36" s="52"/>
      <c r="Q36" s="312">
        <f>_xlfn.IFNA(VLOOKUP(CONCATENATE($Q$5,$B36,$C36),'HOR1'!$A$6:$M$250,13,FALSE),0)</f>
        <v>0</v>
      </c>
      <c r="R36" s="52">
        <f>_xlfn.IFNA(VLOOKUP(CONCATENATE($R$5,$B36,$C36),'SWA1'!$A$6:$M$250,13,FALSE),0)</f>
        <v>0</v>
      </c>
      <c r="S36" s="312">
        <f>_xlfn.IFNA(VLOOKUP(CONCATENATE($S$5,$B36,$C36),'PM1'!$A$6:$M$154,13,FALSE),0)</f>
        <v>0</v>
      </c>
      <c r="T36" s="52">
        <f>_xlfn.IFNA(VLOOKUP(CONCATENATE($T$5,$B36,$C36),'PM1'!$A$6:$M$154,13,FALSE),0)</f>
        <v>0</v>
      </c>
      <c r="U36" s="312">
        <f>_xlfn.IFNA(VLOOKUP(CONCATENATE($U$5,$B36,$C36),'CAP1'!$A$6:$M$200,13,FALSE),0)</f>
        <v>0</v>
      </c>
      <c r="V36" s="231">
        <f>_xlfn.IFNA(VLOOKUP(CONCATENATE($V$5,$B36,$C36),SER!$A$6:$M$144,13,FALSE),0)</f>
        <v>0</v>
      </c>
      <c r="W36" s="231">
        <f>_xlfn.IFNA(VLOOKUP(CONCATENATE($W$5,$B36,$C36),'Spare 2'!$A$6:$M$148,13,FALSE),0)</f>
        <v>0</v>
      </c>
      <c r="X36" s="356">
        <f>_xlfn.IFNA(VLOOKUP(CONCATENATE($X$5,$B36,$C36),'HOR2'!$A$6:$M$148,13,FALSE),0)</f>
        <v>0</v>
      </c>
      <c r="Y36" s="231">
        <f>_xlfn.IFNA(VLOOKUP(CONCATENATE($Y$5,$B36,$C36),'PM3'!$A$6:$M$200,13,FALSE),0)</f>
        <v>0</v>
      </c>
      <c r="Z36" s="231">
        <f>_xlfn.IFNA(VLOOKUP(CONCATENATE($Z$5,$B36,$C36),'PM3'!$A$6:$M$200,13,FALSE),0)</f>
        <v>0</v>
      </c>
      <c r="AA36" s="231">
        <f>_xlfn.IFNA(VLOOKUP(CONCATENATE($AA$5,$B36,$C36),BAL!$A$6:$M$148,13,FALSE),0)</f>
        <v>0</v>
      </c>
      <c r="AB36" s="231">
        <f>_xlfn.IFNA(VLOOKUP(CONCATENATE($AB$5,$B36,$C36),BAL!$A$6:$M$148,13,FALSE),0)</f>
        <v>0</v>
      </c>
      <c r="AC36" s="52"/>
      <c r="AD36" s="231"/>
      <c r="AE36" s="52"/>
      <c r="AF36" s="235"/>
      <c r="AG36" s="235"/>
      <c r="AH36" s="239"/>
    </row>
    <row r="37" spans="1:34" x14ac:dyDescent="0.25">
      <c r="A37" s="505"/>
      <c r="B37" s="47" t="s">
        <v>274</v>
      </c>
      <c r="C37" s="53" t="s">
        <v>500</v>
      </c>
      <c r="D37" s="53" t="s">
        <v>499</v>
      </c>
      <c r="E37" s="54">
        <v>45133</v>
      </c>
      <c r="F37" s="51">
        <v>11</v>
      </c>
      <c r="G37" s="51">
        <f t="shared" si="3"/>
        <v>0</v>
      </c>
      <c r="H37" s="51">
        <f t="shared" si="4"/>
        <v>0</v>
      </c>
      <c r="I37" s="60">
        <f t="shared" si="5"/>
        <v>10</v>
      </c>
      <c r="J37" s="183">
        <f>_xlfn.IFNA(VLOOKUP(CONCATENATE($J$5,$B37,$C37),'HOR22'!$A$6:$M$250,13,FALSE),0)</f>
        <v>0</v>
      </c>
      <c r="K37" s="312">
        <f>_xlfn.IFNA(VLOOKUP(CONCATENATE($K$5,$B37,$C37),'HOR22'!$A$6:$M$250,13,FALSE),0)</f>
        <v>0</v>
      </c>
      <c r="L37" s="52">
        <f>_xlfn.IFNA(VLOOKUP(CONCATENATE($L$5,$B37,$C37),'BUS1'!$A$6:$M$250,13,FALSE),0)</f>
        <v>0</v>
      </c>
      <c r="M37" s="231">
        <f>_xlfn.IFNA(VLOOKUP(CONCATENATE($M$5,$B37,$C37),'KR2'!$A$6:$M$250,13,FALSE),0)</f>
        <v>0</v>
      </c>
      <c r="N37" s="312">
        <f>_xlfn.IFNA(VLOOKUP(CONCATENATE($N$5,$B37,$C37),'KR2'!$A$6:$M$250,13,FALSE),0)</f>
        <v>0</v>
      </c>
      <c r="O37" s="52">
        <f>_xlfn.IFNA(VLOOKUP(CONCATENATE($O$5,$B37,$C37),'HOR1'!$A$6:$M$250,13,FALSE),0)</f>
        <v>0</v>
      </c>
      <c r="P37" s="52"/>
      <c r="Q37" s="312">
        <f>_xlfn.IFNA(VLOOKUP(CONCATENATE($Q$5,$B37,$C37),'HOR1'!$A$6:$M$250,13,FALSE),0)</f>
        <v>0</v>
      </c>
      <c r="R37" s="52">
        <f>_xlfn.IFNA(VLOOKUP(CONCATENATE($R$5,$B37,$C37),'SWA1'!$A$6:$M$250,13,FALSE),0)</f>
        <v>0</v>
      </c>
      <c r="S37" s="312">
        <f>_xlfn.IFNA(VLOOKUP(CONCATENATE($S$5,$B37,$C37),'PM1'!$A$6:$M$154,13,FALSE),0)</f>
        <v>0</v>
      </c>
      <c r="T37" s="52">
        <f>_xlfn.IFNA(VLOOKUP(CONCATENATE($T$5,$B37,$C37),'PM1'!$A$6:$M$154,13,FALSE),0)</f>
        <v>0</v>
      </c>
      <c r="U37" s="312">
        <f>_xlfn.IFNA(VLOOKUP(CONCATENATE($U$5,$B37,$C37),'CAP1'!$A$6:$M$200,13,FALSE),0)</f>
        <v>0</v>
      </c>
      <c r="V37" s="231">
        <f>_xlfn.IFNA(VLOOKUP(CONCATENATE($V$5,$B37,$C37),SER!$A$6:$M$144,13,FALSE),0)</f>
        <v>0</v>
      </c>
      <c r="W37" s="231">
        <f>_xlfn.IFNA(VLOOKUP(CONCATENATE($W$5,$B37,$C37),'Spare 2'!$A$6:$M$148,13,FALSE),0)</f>
        <v>0</v>
      </c>
      <c r="X37" s="356">
        <f>_xlfn.IFNA(VLOOKUP(CONCATENATE($X$5,$B37,$C37),'HOR2'!$A$6:$M$148,13,FALSE),0)</f>
        <v>0</v>
      </c>
      <c r="Y37" s="231">
        <f>_xlfn.IFNA(VLOOKUP(CONCATENATE($Y$5,$B37,$C37),'PM3'!$A$6:$M$200,13,FALSE),0)</f>
        <v>0</v>
      </c>
      <c r="Z37" s="231">
        <f>_xlfn.IFNA(VLOOKUP(CONCATENATE($Z$5,$B37,$C37),'PM3'!$A$6:$M$200,13,FALSE),0)</f>
        <v>0</v>
      </c>
      <c r="AA37" s="231">
        <f>_xlfn.IFNA(VLOOKUP(CONCATENATE($AA$5,$B37,$C37),BAL!$A$6:$M$148,13,FALSE),0)</f>
        <v>0</v>
      </c>
      <c r="AB37" s="231">
        <f>_xlfn.IFNA(VLOOKUP(CONCATENATE($AB$5,$B37,$C37),BAL!$A$6:$M$148,13,FALSE),0)</f>
        <v>0</v>
      </c>
      <c r="AC37" s="52"/>
      <c r="AD37" s="231"/>
      <c r="AE37" s="52"/>
      <c r="AF37" s="235"/>
      <c r="AG37" s="235"/>
      <c r="AH37" s="239"/>
    </row>
    <row r="38" spans="1:34" x14ac:dyDescent="0.25">
      <c r="A38" s="505"/>
      <c r="B38" s="47"/>
      <c r="C38" s="53"/>
      <c r="D38" s="53"/>
      <c r="E38" s="54"/>
      <c r="F38" s="51"/>
      <c r="G38" s="51">
        <f t="shared" si="3"/>
        <v>0</v>
      </c>
      <c r="H38" s="51">
        <f t="shared" si="4"/>
        <v>0</v>
      </c>
      <c r="I38" s="60">
        <f t="shared" si="5"/>
        <v>10</v>
      </c>
      <c r="J38" s="183">
        <f>_xlfn.IFNA(VLOOKUP(CONCATENATE($J$5,$B38,$C38),'HOR22'!$A$6:$M$250,13,FALSE),0)</f>
        <v>0</v>
      </c>
      <c r="K38" s="312">
        <f>_xlfn.IFNA(VLOOKUP(CONCATENATE($K$5,$B38,$C38),'HOR22'!$A$6:$M$250,13,FALSE),0)</f>
        <v>0</v>
      </c>
      <c r="L38" s="52">
        <f>_xlfn.IFNA(VLOOKUP(CONCATENATE($L$5,$B38,$C38),'BUS1'!$A$6:$M$250,13,FALSE),0)</f>
        <v>0</v>
      </c>
      <c r="M38" s="52"/>
      <c r="N38" s="312">
        <f>_xlfn.IFNA(VLOOKUP(CONCATENATE($N$5,$B38,$C38),'KR2'!$A$6:$M$250,13,FALSE),0)</f>
        <v>0</v>
      </c>
      <c r="O38" s="52">
        <f>_xlfn.IFNA(VLOOKUP(CONCATENATE($O$5,$B38,$C38),'HOR1'!$A$6:$M$250,13,FALSE),0)</f>
        <v>0</v>
      </c>
      <c r="P38" s="52"/>
      <c r="Q38" s="312">
        <f>_xlfn.IFNA(VLOOKUP(CONCATENATE($Q$5,$B38,$C38),'HOR1'!$A$6:$M$250,13,FALSE),0)</f>
        <v>0</v>
      </c>
      <c r="R38" s="52">
        <f>_xlfn.IFNA(VLOOKUP(CONCATENATE($R$5,$B38,$C38),'SWA1'!$A$6:$M$250,13,FALSE),0)</f>
        <v>0</v>
      </c>
      <c r="S38" s="312">
        <f>_xlfn.IFNA(VLOOKUP(CONCATENATE($S$5,$B38,$C38),'PM1'!$A$6:$M$154,13,FALSE),0)</f>
        <v>0</v>
      </c>
      <c r="T38" s="52">
        <f>_xlfn.IFNA(VLOOKUP(CONCATENATE($T$5,$B38,$C38),'PM1'!$A$6:$M$154,13,FALSE),0)</f>
        <v>0</v>
      </c>
      <c r="U38" s="312">
        <f>_xlfn.IFNA(VLOOKUP(CONCATENATE($U$5,$B38,$C38),'CAP1'!$A$6:$M$200,13,FALSE),0)</f>
        <v>0</v>
      </c>
      <c r="V38" s="231">
        <f>_xlfn.IFNA(VLOOKUP(CONCATENATE($V$5,$B38,$C38),SER!$A$6:$M$144,13,FALSE),0)</f>
        <v>0</v>
      </c>
      <c r="W38" s="231">
        <f>_xlfn.IFNA(VLOOKUP(CONCATENATE($W$5,$B38,$C38),'Spare 2'!$A$6:$M$148,13,FALSE),0)</f>
        <v>0</v>
      </c>
      <c r="X38" s="356">
        <f>_xlfn.IFNA(VLOOKUP(CONCATENATE($X$5,$B38,$C38),'HOR2'!$A$6:$M$148,13,FALSE),0)</f>
        <v>0</v>
      </c>
      <c r="Y38" s="231">
        <f>_xlfn.IFNA(VLOOKUP(CONCATENATE($Y$5,$B38,$C38),'PM3'!$A$6:$M$200,13,FALSE),0)</f>
        <v>0</v>
      </c>
      <c r="Z38" s="231">
        <f>_xlfn.IFNA(VLOOKUP(CONCATENATE($Z$5,$B38,$C38),'PM3'!$A$6:$M$200,13,FALSE),0)</f>
        <v>0</v>
      </c>
      <c r="AA38" s="231">
        <f>_xlfn.IFNA(VLOOKUP(CONCATENATE($AA$5,$B38,$C38),[5]BAL!$A$6:$M$200,13,FALSE),0)</f>
        <v>0</v>
      </c>
      <c r="AB38" s="231">
        <f>_xlfn.IFNA(VLOOKUP(CONCATENATE($AB$5,$B38,$C38),BAL!$A$6:$M$148,13,FALSE),0)</f>
        <v>0</v>
      </c>
      <c r="AC38" s="52"/>
      <c r="AD38" s="231"/>
      <c r="AE38" s="52"/>
      <c r="AF38" s="235"/>
      <c r="AG38" s="235"/>
      <c r="AH38" s="239"/>
    </row>
    <row r="39" spans="1:34" x14ac:dyDescent="0.25">
      <c r="A39" s="505"/>
      <c r="B39" s="47"/>
      <c r="C39" s="53"/>
      <c r="D39" s="53"/>
      <c r="E39" s="54"/>
      <c r="F39" s="51"/>
      <c r="G39" s="51">
        <f t="shared" si="3"/>
        <v>0</v>
      </c>
      <c r="H39" s="51">
        <f t="shared" si="4"/>
        <v>0</v>
      </c>
      <c r="I39" s="60">
        <f t="shared" si="5"/>
        <v>10</v>
      </c>
      <c r="J39" s="183">
        <f>_xlfn.IFNA(VLOOKUP(CONCATENATE($J$5,$B39,$C39),'HOR22'!$A$6:$M$250,13,FALSE),0)</f>
        <v>0</v>
      </c>
      <c r="K39" s="312">
        <f>_xlfn.IFNA(VLOOKUP(CONCATENATE($K$5,$B39,$C39),'HOR22'!$A$6:$M$250,13,FALSE),0)</f>
        <v>0</v>
      </c>
      <c r="L39" s="52">
        <f>_xlfn.IFNA(VLOOKUP(CONCATENATE($L$5,$B39,$C39),'BUS1'!$A$6:$M$250,13,FALSE),0)</f>
        <v>0</v>
      </c>
      <c r="M39" s="52"/>
      <c r="N39" s="312">
        <f>_xlfn.IFNA(VLOOKUP(CONCATENATE($N$5,$B39,$C39),'KR2'!$A$6:$M$250,13,FALSE),0)</f>
        <v>0</v>
      </c>
      <c r="O39" s="52">
        <f>_xlfn.IFNA(VLOOKUP(CONCATENATE($O$5,$B39,$C39),'HOR1'!$A$6:$M$250,13,FALSE),0)</f>
        <v>0</v>
      </c>
      <c r="P39" s="52"/>
      <c r="Q39" s="312">
        <f>_xlfn.IFNA(VLOOKUP(CONCATENATE($Q$5,$B39,$C39),'HOR1'!$A$6:$M$250,13,FALSE),0)</f>
        <v>0</v>
      </c>
      <c r="R39" s="52">
        <f>_xlfn.IFNA(VLOOKUP(CONCATENATE($R$5,$B39,$C39),'SWA1'!$A$6:$M$250,13,FALSE),0)</f>
        <v>0</v>
      </c>
      <c r="S39" s="312">
        <f>_xlfn.IFNA(VLOOKUP(CONCATENATE($S$5,$B39,$C39),'PM1'!$A$6:$M$154,13,FALSE),0)</f>
        <v>0</v>
      </c>
      <c r="T39" s="52">
        <f>_xlfn.IFNA(VLOOKUP(CONCATENATE($T$5,$B39,$C39),'PM1'!$A$6:$M$154,13,FALSE),0)</f>
        <v>0</v>
      </c>
      <c r="U39" s="312">
        <f>_xlfn.IFNA(VLOOKUP(CONCATENATE($U$5,$B39,$C39),'CAP1'!$A$6:$M$200,13,FALSE),0)</f>
        <v>0</v>
      </c>
      <c r="V39" s="231">
        <f>_xlfn.IFNA(VLOOKUP(CONCATENATE($V$5,$B39,$C39),[3]SER1!$A$6:$M$148,13,FALSE),0)</f>
        <v>0</v>
      </c>
      <c r="W39" s="231">
        <f>_xlfn.IFNA(VLOOKUP(CONCATENATE($W$5,$B39,$C39),'Spare 2'!$A$6:$M$148,13,FALSE),0)</f>
        <v>0</v>
      </c>
      <c r="X39" s="356">
        <f>_xlfn.IFNA(VLOOKUP(CONCATENATE($X$5,$B39,$C39),'HOR2'!$A$6:$M$148,13,FALSE),0)</f>
        <v>0</v>
      </c>
      <c r="Y39" s="231">
        <f>_xlfn.IFNA(VLOOKUP(CONCATENATE($Y$5,$B39,$C39),'PM3'!$A$6:$M$200,13,FALSE),0)</f>
        <v>0</v>
      </c>
      <c r="Z39" s="231">
        <f>_xlfn.IFNA(VLOOKUP(CONCATENATE($Z$5,$B39,$C39),'PM3'!$A$6:$M$200,13,FALSE),0)</f>
        <v>0</v>
      </c>
      <c r="AA39" s="231">
        <f>_xlfn.IFNA(VLOOKUP(CONCATENATE($AA$5,$B39,$C39),[5]BAL!$A$6:$M$200,13,FALSE),0)</f>
        <v>0</v>
      </c>
      <c r="AB39" s="231">
        <f>_xlfn.IFNA(VLOOKUP(CONCATENATE($AB$5,$B39,$C39),BAL!$A$6:$M$148,13,FALSE),0)</f>
        <v>0</v>
      </c>
      <c r="AC39" s="52"/>
      <c r="AD39" s="231"/>
      <c r="AE39" s="52"/>
      <c r="AF39" s="235"/>
      <c r="AG39" s="235"/>
      <c r="AH39" s="239"/>
    </row>
    <row r="40" spans="1:34" x14ac:dyDescent="0.25">
      <c r="A40" s="505"/>
      <c r="B40" s="210"/>
      <c r="C40" s="48"/>
      <c r="D40" s="48"/>
      <c r="E40" s="49"/>
      <c r="F40" s="373"/>
      <c r="G40" s="409">
        <f t="shared" si="3"/>
        <v>0</v>
      </c>
      <c r="H40" s="409">
        <f t="shared" si="4"/>
        <v>0</v>
      </c>
      <c r="I40" s="410">
        <f t="shared" si="5"/>
        <v>10</v>
      </c>
      <c r="J40" s="183">
        <f>_xlfn.IFNA(VLOOKUP(CONCATENATE($J$5,$B40,$C40),'HOR22'!$A$6:$M$250,13,FALSE),0)</f>
        <v>0</v>
      </c>
      <c r="K40" s="312">
        <f>_xlfn.IFNA(VLOOKUP(CONCATENATE($K$5,$B40,$C40),'HOR22'!$A$6:$M$250,13,FALSE),0)</f>
        <v>0</v>
      </c>
      <c r="L40" s="52">
        <f>_xlfn.IFNA(VLOOKUP(CONCATENATE($L$5,$B40,$C40),'BUS1'!$A$6:$M$250,13,FALSE),0)</f>
        <v>0</v>
      </c>
      <c r="M40" s="52"/>
      <c r="N40" s="312">
        <f>_xlfn.IFNA(VLOOKUP(CONCATENATE($N$5,$B40,$C40),'KR2'!$A$6:$M$250,13,FALSE),0)</f>
        <v>0</v>
      </c>
      <c r="O40" s="52">
        <f>_xlfn.IFNA(VLOOKUP(CONCATENATE($O$5,$B40,$C40),'HOR1'!$A$6:$M$250,13,FALSE),0)</f>
        <v>0</v>
      </c>
      <c r="P40" s="52"/>
      <c r="Q40" s="312">
        <f>_xlfn.IFNA(VLOOKUP(CONCATENATE($Q$5,$B40,$C40),'HOR1'!$A$6:$M$250,13,FALSE),0)</f>
        <v>0</v>
      </c>
      <c r="R40" s="52">
        <f>_xlfn.IFNA(VLOOKUP(CONCATENATE($R$5,$B40,$C40),'SWA1'!$A$6:$M$250,13,FALSE),0)</f>
        <v>0</v>
      </c>
      <c r="S40" s="312">
        <f>_xlfn.IFNA(VLOOKUP(CONCATENATE($S$5,$B40,$C40),'PM1'!$A$6:$M$154,13,FALSE),0)</f>
        <v>0</v>
      </c>
      <c r="T40" s="52">
        <f>_xlfn.IFNA(VLOOKUP(CONCATENATE($T$5,$B40,$C40),'PM1'!$A$6:$M$154,13,FALSE),0)</f>
        <v>0</v>
      </c>
      <c r="U40" s="312">
        <f>_xlfn.IFNA(VLOOKUP(CONCATENATE($U$5,$B40,$C40),'CAP1'!$A$6:$M$200,13,FALSE),0)</f>
        <v>0</v>
      </c>
      <c r="V40" s="231">
        <f>_xlfn.IFNA(VLOOKUP(CONCATENATE($V$5,$B40,$C40),[3]SER1!$A$6:$M$148,13,FALSE),0)</f>
        <v>0</v>
      </c>
      <c r="W40" s="231">
        <f>_xlfn.IFNA(VLOOKUP(CONCATENATE($W$5,$B40,$C40),'Spare 2'!$A$6:$M$148,13,FALSE),0)</f>
        <v>0</v>
      </c>
      <c r="X40" s="356">
        <f>_xlfn.IFNA(VLOOKUP(CONCATENATE($X$5,$B40,$C40),'HOR2'!$A$6:$M$148,13,FALSE),0)</f>
        <v>0</v>
      </c>
      <c r="Y40" s="231">
        <f>_xlfn.IFNA(VLOOKUP(CONCATENATE($Y$5,$B40,$C40),'PM3'!$A$6:$M$200,13,FALSE),0)</f>
        <v>0</v>
      </c>
      <c r="Z40" s="231">
        <f>_xlfn.IFNA(VLOOKUP(CONCATENATE($Z$5,$B40,$C40),'PM3'!$A$6:$M$200,13,FALSE),0)</f>
        <v>0</v>
      </c>
      <c r="AA40" s="231">
        <f>_xlfn.IFNA(VLOOKUP(CONCATENATE($AA$5,$B40,$C40),[5]BAL!$A$6:$M$200,13,FALSE),0)</f>
        <v>0</v>
      </c>
      <c r="AB40" s="231">
        <f>_xlfn.IFNA(VLOOKUP(CONCATENATE($AB$5,$B40,$C40),BAL!$A$6:$M$148,13,FALSE),0)</f>
        <v>0</v>
      </c>
      <c r="AC40" s="52"/>
      <c r="AD40" s="231"/>
      <c r="AE40" s="52"/>
      <c r="AF40" s="235"/>
      <c r="AG40" s="235"/>
      <c r="AH40" s="239"/>
    </row>
    <row r="41" spans="1:34" x14ac:dyDescent="0.25">
      <c r="A41" s="505"/>
      <c r="B41" s="47"/>
      <c r="C41" s="53"/>
      <c r="D41" s="53"/>
      <c r="E41" s="54"/>
      <c r="F41" s="60"/>
      <c r="G41" s="50">
        <f t="shared" ref="G41:G70" si="6">COUNTIF(J41:AA41,"&gt;0")</f>
        <v>0</v>
      </c>
      <c r="H41" s="51">
        <f t="shared" ref="H41:H70" si="7">SUM(J41:AC41)</f>
        <v>0</v>
      </c>
      <c r="I41" s="60">
        <f t="shared" ref="I41:I70" si="8">RANK(H41,$H$6:$H$79)</f>
        <v>10</v>
      </c>
      <c r="J41" s="183">
        <f>_xlfn.IFNA(VLOOKUP(CONCATENATE($J$5,$B41,$C41),'HOR22'!$A$6:$M$250,13,FALSE),0)</f>
        <v>0</v>
      </c>
      <c r="K41" s="312">
        <f>_xlfn.IFNA(VLOOKUP(CONCATENATE($K$5,$B41,$C41),'HOR22'!$A$6:$M$250,13,FALSE),0)</f>
        <v>0</v>
      </c>
      <c r="L41" s="52">
        <f>_xlfn.IFNA(VLOOKUP(CONCATENATE($L$5,$B41,$C41),'BUS1'!$A$6:$M$250,13,FALSE),0)</f>
        <v>0</v>
      </c>
      <c r="M41" s="52"/>
      <c r="N41" s="312">
        <f>_xlfn.IFNA(VLOOKUP(CONCATENATE($N$5,$B41,$C41),'KR2'!$A$6:$M$250,13,FALSE),0)</f>
        <v>0</v>
      </c>
      <c r="O41" s="52">
        <f>_xlfn.IFNA(VLOOKUP(CONCATENATE($O$5,$B41,$C41),'HOR1'!$A$6:$M$250,13,FALSE),0)</f>
        <v>0</v>
      </c>
      <c r="P41" s="52"/>
      <c r="Q41" s="312">
        <f>_xlfn.IFNA(VLOOKUP(CONCATENATE($Q$5,$B41,$C41),'HOR1'!$A$6:$M$250,13,FALSE),0)</f>
        <v>0</v>
      </c>
      <c r="R41" s="52">
        <f>_xlfn.IFNA(VLOOKUP(CONCATENATE($R$5,$B41,$C41),'SWA1'!$A$6:$M$250,13,FALSE),0)</f>
        <v>0</v>
      </c>
      <c r="S41" s="312">
        <f>_xlfn.IFNA(VLOOKUP(CONCATENATE($S$5,$B41,$C41),'PM1'!$A$6:$M$154,13,FALSE),0)</f>
        <v>0</v>
      </c>
      <c r="T41" s="52">
        <f>_xlfn.IFNA(VLOOKUP(CONCATENATE($T$5,$B41,$C41),'PM1'!$A$6:$M$154,13,FALSE),0)</f>
        <v>0</v>
      </c>
      <c r="U41" s="312">
        <f>_xlfn.IFNA(VLOOKUP(CONCATENATE($U$5,$B41,$C41),'CAP1'!$A$6:$M$200,13,FALSE),0)</f>
        <v>0</v>
      </c>
      <c r="V41" s="231">
        <f>_xlfn.IFNA(VLOOKUP(CONCATENATE($V$5,$B41,$C41),BAL!$A$6:$M$287,13,FALSE),0)</f>
        <v>0</v>
      </c>
      <c r="W41" s="231">
        <f>_xlfn.IFNA(VLOOKUP(CONCATENATE($W$5,$B41,$C41),'Spare 2'!$A$6:$M$148,13,FALSE),0)</f>
        <v>0</v>
      </c>
      <c r="X41" s="356">
        <f>_xlfn.IFNA(VLOOKUP(CONCATENATE($X$5,$B41,$C41),'HOR2'!$A$6:$M$148,13,FALSE),0)</f>
        <v>0</v>
      </c>
      <c r="Y41" s="231">
        <f>_xlfn.IFNA(VLOOKUP(CONCATENATE($Y$5,$B41,$C41),'PM3'!$A$6:$M$200,13,FALSE),0)</f>
        <v>0</v>
      </c>
      <c r="Z41" s="231">
        <f>_xlfn.IFNA(VLOOKUP(CONCATENATE($Z$5,$B41,$C41),'PM3'!$A$6:$M$200,13,FALSE),0)</f>
        <v>0</v>
      </c>
      <c r="AA41" s="231">
        <f>_xlfn.IFNA(VLOOKUP(CONCATENATE($AA$5,$B41,$C41),[5]BAL!$A$6:$M$200,13,FALSE),0)</f>
        <v>0</v>
      </c>
      <c r="AB41" s="231">
        <f>_xlfn.IFNA(VLOOKUP(CONCATENATE($AB$5,$B41,$C41),[5]BAL!$A$6:$M$200,13,FALSE),0)</f>
        <v>0</v>
      </c>
      <c r="AC41" s="52"/>
      <c r="AD41" s="231"/>
      <c r="AE41" s="52"/>
      <c r="AF41" s="235"/>
      <c r="AG41" s="235"/>
      <c r="AH41" s="239"/>
    </row>
    <row r="42" spans="1:34" x14ac:dyDescent="0.25">
      <c r="A42" s="505"/>
      <c r="B42" s="47"/>
      <c r="C42" s="53"/>
      <c r="D42" s="53"/>
      <c r="E42" s="54"/>
      <c r="F42" s="60"/>
      <c r="G42" s="50">
        <f t="shared" si="6"/>
        <v>0</v>
      </c>
      <c r="H42" s="51">
        <f t="shared" si="7"/>
        <v>0</v>
      </c>
      <c r="I42" s="60">
        <f t="shared" si="8"/>
        <v>10</v>
      </c>
      <c r="J42" s="183">
        <f>_xlfn.IFNA(VLOOKUP(CONCATENATE($J$5,$B42,$C42),'HOR22'!$A$6:$M$250,13,FALSE),0)</f>
        <v>0</v>
      </c>
      <c r="K42" s="312">
        <f>_xlfn.IFNA(VLOOKUP(CONCATENATE($K$5,$B42,$C42),'HOR22'!$A$6:$M$250,13,FALSE),0)</f>
        <v>0</v>
      </c>
      <c r="L42" s="52">
        <f>_xlfn.IFNA(VLOOKUP(CONCATENATE($L$5,$B42,$C42),'BUS1'!$A$6:$M$250,13,FALSE),0)</f>
        <v>0</v>
      </c>
      <c r="M42" s="52"/>
      <c r="N42" s="312">
        <f>_xlfn.IFNA(VLOOKUP(CONCATENATE($N$5,$B42,$C42),'KR2'!$A$6:$M$250,13,FALSE),0)</f>
        <v>0</v>
      </c>
      <c r="O42" s="52">
        <f>_xlfn.IFNA(VLOOKUP(CONCATENATE($O$5,$B42,$C42),'HOR1'!$A$6:$M$250,13,FALSE),0)</f>
        <v>0</v>
      </c>
      <c r="P42" s="52"/>
      <c r="Q42" s="312">
        <f>_xlfn.IFNA(VLOOKUP(CONCATENATE($Q$5,$B42,$C42),'HOR1'!$A$6:$M$250,13,FALSE),0)</f>
        <v>0</v>
      </c>
      <c r="R42" s="52">
        <f>_xlfn.IFNA(VLOOKUP(CONCATENATE($R$5,$B42,$C42),'SWA1'!$A$6:$M$250,13,FALSE),0)</f>
        <v>0</v>
      </c>
      <c r="S42" s="312">
        <f>_xlfn.IFNA(VLOOKUP(CONCATENATE($S$5,$B42,$C42),'PM1'!$A$6:$M$154,13,FALSE),0)</f>
        <v>0</v>
      </c>
      <c r="T42" s="52">
        <f>_xlfn.IFNA(VLOOKUP(CONCATENATE($T$5,$B42,$C42),'PM1'!$A$6:$M$154,13,FALSE),0)</f>
        <v>0</v>
      </c>
      <c r="U42" s="312">
        <f>_xlfn.IFNA(VLOOKUP(CONCATENATE($U$5,$B42,$C42),'CAP1'!$A$6:$M$200,13,FALSE),0)</f>
        <v>0</v>
      </c>
      <c r="V42" s="231">
        <f>_xlfn.IFNA(VLOOKUP(CONCATENATE($V$5,$B42,$C42),BAL!$A$6:$M$287,13,FALSE),0)</f>
        <v>0</v>
      </c>
      <c r="W42" s="231">
        <f>_xlfn.IFNA(VLOOKUP(CONCATENATE($W$5,$B42,$C42),'Spare 2'!$A$6:$M$148,13,FALSE),0)</f>
        <v>0</v>
      </c>
      <c r="X42" s="356">
        <f>_xlfn.IFNA(VLOOKUP(CONCATENATE($X$5,$B42,$C42),'HOR2'!$A$6:$M$148,13,FALSE),0)</f>
        <v>0</v>
      </c>
      <c r="Y42" s="231">
        <f>_xlfn.IFNA(VLOOKUP(CONCATENATE($Y$5,$B42,$C42),'PM3'!$A$6:$M$200,13,FALSE),0)</f>
        <v>0</v>
      </c>
      <c r="Z42" s="231">
        <f>_xlfn.IFNA(VLOOKUP(CONCATENATE($Z$5,$B42,$C42),'PM3'!$A$6:$M$200,13,FALSE),0)</f>
        <v>0</v>
      </c>
      <c r="AA42" s="231">
        <f>_xlfn.IFNA(VLOOKUP(CONCATENATE($AA$5,$B42,$C42),[5]BAL!$A$6:$M$200,13,FALSE),0)</f>
        <v>0</v>
      </c>
      <c r="AB42" s="231">
        <f>_xlfn.IFNA(VLOOKUP(CONCATENATE($AB$5,$B42,$C42),[5]BAL!$A$6:$M$200,13,FALSE),0)</f>
        <v>0</v>
      </c>
      <c r="AC42" s="52"/>
      <c r="AD42" s="231"/>
      <c r="AE42" s="52"/>
      <c r="AF42" s="235"/>
      <c r="AG42" s="235"/>
      <c r="AH42" s="239"/>
    </row>
    <row r="43" spans="1:34" x14ac:dyDescent="0.25">
      <c r="A43" s="505"/>
      <c r="B43" s="47"/>
      <c r="C43" s="53"/>
      <c r="D43" s="53"/>
      <c r="E43" s="54"/>
      <c r="F43" s="60"/>
      <c r="G43" s="50">
        <f t="shared" si="6"/>
        <v>0</v>
      </c>
      <c r="H43" s="51">
        <f t="shared" si="7"/>
        <v>0</v>
      </c>
      <c r="I43" s="60">
        <f t="shared" si="8"/>
        <v>10</v>
      </c>
      <c r="J43" s="183">
        <f>_xlfn.IFNA(VLOOKUP(CONCATENATE($J$5,$B43,$C43),'HOR22'!$A$6:$M$250,13,FALSE),0)</f>
        <v>0</v>
      </c>
      <c r="K43" s="312">
        <f>_xlfn.IFNA(VLOOKUP(CONCATENATE($K$5,$B43,$C43),'HOR22'!$A$6:$M$250,13,FALSE),0)</f>
        <v>0</v>
      </c>
      <c r="L43" s="52">
        <f>_xlfn.IFNA(VLOOKUP(CONCATENATE($L$5,$B43,$C43),'BUS1'!$A$6:$M$250,13,FALSE),0)</f>
        <v>0</v>
      </c>
      <c r="M43" s="52"/>
      <c r="N43" s="312">
        <f>_xlfn.IFNA(VLOOKUP(CONCATENATE($N$5,$B43,$C43),'KR2'!$A$6:$M$250,13,FALSE),0)</f>
        <v>0</v>
      </c>
      <c r="O43" s="52">
        <f>_xlfn.IFNA(VLOOKUP(CONCATENATE($O$5,$B43,$C43),'HOR1'!$A$6:$M$250,13,FALSE),0)</f>
        <v>0</v>
      </c>
      <c r="P43" s="52"/>
      <c r="Q43" s="312">
        <f>_xlfn.IFNA(VLOOKUP(CONCATENATE($Q$5,$B43,$C43),'HOR1'!$A$6:$M$250,13,FALSE),0)</f>
        <v>0</v>
      </c>
      <c r="R43" s="52">
        <f>_xlfn.IFNA(VLOOKUP(CONCATENATE($R$5,$B43,$C43),'SWA1'!$A$6:$M$250,13,FALSE),0)</f>
        <v>0</v>
      </c>
      <c r="S43" s="312">
        <f>_xlfn.IFNA(VLOOKUP(CONCATENATE($S$5,$B43,$C43),'PM1'!$A$6:$M$154,13,FALSE),0)</f>
        <v>0</v>
      </c>
      <c r="T43" s="52">
        <f>_xlfn.IFNA(VLOOKUP(CONCATENATE($T$5,$B43,$C43),'PM1'!$A$6:$M$154,13,FALSE),0)</f>
        <v>0</v>
      </c>
      <c r="U43" s="312">
        <f>_xlfn.IFNA(VLOOKUP(CONCATENATE($U$5,$B43,$C43),'CAP1'!$A$6:$M$200,13,FALSE),0)</f>
        <v>0</v>
      </c>
      <c r="V43" s="231">
        <f>_xlfn.IFNA(VLOOKUP(CONCATENATE($V$5,$B43,$C43),BAL!$A$6:$M$287,13,FALSE),0)</f>
        <v>0</v>
      </c>
      <c r="W43" s="231">
        <f>_xlfn.IFNA(VLOOKUP(CONCATENATE($W$5,$B43,$C43),'Spare 2'!$A$6:$M$148,13,FALSE),0)</f>
        <v>0</v>
      </c>
      <c r="X43" s="356">
        <f>_xlfn.IFNA(VLOOKUP(CONCATENATE($X$5,$B43,$C43),'HOR2'!$A$6:$M$148,13,FALSE),0)</f>
        <v>0</v>
      </c>
      <c r="Y43" s="231">
        <f>_xlfn.IFNA(VLOOKUP(CONCATENATE($Y$5,$B43,$C43),'PM3'!$A$6:$M$200,13,FALSE),0)</f>
        <v>0</v>
      </c>
      <c r="Z43" s="231">
        <f>_xlfn.IFNA(VLOOKUP(CONCATENATE($Z$5,$B43,$C43),'PM3'!$A$6:$M$200,13,FALSE),0)</f>
        <v>0</v>
      </c>
      <c r="AA43" s="231">
        <f>_xlfn.IFNA(VLOOKUP(CONCATENATE($AA$5,$B43,$C43),[5]BAL!$A$6:$M$200,13,FALSE),0)</f>
        <v>0</v>
      </c>
      <c r="AB43" s="231">
        <f>_xlfn.IFNA(VLOOKUP(CONCATENATE($AB$5,$B43,$C43),[5]BAL!$A$6:$M$200,13,FALSE),0)</f>
        <v>0</v>
      </c>
      <c r="AC43" s="52"/>
      <c r="AD43" s="231"/>
      <c r="AE43" s="52"/>
      <c r="AF43" s="235"/>
      <c r="AG43" s="235"/>
      <c r="AH43" s="239"/>
    </row>
    <row r="44" spans="1:34" x14ac:dyDescent="0.25">
      <c r="A44" s="505"/>
      <c r="B44" s="47"/>
      <c r="C44" s="53"/>
      <c r="D44" s="53"/>
      <c r="E44" s="54"/>
      <c r="F44" s="60"/>
      <c r="G44" s="50">
        <f t="shared" si="6"/>
        <v>0</v>
      </c>
      <c r="H44" s="51">
        <f t="shared" si="7"/>
        <v>0</v>
      </c>
      <c r="I44" s="60">
        <f t="shared" si="8"/>
        <v>10</v>
      </c>
      <c r="J44" s="183">
        <f>_xlfn.IFNA(VLOOKUP(CONCATENATE($J$5,$B44,$C44),'HOR22'!$A$6:$M$250,13,FALSE),0)</f>
        <v>0</v>
      </c>
      <c r="K44" s="312">
        <f>_xlfn.IFNA(VLOOKUP(CONCATENATE($K$5,$B44,$C44),'HOR22'!$A$6:$M$250,13,FALSE),0)</f>
        <v>0</v>
      </c>
      <c r="L44" s="52">
        <f>_xlfn.IFNA(VLOOKUP(CONCATENATE($L$5,$B44,$C44),'BUS1'!$A$6:$M$250,13,FALSE),0)</f>
        <v>0</v>
      </c>
      <c r="M44" s="52"/>
      <c r="N44" s="312">
        <f>_xlfn.IFNA(VLOOKUP(CONCATENATE($N$5,$B44,$C44),'KR2'!$A$6:$M$250,13,FALSE),0)</f>
        <v>0</v>
      </c>
      <c r="O44" s="52">
        <f>_xlfn.IFNA(VLOOKUP(CONCATENATE($O$5,$B44,$C44),'HOR1'!$A$6:$M$250,13,FALSE),0)</f>
        <v>0</v>
      </c>
      <c r="P44" s="52"/>
      <c r="Q44" s="312">
        <f>_xlfn.IFNA(VLOOKUP(CONCATENATE($Q$5,$B44,$C44),'HOR1'!$A$6:$M$250,13,FALSE),0)</f>
        <v>0</v>
      </c>
      <c r="R44" s="52">
        <f>_xlfn.IFNA(VLOOKUP(CONCATENATE($R$5,$B44,$C44),'SWA1'!$A$6:$M$250,13,FALSE),0)</f>
        <v>0</v>
      </c>
      <c r="S44" s="312">
        <f>_xlfn.IFNA(VLOOKUP(CONCATENATE($S$5,$B44,$C44),'PM1'!$A$6:$M$154,13,FALSE),0)</f>
        <v>0</v>
      </c>
      <c r="T44" s="52">
        <f>_xlfn.IFNA(VLOOKUP(CONCATENATE($T$5,$B44,$C44),'PM1'!$A$6:$M$154,13,FALSE),0)</f>
        <v>0</v>
      </c>
      <c r="U44" s="312">
        <f>_xlfn.IFNA(VLOOKUP(CONCATENATE($U$5,$B44,$C44),'CAP1'!$A$6:$M$200,13,FALSE),0)</f>
        <v>0</v>
      </c>
      <c r="V44" s="231">
        <f>_xlfn.IFNA(VLOOKUP(CONCATENATE($V$5,$B44,$C44),BAL!$A$6:$M$287,13,FALSE),0)</f>
        <v>0</v>
      </c>
      <c r="W44" s="231">
        <f>_xlfn.IFNA(VLOOKUP(CONCATENATE($W$5,$B44,$C44),'Spare 2'!$A$6:$M$148,13,FALSE),0)</f>
        <v>0</v>
      </c>
      <c r="X44" s="356">
        <f>_xlfn.IFNA(VLOOKUP(CONCATENATE($X$5,$B44,$C44),'HOR2'!$A$6:$M$148,13,FALSE),0)</f>
        <v>0</v>
      </c>
      <c r="Y44" s="231">
        <f>_xlfn.IFNA(VLOOKUP(CONCATENATE($Y$5,$B44,$C44),'PM3'!$A$6:$M$200,13,FALSE),0)</f>
        <v>0</v>
      </c>
      <c r="Z44" s="231">
        <f>_xlfn.IFNA(VLOOKUP(CONCATENATE($Y$5,$B44,$C44),'PM3'!$A$6:$M$200,13,FALSE),0)</f>
        <v>0</v>
      </c>
      <c r="AA44" s="231">
        <f>_xlfn.IFNA(VLOOKUP(CONCATENATE($AA$5,$B44,$C44),[5]BAL!$A$6:$M$200,13,FALSE),0)</f>
        <v>0</v>
      </c>
      <c r="AB44" s="231">
        <f>_xlfn.IFNA(VLOOKUP(CONCATENATE($AB$5,$B44,$C44),[5]BAL!$A$6:$M$200,13,FALSE),0)</f>
        <v>0</v>
      </c>
      <c r="AC44" s="52"/>
      <c r="AD44" s="231"/>
      <c r="AE44" s="52"/>
      <c r="AF44" s="235"/>
      <c r="AG44" s="235"/>
      <c r="AH44" s="239"/>
    </row>
    <row r="45" spans="1:34" x14ac:dyDescent="0.25">
      <c r="A45" s="505"/>
      <c r="B45" s="47"/>
      <c r="C45" s="53"/>
      <c r="D45" s="53"/>
      <c r="E45" s="54"/>
      <c r="F45" s="60"/>
      <c r="G45" s="50">
        <f t="shared" si="6"/>
        <v>0</v>
      </c>
      <c r="H45" s="51">
        <f t="shared" si="7"/>
        <v>0</v>
      </c>
      <c r="I45" s="60">
        <f t="shared" si="8"/>
        <v>10</v>
      </c>
      <c r="J45" s="183">
        <f>_xlfn.IFNA(VLOOKUP(CONCATENATE($J$5,$B45,$C45),'HOR22'!$A$6:$M$250,13,FALSE),0)</f>
        <v>0</v>
      </c>
      <c r="K45" s="312">
        <f>_xlfn.IFNA(VLOOKUP(CONCATENATE($K$5,$B45,$C45),'HOR22'!$A$6:$M$250,13,FALSE),0)</f>
        <v>0</v>
      </c>
      <c r="L45" s="52">
        <f>_xlfn.IFNA(VLOOKUP(CONCATENATE($L$5,$B45,$C45),'BUS1'!$A$6:$M$250,13,FALSE),0)</f>
        <v>0</v>
      </c>
      <c r="M45" s="52"/>
      <c r="N45" s="312">
        <f>_xlfn.IFNA(VLOOKUP(CONCATENATE($N$5,$B45,$C45),'KR2'!$A$6:$M$250,13,FALSE),0)</f>
        <v>0</v>
      </c>
      <c r="O45" s="52">
        <f>_xlfn.IFNA(VLOOKUP(CONCATENATE($O$5,$B45,$C45),'HOR1'!$A$6:$M$250,13,FALSE),0)</f>
        <v>0</v>
      </c>
      <c r="P45" s="52"/>
      <c r="Q45" s="312">
        <f>_xlfn.IFNA(VLOOKUP(CONCATENATE($Q$5,$B45,$C45),'HOR1'!$A$6:$M$250,13,FALSE),0)</f>
        <v>0</v>
      </c>
      <c r="R45" s="52">
        <f>_xlfn.IFNA(VLOOKUP(CONCATENATE($R$5,$B45,$C45),'SWA1'!$A$6:$M$250,13,FALSE),0)</f>
        <v>0</v>
      </c>
      <c r="S45" s="312">
        <f>_xlfn.IFNA(VLOOKUP(CONCATENATE($S$5,$B45,$C45),'PM1'!$A$6:$M$154,13,FALSE),0)</f>
        <v>0</v>
      </c>
      <c r="T45" s="52">
        <f>_xlfn.IFNA(VLOOKUP(CONCATENATE($T$5,$B45,$C45),'PM1'!$A$6:$M$154,13,FALSE),0)</f>
        <v>0</v>
      </c>
      <c r="U45" s="312">
        <f>_xlfn.IFNA(VLOOKUP(CONCATENATE($U$5,$B45,$C45),'CAP1'!$A$6:$M$200,13,FALSE),0)</f>
        <v>0</v>
      </c>
      <c r="V45" s="231">
        <f>_xlfn.IFNA(VLOOKUP(CONCATENATE($V$5,$B45,$C45),BAL!$A$6:$M$287,13,FALSE),0)</f>
        <v>0</v>
      </c>
      <c r="W45" s="231">
        <f>_xlfn.IFNA(VLOOKUP(CONCATENATE($W$5,$B45,$C45),'Spare 2'!$A$6:$M$148,13,FALSE),0)</f>
        <v>0</v>
      </c>
      <c r="X45" s="356">
        <f>_xlfn.IFNA(VLOOKUP(CONCATENATE($X$5,$B45,$C45),'HOR2'!$A$6:$M$148,13,FALSE),0)</f>
        <v>0</v>
      </c>
      <c r="Y45" s="231">
        <f>_xlfn.IFNA(VLOOKUP(CONCATENATE($Y$5,$B45,$C45),'PM3'!$A$6:$M$200,13,FALSE),0)</f>
        <v>0</v>
      </c>
      <c r="Z45" s="231">
        <f>_xlfn.IFNA(VLOOKUP(CONCATENATE($Y$5,$B45,$C45),'PM3'!$A$6:$M$200,13,FALSE),0)</f>
        <v>0</v>
      </c>
      <c r="AA45" s="231">
        <f>_xlfn.IFNA(VLOOKUP(CONCATENATE($AA$5,$B45,$C45),[5]BAL!$A$6:$M$200,13,FALSE),0)</f>
        <v>0</v>
      </c>
      <c r="AB45" s="231">
        <f>_xlfn.IFNA(VLOOKUP(CONCATENATE($AB$5,$B45,$C45),[5]BAL!$A$6:$M$200,13,FALSE),0)</f>
        <v>0</v>
      </c>
      <c r="AC45" s="52"/>
      <c r="AD45" s="231"/>
      <c r="AE45" s="52"/>
      <c r="AF45" s="235"/>
      <c r="AG45" s="235"/>
      <c r="AH45" s="239"/>
    </row>
    <row r="46" spans="1:34" x14ac:dyDescent="0.25">
      <c r="A46" s="505"/>
      <c r="B46" s="47"/>
      <c r="C46" s="53"/>
      <c r="D46" s="54"/>
      <c r="E46" s="54"/>
      <c r="F46" s="60"/>
      <c r="G46" s="50">
        <f t="shared" si="6"/>
        <v>0</v>
      </c>
      <c r="H46" s="51">
        <f t="shared" si="7"/>
        <v>0</v>
      </c>
      <c r="I46" s="60">
        <f t="shared" si="8"/>
        <v>10</v>
      </c>
      <c r="J46" s="183">
        <f>_xlfn.IFNA(VLOOKUP(CONCATENATE($J$5,$B46,$C46),'HOR22'!$A$6:$M$250,13,FALSE),0)</f>
        <v>0</v>
      </c>
      <c r="K46" s="312">
        <f>_xlfn.IFNA(VLOOKUP(CONCATENATE($K$5,$B46,$C46),'HOR22'!$A$6:$M$250,13,FALSE),0)</f>
        <v>0</v>
      </c>
      <c r="L46" s="52">
        <f>_xlfn.IFNA(VLOOKUP(CONCATENATE($L$5,$B46,$C46),'BUS1'!$A$6:$M$250,13,FALSE),0)</f>
        <v>0</v>
      </c>
      <c r="M46" s="52"/>
      <c r="N46" s="312">
        <f>_xlfn.IFNA(VLOOKUP(CONCATENATE($N$5,$B46,$C46),'KR2'!$A$6:$M$250,13,FALSE),0)</f>
        <v>0</v>
      </c>
      <c r="O46" s="52">
        <f>_xlfn.IFNA(VLOOKUP(CONCATENATE($O$5,$B46,$C46),'HOR1'!$A$6:$M$250,13,FALSE),0)</f>
        <v>0</v>
      </c>
      <c r="P46" s="52"/>
      <c r="Q46" s="312">
        <f>_xlfn.IFNA(VLOOKUP(CONCATENATE($Q$5,$B46,$C46),'HOR1'!$A$6:$M$250,13,FALSE),0)</f>
        <v>0</v>
      </c>
      <c r="R46" s="52">
        <f>_xlfn.IFNA(VLOOKUP(CONCATENATE($R$5,$B46,$C46),'SWA1'!$A$6:$M$250,13,FALSE),0)</f>
        <v>0</v>
      </c>
      <c r="S46" s="312">
        <f>_xlfn.IFNA(VLOOKUP(CONCATENATE($S$5,$B46,$C46),'PM1'!$A$6:$M$154,13,FALSE),0)</f>
        <v>0</v>
      </c>
      <c r="T46" s="52">
        <f>_xlfn.IFNA(VLOOKUP(CONCATENATE($T$5,$B46,$C46),'PM1'!$A$6:$M$154,13,FALSE),0)</f>
        <v>0</v>
      </c>
      <c r="U46" s="312">
        <f>_xlfn.IFNA(VLOOKUP(CONCATENATE($U$5,$B46,$C46),'CAP1'!$A$6:$M$200,13,FALSE),0)</f>
        <v>0</v>
      </c>
      <c r="V46" s="231">
        <f>_xlfn.IFNA(VLOOKUP(CONCATENATE($V$5,$B46,$C46),BAL!$A$6:$M$287,13,FALSE),0)</f>
        <v>0</v>
      </c>
      <c r="W46" s="231">
        <f>_xlfn.IFNA(VLOOKUP(CONCATENATE($W$5,$B46,$C46),'Spare 2'!$A$6:$M$148,13,FALSE),0)</f>
        <v>0</v>
      </c>
      <c r="X46" s="356">
        <f>_xlfn.IFNA(VLOOKUP(CONCATENATE($X$5,$B46,$C46),'HOR2'!$A$6:$M$148,13,FALSE),0)</f>
        <v>0</v>
      </c>
      <c r="Y46" s="231">
        <f>_xlfn.IFNA(VLOOKUP(CONCATENATE($Y$5,$B46,$C46),'PM3'!$A$6:$M$200,13,FALSE),0)</f>
        <v>0</v>
      </c>
      <c r="Z46" s="231">
        <f>_xlfn.IFNA(VLOOKUP(CONCATENATE($Y$5,$B46,$C46),'PM3'!$A$6:$M$200,13,FALSE),0)</f>
        <v>0</v>
      </c>
      <c r="AA46" s="231">
        <f>_xlfn.IFNA(VLOOKUP(CONCATENATE($AA$5,$B46,$C46),[5]BAL!$A$6:$M$200,13,FALSE),0)</f>
        <v>0</v>
      </c>
      <c r="AB46" s="231">
        <f>_xlfn.IFNA(VLOOKUP(CONCATENATE($AB$5,$B46,$C46),[5]BAL!$A$6:$M$200,13,FALSE),0)</f>
        <v>0</v>
      </c>
      <c r="AC46" s="52"/>
      <c r="AD46" s="231"/>
      <c r="AE46" s="52"/>
      <c r="AF46" s="235"/>
      <c r="AG46" s="235"/>
      <c r="AH46" s="239"/>
    </row>
    <row r="47" spans="1:34" x14ac:dyDescent="0.25">
      <c r="A47" s="505"/>
      <c r="B47" s="47"/>
      <c r="C47" s="53"/>
      <c r="D47" s="53"/>
      <c r="E47" s="54"/>
      <c r="F47" s="60"/>
      <c r="G47" s="50">
        <f t="shared" si="6"/>
        <v>0</v>
      </c>
      <c r="H47" s="51">
        <f t="shared" si="7"/>
        <v>0</v>
      </c>
      <c r="I47" s="60">
        <f t="shared" si="8"/>
        <v>10</v>
      </c>
      <c r="J47" s="183">
        <f>_xlfn.IFNA(VLOOKUP(CONCATENATE($J$5,$B47,$C47),'HOR22'!$A$6:$M$250,13,FALSE),0)</f>
        <v>0</v>
      </c>
      <c r="K47" s="312">
        <f>_xlfn.IFNA(VLOOKUP(CONCATENATE($K$5,$B47,$C47),'HOR22'!$A$6:$M$250,13,FALSE),0)</f>
        <v>0</v>
      </c>
      <c r="L47" s="52">
        <f>_xlfn.IFNA(VLOOKUP(CONCATENATE($L$5,$B47,$C47),'BUS1'!$A$6:$M$250,13,FALSE),0)</f>
        <v>0</v>
      </c>
      <c r="M47" s="52"/>
      <c r="N47" s="312">
        <f>_xlfn.IFNA(VLOOKUP(CONCATENATE($N$5,$B47,$C47),'KR2'!$A$6:$M$250,13,FALSE),0)</f>
        <v>0</v>
      </c>
      <c r="O47" s="52">
        <f>_xlfn.IFNA(VLOOKUP(CONCATENATE($O$5,$B47,$C47),'HOR1'!$A$6:$M$250,13,FALSE),0)</f>
        <v>0</v>
      </c>
      <c r="P47" s="52"/>
      <c r="Q47" s="312">
        <f>_xlfn.IFNA(VLOOKUP(CONCATENATE($Q$5,$B47,$C47),'HOR1'!$A$6:$M$250,13,FALSE),0)</f>
        <v>0</v>
      </c>
      <c r="R47" s="52">
        <f>_xlfn.IFNA(VLOOKUP(CONCATENATE($R$5,$B47,$C47),'SWA1'!$A$6:$M$250,13,FALSE),0)</f>
        <v>0</v>
      </c>
      <c r="S47" s="312">
        <f>_xlfn.IFNA(VLOOKUP(CONCATENATE($S$5,$B47,$C47),'PM1'!$A$6:$M$154,13,FALSE),0)</f>
        <v>0</v>
      </c>
      <c r="T47" s="52">
        <f>_xlfn.IFNA(VLOOKUP(CONCATENATE($T$5,$B47,$C47),'PM1'!$A$6:$M$154,13,FALSE),0)</f>
        <v>0</v>
      </c>
      <c r="U47" s="312">
        <f>_xlfn.IFNA(VLOOKUP(CONCATENATE($U$5,$B47,$C47),'CAP1'!$A$6:$M$200,13,FALSE),0)</f>
        <v>0</v>
      </c>
      <c r="V47" s="231">
        <f>_xlfn.IFNA(VLOOKUP(CONCATENATE($V$5,$B47,$C47),BAL!$A$6:$M$287,13,FALSE),0)</f>
        <v>0</v>
      </c>
      <c r="W47" s="231">
        <f>_xlfn.IFNA(VLOOKUP(CONCATENATE($W$5,$B47,$C47),'Spare 2'!$A$6:$M$148,13,FALSE),0)</f>
        <v>0</v>
      </c>
      <c r="X47" s="356">
        <f>_xlfn.IFNA(VLOOKUP(CONCATENATE($X$5,$B47,$C47),'HOR2'!$A$6:$M$148,13,FALSE),0)</f>
        <v>0</v>
      </c>
      <c r="Y47" s="231">
        <f>_xlfn.IFNA(VLOOKUP(CONCATENATE($Y$5,$B47,$C47),'PM3'!$A$6:$M$200,13,FALSE),0)</f>
        <v>0</v>
      </c>
      <c r="Z47" s="231">
        <f>_xlfn.IFNA(VLOOKUP(CONCATENATE($Y$5,$B47,$C47),'PM3'!$A$6:$M$200,13,FALSE),0)</f>
        <v>0</v>
      </c>
      <c r="AA47" s="231">
        <f>_xlfn.IFNA(VLOOKUP(CONCATENATE($AA$5,$B47,$C47),[5]BAL!$A$6:$M$200,13,FALSE),0)</f>
        <v>0</v>
      </c>
      <c r="AB47" s="231">
        <f>_xlfn.IFNA(VLOOKUP(CONCATENATE($AB$5,$B47,$C47),[5]BAL!$A$6:$M$200,13,FALSE),0)</f>
        <v>0</v>
      </c>
      <c r="AC47" s="52"/>
      <c r="AD47" s="231"/>
      <c r="AE47" s="52"/>
      <c r="AF47" s="235"/>
      <c r="AG47" s="235"/>
      <c r="AH47" s="239"/>
    </row>
    <row r="48" spans="1:34" x14ac:dyDescent="0.25">
      <c r="A48" s="505"/>
      <c r="B48" s="47"/>
      <c r="C48" s="53"/>
      <c r="D48" s="53"/>
      <c r="E48" s="54"/>
      <c r="F48" s="60"/>
      <c r="G48" s="50">
        <f t="shared" si="6"/>
        <v>0</v>
      </c>
      <c r="H48" s="51">
        <f t="shared" si="7"/>
        <v>0</v>
      </c>
      <c r="I48" s="60">
        <f t="shared" si="8"/>
        <v>10</v>
      </c>
      <c r="J48" s="183">
        <f>_xlfn.IFNA(VLOOKUP(CONCATENATE($J$5,$B48,$C48),'HOR22'!$A$6:$M$250,13,FALSE),0)</f>
        <v>0</v>
      </c>
      <c r="K48" s="312">
        <f>_xlfn.IFNA(VLOOKUP(CONCATENATE($K$5,$B48,$C48),'HOR22'!$A$6:$M$250,13,FALSE),0)</f>
        <v>0</v>
      </c>
      <c r="L48" s="52">
        <f>_xlfn.IFNA(VLOOKUP(CONCATENATE($L$5,$B48,$C48),'BUS1'!$A$6:$M$250,13,FALSE),0)</f>
        <v>0</v>
      </c>
      <c r="M48" s="52"/>
      <c r="N48" s="312">
        <f>_xlfn.IFNA(VLOOKUP(CONCATENATE($N$5,$B48,$C48),'KR2'!$A$6:$M$250,13,FALSE),0)</f>
        <v>0</v>
      </c>
      <c r="O48" s="52">
        <f>_xlfn.IFNA(VLOOKUP(CONCATENATE($O$5,$B48,$C48),'HOR1'!$A$6:$M$250,13,FALSE),0)</f>
        <v>0</v>
      </c>
      <c r="P48" s="52"/>
      <c r="Q48" s="312">
        <f>_xlfn.IFNA(VLOOKUP(CONCATENATE($Q$5,$B48,$C48),'HOR1'!$A$6:$M$250,13,FALSE),0)</f>
        <v>0</v>
      </c>
      <c r="R48" s="52">
        <f>_xlfn.IFNA(VLOOKUP(CONCATENATE($R$5,$B48,$C48),'SWA1'!$A$6:$M$250,13,FALSE),0)</f>
        <v>0</v>
      </c>
      <c r="S48" s="312">
        <f>_xlfn.IFNA(VLOOKUP(CONCATENATE($S$5,$B48,$C48),'PM1'!$A$6:$M$154,13,FALSE),0)</f>
        <v>0</v>
      </c>
      <c r="T48" s="52">
        <f>_xlfn.IFNA(VLOOKUP(CONCATENATE($T$5,$B48,$C48),'PM1'!$A$6:$M$154,13,FALSE),0)</f>
        <v>0</v>
      </c>
      <c r="U48" s="312">
        <f>_xlfn.IFNA(VLOOKUP(CONCATENATE($U$5,$B48,$C48),'CAP1'!$A$6:$M$200,13,FALSE),0)</f>
        <v>0</v>
      </c>
      <c r="V48" s="231">
        <f>_xlfn.IFNA(VLOOKUP(CONCATENATE($V$5,$B48,$C48),BAL!$A$6:$M$287,13,FALSE),0)</f>
        <v>0</v>
      </c>
      <c r="W48" s="231">
        <f>_xlfn.IFNA(VLOOKUP(CONCATENATE($W$5,$B48,$C48),'Spare 2'!$A$6:$M$148,13,FALSE),0)</f>
        <v>0</v>
      </c>
      <c r="X48" s="356">
        <f>_xlfn.IFNA(VLOOKUP(CONCATENATE($X$5,$B48,$C48),'HOR2'!$A$6:$M$148,13,FALSE),0)</f>
        <v>0</v>
      </c>
      <c r="Y48" s="231">
        <f>_xlfn.IFNA(VLOOKUP(CONCATENATE($Y$5,$B48,$C48),'PM3'!$A$6:$M$200,13,FALSE),0)</f>
        <v>0</v>
      </c>
      <c r="Z48" s="231">
        <f>_xlfn.IFNA(VLOOKUP(CONCATENATE($Y$5,$B48,$C48),'PM3'!$A$6:$M$200,13,FALSE),0)</f>
        <v>0</v>
      </c>
      <c r="AA48" s="231">
        <f>_xlfn.IFNA(VLOOKUP(CONCATENATE($AA$5,$B48,$C48),[5]BAL!$A$6:$M$200,13,FALSE),0)</f>
        <v>0</v>
      </c>
      <c r="AB48" s="231">
        <f>_xlfn.IFNA(VLOOKUP(CONCATENATE($AB$5,$B48,$C48),[5]BAL!$A$6:$M$200,13,FALSE),0)</f>
        <v>0</v>
      </c>
      <c r="AC48" s="52"/>
      <c r="AD48" s="231"/>
      <c r="AE48" s="52"/>
      <c r="AF48" s="235"/>
      <c r="AG48" s="235"/>
      <c r="AH48" s="239"/>
    </row>
    <row r="49" spans="1:34" x14ac:dyDescent="0.25">
      <c r="A49" s="505"/>
      <c r="B49" s="47"/>
      <c r="C49" s="53"/>
      <c r="D49" s="53"/>
      <c r="E49" s="54"/>
      <c r="F49" s="60"/>
      <c r="G49" s="50">
        <f t="shared" si="6"/>
        <v>0</v>
      </c>
      <c r="H49" s="51">
        <f t="shared" si="7"/>
        <v>0</v>
      </c>
      <c r="I49" s="60">
        <f t="shared" si="8"/>
        <v>10</v>
      </c>
      <c r="J49" s="183">
        <f>_xlfn.IFNA(VLOOKUP(CONCATENATE($J$5,$B49,$C49),'HOR22'!$A$6:$M$250,13,FALSE),0)</f>
        <v>0</v>
      </c>
      <c r="K49" s="312">
        <f>_xlfn.IFNA(VLOOKUP(CONCATENATE($K$5,$B49,$C49),'HOR22'!$A$6:$M$250,13,FALSE),0)</f>
        <v>0</v>
      </c>
      <c r="L49" s="52">
        <f>_xlfn.IFNA(VLOOKUP(CONCATENATE($L$5,$B49,$C49),'BUS1'!$A$6:$M$250,13,FALSE),0)</f>
        <v>0</v>
      </c>
      <c r="M49" s="52"/>
      <c r="N49" s="312">
        <f>_xlfn.IFNA(VLOOKUP(CONCATENATE($N$5,$B49,$C49),'KR2'!$A$6:$M$250,13,FALSE),0)</f>
        <v>0</v>
      </c>
      <c r="O49" s="52">
        <f>_xlfn.IFNA(VLOOKUP(CONCATENATE($O$5,$B49,$C49),'HOR1'!$A$6:$M$250,13,FALSE),0)</f>
        <v>0</v>
      </c>
      <c r="P49" s="52"/>
      <c r="Q49" s="312">
        <f>_xlfn.IFNA(VLOOKUP(CONCATENATE($Q$5,$B49,$C49),'HOR1'!$A$6:$M$250,13,FALSE),0)</f>
        <v>0</v>
      </c>
      <c r="R49" s="52">
        <f>_xlfn.IFNA(VLOOKUP(CONCATENATE($R$5,$B49,$C49),'SWA1'!$A$6:$M$250,13,FALSE),0)</f>
        <v>0</v>
      </c>
      <c r="S49" s="312">
        <f>_xlfn.IFNA(VLOOKUP(CONCATENATE($S$5,$B49,$C49),'PM1'!$A$6:$M$154,13,FALSE),0)</f>
        <v>0</v>
      </c>
      <c r="T49" s="52">
        <f>_xlfn.IFNA(VLOOKUP(CONCATENATE($T$5,$B49,$C49),'PM1'!$A$6:$M$154,13,FALSE),0)</f>
        <v>0</v>
      </c>
      <c r="U49" s="312">
        <f>_xlfn.IFNA(VLOOKUP(CONCATENATE($U$5,$B49,$C49),'CAP1'!$A$6:$M$200,13,FALSE),0)</f>
        <v>0</v>
      </c>
      <c r="V49" s="231">
        <f>_xlfn.IFNA(VLOOKUP(CONCATENATE($V$5,$B49,$C49),BAL!$A$6:$M$287,13,FALSE),0)</f>
        <v>0</v>
      </c>
      <c r="W49" s="231">
        <f>_xlfn.IFNA(VLOOKUP(CONCATENATE($W$5,$B49,$C49),'Spare 2'!$A$6:$M$148,13,FALSE),0)</f>
        <v>0</v>
      </c>
      <c r="X49" s="356">
        <f>_xlfn.IFNA(VLOOKUP(CONCATENATE($X$5,$B49,$C49),'HOR2'!$A$6:$M$148,13,FALSE),0)</f>
        <v>0</v>
      </c>
      <c r="Y49" s="231">
        <f>_xlfn.IFNA(VLOOKUP(CONCATENATE($Y$5,$B49,$C49),'PM3'!$A$6:$M$200,13,FALSE),0)</f>
        <v>0</v>
      </c>
      <c r="Z49" s="231">
        <f>_xlfn.IFNA(VLOOKUP(CONCATENATE($Y$5,$B49,$C49),'PM3'!$A$6:$M$200,13,FALSE),0)</f>
        <v>0</v>
      </c>
      <c r="AA49" s="231">
        <f>_xlfn.IFNA(VLOOKUP(CONCATENATE($AA$5,$B49,$C49),[5]BAL!$A$6:$M$200,13,FALSE),0)</f>
        <v>0</v>
      </c>
      <c r="AB49" s="231">
        <f>_xlfn.IFNA(VLOOKUP(CONCATENATE($AB$5,$B49,$C49),[5]BAL!$A$6:$M$200,13,FALSE),0)</f>
        <v>0</v>
      </c>
      <c r="AC49" s="52"/>
      <c r="AD49" s="231"/>
      <c r="AE49" s="52"/>
      <c r="AF49" s="235"/>
      <c r="AG49" s="235"/>
      <c r="AH49" s="239"/>
    </row>
    <row r="50" spans="1:34" x14ac:dyDescent="0.25">
      <c r="A50" s="505"/>
      <c r="B50" s="47"/>
      <c r="C50" s="53"/>
      <c r="D50" s="53"/>
      <c r="E50" s="54"/>
      <c r="F50" s="60"/>
      <c r="G50" s="50">
        <f t="shared" si="6"/>
        <v>0</v>
      </c>
      <c r="H50" s="51">
        <f t="shared" si="7"/>
        <v>0</v>
      </c>
      <c r="I50" s="60">
        <f t="shared" si="8"/>
        <v>10</v>
      </c>
      <c r="J50" s="183">
        <f>_xlfn.IFNA(VLOOKUP(CONCATENATE($J$5,$B50,$C50),'HOR22'!$A$6:$M$250,13,FALSE),0)</f>
        <v>0</v>
      </c>
      <c r="K50" s="312">
        <f>_xlfn.IFNA(VLOOKUP(CONCATENATE($K$5,$B50,$C50),'HOR22'!$A$6:$M$250,13,FALSE),0)</f>
        <v>0</v>
      </c>
      <c r="L50" s="52">
        <f>_xlfn.IFNA(VLOOKUP(CONCATENATE($L$5,$B50,$C50),'BUS1'!$A$6:$M$250,13,FALSE),0)</f>
        <v>0</v>
      </c>
      <c r="M50" s="52"/>
      <c r="N50" s="312">
        <f>_xlfn.IFNA(VLOOKUP(CONCATENATE($N$5,$B50,$C50),'KR2'!$A$6:$M$250,13,FALSE),0)</f>
        <v>0</v>
      </c>
      <c r="O50" s="52">
        <f>_xlfn.IFNA(VLOOKUP(CONCATENATE($O$5,$B50,$C50),'HOR1'!$A$6:$M$250,13,FALSE),0)</f>
        <v>0</v>
      </c>
      <c r="P50" s="52"/>
      <c r="Q50" s="312">
        <f>_xlfn.IFNA(VLOOKUP(CONCATENATE($Q$5,$B50,$C50),'HOR1'!$A$6:$M$250,13,FALSE),0)</f>
        <v>0</v>
      </c>
      <c r="R50" s="52">
        <f>_xlfn.IFNA(VLOOKUP(CONCATENATE($R$5,$B50,$C50),'SWA1'!$A$6:$M$250,13,FALSE),0)</f>
        <v>0</v>
      </c>
      <c r="S50" s="312">
        <f>_xlfn.IFNA(VLOOKUP(CONCATENATE($S$5,$B50,$C50),'PM1'!$A$6:$M$154,13,FALSE),0)</f>
        <v>0</v>
      </c>
      <c r="T50" s="52">
        <f>_xlfn.IFNA(VLOOKUP(CONCATENATE($T$5,$B50,$C50),'PM1'!$A$6:$M$154,13,FALSE),0)</f>
        <v>0</v>
      </c>
      <c r="U50" s="312">
        <f>_xlfn.IFNA(VLOOKUP(CONCATENATE($U$5,$B50,$C50),'CAP1'!$A$6:$M$200,13,FALSE),0)</f>
        <v>0</v>
      </c>
      <c r="V50" s="231">
        <f>_xlfn.IFNA(VLOOKUP(CONCATENATE($V$5,$B50,$C50),BAL!$A$6:$M$287,13,FALSE),0)</f>
        <v>0</v>
      </c>
      <c r="W50" s="231">
        <f>_xlfn.IFNA(VLOOKUP(CONCATENATE($W$5,$B50,$C50),'Spare 2'!$A$6:$M$148,13,FALSE),0)</f>
        <v>0</v>
      </c>
      <c r="X50" s="356">
        <f>_xlfn.IFNA(VLOOKUP(CONCATENATE($X$5,$B50,$C50),'HOR2'!$A$6:$M$148,13,FALSE),0)</f>
        <v>0</v>
      </c>
      <c r="Y50" s="231">
        <f>_xlfn.IFNA(VLOOKUP(CONCATENATE($Y$5,$B50,$C50),'PM3'!$A$6:$M$200,13,FALSE),0)</f>
        <v>0</v>
      </c>
      <c r="Z50" s="231">
        <f>_xlfn.IFNA(VLOOKUP(CONCATENATE($Y$5,$B50,$C50),'PM3'!$A$6:$M$200,13,FALSE),0)</f>
        <v>0</v>
      </c>
      <c r="AA50" s="231">
        <f>_xlfn.IFNA(VLOOKUP(CONCATENATE($AA$5,$B50,$C50),[5]BAL!$A$6:$M$200,13,FALSE),0)</f>
        <v>0</v>
      </c>
      <c r="AB50" s="231">
        <f>_xlfn.IFNA(VLOOKUP(CONCATENATE($AB$5,$B50,$C50),[5]BAL!$A$6:$M$200,13,FALSE),0)</f>
        <v>0</v>
      </c>
      <c r="AC50" s="52"/>
      <c r="AD50" s="231"/>
      <c r="AE50" s="52"/>
      <c r="AF50" s="235"/>
      <c r="AG50" s="235"/>
      <c r="AH50" s="239"/>
    </row>
    <row r="51" spans="1:34" x14ac:dyDescent="0.25">
      <c r="A51" s="505"/>
      <c r="B51" s="47"/>
      <c r="C51" s="53"/>
      <c r="D51" s="53"/>
      <c r="E51" s="54"/>
      <c r="F51" s="60"/>
      <c r="G51" s="50">
        <f t="shared" si="6"/>
        <v>0</v>
      </c>
      <c r="H51" s="51">
        <f t="shared" si="7"/>
        <v>0</v>
      </c>
      <c r="I51" s="60">
        <f t="shared" si="8"/>
        <v>10</v>
      </c>
      <c r="J51" s="183">
        <f>_xlfn.IFNA(VLOOKUP(CONCATENATE($J$5,$B51,$C51),'HOR22'!$A$6:$M$250,13,FALSE),0)</f>
        <v>0</v>
      </c>
      <c r="K51" s="312">
        <f>_xlfn.IFNA(VLOOKUP(CONCATENATE($K$5,$B51,$C51),'HOR22'!$A$6:$M$250,13,FALSE),0)</f>
        <v>0</v>
      </c>
      <c r="L51" s="52">
        <f>_xlfn.IFNA(VLOOKUP(CONCATENATE($L$5,$B51,$C51),'BUS1'!$A$6:$M$250,13,FALSE),0)</f>
        <v>0</v>
      </c>
      <c r="M51" s="52"/>
      <c r="N51" s="312">
        <f>_xlfn.IFNA(VLOOKUP(CONCATENATE($N$5,$B51,$C51),'KR2'!$A$6:$M$250,13,FALSE),0)</f>
        <v>0</v>
      </c>
      <c r="O51" s="52">
        <f>_xlfn.IFNA(VLOOKUP(CONCATENATE($O$5,$B51,$C51),'HOR1'!$A$6:$M$250,13,FALSE),0)</f>
        <v>0</v>
      </c>
      <c r="P51" s="52"/>
      <c r="Q51" s="312">
        <f>_xlfn.IFNA(VLOOKUP(CONCATENATE($Q$5,$B51,$C51),'HOR1'!$A$6:$M$250,13,FALSE),0)</f>
        <v>0</v>
      </c>
      <c r="R51" s="52">
        <f>_xlfn.IFNA(VLOOKUP(CONCATENATE($R$5,$B51,$C51),'SWA1'!$A$6:$M$250,13,FALSE),0)</f>
        <v>0</v>
      </c>
      <c r="S51" s="312">
        <f>_xlfn.IFNA(VLOOKUP(CONCATENATE($S$5,$B51,$C51),'PM1'!$A$6:$M$154,13,FALSE),0)</f>
        <v>0</v>
      </c>
      <c r="T51" s="52">
        <f>_xlfn.IFNA(VLOOKUP(CONCATENATE($T$5,$B51,$C51),'PM1'!$A$6:$M$154,13,FALSE),0)</f>
        <v>0</v>
      </c>
      <c r="U51" s="312">
        <f>_xlfn.IFNA(VLOOKUP(CONCATENATE($U$5,$B51,$C51),'CAP1'!$A$6:$M$200,13,FALSE),0)</f>
        <v>0</v>
      </c>
      <c r="V51" s="231">
        <f>_xlfn.IFNA(VLOOKUP(CONCATENATE($V$5,$B51,$C51),BAL!$A$6:$M$287,13,FALSE),0)</f>
        <v>0</v>
      </c>
      <c r="W51" s="231">
        <f>_xlfn.IFNA(VLOOKUP(CONCATENATE($W$5,$B51,$C51),'Spare 2'!$A$6:$M$148,13,FALSE),0)</f>
        <v>0</v>
      </c>
      <c r="X51" s="356">
        <f>_xlfn.IFNA(VLOOKUP(CONCATENATE($X$5,$B51,$C51),'HOR2'!$A$6:$M$148,13,FALSE),0)</f>
        <v>0</v>
      </c>
      <c r="Y51" s="231">
        <f>_xlfn.IFNA(VLOOKUP(CONCATENATE($Y$5,$B51,$C51),'PM3'!$A$6:$M$200,13,FALSE),0)</f>
        <v>0</v>
      </c>
      <c r="Z51" s="231">
        <f>_xlfn.IFNA(VLOOKUP(CONCATENATE($Y$5,$B51,$C51),'PM3'!$A$6:$M$200,13,FALSE),0)</f>
        <v>0</v>
      </c>
      <c r="AA51" s="52">
        <f>_xlfn.IFNA(VLOOKUP(CONCATENATE($Y$5,$B51,$C51),'PM3'!$A$6:$M$200,13,FALSE),0)</f>
        <v>0</v>
      </c>
      <c r="AB51" s="231">
        <f>_xlfn.IFNA(VLOOKUP(CONCATENATE($Y$5,$B51,$C51),'PM3'!$A$6:$M$200,13,FALSE),0)</f>
        <v>0</v>
      </c>
      <c r="AC51" s="52"/>
      <c r="AD51" s="231"/>
      <c r="AE51" s="52"/>
      <c r="AF51" s="235"/>
      <c r="AG51" s="235"/>
      <c r="AH51" s="239"/>
    </row>
    <row r="52" spans="1:34" x14ac:dyDescent="0.25">
      <c r="A52" s="505"/>
      <c r="B52" s="47"/>
      <c r="C52" s="53"/>
      <c r="D52" s="53"/>
      <c r="E52" s="54"/>
      <c r="F52" s="60"/>
      <c r="G52" s="50">
        <f t="shared" si="6"/>
        <v>0</v>
      </c>
      <c r="H52" s="51">
        <f t="shared" si="7"/>
        <v>0</v>
      </c>
      <c r="I52" s="60">
        <f t="shared" si="8"/>
        <v>10</v>
      </c>
      <c r="J52" s="183">
        <f>_xlfn.IFNA(VLOOKUP(CONCATENATE($J$5,$B52,$C52),'HOR22'!$A$6:$M$250,13,FALSE),0)</f>
        <v>0</v>
      </c>
      <c r="K52" s="312">
        <f>_xlfn.IFNA(VLOOKUP(CONCATENATE($K$5,$B52,$C52),'HOR22'!$A$6:$M$250,13,FALSE),0)</f>
        <v>0</v>
      </c>
      <c r="L52" s="52">
        <f>_xlfn.IFNA(VLOOKUP(CONCATENATE($L$5,$B52,$C52),'BUS1'!$A$6:$M$250,13,FALSE),0)</f>
        <v>0</v>
      </c>
      <c r="M52" s="52"/>
      <c r="N52" s="312">
        <f>_xlfn.IFNA(VLOOKUP(CONCATENATE($N$5,$B52,$C52),'KR2'!$A$6:$M$250,13,FALSE),0)</f>
        <v>0</v>
      </c>
      <c r="O52" s="52">
        <f>_xlfn.IFNA(VLOOKUP(CONCATENATE($O$5,$B52,$C52),'HOR1'!$A$6:$M$250,13,FALSE),0)</f>
        <v>0</v>
      </c>
      <c r="P52" s="52"/>
      <c r="Q52" s="312">
        <f>_xlfn.IFNA(VLOOKUP(CONCATENATE($Q$5,$B52,$C52),'HOR1'!$A$6:$M$250,13,FALSE),0)</f>
        <v>0</v>
      </c>
      <c r="R52" s="52">
        <f>_xlfn.IFNA(VLOOKUP(CONCATENATE($R$5,$B52,$C52),'SWA1'!$A$6:$M$250,13,FALSE),0)</f>
        <v>0</v>
      </c>
      <c r="S52" s="312">
        <f>_xlfn.IFNA(VLOOKUP(CONCATENATE($S$5,$B52,$C52),'PM1'!$A$6:$M$154,13,FALSE),0)</f>
        <v>0</v>
      </c>
      <c r="T52" s="52">
        <f>_xlfn.IFNA(VLOOKUP(CONCATENATE($T$5,$B52,$C52),'PM1'!$A$6:$M$154,13,FALSE),0)</f>
        <v>0</v>
      </c>
      <c r="U52" s="312">
        <f>_xlfn.IFNA(VLOOKUP(CONCATENATE($U$5,$B52,$C52),'CAP1'!$A$6:$M$200,13,FALSE),0)</f>
        <v>0</v>
      </c>
      <c r="V52" s="231">
        <f>_xlfn.IFNA(VLOOKUP(CONCATENATE($V$5,$B52,$C52),BAL!$A$6:$M$287,13,FALSE),0)</f>
        <v>0</v>
      </c>
      <c r="W52" s="231">
        <f>_xlfn.IFNA(VLOOKUP(CONCATENATE($W$5,$B52,$C52),'Spare 2'!$A$6:$M$148,13,FALSE),0)</f>
        <v>0</v>
      </c>
      <c r="X52" s="356">
        <f>_xlfn.IFNA(VLOOKUP(CONCATENATE($X$5,$B52,$C52),'HOR2'!$A$6:$M$148,13,FALSE),0)</f>
        <v>0</v>
      </c>
      <c r="Y52" s="231">
        <f>_xlfn.IFNA(VLOOKUP(CONCATENATE($Y$5,$B52,$C52),'PM3'!$A$6:$M$200,13,FALSE),0)</f>
        <v>0</v>
      </c>
      <c r="Z52" s="231">
        <f>_xlfn.IFNA(VLOOKUP(CONCATENATE($Y$5,$B52,$C52),'PM3'!$A$6:$M$200,13,FALSE),0)</f>
        <v>0</v>
      </c>
      <c r="AA52" s="52">
        <f>_xlfn.IFNA(VLOOKUP(CONCATENATE($Y$5,$B52,$C52),'PM3'!$A$6:$M$200,13,FALSE),0)</f>
        <v>0</v>
      </c>
      <c r="AB52" s="231">
        <f>_xlfn.IFNA(VLOOKUP(CONCATENATE($Y$5,$B52,$C52),'PM3'!$A$6:$M$200,13,FALSE),0)</f>
        <v>0</v>
      </c>
      <c r="AC52" s="52"/>
      <c r="AD52" s="231"/>
      <c r="AE52" s="52"/>
      <c r="AF52" s="235"/>
      <c r="AG52" s="235"/>
      <c r="AH52" s="239"/>
    </row>
    <row r="53" spans="1:34" x14ac:dyDescent="0.25">
      <c r="A53" s="505"/>
      <c r="B53" s="47"/>
      <c r="C53" s="53"/>
      <c r="D53" s="53"/>
      <c r="E53" s="54"/>
      <c r="F53" s="60"/>
      <c r="G53" s="50">
        <f t="shared" si="6"/>
        <v>0</v>
      </c>
      <c r="H53" s="51">
        <f t="shared" si="7"/>
        <v>0</v>
      </c>
      <c r="I53" s="60">
        <f t="shared" si="8"/>
        <v>10</v>
      </c>
      <c r="J53" s="183">
        <f>_xlfn.IFNA(VLOOKUP(CONCATENATE($J$5,$B53,$C53),'HOR22'!$A$6:$M$250,13,FALSE),0)</f>
        <v>0</v>
      </c>
      <c r="K53" s="312">
        <f>_xlfn.IFNA(VLOOKUP(CONCATENATE($K$5,$B53,$C53),'HOR22'!$A$6:$M$250,13,FALSE),0)</f>
        <v>0</v>
      </c>
      <c r="L53" s="52">
        <f>_xlfn.IFNA(VLOOKUP(CONCATENATE($L$5,$B53,$C53),'BUS1'!$A$6:$M$250,13,FALSE),0)</f>
        <v>0</v>
      </c>
      <c r="M53" s="52"/>
      <c r="N53" s="312">
        <f>_xlfn.IFNA(VLOOKUP(CONCATENATE($N$5,$B53,$C53),'KR2'!$A$6:$M$250,13,FALSE),0)</f>
        <v>0</v>
      </c>
      <c r="O53" s="52">
        <f>_xlfn.IFNA(VLOOKUP(CONCATENATE($O$5,$B53,$C53),'HOR1'!$A$6:$M$250,13,FALSE),0)</f>
        <v>0</v>
      </c>
      <c r="P53" s="52"/>
      <c r="Q53" s="312">
        <f>_xlfn.IFNA(VLOOKUP(CONCATENATE($Q$5,$B53,$C53),'HOR1'!$A$6:$M$250,13,FALSE),0)</f>
        <v>0</v>
      </c>
      <c r="R53" s="52">
        <f>_xlfn.IFNA(VLOOKUP(CONCATENATE($R$5,$B53,$C53),'SWA1'!$A$6:$M$250,13,FALSE),0)</f>
        <v>0</v>
      </c>
      <c r="S53" s="312">
        <f>_xlfn.IFNA(VLOOKUP(CONCATENATE($S$5,$B53,$C53),'PM1'!$A$6:$M$154,13,FALSE),0)</f>
        <v>0</v>
      </c>
      <c r="T53" s="52">
        <f>_xlfn.IFNA(VLOOKUP(CONCATENATE($T$5,$B53,$C53),'PM1'!$A$6:$M$154,13,FALSE),0)</f>
        <v>0</v>
      </c>
      <c r="U53" s="312">
        <f>_xlfn.IFNA(VLOOKUP(CONCATENATE($U$5,$B53,$C53),'CAP1'!$A$6:$M$200,13,FALSE),0)</f>
        <v>0</v>
      </c>
      <c r="V53" s="231">
        <f>_xlfn.IFNA(VLOOKUP(CONCATENATE($V$5,$B53,$C53),BAL!$A$6:$M$287,13,FALSE),0)</f>
        <v>0</v>
      </c>
      <c r="W53" s="231">
        <f>_xlfn.IFNA(VLOOKUP(CONCATENATE($W$5,$B53,$C53),'Spare 2'!$A$6:$M$148,13,FALSE),0)</f>
        <v>0</v>
      </c>
      <c r="X53" s="356">
        <f>_xlfn.IFNA(VLOOKUP(CONCATENATE($X$5,$B53,$C53),'HOR2'!$A$6:$M$148,13,FALSE),0)</f>
        <v>0</v>
      </c>
      <c r="Y53" s="231">
        <f>_xlfn.IFNA(VLOOKUP(CONCATENATE($Y$5,$B53,$C53),'PM3'!$A$6:$M$200,13,FALSE),0)</f>
        <v>0</v>
      </c>
      <c r="Z53" s="231">
        <f>_xlfn.IFNA(VLOOKUP(CONCATENATE($Y$5,$B53,$C53),'PM3'!$A$6:$M$200,13,FALSE),0)</f>
        <v>0</v>
      </c>
      <c r="AA53" s="52">
        <f>_xlfn.IFNA(VLOOKUP(CONCATENATE($Y$5,$B53,$C53),'PM3'!$A$6:$M$200,13,FALSE),0)</f>
        <v>0</v>
      </c>
      <c r="AB53" s="231">
        <f>_xlfn.IFNA(VLOOKUP(CONCATENATE($Y$5,$B53,$C53),'PM3'!$A$6:$M$200,13,FALSE),0)</f>
        <v>0</v>
      </c>
      <c r="AC53" s="52"/>
      <c r="AD53" s="231"/>
      <c r="AE53" s="52"/>
      <c r="AF53" s="235"/>
      <c r="AG53" s="235"/>
      <c r="AH53" s="239"/>
    </row>
    <row r="54" spans="1:34" x14ac:dyDescent="0.25">
      <c r="A54" s="505"/>
      <c r="B54" s="47"/>
      <c r="C54" s="53"/>
      <c r="D54" s="53"/>
      <c r="E54" s="54"/>
      <c r="F54" s="60"/>
      <c r="G54" s="50">
        <f t="shared" si="6"/>
        <v>0</v>
      </c>
      <c r="H54" s="51">
        <f t="shared" si="7"/>
        <v>0</v>
      </c>
      <c r="I54" s="60">
        <f t="shared" si="8"/>
        <v>10</v>
      </c>
      <c r="J54" s="183">
        <f>_xlfn.IFNA(VLOOKUP(CONCATENATE($J$5,$B54,$C54),'HOR22'!$A$6:$M$250,13,FALSE),0)</f>
        <v>0</v>
      </c>
      <c r="K54" s="312">
        <f>_xlfn.IFNA(VLOOKUP(CONCATENATE($K$5,$B54,$C54),'HOR22'!$A$6:$M$250,13,FALSE),0)</f>
        <v>0</v>
      </c>
      <c r="L54" s="52">
        <f>_xlfn.IFNA(VLOOKUP(CONCATENATE($L$5,$B54,$C54),'BUS1'!$A$6:$M$250,13,FALSE),0)</f>
        <v>0</v>
      </c>
      <c r="M54" s="52"/>
      <c r="N54" s="312">
        <f>_xlfn.IFNA(VLOOKUP(CONCATENATE($N$5,$B54,$C54),'KR2'!$A$6:$M$250,13,FALSE),0)</f>
        <v>0</v>
      </c>
      <c r="O54" s="52">
        <f>_xlfn.IFNA(VLOOKUP(CONCATENATE($O$5,$B54,$C54),'HOR1'!$A$6:$M$250,13,FALSE),0)</f>
        <v>0</v>
      </c>
      <c r="P54" s="52"/>
      <c r="Q54" s="312">
        <f>_xlfn.IFNA(VLOOKUP(CONCATENATE($Q$5,$B54,$C54),'HOR1'!$A$6:$M$250,13,FALSE),0)</f>
        <v>0</v>
      </c>
      <c r="R54" s="52">
        <f>_xlfn.IFNA(VLOOKUP(CONCATENATE($R$5,$B54,$C54),'SWA1'!$A$6:$M$250,13,FALSE),0)</f>
        <v>0</v>
      </c>
      <c r="S54" s="312">
        <f>_xlfn.IFNA(VLOOKUP(CONCATENATE($S$5,$B54,$C54),'PM1'!$A$6:$M$154,13,FALSE),0)</f>
        <v>0</v>
      </c>
      <c r="T54" s="52">
        <f>_xlfn.IFNA(VLOOKUP(CONCATENATE($T$5,$B54,$C54),'PM1'!$A$6:$M$154,13,FALSE),0)</f>
        <v>0</v>
      </c>
      <c r="U54" s="312">
        <f>_xlfn.IFNA(VLOOKUP(CONCATENATE($U$5,$B54,$C54),'CAP1'!$A$6:$M$200,13,FALSE),0)</f>
        <v>0</v>
      </c>
      <c r="V54" s="231">
        <f>_xlfn.IFNA(VLOOKUP(CONCATENATE($V$5,$B54,$C54),BAL!$A$6:$M$287,13,FALSE),0)</f>
        <v>0</v>
      </c>
      <c r="W54" s="231">
        <f>_xlfn.IFNA(VLOOKUP(CONCATENATE($W$5,$B54,$C54),'Spare 2'!$A$6:$M$148,13,FALSE),0)</f>
        <v>0</v>
      </c>
      <c r="X54" s="356">
        <f>_xlfn.IFNA(VLOOKUP(CONCATENATE($X$5,$B54,$C54),'HOR2'!$A$6:$M$148,13,FALSE),0)</f>
        <v>0</v>
      </c>
      <c r="Y54" s="231">
        <f>_xlfn.IFNA(VLOOKUP(CONCATENATE($Y$5,$B54,$C54),'PM3'!$A$6:$M$200,13,FALSE),0)</f>
        <v>0</v>
      </c>
      <c r="Z54" s="231">
        <f>_xlfn.IFNA(VLOOKUP(CONCATENATE($Y$5,$B54,$C54),'PM3'!$A$6:$M$200,13,FALSE),0)</f>
        <v>0</v>
      </c>
      <c r="AA54" s="52">
        <f>_xlfn.IFNA(VLOOKUP(CONCATENATE($Y$5,$B54,$C54),'PM3'!$A$6:$M$200,13,FALSE),0)</f>
        <v>0</v>
      </c>
      <c r="AB54" s="231">
        <f>_xlfn.IFNA(VLOOKUP(CONCATENATE($Y$5,$B54,$C54),'PM3'!$A$6:$M$200,13,FALSE),0)</f>
        <v>0</v>
      </c>
      <c r="AC54" s="52"/>
      <c r="AD54" s="231"/>
      <c r="AE54" s="52"/>
      <c r="AF54" s="235"/>
      <c r="AG54" s="235"/>
      <c r="AH54" s="239"/>
    </row>
    <row r="55" spans="1:34" x14ac:dyDescent="0.25">
      <c r="A55" s="505"/>
      <c r="B55" s="47"/>
      <c r="C55" s="53"/>
      <c r="D55" s="53"/>
      <c r="E55" s="54"/>
      <c r="F55" s="60"/>
      <c r="G55" s="50">
        <f t="shared" si="6"/>
        <v>0</v>
      </c>
      <c r="H55" s="51">
        <f t="shared" si="7"/>
        <v>0</v>
      </c>
      <c r="I55" s="60">
        <f t="shared" si="8"/>
        <v>10</v>
      </c>
      <c r="J55" s="183">
        <f>_xlfn.IFNA(VLOOKUP(CONCATENATE($J$5,$B55,$C55),'HOR22'!$A$6:$M$250,13,FALSE),0)</f>
        <v>0</v>
      </c>
      <c r="K55" s="312">
        <f>_xlfn.IFNA(VLOOKUP(CONCATENATE($K$5,$B55,$C55),'HOR22'!$A$6:$M$250,13,FALSE),0)</f>
        <v>0</v>
      </c>
      <c r="L55" s="52">
        <f>_xlfn.IFNA(VLOOKUP(CONCATENATE($L$5,$B55,$C55),'BUS1'!$A$6:$M$250,13,FALSE),0)</f>
        <v>0</v>
      </c>
      <c r="M55" s="52"/>
      <c r="N55" s="312">
        <f>_xlfn.IFNA(VLOOKUP(CONCATENATE($N$5,$B55,$C55),'KR2'!$A$6:$M$250,13,FALSE),0)</f>
        <v>0</v>
      </c>
      <c r="O55" s="52">
        <f>_xlfn.IFNA(VLOOKUP(CONCATENATE($O$5,$B55,$C55),'HOR1'!$A$6:$M$250,13,FALSE),0)</f>
        <v>0</v>
      </c>
      <c r="P55" s="52"/>
      <c r="Q55" s="312">
        <f>_xlfn.IFNA(VLOOKUP(CONCATENATE($Q$5,$B55,$C55),'HOR1'!$A$6:$M$250,13,FALSE),0)</f>
        <v>0</v>
      </c>
      <c r="R55" s="52">
        <f>_xlfn.IFNA(VLOOKUP(CONCATENATE($R$5,$B55,$C55),'SWA1'!$A$6:$M$250,13,FALSE),0)</f>
        <v>0</v>
      </c>
      <c r="S55" s="312">
        <f>_xlfn.IFNA(VLOOKUP(CONCATENATE($S$5,$B55,$C55),'PM1'!$A$6:$M$154,13,FALSE),0)</f>
        <v>0</v>
      </c>
      <c r="T55" s="52">
        <f>_xlfn.IFNA(VLOOKUP(CONCATENATE($T$5,$B55,$C55),'PM1'!$A$6:$M$154,13,FALSE),0)</f>
        <v>0</v>
      </c>
      <c r="U55" s="312">
        <f>_xlfn.IFNA(VLOOKUP(CONCATENATE($U$5,$B55,$C55),'CAP1'!$A$6:$M$200,13,FALSE),0)</f>
        <v>0</v>
      </c>
      <c r="V55" s="231">
        <f>_xlfn.IFNA(VLOOKUP(CONCATENATE($V$5,$B55,$C55),BAL!$A$6:$M$287,13,FALSE),0)</f>
        <v>0</v>
      </c>
      <c r="W55" s="231">
        <f>_xlfn.IFNA(VLOOKUP(CONCATENATE($W$5,$B55,$C55),'Spare 2'!$A$6:$M$148,13,FALSE),0)</f>
        <v>0</v>
      </c>
      <c r="X55" s="356">
        <f>_xlfn.IFNA(VLOOKUP(CONCATENATE($X$5,$B55,$C55),'HOR2'!$A$6:$M$148,13,FALSE),0)</f>
        <v>0</v>
      </c>
      <c r="Y55" s="231">
        <f>_xlfn.IFNA(VLOOKUP(CONCATENATE($Y$5,$B55,$C55),'PM3'!$A$6:$M$200,13,FALSE),0)</f>
        <v>0</v>
      </c>
      <c r="Z55" s="231">
        <f>_xlfn.IFNA(VLOOKUP(CONCATENATE($Y$5,$B55,$C55),'PM3'!$A$6:$M$200,13,FALSE),0)</f>
        <v>0</v>
      </c>
      <c r="AA55" s="52">
        <f>_xlfn.IFNA(VLOOKUP(CONCATENATE($Y$5,$B55,$C55),'PM3'!$A$6:$M$200,13,FALSE),0)</f>
        <v>0</v>
      </c>
      <c r="AB55" s="231">
        <f>_xlfn.IFNA(VLOOKUP(CONCATENATE($Y$5,$B55,$C55),'PM3'!$A$6:$M$200,13,FALSE),0)</f>
        <v>0</v>
      </c>
      <c r="AC55" s="52"/>
      <c r="AD55" s="231"/>
      <c r="AE55" s="52"/>
      <c r="AF55" s="235"/>
      <c r="AG55" s="235"/>
      <c r="AH55" s="239"/>
    </row>
    <row r="56" spans="1:34" x14ac:dyDescent="0.25">
      <c r="A56" s="505"/>
      <c r="B56" s="47"/>
      <c r="C56" s="53"/>
      <c r="D56" s="53"/>
      <c r="E56" s="54"/>
      <c r="F56" s="60"/>
      <c r="G56" s="50">
        <f t="shared" si="6"/>
        <v>0</v>
      </c>
      <c r="H56" s="51">
        <f t="shared" si="7"/>
        <v>0</v>
      </c>
      <c r="I56" s="60">
        <f t="shared" si="8"/>
        <v>10</v>
      </c>
      <c r="J56" s="183">
        <f>_xlfn.IFNA(VLOOKUP(CONCATENATE($J$5,$B56,$C56),'HOR22'!$A$6:$M$250,13,FALSE),0)</f>
        <v>0</v>
      </c>
      <c r="K56" s="312">
        <f>_xlfn.IFNA(VLOOKUP(CONCATENATE($K$5,$B56,$C56),'HOR22'!$A$6:$M$250,13,FALSE),0)</f>
        <v>0</v>
      </c>
      <c r="L56" s="52">
        <f>_xlfn.IFNA(VLOOKUP(CONCATENATE($L$5,$B56,$C56),'BUS1'!$A$6:$M$250,13,FALSE),0)</f>
        <v>0</v>
      </c>
      <c r="M56" s="52"/>
      <c r="N56" s="312">
        <f>_xlfn.IFNA(VLOOKUP(CONCATENATE($N$5,$B56,$C56),'KR2'!$A$6:$M$250,13,FALSE),0)</f>
        <v>0</v>
      </c>
      <c r="O56" s="52">
        <f>_xlfn.IFNA(VLOOKUP(CONCATENATE($O$5,$B56,$C56),'HOR1'!$A$6:$M$250,13,FALSE),0)</f>
        <v>0</v>
      </c>
      <c r="P56" s="52"/>
      <c r="Q56" s="312">
        <f>_xlfn.IFNA(VLOOKUP(CONCATENATE($Q$5,$B56,$C56),'HOR1'!$A$6:$M$250,13,FALSE),0)</f>
        <v>0</v>
      </c>
      <c r="R56" s="52">
        <f>_xlfn.IFNA(VLOOKUP(CONCATENATE($R$5,$B56,$C56),'SWA1'!$A$6:$M$250,13,FALSE),0)</f>
        <v>0</v>
      </c>
      <c r="S56" s="312">
        <f>_xlfn.IFNA(VLOOKUP(CONCATENATE($S$5,$B56,$C56),'PM1'!$A$6:$M$154,13,FALSE),0)</f>
        <v>0</v>
      </c>
      <c r="T56" s="52">
        <f>_xlfn.IFNA(VLOOKUP(CONCATENATE($T$5,$B56,$C56),'PM1'!$A$6:$M$154,13,FALSE),0)</f>
        <v>0</v>
      </c>
      <c r="U56" s="312">
        <f>_xlfn.IFNA(VLOOKUP(CONCATENATE($U$5,$B56,$C56),'CAP1'!$A$6:$M$200,13,FALSE),0)</f>
        <v>0</v>
      </c>
      <c r="V56" s="231">
        <f>_xlfn.IFNA(VLOOKUP(CONCATENATE($V$5,$B56,$C56),BAL!$A$6:$M$287,13,FALSE),0)</f>
        <v>0</v>
      </c>
      <c r="W56" s="231">
        <f>_xlfn.IFNA(VLOOKUP(CONCATENATE($W$5,$B56,$C56),'Spare 2'!$A$6:$M$148,13,FALSE),0)</f>
        <v>0</v>
      </c>
      <c r="X56" s="356">
        <f>_xlfn.IFNA(VLOOKUP(CONCATENATE($X$5,$B56,$C56),'HOR2'!$A$6:$M$148,13,FALSE),0)</f>
        <v>0</v>
      </c>
      <c r="Y56" s="231">
        <f>_xlfn.IFNA(VLOOKUP(CONCATENATE($Y$5,$B56,$C56),'PM3'!$A$6:$M$200,13,FALSE),0)</f>
        <v>0</v>
      </c>
      <c r="Z56" s="231">
        <f>_xlfn.IFNA(VLOOKUP(CONCATENATE($Y$5,$B56,$C56),'PM3'!$A$6:$M$200,13,FALSE),0)</f>
        <v>0</v>
      </c>
      <c r="AA56" s="52">
        <f>_xlfn.IFNA(VLOOKUP(CONCATENATE($Y$5,$B56,$C56),'PM3'!$A$6:$M$200,13,FALSE),0)</f>
        <v>0</v>
      </c>
      <c r="AB56" s="231">
        <f>_xlfn.IFNA(VLOOKUP(CONCATENATE($Y$5,$B56,$C56),'PM3'!$A$6:$M$200,13,FALSE),0)</f>
        <v>0</v>
      </c>
      <c r="AC56" s="52"/>
      <c r="AD56" s="231"/>
      <c r="AE56" s="52"/>
      <c r="AF56" s="235"/>
      <c r="AG56" s="235"/>
      <c r="AH56" s="239"/>
    </row>
    <row r="57" spans="1:34" x14ac:dyDescent="0.25">
      <c r="A57" s="505"/>
      <c r="B57" s="47"/>
      <c r="C57" s="53"/>
      <c r="D57" s="53"/>
      <c r="E57" s="54"/>
      <c r="F57" s="60"/>
      <c r="G57" s="50">
        <f t="shared" si="6"/>
        <v>0</v>
      </c>
      <c r="H57" s="51">
        <f t="shared" si="7"/>
        <v>0</v>
      </c>
      <c r="I57" s="60">
        <f t="shared" si="8"/>
        <v>10</v>
      </c>
      <c r="J57" s="183">
        <f>_xlfn.IFNA(VLOOKUP(CONCATENATE($J$5,$B57,$C57),'HOR22'!$A$6:$M$250,13,FALSE),0)</f>
        <v>0</v>
      </c>
      <c r="K57" s="312">
        <f>_xlfn.IFNA(VLOOKUP(CONCATENATE($K$5,$B57,$C57),'HOR22'!$A$6:$M$250,13,FALSE),0)</f>
        <v>0</v>
      </c>
      <c r="L57" s="52">
        <f>_xlfn.IFNA(VLOOKUP(CONCATENATE($L$5,$B57,$C57),'BUS1'!$A$6:$M$250,13,FALSE),0)</f>
        <v>0</v>
      </c>
      <c r="M57" s="52"/>
      <c r="N57" s="312">
        <f>_xlfn.IFNA(VLOOKUP(CONCATENATE($N$5,$B57,$C57),'KR2'!$A$6:$M$250,13,FALSE),0)</f>
        <v>0</v>
      </c>
      <c r="O57" s="52">
        <f>_xlfn.IFNA(VLOOKUP(CONCATENATE($O$5,$B57,$C57),'HOR1'!$A$6:$M$250,13,FALSE),0)</f>
        <v>0</v>
      </c>
      <c r="P57" s="52"/>
      <c r="Q57" s="312">
        <f>_xlfn.IFNA(VLOOKUP(CONCATENATE($Q$5,$B57,$C57),'HOR1'!$A$6:$M$250,13,FALSE),0)</f>
        <v>0</v>
      </c>
      <c r="R57" s="52">
        <f>_xlfn.IFNA(VLOOKUP(CONCATENATE($R$5,$B57,$C57),'SWA1'!$A$6:$M$250,13,FALSE),0)</f>
        <v>0</v>
      </c>
      <c r="S57" s="312">
        <f>_xlfn.IFNA(VLOOKUP(CONCATENATE($S$5,$B57,$C57),'PM1'!$A$6:$M$154,13,FALSE),0)</f>
        <v>0</v>
      </c>
      <c r="T57" s="52">
        <f>_xlfn.IFNA(VLOOKUP(CONCATENATE($T$5,$B57,$C57),'PM1'!$A$6:$M$154,13,FALSE),0)</f>
        <v>0</v>
      </c>
      <c r="U57" s="312">
        <f>_xlfn.IFNA(VLOOKUP(CONCATENATE($U$5,$B57,$C57),'CAP1'!$A$6:$M$200,13,FALSE),0)</f>
        <v>0</v>
      </c>
      <c r="V57" s="231">
        <f>_xlfn.IFNA(VLOOKUP(CONCATENATE($V$5,$B57,$C57),BAL!$A$6:$M$287,13,FALSE),0)</f>
        <v>0</v>
      </c>
      <c r="W57" s="231">
        <f>_xlfn.IFNA(VLOOKUP(CONCATENATE($W$5,$B57,$C57),'Spare 2'!$A$6:$M$148,13,FALSE),0)</f>
        <v>0</v>
      </c>
      <c r="X57" s="356">
        <f>_xlfn.IFNA(VLOOKUP(CONCATENATE($X$5,$B57,$C57),'HOR2'!$A$6:$M$148,13,FALSE),0)</f>
        <v>0</v>
      </c>
      <c r="Y57" s="231">
        <f>_xlfn.IFNA(VLOOKUP(CONCATENATE($Y$5,$B57,$C57),'PM3'!$A$6:$M$200,13,FALSE),0)</f>
        <v>0</v>
      </c>
      <c r="Z57" s="231">
        <f>_xlfn.IFNA(VLOOKUP(CONCATENATE($Y$5,$B57,$C57),'PM3'!$A$6:$M$200,13,FALSE),0)</f>
        <v>0</v>
      </c>
      <c r="AA57" s="52">
        <f>_xlfn.IFNA(VLOOKUP(CONCATENATE($Y$5,$B57,$C57),'PM3'!$A$6:$M$200,13,FALSE),0)</f>
        <v>0</v>
      </c>
      <c r="AB57" s="231">
        <f>_xlfn.IFNA(VLOOKUP(CONCATENATE($Y$5,$B57,$C57),'PM3'!$A$6:$M$200,13,FALSE),0)</f>
        <v>0</v>
      </c>
      <c r="AC57" s="52"/>
      <c r="AD57" s="231"/>
      <c r="AE57" s="52"/>
      <c r="AF57" s="235"/>
      <c r="AG57" s="235"/>
      <c r="AH57" s="239"/>
    </row>
    <row r="58" spans="1:34" x14ac:dyDescent="0.25">
      <c r="A58" s="505"/>
      <c r="B58" s="47"/>
      <c r="C58" s="53"/>
      <c r="D58" s="53"/>
      <c r="E58" s="54"/>
      <c r="F58" s="60"/>
      <c r="G58" s="50">
        <f t="shared" si="6"/>
        <v>0</v>
      </c>
      <c r="H58" s="51">
        <f t="shared" si="7"/>
        <v>0</v>
      </c>
      <c r="I58" s="60">
        <f t="shared" si="8"/>
        <v>10</v>
      </c>
      <c r="J58" s="183">
        <f>_xlfn.IFNA(VLOOKUP(CONCATENATE($J$5,$B58,$C58),'HOR22'!$A$6:$M$250,13,FALSE),0)</f>
        <v>0</v>
      </c>
      <c r="K58" s="312">
        <f>_xlfn.IFNA(VLOOKUP(CONCATENATE($K$5,$B58,$C58),'HOR22'!$A$6:$M$250,13,FALSE),0)</f>
        <v>0</v>
      </c>
      <c r="L58" s="52">
        <f>_xlfn.IFNA(VLOOKUP(CONCATENATE($L$5,$B58,$C58),'BUS1'!$A$6:$M$250,13,FALSE),0)</f>
        <v>0</v>
      </c>
      <c r="M58" s="52"/>
      <c r="N58" s="312">
        <f>_xlfn.IFNA(VLOOKUP(CONCATENATE($N$5,$B58,$C58),'KR2'!$A$6:$M$250,13,FALSE),0)</f>
        <v>0</v>
      </c>
      <c r="O58" s="52">
        <f>_xlfn.IFNA(VLOOKUP(CONCATENATE($O$5,$B58,$C58),'HOR1'!$A$6:$M$250,13,FALSE),0)</f>
        <v>0</v>
      </c>
      <c r="P58" s="52"/>
      <c r="Q58" s="312">
        <f>_xlfn.IFNA(VLOOKUP(CONCATENATE($Q$5,$B58,$C58),'HOR1'!$A$6:$M$250,13,FALSE),0)</f>
        <v>0</v>
      </c>
      <c r="R58" s="52">
        <f>_xlfn.IFNA(VLOOKUP(CONCATENATE($R$5,$B58,$C58),'SWA1'!$A$6:$M$250,13,FALSE),0)</f>
        <v>0</v>
      </c>
      <c r="S58" s="312">
        <f>_xlfn.IFNA(VLOOKUP(CONCATENATE($S$5,$B58,$C58),'PM1'!$A$6:$M$154,13,FALSE),0)</f>
        <v>0</v>
      </c>
      <c r="T58" s="52">
        <f>_xlfn.IFNA(VLOOKUP(CONCATENATE($T$5,$B58,$C58),'PM1'!$A$6:$M$154,13,FALSE),0)</f>
        <v>0</v>
      </c>
      <c r="U58" s="312">
        <f>_xlfn.IFNA(VLOOKUP(CONCATENATE($U$5,$B58,$C58),'CAP1'!$A$6:$M$200,13,FALSE),0)</f>
        <v>0</v>
      </c>
      <c r="V58" s="231">
        <f>_xlfn.IFNA(VLOOKUP(CONCATENATE($V$5,$B58,$C58),BAL!$A$6:$M$287,13,FALSE),0)</f>
        <v>0</v>
      </c>
      <c r="W58" s="231">
        <f>_xlfn.IFNA(VLOOKUP(CONCATENATE($W$5,$B58,$C58),'Spare 2'!$A$6:$M$148,13,FALSE),0)</f>
        <v>0</v>
      </c>
      <c r="X58" s="356">
        <f>_xlfn.IFNA(VLOOKUP(CONCATENATE($X$5,$B58,$C58),'HOR2'!$A$6:$M$148,13,FALSE),0)</f>
        <v>0</v>
      </c>
      <c r="Y58" s="231">
        <f>_xlfn.IFNA(VLOOKUP(CONCATENATE($Y$5,$B58,$C58),'PM3'!$A$6:$M$200,13,FALSE),0)</f>
        <v>0</v>
      </c>
      <c r="Z58" s="231">
        <f>_xlfn.IFNA(VLOOKUP(CONCATENATE($Y$5,$B58,$C58),'PM3'!$A$6:$M$200,13,FALSE),0)</f>
        <v>0</v>
      </c>
      <c r="AA58" s="52">
        <f>_xlfn.IFNA(VLOOKUP(CONCATENATE($Y$5,$B58,$C58),'PM3'!$A$6:$M$200,13,FALSE),0)</f>
        <v>0</v>
      </c>
      <c r="AB58" s="231">
        <f>_xlfn.IFNA(VLOOKUP(CONCATENATE($Y$5,$B58,$C58),'PM3'!$A$6:$M$200,13,FALSE),0)</f>
        <v>0</v>
      </c>
      <c r="AC58" s="52"/>
      <c r="AD58" s="231"/>
      <c r="AE58" s="52"/>
      <c r="AF58" s="235"/>
      <c r="AG58" s="235"/>
      <c r="AH58" s="239"/>
    </row>
    <row r="59" spans="1:34" x14ac:dyDescent="0.25">
      <c r="A59" s="505"/>
      <c r="B59" s="47"/>
      <c r="C59" s="53"/>
      <c r="D59" s="53"/>
      <c r="E59" s="54"/>
      <c r="F59" s="60"/>
      <c r="G59" s="50">
        <f t="shared" si="6"/>
        <v>0</v>
      </c>
      <c r="H59" s="51">
        <f t="shared" si="7"/>
        <v>0</v>
      </c>
      <c r="I59" s="60">
        <f t="shared" si="8"/>
        <v>10</v>
      </c>
      <c r="J59" s="183">
        <f>_xlfn.IFNA(VLOOKUP(CONCATENATE($J$5,$B59,$C59),'HOR22'!$A$6:$M$250,13,FALSE),0)</f>
        <v>0</v>
      </c>
      <c r="K59" s="312">
        <f>_xlfn.IFNA(VLOOKUP(CONCATENATE($K$5,$B59,$C59),'HOR22'!$A$6:$M$250,13,FALSE),0)</f>
        <v>0</v>
      </c>
      <c r="L59" s="52">
        <f>_xlfn.IFNA(VLOOKUP(CONCATENATE($L$5,$B59,$C59),'BUS1'!$A$6:$M$250,13,FALSE),0)</f>
        <v>0</v>
      </c>
      <c r="M59" s="52"/>
      <c r="N59" s="312">
        <f>_xlfn.IFNA(VLOOKUP(CONCATENATE($N$5,$B59,$C59),'KR2'!$A$6:$M$250,13,FALSE),0)</f>
        <v>0</v>
      </c>
      <c r="O59" s="52">
        <f>_xlfn.IFNA(VLOOKUP(CONCATENATE($O$5,$B59,$C59),'HOR1'!$A$6:$M$250,13,FALSE),0)</f>
        <v>0</v>
      </c>
      <c r="P59" s="52"/>
      <c r="Q59" s="312">
        <f>_xlfn.IFNA(VLOOKUP(CONCATENATE($Q$5,$B59,$C59),'HOR1'!$A$6:$M$250,13,FALSE),0)</f>
        <v>0</v>
      </c>
      <c r="R59" s="52">
        <f>_xlfn.IFNA(VLOOKUP(CONCATENATE($R$5,$B59,$C59),'SWA1'!$A$6:$M$250,13,FALSE),0)</f>
        <v>0</v>
      </c>
      <c r="S59" s="312">
        <f>_xlfn.IFNA(VLOOKUP(CONCATENATE($S$5,$B59,$C59),'PM1'!$A$6:$M$154,13,FALSE),0)</f>
        <v>0</v>
      </c>
      <c r="T59" s="52">
        <f>_xlfn.IFNA(VLOOKUP(CONCATENATE($T$5,$B59,$C59),'PM1'!$A$6:$M$154,13,FALSE),0)</f>
        <v>0</v>
      </c>
      <c r="U59" s="312">
        <f>_xlfn.IFNA(VLOOKUP(CONCATENATE($U$5,$B59,$C59),'CAP1'!$A$6:$M$200,13,FALSE),0)</f>
        <v>0</v>
      </c>
      <c r="V59" s="231">
        <f>_xlfn.IFNA(VLOOKUP(CONCATENATE($V$5,$B59,$C59),BAL!$A$6:$M$287,13,FALSE),0)</f>
        <v>0</v>
      </c>
      <c r="W59" s="231">
        <f>_xlfn.IFNA(VLOOKUP(CONCATENATE($W$5,$B59,$C59),'Spare 2'!$A$6:$M$148,13,FALSE),0)</f>
        <v>0</v>
      </c>
      <c r="X59" s="356">
        <f>_xlfn.IFNA(VLOOKUP(CONCATENATE($X$5,$B59,$C59),'HOR2'!$A$6:$M$148,13,FALSE),0)</f>
        <v>0</v>
      </c>
      <c r="Y59" s="231">
        <f>_xlfn.IFNA(VLOOKUP(CONCATENATE($Y$5,$B59,$C59),'PM3'!$A$6:$M$200,13,FALSE),0)</f>
        <v>0</v>
      </c>
      <c r="Z59" s="231">
        <f>_xlfn.IFNA(VLOOKUP(CONCATENATE($Y$5,$B59,$C59),'PM3'!$A$6:$M$200,13,FALSE),0)</f>
        <v>0</v>
      </c>
      <c r="AA59" s="52">
        <f>_xlfn.IFNA(VLOOKUP(CONCATENATE($Y$5,$B59,$C59),'PM3'!$A$6:$M$200,13,FALSE),0)</f>
        <v>0</v>
      </c>
      <c r="AB59" s="231">
        <f>_xlfn.IFNA(VLOOKUP(CONCATENATE($Y$5,$B59,$C59),'PM3'!$A$6:$M$200,13,FALSE),0)</f>
        <v>0</v>
      </c>
      <c r="AC59" s="52"/>
      <c r="AD59" s="231"/>
      <c r="AE59" s="52"/>
      <c r="AF59" s="235"/>
      <c r="AG59" s="235"/>
      <c r="AH59" s="239"/>
    </row>
    <row r="60" spans="1:34" x14ac:dyDescent="0.25">
      <c r="A60" s="505"/>
      <c r="B60" s="47"/>
      <c r="C60" s="53"/>
      <c r="D60" s="53"/>
      <c r="E60" s="54"/>
      <c r="F60" s="60"/>
      <c r="G60" s="50">
        <f t="shared" si="6"/>
        <v>0</v>
      </c>
      <c r="H60" s="51">
        <f t="shared" si="7"/>
        <v>0</v>
      </c>
      <c r="I60" s="60">
        <f t="shared" si="8"/>
        <v>10</v>
      </c>
      <c r="J60" s="183">
        <f>_xlfn.IFNA(VLOOKUP(CONCATENATE($J$5,$B60,$C60),'HOR22'!$A$6:$M$250,13,FALSE),0)</f>
        <v>0</v>
      </c>
      <c r="K60" s="312">
        <f>_xlfn.IFNA(VLOOKUP(CONCATENATE($K$5,$B60,$C60),'HOR22'!$A$6:$M$250,13,FALSE),0)</f>
        <v>0</v>
      </c>
      <c r="L60" s="52">
        <f>_xlfn.IFNA(VLOOKUP(CONCATENATE($L$5,$B60,$C60),'BUS1'!$A$6:$M$250,13,FALSE),0)</f>
        <v>0</v>
      </c>
      <c r="M60" s="52"/>
      <c r="N60" s="312">
        <f>_xlfn.IFNA(VLOOKUP(CONCATENATE($N$5,$B60,$C60),'KR2'!$A$6:$M$250,13,FALSE),0)</f>
        <v>0</v>
      </c>
      <c r="O60" s="52">
        <f>_xlfn.IFNA(VLOOKUP(CONCATENATE($O$5,$B60,$C60),'HOR1'!$A$6:$M$250,13,FALSE),0)</f>
        <v>0</v>
      </c>
      <c r="P60" s="52"/>
      <c r="Q60" s="312">
        <f>_xlfn.IFNA(VLOOKUP(CONCATENATE($Q$5,$B60,$C60),'HOR1'!$A$6:$M$250,13,FALSE),0)</f>
        <v>0</v>
      </c>
      <c r="R60" s="52">
        <f>_xlfn.IFNA(VLOOKUP(CONCATENATE($R$5,$B60,$C60),'SWA1'!$A$6:$M$250,13,FALSE),0)</f>
        <v>0</v>
      </c>
      <c r="S60" s="312">
        <f>_xlfn.IFNA(VLOOKUP(CONCATENATE($S$5,$B60,$C60),'PM1'!$A$6:$M$154,13,FALSE),0)</f>
        <v>0</v>
      </c>
      <c r="T60" s="52">
        <f>_xlfn.IFNA(VLOOKUP(CONCATENATE($T$5,$B60,$C60),'PM1'!$A$6:$M$154,13,FALSE),0)</f>
        <v>0</v>
      </c>
      <c r="U60" s="312">
        <f>_xlfn.IFNA(VLOOKUP(CONCATENATE($U$5,$B60,$C60),'CAP1'!$A$6:$M$200,13,FALSE),0)</f>
        <v>0</v>
      </c>
      <c r="V60" s="231">
        <f>_xlfn.IFNA(VLOOKUP(CONCATENATE($V$5,$B60,$C60),BAL!$A$6:$M$287,13,FALSE),0)</f>
        <v>0</v>
      </c>
      <c r="W60" s="231">
        <f>_xlfn.IFNA(VLOOKUP(CONCATENATE($W$5,$B60,$C60),'Spare 2'!$A$6:$M$148,13,FALSE),0)</f>
        <v>0</v>
      </c>
      <c r="X60" s="356">
        <f>_xlfn.IFNA(VLOOKUP(CONCATENATE($X$5,$B60,$C60),'HOR2'!$A$6:$M$148,13,FALSE),0)</f>
        <v>0</v>
      </c>
      <c r="Y60" s="231">
        <f>_xlfn.IFNA(VLOOKUP(CONCATENATE($Y$5,$B60,$C60),'PM3'!$A$6:$M$200,13,FALSE),0)</f>
        <v>0</v>
      </c>
      <c r="Z60" s="231">
        <f>_xlfn.IFNA(VLOOKUP(CONCATENATE($Y$5,$B60,$C60),'PM3'!$A$6:$M$200,13,FALSE),0)</f>
        <v>0</v>
      </c>
      <c r="AA60" s="52">
        <f>_xlfn.IFNA(VLOOKUP(CONCATENATE($Y$5,$B60,$C60),'PM3'!$A$6:$M$200,13,FALSE),0)</f>
        <v>0</v>
      </c>
      <c r="AB60" s="231">
        <f>_xlfn.IFNA(VLOOKUP(CONCATENATE($Y$5,$B60,$C60),'PM3'!$A$6:$M$200,13,FALSE),0)</f>
        <v>0</v>
      </c>
      <c r="AC60" s="52"/>
      <c r="AD60" s="231"/>
      <c r="AE60" s="52"/>
      <c r="AF60" s="235"/>
      <c r="AG60" s="235"/>
      <c r="AH60" s="239"/>
    </row>
    <row r="61" spans="1:34" x14ac:dyDescent="0.25">
      <c r="A61" s="505"/>
      <c r="B61" s="47"/>
      <c r="C61" s="53"/>
      <c r="D61" s="53"/>
      <c r="E61" s="54"/>
      <c r="F61" s="60"/>
      <c r="G61" s="50">
        <f t="shared" si="6"/>
        <v>0</v>
      </c>
      <c r="H61" s="51">
        <f t="shared" si="7"/>
        <v>0</v>
      </c>
      <c r="I61" s="60">
        <f t="shared" si="8"/>
        <v>10</v>
      </c>
      <c r="J61" s="183">
        <f>_xlfn.IFNA(VLOOKUP(CONCATENATE($J$5,$B61,$C61),'HOR22'!$A$6:$M$250,13,FALSE),0)</f>
        <v>0</v>
      </c>
      <c r="K61" s="312">
        <f>_xlfn.IFNA(VLOOKUP(CONCATENATE($K$5,$B61,$C61),'HOR22'!$A$6:$M$250,13,FALSE),0)</f>
        <v>0</v>
      </c>
      <c r="L61" s="52">
        <f>_xlfn.IFNA(VLOOKUP(CONCATENATE($L$5,$B61,$C61),'BUS1'!$A$6:$M$250,13,FALSE),0)</f>
        <v>0</v>
      </c>
      <c r="M61" s="52"/>
      <c r="N61" s="312">
        <f>_xlfn.IFNA(VLOOKUP(CONCATENATE($N$5,$B61,$C61),'KR2'!$A$6:$M$250,13,FALSE),0)</f>
        <v>0</v>
      </c>
      <c r="O61" s="52">
        <f>_xlfn.IFNA(VLOOKUP(CONCATENATE($O$5,$B61,$C61),'HOR1'!$A$6:$M$250,13,FALSE),0)</f>
        <v>0</v>
      </c>
      <c r="P61" s="52"/>
      <c r="Q61" s="312">
        <f>_xlfn.IFNA(VLOOKUP(CONCATENATE($Q$5,$B61,$C61),'HOR1'!$A$6:$M$250,13,FALSE),0)</f>
        <v>0</v>
      </c>
      <c r="R61" s="52">
        <f>_xlfn.IFNA(VLOOKUP(CONCATENATE($R$5,$B61,$C61),'SWA1'!$A$6:$M$250,13,FALSE),0)</f>
        <v>0</v>
      </c>
      <c r="S61" s="312">
        <f>_xlfn.IFNA(VLOOKUP(CONCATENATE($S$5,$B61,$C61),'PM1'!$A$6:$M$154,13,FALSE),0)</f>
        <v>0</v>
      </c>
      <c r="T61" s="52">
        <f>_xlfn.IFNA(VLOOKUP(CONCATENATE($T$5,$B61,$C61),'PM1'!$A$6:$M$154,13,FALSE),0)</f>
        <v>0</v>
      </c>
      <c r="U61" s="312">
        <f>_xlfn.IFNA(VLOOKUP(CONCATENATE($U$5,$B61,$C61),'CAP1'!$A$6:$M$200,13,FALSE),0)</f>
        <v>0</v>
      </c>
      <c r="V61" s="231">
        <f>_xlfn.IFNA(VLOOKUP(CONCATENATE($V$5,$B61,$C61),BAL!$A$6:$M$287,13,FALSE),0)</f>
        <v>0</v>
      </c>
      <c r="W61" s="231">
        <f>_xlfn.IFNA(VLOOKUP(CONCATENATE($W$5,$B61,$C61),'Spare 2'!$A$6:$M$148,13,FALSE),0)</f>
        <v>0</v>
      </c>
      <c r="X61" s="356">
        <f>_xlfn.IFNA(VLOOKUP(CONCATENATE($X$5,$B61,$C61),'HOR2'!$A$6:$M$148,13,FALSE),0)</f>
        <v>0</v>
      </c>
      <c r="Y61" s="231">
        <f>_xlfn.IFNA(VLOOKUP(CONCATENATE($Y$5,$B61,$C61),'PM3'!$A$6:$M$200,13,FALSE),0)</f>
        <v>0</v>
      </c>
      <c r="Z61" s="231">
        <f>_xlfn.IFNA(VLOOKUP(CONCATENATE($Y$5,$B61,$C61),'PM3'!$A$6:$M$200,13,FALSE),0)</f>
        <v>0</v>
      </c>
      <c r="AA61" s="52">
        <f>_xlfn.IFNA(VLOOKUP(CONCATENATE($Y$5,$B61,$C61),'PM3'!$A$6:$M$200,13,FALSE),0)</f>
        <v>0</v>
      </c>
      <c r="AB61" s="231">
        <f>_xlfn.IFNA(VLOOKUP(CONCATENATE($Y$5,$B61,$C61),'PM3'!$A$6:$M$200,13,FALSE),0)</f>
        <v>0</v>
      </c>
      <c r="AC61" s="52"/>
      <c r="AD61" s="231"/>
      <c r="AE61" s="52"/>
      <c r="AF61" s="235"/>
      <c r="AG61" s="235"/>
      <c r="AH61" s="239"/>
    </row>
    <row r="62" spans="1:34" x14ac:dyDescent="0.25">
      <c r="A62" s="505"/>
      <c r="B62" s="47"/>
      <c r="C62" s="53"/>
      <c r="D62" s="53"/>
      <c r="E62" s="54"/>
      <c r="F62" s="60"/>
      <c r="G62" s="50">
        <f t="shared" si="6"/>
        <v>0</v>
      </c>
      <c r="H62" s="51">
        <f t="shared" si="7"/>
        <v>0</v>
      </c>
      <c r="I62" s="60">
        <f t="shared" si="8"/>
        <v>10</v>
      </c>
      <c r="J62" s="183">
        <f>_xlfn.IFNA(VLOOKUP(CONCATENATE($J$5,$B62,$C62),'HOR22'!$A$6:$M$250,13,FALSE),0)</f>
        <v>0</v>
      </c>
      <c r="K62" s="312">
        <f>_xlfn.IFNA(VLOOKUP(CONCATENATE($K$5,$B62,$C62),'HOR22'!$A$6:$M$250,13,FALSE),0)</f>
        <v>0</v>
      </c>
      <c r="L62" s="52">
        <f>_xlfn.IFNA(VLOOKUP(CONCATENATE($L$5,$B62,$C62),'BUS1'!$A$6:$M$250,13,FALSE),0)</f>
        <v>0</v>
      </c>
      <c r="M62" s="52"/>
      <c r="N62" s="312">
        <f>_xlfn.IFNA(VLOOKUP(CONCATENATE($N$5,$B62,$C62),'KR2'!$A$6:$M$250,13,FALSE),0)</f>
        <v>0</v>
      </c>
      <c r="O62" s="52">
        <f>_xlfn.IFNA(VLOOKUP(CONCATENATE($O$5,$B62,$C62),'HOR1'!$A$6:$M$250,13,FALSE),0)</f>
        <v>0</v>
      </c>
      <c r="P62" s="52"/>
      <c r="Q62" s="312">
        <f>_xlfn.IFNA(VLOOKUP(CONCATENATE($Q$5,$B62,$C62),'HOR1'!$A$6:$M$250,13,FALSE),0)</f>
        <v>0</v>
      </c>
      <c r="R62" s="52">
        <f>_xlfn.IFNA(VLOOKUP(CONCATENATE($R$5,$B62,$C62),'SWA1'!$A$6:$M$250,13,FALSE),0)</f>
        <v>0</v>
      </c>
      <c r="S62" s="312">
        <f>_xlfn.IFNA(VLOOKUP(CONCATENATE($S$5,$B62,$C62),'PM1'!$A$6:$M$154,13,FALSE),0)</f>
        <v>0</v>
      </c>
      <c r="T62" s="52">
        <f>_xlfn.IFNA(VLOOKUP(CONCATENATE($T$5,$B62,$C62),'PM1'!$A$6:$M$154,13,FALSE),0)</f>
        <v>0</v>
      </c>
      <c r="U62" s="312">
        <f>_xlfn.IFNA(VLOOKUP(CONCATENATE($U$5,$B62,$C62),'CAP1'!$A$6:$M$200,13,FALSE),0)</f>
        <v>0</v>
      </c>
      <c r="V62" s="231">
        <f>_xlfn.IFNA(VLOOKUP(CONCATENATE($V$5,$B62,$C62),BAL!$A$6:$M$287,13,FALSE),0)</f>
        <v>0</v>
      </c>
      <c r="W62" s="231">
        <f>_xlfn.IFNA(VLOOKUP(CONCATENATE($W$5,$B62,$C62),'Spare 2'!$A$6:$M$148,13,FALSE),0)</f>
        <v>0</v>
      </c>
      <c r="X62" s="356">
        <f>_xlfn.IFNA(VLOOKUP(CONCATENATE($X$5,$B62,$C62),'HOR2'!$A$6:$M$148,13,FALSE),0)</f>
        <v>0</v>
      </c>
      <c r="Y62" s="231">
        <f>_xlfn.IFNA(VLOOKUP(CONCATENATE($Y$5,$B62,$C62),'PM3'!$A$6:$M$200,13,FALSE),0)</f>
        <v>0</v>
      </c>
      <c r="Z62" s="231">
        <f>_xlfn.IFNA(VLOOKUP(CONCATENATE($Y$5,$B62,$C62),'PM3'!$A$6:$M$200,13,FALSE),0)</f>
        <v>0</v>
      </c>
      <c r="AA62" s="52">
        <f>_xlfn.IFNA(VLOOKUP(CONCATENATE($Y$5,$B62,$C62),'PM3'!$A$6:$M$200,13,FALSE),0)</f>
        <v>0</v>
      </c>
      <c r="AB62" s="231">
        <f>_xlfn.IFNA(VLOOKUP(CONCATENATE($Y$5,$B62,$C62),'PM3'!$A$6:$M$200,13,FALSE),0)</f>
        <v>0</v>
      </c>
      <c r="AC62" s="52"/>
      <c r="AD62" s="231"/>
      <c r="AE62" s="52"/>
      <c r="AF62" s="235"/>
      <c r="AG62" s="235"/>
      <c r="AH62" s="239"/>
    </row>
    <row r="63" spans="1:34" x14ac:dyDescent="0.25">
      <c r="A63" s="505"/>
      <c r="B63" s="47"/>
      <c r="C63" s="53"/>
      <c r="D63" s="53"/>
      <c r="E63" s="54"/>
      <c r="F63" s="60"/>
      <c r="G63" s="50">
        <f t="shared" si="6"/>
        <v>0</v>
      </c>
      <c r="H63" s="51">
        <f t="shared" si="7"/>
        <v>0</v>
      </c>
      <c r="I63" s="60">
        <f t="shared" si="8"/>
        <v>10</v>
      </c>
      <c r="J63" s="183">
        <f>_xlfn.IFNA(VLOOKUP(CONCATENATE($J$5,$B63,$C63),'HOR22'!$A$6:$M$250,13,FALSE),0)</f>
        <v>0</v>
      </c>
      <c r="K63" s="312">
        <f>_xlfn.IFNA(VLOOKUP(CONCATENATE($K$5,$B63,$C63),'HOR22'!$A$6:$M$250,13,FALSE),0)</f>
        <v>0</v>
      </c>
      <c r="L63" s="52">
        <f>_xlfn.IFNA(VLOOKUP(CONCATENATE($L$5,$B63,$C63),'BUS1'!$A$6:$M$250,13,FALSE),0)</f>
        <v>0</v>
      </c>
      <c r="M63" s="52"/>
      <c r="N63" s="312">
        <f>_xlfn.IFNA(VLOOKUP(CONCATENATE($N$5,$B63,$C63),'KR2'!$A$6:$M$250,13,FALSE),0)</f>
        <v>0</v>
      </c>
      <c r="O63" s="52">
        <f>_xlfn.IFNA(VLOOKUP(CONCATENATE($O$5,$B63,$C63),'HOR1'!$A$6:$M$250,13,FALSE),0)</f>
        <v>0</v>
      </c>
      <c r="P63" s="52"/>
      <c r="Q63" s="312">
        <f>_xlfn.IFNA(VLOOKUP(CONCATENATE($Q$5,$B63,$C63),'HOR1'!$A$6:$M$250,13,FALSE),0)</f>
        <v>0</v>
      </c>
      <c r="R63" s="52">
        <f>_xlfn.IFNA(VLOOKUP(CONCATENATE($R$5,$B63,$C63),'SWA1'!$A$6:$M$250,13,FALSE),0)</f>
        <v>0</v>
      </c>
      <c r="S63" s="312">
        <f>_xlfn.IFNA(VLOOKUP(CONCATENATE($S$5,$B63,$C63),'PM1'!$A$6:$M$154,13,FALSE),0)</f>
        <v>0</v>
      </c>
      <c r="T63" s="52">
        <f>_xlfn.IFNA(VLOOKUP(CONCATENATE($T$5,$B63,$C63),'PM1'!$A$6:$M$154,13,FALSE),0)</f>
        <v>0</v>
      </c>
      <c r="U63" s="312">
        <f>_xlfn.IFNA(VLOOKUP(CONCATENATE($U$5,$B63,$C63),'CAP1'!$A$6:$M$200,13,FALSE),0)</f>
        <v>0</v>
      </c>
      <c r="V63" s="231">
        <f>_xlfn.IFNA(VLOOKUP(CONCATENATE($V$5,$B63,$C63),BAL!$A$6:$M$287,13,FALSE),0)</f>
        <v>0</v>
      </c>
      <c r="W63" s="231">
        <f>_xlfn.IFNA(VLOOKUP(CONCATENATE($W$5,$B63,$C63),'Spare 2'!$A$6:$M$148,13,FALSE),0)</f>
        <v>0</v>
      </c>
      <c r="X63" s="356">
        <f>_xlfn.IFNA(VLOOKUP(CONCATENATE($X$5,$B63,$C63),'HOR2'!$A$6:$M$148,13,FALSE),0)</f>
        <v>0</v>
      </c>
      <c r="Y63" s="231">
        <f>_xlfn.IFNA(VLOOKUP(CONCATENATE($Y$5,$B63,$C63),'PM3'!$A$6:$M$200,13,FALSE),0)</f>
        <v>0</v>
      </c>
      <c r="Z63" s="231">
        <f>_xlfn.IFNA(VLOOKUP(CONCATENATE($Y$5,$B63,$C63),'PM3'!$A$6:$M$200,13,FALSE),0)</f>
        <v>0</v>
      </c>
      <c r="AA63" s="52">
        <f>_xlfn.IFNA(VLOOKUP(CONCATENATE($Y$5,$B63,$C63),'PM3'!$A$6:$M$200,13,FALSE),0)</f>
        <v>0</v>
      </c>
      <c r="AB63" s="231">
        <f>_xlfn.IFNA(VLOOKUP(CONCATENATE($Y$5,$B63,$C63),'PM3'!$A$6:$M$200,13,FALSE),0)</f>
        <v>0</v>
      </c>
      <c r="AC63" s="52"/>
      <c r="AD63" s="231"/>
      <c r="AE63" s="52"/>
      <c r="AF63" s="235"/>
      <c r="AG63" s="235"/>
      <c r="AH63" s="239"/>
    </row>
    <row r="64" spans="1:34" x14ac:dyDescent="0.25">
      <c r="A64" s="505"/>
      <c r="B64" s="47"/>
      <c r="C64" s="53"/>
      <c r="D64" s="48"/>
      <c r="E64" s="54"/>
      <c r="F64" s="60"/>
      <c r="G64" s="50">
        <f t="shared" si="6"/>
        <v>0</v>
      </c>
      <c r="H64" s="51">
        <f t="shared" si="7"/>
        <v>0</v>
      </c>
      <c r="I64" s="60">
        <f t="shared" si="8"/>
        <v>10</v>
      </c>
      <c r="J64" s="183">
        <f>_xlfn.IFNA(VLOOKUP(CONCATENATE($J$5,$B64,$C64),'HOR22'!$A$6:$M$250,13,FALSE),0)</f>
        <v>0</v>
      </c>
      <c r="K64" s="312">
        <f>_xlfn.IFNA(VLOOKUP(CONCATENATE($K$5,$B64,$C64),'HOR22'!$A$6:$M$250,13,FALSE),0)</f>
        <v>0</v>
      </c>
      <c r="L64" s="52">
        <f>_xlfn.IFNA(VLOOKUP(CONCATENATE($L$5,$B64,$C64),'BUS1'!$A$6:$M$250,13,FALSE),0)</f>
        <v>0</v>
      </c>
      <c r="M64" s="52"/>
      <c r="N64" s="312">
        <f>_xlfn.IFNA(VLOOKUP(CONCATENATE($N$5,$B64,$C64),'KR2'!$A$6:$M$250,13,FALSE),0)</f>
        <v>0</v>
      </c>
      <c r="O64" s="52">
        <f>_xlfn.IFNA(VLOOKUP(CONCATENATE($O$5,$B64,$C64),'HOR1'!$A$6:$M$250,13,FALSE),0)</f>
        <v>0</v>
      </c>
      <c r="P64" s="52"/>
      <c r="Q64" s="312">
        <f>_xlfn.IFNA(VLOOKUP(CONCATENATE($Q$5,$B64,$C64),'HOR1'!$A$6:$M$250,13,FALSE),0)</f>
        <v>0</v>
      </c>
      <c r="R64" s="52">
        <f>_xlfn.IFNA(VLOOKUP(CONCATENATE($R$5,$B64,$C64),'SWA1'!$A$6:$M$250,13,FALSE),0)</f>
        <v>0</v>
      </c>
      <c r="S64" s="312">
        <f>_xlfn.IFNA(VLOOKUP(CONCATENATE($S$5,$B64,$C64),'PM1'!$A$6:$M$154,13,FALSE),0)</f>
        <v>0</v>
      </c>
      <c r="T64" s="52">
        <f>_xlfn.IFNA(VLOOKUP(CONCATENATE($T$5,$B64,$C64),'PM1'!$A$6:$M$154,13,FALSE),0)</f>
        <v>0</v>
      </c>
      <c r="U64" s="312">
        <f>_xlfn.IFNA(VLOOKUP(CONCATENATE($U$5,$B64,$C64),'CAP1'!$A$6:$M$200,13,FALSE),0)</f>
        <v>0</v>
      </c>
      <c r="V64" s="231">
        <f>_xlfn.IFNA(VLOOKUP(CONCATENATE($V$5,$B64,$C64),BAL!$A$6:$M$287,13,FALSE),0)</f>
        <v>0</v>
      </c>
      <c r="W64" s="231">
        <f>_xlfn.IFNA(VLOOKUP(CONCATENATE($W$5,$B64,$C64),'Spare 2'!$A$6:$M$148,13,FALSE),0)</f>
        <v>0</v>
      </c>
      <c r="X64" s="356">
        <f>_xlfn.IFNA(VLOOKUP(CONCATENATE($X$5,$B64,$C64),'HOR2'!$A$6:$M$148,13,FALSE),0)</f>
        <v>0</v>
      </c>
      <c r="Y64" s="231">
        <f>_xlfn.IFNA(VLOOKUP(CONCATENATE($Y$5,$B64,$C64),'PM3'!$A$6:$M$200,13,FALSE),0)</f>
        <v>0</v>
      </c>
      <c r="Z64" s="231">
        <f>_xlfn.IFNA(VLOOKUP(CONCATENATE($Y$5,$B64,$C64),'PM3'!$A$6:$M$200,13,FALSE),0)</f>
        <v>0</v>
      </c>
      <c r="AA64" s="52">
        <f>_xlfn.IFNA(VLOOKUP(CONCATENATE($Y$5,$B64,$C64),'PM3'!$A$6:$M$200,13,FALSE),0)</f>
        <v>0</v>
      </c>
      <c r="AB64" s="231">
        <f>_xlfn.IFNA(VLOOKUP(CONCATENATE($Y$5,$B64,$C64),'PM3'!$A$6:$M$200,13,FALSE),0)</f>
        <v>0</v>
      </c>
      <c r="AC64" s="52"/>
      <c r="AD64" s="231"/>
      <c r="AE64" s="52"/>
      <c r="AF64" s="235"/>
      <c r="AG64" s="235"/>
      <c r="AH64" s="239"/>
    </row>
    <row r="65" spans="1:34" x14ac:dyDescent="0.25">
      <c r="A65" s="505"/>
      <c r="B65" s="47"/>
      <c r="C65" s="53"/>
      <c r="D65" s="48"/>
      <c r="E65" s="54"/>
      <c r="F65" s="60"/>
      <c r="G65" s="50">
        <f t="shared" si="6"/>
        <v>0</v>
      </c>
      <c r="H65" s="51">
        <f t="shared" si="7"/>
        <v>0</v>
      </c>
      <c r="I65" s="60">
        <f t="shared" si="8"/>
        <v>10</v>
      </c>
      <c r="J65" s="183">
        <f>_xlfn.IFNA(VLOOKUP(CONCATENATE($J$5,$B65,$C65),'HOR22'!$A$6:$M$250,13,FALSE),0)</f>
        <v>0</v>
      </c>
      <c r="K65" s="312">
        <f>_xlfn.IFNA(VLOOKUP(CONCATENATE($K$5,$B65,$C65),'HOR22'!$A$6:$M$250,13,FALSE),0)</f>
        <v>0</v>
      </c>
      <c r="L65" s="52">
        <f>_xlfn.IFNA(VLOOKUP(CONCATENATE($L$5,$B65,$C65),'BUS1'!$A$6:$M$250,13,FALSE),0)</f>
        <v>0</v>
      </c>
      <c r="M65" s="52"/>
      <c r="N65" s="312">
        <f>_xlfn.IFNA(VLOOKUP(CONCATENATE($N$5,$B65,$C65),'KR2'!$A$6:$M$250,13,FALSE),0)</f>
        <v>0</v>
      </c>
      <c r="O65" s="52">
        <f>_xlfn.IFNA(VLOOKUP(CONCATENATE($O$5,$B65,$C65),'HOR1'!$A$6:$M$250,13,FALSE),0)</f>
        <v>0</v>
      </c>
      <c r="P65" s="52"/>
      <c r="Q65" s="312">
        <f>_xlfn.IFNA(VLOOKUP(CONCATENATE($Q$5,$B65,$C65),'HOR1'!$A$6:$M$250,13,FALSE),0)</f>
        <v>0</v>
      </c>
      <c r="R65" s="52">
        <f>_xlfn.IFNA(VLOOKUP(CONCATENATE($R$5,$B65,$C65),'SWA1'!$A$6:$M$250,13,FALSE),0)</f>
        <v>0</v>
      </c>
      <c r="S65" s="312">
        <f>_xlfn.IFNA(VLOOKUP(CONCATENATE($S$5,$B65,$C65),'PM1'!$A$6:$M$154,13,FALSE),0)</f>
        <v>0</v>
      </c>
      <c r="T65" s="52">
        <f>_xlfn.IFNA(VLOOKUP(CONCATENATE($T$5,$B65,$C65),'PM1'!$A$6:$M$154,13,FALSE),0)</f>
        <v>0</v>
      </c>
      <c r="U65" s="312">
        <f>_xlfn.IFNA(VLOOKUP(CONCATENATE($U$5,$B65,$C65),'CAP1'!$A$6:$M$200,13,FALSE),0)</f>
        <v>0</v>
      </c>
      <c r="V65" s="231">
        <f>_xlfn.IFNA(VLOOKUP(CONCATENATE($V$5,$B65,$C65),BAL!$A$6:$M$287,13,FALSE),0)</f>
        <v>0</v>
      </c>
      <c r="W65" s="231">
        <f>_xlfn.IFNA(VLOOKUP(CONCATENATE($W$5,$B65,$C65),'Spare 2'!$A$6:$M$148,13,FALSE),0)</f>
        <v>0</v>
      </c>
      <c r="X65" s="356">
        <f>_xlfn.IFNA(VLOOKUP(CONCATENATE($X$5,$B65,$C65),'HOR2'!$A$6:$M$148,13,FALSE),0)</f>
        <v>0</v>
      </c>
      <c r="Y65" s="231">
        <f>_xlfn.IFNA(VLOOKUP(CONCATENATE($Y$5,$B65,$C65),'PM3'!$A$6:$M$200,13,FALSE),0)</f>
        <v>0</v>
      </c>
      <c r="Z65" s="231">
        <f>_xlfn.IFNA(VLOOKUP(CONCATENATE($Y$5,$B65,$C65),'PM3'!$A$6:$M$200,13,FALSE),0)</f>
        <v>0</v>
      </c>
      <c r="AA65" s="52">
        <f>_xlfn.IFNA(VLOOKUP(CONCATENATE($Y$5,$B65,$C65),'PM3'!$A$6:$M$200,13,FALSE),0)</f>
        <v>0</v>
      </c>
      <c r="AB65" s="231">
        <f>_xlfn.IFNA(VLOOKUP(CONCATENATE($Y$5,$B65,$C65),'PM3'!$A$6:$M$200,13,FALSE),0)</f>
        <v>0</v>
      </c>
      <c r="AC65" s="52"/>
      <c r="AD65" s="231"/>
      <c r="AE65" s="52"/>
      <c r="AF65" s="235"/>
      <c r="AG65" s="235"/>
      <c r="AH65" s="239"/>
    </row>
    <row r="66" spans="1:34" x14ac:dyDescent="0.25">
      <c r="A66" s="505"/>
      <c r="B66" s="47"/>
      <c r="C66" s="53"/>
      <c r="D66" s="53"/>
      <c r="E66" s="54"/>
      <c r="F66" s="60"/>
      <c r="G66" s="50">
        <f t="shared" si="6"/>
        <v>0</v>
      </c>
      <c r="H66" s="51">
        <f t="shared" si="7"/>
        <v>0</v>
      </c>
      <c r="I66" s="60">
        <f t="shared" si="8"/>
        <v>10</v>
      </c>
      <c r="J66" s="183">
        <f>_xlfn.IFNA(VLOOKUP(CONCATENATE($J$5,$B66,$C66),'HOR22'!$A$6:$M$250,13,FALSE),0)</f>
        <v>0</v>
      </c>
      <c r="K66" s="312">
        <f>_xlfn.IFNA(VLOOKUP(CONCATENATE($K$5,$B66,$C66),'HOR22'!$A$6:$M$250,13,FALSE),0)</f>
        <v>0</v>
      </c>
      <c r="L66" s="52">
        <f>_xlfn.IFNA(VLOOKUP(CONCATENATE($L$5,$B66,$C66),'BUS1'!$A$6:$M$250,13,FALSE),0)</f>
        <v>0</v>
      </c>
      <c r="M66" s="52"/>
      <c r="N66" s="312">
        <f>_xlfn.IFNA(VLOOKUP(CONCATENATE($N$5,$B66,$C66),'KR2'!$A$6:$M$250,13,FALSE),0)</f>
        <v>0</v>
      </c>
      <c r="O66" s="52">
        <f>_xlfn.IFNA(VLOOKUP(CONCATENATE($O$5,$B66,$C66),'HOR1'!$A$6:$M$250,13,FALSE),0)</f>
        <v>0</v>
      </c>
      <c r="P66" s="52"/>
      <c r="Q66" s="312">
        <f>_xlfn.IFNA(VLOOKUP(CONCATENATE($Q$5,$B66,$C66),'HOR1'!$A$6:$M$250,13,FALSE),0)</f>
        <v>0</v>
      </c>
      <c r="R66" s="52">
        <f>_xlfn.IFNA(VLOOKUP(CONCATENATE($R$5,$B66,$C66),'SWA1'!$A$6:$M$250,13,FALSE),0)</f>
        <v>0</v>
      </c>
      <c r="S66" s="312">
        <f>_xlfn.IFNA(VLOOKUP(CONCATENATE($S$5,$B66,$C66),'PM1'!$A$6:$M$154,13,FALSE),0)</f>
        <v>0</v>
      </c>
      <c r="T66" s="52">
        <f>_xlfn.IFNA(VLOOKUP(CONCATENATE($T$5,$B66,$C66),'PM1'!$A$6:$M$154,13,FALSE),0)</f>
        <v>0</v>
      </c>
      <c r="U66" s="312">
        <f>_xlfn.IFNA(VLOOKUP(CONCATENATE($U$5,$B66,$C66),'CAP1'!$A$6:$M$200,13,FALSE),0)</f>
        <v>0</v>
      </c>
      <c r="V66" s="231">
        <f>_xlfn.IFNA(VLOOKUP(CONCATENATE($V$5,$B66,$C66),BAL!$A$6:$M$287,13,FALSE),0)</f>
        <v>0</v>
      </c>
      <c r="W66" s="231">
        <f>_xlfn.IFNA(VLOOKUP(CONCATENATE($W$5,$B66,$C66),'Spare 2'!$A$6:$M$148,13,FALSE),0)</f>
        <v>0</v>
      </c>
      <c r="X66" s="356">
        <f>_xlfn.IFNA(VLOOKUP(CONCATENATE($X$5,$B66,$C66),'HOR2'!$A$6:$M$148,13,FALSE),0)</f>
        <v>0</v>
      </c>
      <c r="Y66" s="231">
        <f>_xlfn.IFNA(VLOOKUP(CONCATENATE($Y$5,$B66,$C66),'PM3'!$A$6:$M$200,13,FALSE),0)</f>
        <v>0</v>
      </c>
      <c r="Z66" s="231">
        <f>_xlfn.IFNA(VLOOKUP(CONCATENATE($Y$5,$B66,$C66),'PM3'!$A$6:$M$200,13,FALSE),0)</f>
        <v>0</v>
      </c>
      <c r="AA66" s="52">
        <f>_xlfn.IFNA(VLOOKUP(CONCATENATE($Y$5,$B66,$C66),'PM3'!$A$6:$M$200,13,FALSE),0)</f>
        <v>0</v>
      </c>
      <c r="AB66" s="231">
        <f>_xlfn.IFNA(VLOOKUP(CONCATENATE($Y$5,$B66,$C66),'PM3'!$A$6:$M$200,13,FALSE),0)</f>
        <v>0</v>
      </c>
      <c r="AC66" s="52"/>
      <c r="AD66" s="231"/>
      <c r="AE66" s="52"/>
      <c r="AF66" s="235"/>
      <c r="AG66" s="235"/>
      <c r="AH66" s="239"/>
    </row>
    <row r="67" spans="1:34" x14ac:dyDescent="0.25">
      <c r="A67" s="505"/>
      <c r="B67" s="47"/>
      <c r="C67" s="53"/>
      <c r="D67" s="53"/>
      <c r="E67" s="54"/>
      <c r="F67" s="60"/>
      <c r="G67" s="50">
        <f t="shared" si="6"/>
        <v>0</v>
      </c>
      <c r="H67" s="51">
        <f t="shared" si="7"/>
        <v>0</v>
      </c>
      <c r="I67" s="60">
        <f t="shared" si="8"/>
        <v>10</v>
      </c>
      <c r="J67" s="183">
        <f>_xlfn.IFNA(VLOOKUP(CONCATENATE($J$5,$B67,$C67),'HOR22'!$A$6:$M$250,13,FALSE),0)</f>
        <v>0</v>
      </c>
      <c r="K67" s="312">
        <f>_xlfn.IFNA(VLOOKUP(CONCATENATE($K$5,$B67,$C67),'HOR22'!$A$6:$M$250,13,FALSE),0)</f>
        <v>0</v>
      </c>
      <c r="L67" s="52">
        <f>_xlfn.IFNA(VLOOKUP(CONCATENATE($L$5,$B67,$C67),'BUS1'!$A$6:$M$250,13,FALSE),0)</f>
        <v>0</v>
      </c>
      <c r="M67" s="52"/>
      <c r="N67" s="312">
        <f>_xlfn.IFNA(VLOOKUP(CONCATENATE($N$5,$B67,$C67),'KR2'!$A$6:$M$250,13,FALSE),0)</f>
        <v>0</v>
      </c>
      <c r="O67" s="52">
        <f>_xlfn.IFNA(VLOOKUP(CONCATENATE($O$5,$B67,$C67),'HOR1'!$A$6:$M$250,13,FALSE),0)</f>
        <v>0</v>
      </c>
      <c r="P67" s="52"/>
      <c r="Q67" s="312">
        <f>_xlfn.IFNA(VLOOKUP(CONCATENATE($Q$5,$B67,$C67),'HOR1'!$A$6:$M$250,13,FALSE),0)</f>
        <v>0</v>
      </c>
      <c r="R67" s="52">
        <f>_xlfn.IFNA(VLOOKUP(CONCATENATE($R$5,$B67,$C67),'SWA1'!$A$6:$M$250,13,FALSE),0)</f>
        <v>0</v>
      </c>
      <c r="S67" s="312">
        <f>_xlfn.IFNA(VLOOKUP(CONCATENATE($S$5,$B67,$C67),'PM1'!$A$6:$M$154,13,FALSE),0)</f>
        <v>0</v>
      </c>
      <c r="T67" s="52">
        <f>_xlfn.IFNA(VLOOKUP(CONCATENATE($T$5,$B67,$C67),'PM1'!$A$6:$M$154,13,FALSE),0)</f>
        <v>0</v>
      </c>
      <c r="U67" s="312">
        <f>_xlfn.IFNA(VLOOKUP(CONCATENATE($U$5,$B67,$C67),'CAP1'!$A$6:$M$200,13,FALSE),0)</f>
        <v>0</v>
      </c>
      <c r="V67" s="231">
        <f>_xlfn.IFNA(VLOOKUP(CONCATENATE($V$5,$B67,$C67),BAL!$A$6:$M$287,13,FALSE),0)</f>
        <v>0</v>
      </c>
      <c r="W67" s="231">
        <f>_xlfn.IFNA(VLOOKUP(CONCATENATE($W$5,$B67,$C67),'Spare 2'!$A$6:$M$148,13,FALSE),0)</f>
        <v>0</v>
      </c>
      <c r="X67" s="356">
        <f>_xlfn.IFNA(VLOOKUP(CONCATENATE($X$5,$B67,$C67),'HOR2'!$A$6:$M$148,13,FALSE),0)</f>
        <v>0</v>
      </c>
      <c r="Y67" s="231">
        <f>_xlfn.IFNA(VLOOKUP(CONCATENATE($Y$5,$B67,$C67),'PM3'!$A$6:$M$200,13,FALSE),0)</f>
        <v>0</v>
      </c>
      <c r="Z67" s="231">
        <f>_xlfn.IFNA(VLOOKUP(CONCATENATE($Y$5,$B67,$C67),'PM3'!$A$6:$M$200,13,FALSE),0)</f>
        <v>0</v>
      </c>
      <c r="AA67" s="52">
        <f>_xlfn.IFNA(VLOOKUP(CONCATENATE($Y$5,$B67,$C67),'PM3'!$A$6:$M$200,13,FALSE),0)</f>
        <v>0</v>
      </c>
      <c r="AB67" s="231">
        <f>_xlfn.IFNA(VLOOKUP(CONCATENATE($Y$5,$B67,$C67),'PM3'!$A$6:$M$200,13,FALSE),0)</f>
        <v>0</v>
      </c>
      <c r="AC67" s="52"/>
      <c r="AD67" s="231"/>
      <c r="AE67" s="52"/>
      <c r="AF67" s="235"/>
      <c r="AG67" s="235"/>
      <c r="AH67" s="239"/>
    </row>
    <row r="68" spans="1:34" x14ac:dyDescent="0.25">
      <c r="A68" s="505"/>
      <c r="B68" s="47"/>
      <c r="C68" s="53"/>
      <c r="D68" s="53"/>
      <c r="E68" s="54"/>
      <c r="F68" s="60"/>
      <c r="G68" s="50">
        <f t="shared" si="6"/>
        <v>0</v>
      </c>
      <c r="H68" s="51">
        <f t="shared" si="7"/>
        <v>0</v>
      </c>
      <c r="I68" s="60">
        <f t="shared" si="8"/>
        <v>10</v>
      </c>
      <c r="J68" s="183">
        <f>_xlfn.IFNA(VLOOKUP(CONCATENATE($J$5,$B68,$C68),'HOR22'!$A$6:$M$250,13,FALSE),0)</f>
        <v>0</v>
      </c>
      <c r="K68" s="312">
        <f>_xlfn.IFNA(VLOOKUP(CONCATENATE($K$5,$B68,$C68),'HOR22'!$A$6:$M$250,13,FALSE),0)</f>
        <v>0</v>
      </c>
      <c r="L68" s="52">
        <f>_xlfn.IFNA(VLOOKUP(CONCATENATE($L$5,$B68,$C68),'BUS1'!$A$6:$M$250,13,FALSE),0)</f>
        <v>0</v>
      </c>
      <c r="M68" s="52"/>
      <c r="N68" s="312">
        <f>_xlfn.IFNA(VLOOKUP(CONCATENATE($N$5,$B68,$C68),'KR2'!$A$6:$M$250,13,FALSE),0)</f>
        <v>0</v>
      </c>
      <c r="O68" s="52">
        <f>_xlfn.IFNA(VLOOKUP(CONCATENATE($O$5,$B68,$C68),'HOR1'!$A$6:$M$250,13,FALSE),0)</f>
        <v>0</v>
      </c>
      <c r="P68" s="52"/>
      <c r="Q68" s="312">
        <f>_xlfn.IFNA(VLOOKUP(CONCATENATE($Q$5,$B68,$C68),'HOR1'!$A$6:$M$250,13,FALSE),0)</f>
        <v>0</v>
      </c>
      <c r="R68" s="52">
        <f>_xlfn.IFNA(VLOOKUP(CONCATENATE($R$5,$B68,$C68),'SWA1'!$A$6:$M$250,13,FALSE),0)</f>
        <v>0</v>
      </c>
      <c r="S68" s="312">
        <f>_xlfn.IFNA(VLOOKUP(CONCATENATE($S$5,$B68,$C68),'PM1'!$A$6:$M$154,13,FALSE),0)</f>
        <v>0</v>
      </c>
      <c r="T68" s="52">
        <f>_xlfn.IFNA(VLOOKUP(CONCATENATE($T$5,$B68,$C68),'PM1'!$A$6:$M$154,13,FALSE),0)</f>
        <v>0</v>
      </c>
      <c r="U68" s="312">
        <f>_xlfn.IFNA(VLOOKUP(CONCATENATE($U$5,$B68,$C68),'CAP1'!$A$6:$M$200,13,FALSE),0)</f>
        <v>0</v>
      </c>
      <c r="V68" s="231">
        <f>_xlfn.IFNA(VLOOKUP(CONCATENATE($V$5,$B68,$C68),BAL!$A$6:$M$287,13,FALSE),0)</f>
        <v>0</v>
      </c>
      <c r="W68" s="231">
        <f>_xlfn.IFNA(VLOOKUP(CONCATENATE($W$5,$B68,$C68),'Spare 2'!$A$6:$M$148,13,FALSE),0)</f>
        <v>0</v>
      </c>
      <c r="X68" s="356">
        <f>_xlfn.IFNA(VLOOKUP(CONCATENATE($X$5,$B68,$C68),'HOR2'!$A$6:$M$148,13,FALSE),0)</f>
        <v>0</v>
      </c>
      <c r="Y68" s="231">
        <f>_xlfn.IFNA(VLOOKUP(CONCATENATE($Y$5,$B68,$C68),'PM2'!$A$6:$M$200,13,FALSE),0)</f>
        <v>0</v>
      </c>
      <c r="Z68" s="231">
        <f>_xlfn.IFNA(VLOOKUP(CONCATENATE($Y$5,$B68,$C68),'PM2'!$A$6:$M$200,13,FALSE),0)</f>
        <v>0</v>
      </c>
      <c r="AA68" s="52">
        <f>_xlfn.IFNA(VLOOKUP(CONCATENATE($Y$5,$B68,$C68),'PM2'!$A$6:$M$200,13,FALSE),0)</f>
        <v>0</v>
      </c>
      <c r="AB68" s="231">
        <f>_xlfn.IFNA(VLOOKUP(CONCATENATE($Y$5,$B68,$C68),'PM2'!$A$6:$M$200,13,FALSE),0)</f>
        <v>0</v>
      </c>
      <c r="AC68" s="52"/>
      <c r="AD68" s="231"/>
      <c r="AE68" s="52"/>
      <c r="AF68" s="235"/>
      <c r="AG68" s="235"/>
      <c r="AH68" s="239"/>
    </row>
    <row r="69" spans="1:34" x14ac:dyDescent="0.25">
      <c r="A69" s="505"/>
      <c r="B69" s="47"/>
      <c r="C69" s="53"/>
      <c r="D69" s="48"/>
      <c r="E69" s="54"/>
      <c r="F69" s="60"/>
      <c r="G69" s="50">
        <f t="shared" si="6"/>
        <v>0</v>
      </c>
      <c r="H69" s="51">
        <f t="shared" si="7"/>
        <v>0</v>
      </c>
      <c r="I69" s="60">
        <f t="shared" si="8"/>
        <v>10</v>
      </c>
      <c r="J69" s="183">
        <f>_xlfn.IFNA(VLOOKUP(CONCATENATE($J$5,$B69,$C69),'HOR22'!$A$6:$M$250,13,FALSE),0)</f>
        <v>0</v>
      </c>
      <c r="K69" s="312">
        <f>_xlfn.IFNA(VLOOKUP(CONCATENATE($K$5,$B69,$C69),'HOR22'!$A$6:$M$250,13,FALSE),0)</f>
        <v>0</v>
      </c>
      <c r="L69" s="52">
        <f>_xlfn.IFNA(VLOOKUP(CONCATENATE($L$5,$B69,$C69),'BUS1'!$A$6:$M$250,13,FALSE),0)</f>
        <v>0</v>
      </c>
      <c r="M69" s="52"/>
      <c r="N69" s="312">
        <f>_xlfn.IFNA(VLOOKUP(CONCATENATE($N$5,$B69,$C69),'KR2'!$A$6:$M$250,13,FALSE),0)</f>
        <v>0</v>
      </c>
      <c r="O69" s="52">
        <f>_xlfn.IFNA(VLOOKUP(CONCATENATE($O$5,$B69,$C69),'HOR1'!$A$6:$M$250,13,FALSE),0)</f>
        <v>0</v>
      </c>
      <c r="P69" s="52"/>
      <c r="Q69" s="312">
        <f>_xlfn.IFNA(VLOOKUP(CONCATENATE($Q$5,$B69,$C69),'HOR1'!$A$6:$M$250,13,FALSE),0)</f>
        <v>0</v>
      </c>
      <c r="R69" s="52">
        <f>_xlfn.IFNA(VLOOKUP(CONCATENATE($R$5,$B69,$C69),'SWA1'!$A$6:$M$250,13,FALSE),0)</f>
        <v>0</v>
      </c>
      <c r="S69" s="312">
        <f>_xlfn.IFNA(VLOOKUP(CONCATENATE($S$5,$B69,$C69),'PM1'!$A$6:$M$154,13,FALSE),0)</f>
        <v>0</v>
      </c>
      <c r="T69" s="52">
        <f>_xlfn.IFNA(VLOOKUP(CONCATENATE($T$5,$B69,$C69),'PM1'!$A$6:$M$154,13,FALSE),0)</f>
        <v>0</v>
      </c>
      <c r="U69" s="312">
        <f>_xlfn.IFNA(VLOOKUP(CONCATENATE($U$5,$B69,$C69),'CAP1'!$A$6:$M$200,13,FALSE),0)</f>
        <v>0</v>
      </c>
      <c r="V69" s="231">
        <f>_xlfn.IFNA(VLOOKUP(CONCATENATE($V$5,$B69,$C69),BAL!$A$6:$M$287,13,FALSE),0)</f>
        <v>0</v>
      </c>
      <c r="W69" s="231">
        <f>_xlfn.IFNA(VLOOKUP(CONCATENATE($W$5,$B69,$C69),'Spare 2'!$A$6:$M$148,13,FALSE),0)</f>
        <v>0</v>
      </c>
      <c r="X69" s="356">
        <f>_xlfn.IFNA(VLOOKUP(CONCATENATE($X$5,$B69,$C69),'HOR2'!$A$6:$M$148,13,FALSE),0)</f>
        <v>0</v>
      </c>
      <c r="Y69" s="231">
        <f>_xlfn.IFNA(VLOOKUP(CONCATENATE($Y$5,$B69,$C69),'PM2'!$A$6:$M$200,13,FALSE),0)</f>
        <v>0</v>
      </c>
      <c r="Z69" s="231">
        <f>_xlfn.IFNA(VLOOKUP(CONCATENATE($Y$5,$B69,$C69),'PM2'!$A$6:$M$200,13,FALSE),0)</f>
        <v>0</v>
      </c>
      <c r="AA69" s="52">
        <f>_xlfn.IFNA(VLOOKUP(CONCATENATE($Y$5,$B69,$C69),'PM2'!$A$6:$M$200,13,FALSE),0)</f>
        <v>0</v>
      </c>
      <c r="AB69" s="231">
        <f>_xlfn.IFNA(VLOOKUP(CONCATENATE($Y$5,$B69,$C69),'PM2'!$A$6:$M$200,13,FALSE),0)</f>
        <v>0</v>
      </c>
      <c r="AC69" s="52"/>
      <c r="AD69" s="231"/>
      <c r="AE69" s="52"/>
      <c r="AF69" s="235"/>
      <c r="AG69" s="235"/>
      <c r="AH69" s="239"/>
    </row>
    <row r="70" spans="1:34" x14ac:dyDescent="0.25">
      <c r="A70" s="505"/>
      <c r="B70" s="47"/>
      <c r="C70" s="53"/>
      <c r="D70" s="48"/>
      <c r="E70" s="54"/>
      <c r="F70" s="60"/>
      <c r="G70" s="50">
        <f t="shared" si="6"/>
        <v>0</v>
      </c>
      <c r="H70" s="51">
        <f t="shared" si="7"/>
        <v>0</v>
      </c>
      <c r="I70" s="60">
        <f t="shared" si="8"/>
        <v>10</v>
      </c>
      <c r="J70" s="183">
        <f>_xlfn.IFNA(VLOOKUP(CONCATENATE($J$5,$B70,$C70),'HOR22'!$A$6:$M$250,13,FALSE),0)</f>
        <v>0</v>
      </c>
      <c r="K70" s="312">
        <f>_xlfn.IFNA(VLOOKUP(CONCATENATE($K$5,$B70,$C70),'HOR22'!$A$6:$M$250,13,FALSE),0)</f>
        <v>0</v>
      </c>
      <c r="L70" s="52">
        <f>_xlfn.IFNA(VLOOKUP(CONCATENATE($L$5,$B70,$C70),'BUS1'!$A$6:$M$250,13,FALSE),0)</f>
        <v>0</v>
      </c>
      <c r="M70" s="52"/>
      <c r="N70" s="312">
        <f>_xlfn.IFNA(VLOOKUP(CONCATENATE($N$5,$B70,$C70),'KR2'!$A$6:$M$250,13,FALSE),0)</f>
        <v>0</v>
      </c>
      <c r="O70" s="52">
        <f>_xlfn.IFNA(VLOOKUP(CONCATENATE($O$5,$B70,$C70),'HOR1'!$A$6:$M$250,13,FALSE),0)</f>
        <v>0</v>
      </c>
      <c r="P70" s="52"/>
      <c r="Q70" s="312">
        <f>_xlfn.IFNA(VLOOKUP(CONCATENATE($Q$5,$B70,$C70),'HOR1'!$A$6:$M$250,13,FALSE),0)</f>
        <v>0</v>
      </c>
      <c r="R70" s="52">
        <f>_xlfn.IFNA(VLOOKUP(CONCATENATE($R$5,$B70,$C70),'SWA1'!$A$6:$M$250,13,FALSE),0)</f>
        <v>0</v>
      </c>
      <c r="S70" s="312">
        <f>_xlfn.IFNA(VLOOKUP(CONCATENATE($S$5,$B70,$C70),'PM1'!$A$6:$M$154,13,FALSE),0)</f>
        <v>0</v>
      </c>
      <c r="T70" s="52">
        <f>_xlfn.IFNA(VLOOKUP(CONCATENATE($T$5,$B70,$C70),'PM1'!$A$6:$M$154,13,FALSE),0)</f>
        <v>0</v>
      </c>
      <c r="U70" s="312">
        <f>_xlfn.IFNA(VLOOKUP(CONCATENATE($U$5,$B70,$C70),'CAP1'!$A$6:$M$200,13,FALSE),0)</f>
        <v>0</v>
      </c>
      <c r="V70" s="231">
        <f>_xlfn.IFNA(VLOOKUP(CONCATENATE($V$5,$B70,$C70),BAL!$A$6:$M$287,13,FALSE),0)</f>
        <v>0</v>
      </c>
      <c r="W70" s="231">
        <f>_xlfn.IFNA(VLOOKUP(CONCATENATE($W$5,$B70,$C70),'Spare 2'!$A$6:$M$148,13,FALSE),0)</f>
        <v>0</v>
      </c>
      <c r="X70" s="356">
        <f>_xlfn.IFNA(VLOOKUP(CONCATENATE($X$5,$B70,$C70),'HOR2'!$A$6:$M$148,13,FALSE),0)</f>
        <v>0</v>
      </c>
      <c r="Y70" s="231">
        <f>_xlfn.IFNA(VLOOKUP(CONCATENATE($Y$5,$B70,$C70),'PM2'!$A$6:$M$200,13,FALSE),0)</f>
        <v>0</v>
      </c>
      <c r="Z70" s="231">
        <f>_xlfn.IFNA(VLOOKUP(CONCATENATE($Y$5,$B70,$C70),'PM2'!$A$6:$M$200,13,FALSE),0)</f>
        <v>0</v>
      </c>
      <c r="AA70" s="52">
        <f>_xlfn.IFNA(VLOOKUP(CONCATENATE($Y$5,$B70,$C70),'PM2'!$A$6:$M$200,13,FALSE),0)</f>
        <v>0</v>
      </c>
      <c r="AB70" s="231">
        <f>_xlfn.IFNA(VLOOKUP(CONCATENATE($Y$5,$B70,$C70),'PM2'!$A$6:$M$200,13,FALSE),0)</f>
        <v>0</v>
      </c>
      <c r="AC70" s="52"/>
      <c r="AD70" s="231"/>
      <c r="AE70" s="52"/>
      <c r="AF70" s="235"/>
      <c r="AG70" s="235"/>
      <c r="AH70" s="239"/>
    </row>
    <row r="71" spans="1:34" x14ac:dyDescent="0.25">
      <c r="A71" s="505"/>
      <c r="B71" s="47"/>
      <c r="C71" s="53"/>
      <c r="D71" s="48"/>
      <c r="E71" s="54"/>
      <c r="F71" s="60"/>
      <c r="G71" s="50"/>
      <c r="H71" s="51"/>
      <c r="I71" s="60"/>
      <c r="J71" s="183">
        <f>_xlfn.IFNA(VLOOKUP(CONCATENATE($J$5,$B71,$C71),'HOR22'!$A$6:$M$250,13,FALSE),0)</f>
        <v>0</v>
      </c>
      <c r="K71" s="312">
        <f>_xlfn.IFNA(VLOOKUP(CONCATENATE($K$5,$B71,$C71),'HOR22'!$A$6:$M$250,13,FALSE),0)</f>
        <v>0</v>
      </c>
      <c r="L71" s="52">
        <f>_xlfn.IFNA(VLOOKUP(CONCATENATE($L$5,$B71,$C71),'BUS1'!$A$6:$M$250,13,FALSE),0)</f>
        <v>0</v>
      </c>
      <c r="M71" s="52"/>
      <c r="N71" s="312">
        <f>_xlfn.IFNA(VLOOKUP(CONCATENATE($N$5,$B71,$C71),'KR2'!$A$6:$M$250,13,FALSE),0)</f>
        <v>0</v>
      </c>
      <c r="O71" s="52">
        <f>_xlfn.IFNA(VLOOKUP(CONCATENATE($O$5,$B71,$C71),'HOR1'!$A$6:$M$250,13,FALSE),0)</f>
        <v>0</v>
      </c>
      <c r="P71" s="52"/>
      <c r="Q71" s="312">
        <f>_xlfn.IFNA(VLOOKUP(CONCATENATE($Q$5,$B71,$C71),'HOR1'!$A$6:$M$250,13,FALSE),0)</f>
        <v>0</v>
      </c>
      <c r="R71" s="52">
        <f>_xlfn.IFNA(VLOOKUP(CONCATENATE($R$5,$B71,$C71),'SWA1'!$A$6:$M$250,13,FALSE),0)</f>
        <v>0</v>
      </c>
      <c r="S71" s="312">
        <f>_xlfn.IFNA(VLOOKUP(CONCATENATE($S$5,$B71,$C71),'PM1'!$A$6:$M$154,13,FALSE),0)</f>
        <v>0</v>
      </c>
      <c r="T71" s="52">
        <f>_xlfn.IFNA(VLOOKUP(CONCATENATE($T$5,$B71,$C71),'PM1'!$A$6:$M$154,13,FALSE),0)</f>
        <v>0</v>
      </c>
      <c r="U71" s="312">
        <f>_xlfn.IFNA(VLOOKUP(CONCATENATE($U$5,$B71,$C71),'CAP1'!$A$6:$M$200,13,FALSE),0)</f>
        <v>0</v>
      </c>
      <c r="V71" s="231">
        <f>_xlfn.IFNA(VLOOKUP(CONCATENATE($V$5,$B71,$C71),BAL!$A$6:$M$287,13,FALSE),0)</f>
        <v>0</v>
      </c>
      <c r="W71" s="231">
        <f>_xlfn.IFNA(VLOOKUP(CONCATENATE($W$5,$B71,$C71),'Spare 2'!$A$6:$M$148,13,FALSE),0)</f>
        <v>0</v>
      </c>
      <c r="X71" s="356">
        <f>_xlfn.IFNA(VLOOKUP(CONCATENATE($X$5,$B71,$C71),'HOR2'!$A$6:$M$148,13,FALSE),0)</f>
        <v>0</v>
      </c>
      <c r="Y71" s="231">
        <f>_xlfn.IFNA(VLOOKUP(CONCATENATE($Y$5,$B71,$C71),'PM2'!$A$6:$M$200,13,FALSE),0)</f>
        <v>0</v>
      </c>
      <c r="Z71" s="231">
        <f>_xlfn.IFNA(VLOOKUP(CONCATENATE($Y$5,$B71,$C71),'PM2'!$A$6:$M$200,13,FALSE),0)</f>
        <v>0</v>
      </c>
      <c r="AA71" s="52">
        <f>_xlfn.IFNA(VLOOKUP(CONCATENATE($Y$5,$B71,$C71),'PM2'!$A$6:$M$200,13,FALSE),0)</f>
        <v>0</v>
      </c>
      <c r="AB71" s="231">
        <f>_xlfn.IFNA(VLOOKUP(CONCATENATE($Y$5,$B71,$C71),'PM2'!$A$6:$M$200,13,FALSE),0)</f>
        <v>0</v>
      </c>
      <c r="AC71" s="52"/>
      <c r="AD71" s="231"/>
      <c r="AE71" s="52"/>
      <c r="AF71" s="235"/>
      <c r="AG71" s="235"/>
      <c r="AH71" s="239"/>
    </row>
    <row r="72" spans="1:34" x14ac:dyDescent="0.25">
      <c r="A72" s="505"/>
      <c r="B72" s="47"/>
      <c r="C72" s="53"/>
      <c r="D72" s="48"/>
      <c r="E72" s="54"/>
      <c r="F72" s="60"/>
      <c r="G72" s="50"/>
      <c r="H72" s="51"/>
      <c r="I72" s="60"/>
      <c r="J72" s="183">
        <f>_xlfn.IFNA(VLOOKUP(CONCATENATE($J$5,$B72,$C72),'HOR22'!$A$6:$M$250,13,FALSE),0)</f>
        <v>0</v>
      </c>
      <c r="K72" s="312">
        <f>_xlfn.IFNA(VLOOKUP(CONCATENATE($K$5,$B72,$C72),'HOR22'!$A$6:$M$250,13,FALSE),0)</f>
        <v>0</v>
      </c>
      <c r="L72" s="52">
        <f>_xlfn.IFNA(VLOOKUP(CONCATENATE($L$5,$B72,$C72),'BUS1'!$A$6:$M$250,13,FALSE),0)</f>
        <v>0</v>
      </c>
      <c r="M72" s="52"/>
      <c r="N72" s="312">
        <f>_xlfn.IFNA(VLOOKUP(CONCATENATE($N$5,$B72,$C72),'KR2'!$A$6:$M$250,13,FALSE),0)</f>
        <v>0</v>
      </c>
      <c r="O72" s="52">
        <f>_xlfn.IFNA(VLOOKUP(CONCATENATE($O$5,$B72,$C72),'HOR1'!$A$6:$M$250,13,FALSE),0)</f>
        <v>0</v>
      </c>
      <c r="P72" s="52"/>
      <c r="Q72" s="312">
        <f>_xlfn.IFNA(VLOOKUP(CONCATENATE($Q$5,$B72,$C72),'HOR1'!$A$6:$M$250,13,FALSE),0)</f>
        <v>0</v>
      </c>
      <c r="R72" s="52">
        <f>_xlfn.IFNA(VLOOKUP(CONCATENATE($R$5,$B72,$C72),'SWA1'!$A$6:$M$250,13,FALSE),0)</f>
        <v>0</v>
      </c>
      <c r="S72" s="312">
        <f>_xlfn.IFNA(VLOOKUP(CONCATENATE($S$5,$B72,$C72),'PM1'!$A$6:$M$154,13,FALSE),0)</f>
        <v>0</v>
      </c>
      <c r="T72" s="52">
        <f>_xlfn.IFNA(VLOOKUP(CONCATENATE($T$5,$B72,$C72),'PM1'!$A$6:$M$154,13,FALSE),0)</f>
        <v>0</v>
      </c>
      <c r="U72" s="312">
        <f>_xlfn.IFNA(VLOOKUP(CONCATENATE($U$5,$B72,$C72),'CAP1'!$A$6:$M$200,13,FALSE),0)</f>
        <v>0</v>
      </c>
      <c r="V72" s="52">
        <f>_xlfn.IFNA(VLOOKUP(CONCATENATE($R$5,$B72,$C72),BAL!$A$6:$M$287,13,FALSE),0)</f>
        <v>0</v>
      </c>
      <c r="W72" s="231">
        <f>_xlfn.IFNA(VLOOKUP(CONCATENATE($W$5,$B72,$C72),'Spare 2'!$A$6:$M$148,13,FALSE),0)</f>
        <v>0</v>
      </c>
      <c r="X72" s="356">
        <f>_xlfn.IFNA(VLOOKUP(CONCATENATE($X$5,$B72,$C72),'HOR2'!$A$6:$M$148,13,FALSE),0)</f>
        <v>0</v>
      </c>
      <c r="Y72" s="231">
        <f>_xlfn.IFNA(VLOOKUP(CONCATENATE($Y$5,$B72,$C72),'PM2'!$A$6:$M$200,13,FALSE),0)</f>
        <v>0</v>
      </c>
      <c r="Z72" s="231">
        <f>_xlfn.IFNA(VLOOKUP(CONCATENATE($Y$5,$B72,$C72),'PM2'!$A$6:$M$200,13,FALSE),0)</f>
        <v>0</v>
      </c>
      <c r="AA72" s="52">
        <f>_xlfn.IFNA(VLOOKUP(CONCATENATE($Y$5,$B72,$C72),'PM2'!$A$6:$M$200,13,FALSE),0)</f>
        <v>0</v>
      </c>
      <c r="AB72" s="231">
        <f>_xlfn.IFNA(VLOOKUP(CONCATENATE($Y$5,$B72,$C72),'PM2'!$A$6:$M$200,13,FALSE),0)</f>
        <v>0</v>
      </c>
      <c r="AC72" s="52"/>
      <c r="AD72" s="52"/>
      <c r="AE72" s="52"/>
      <c r="AF72" s="235"/>
      <c r="AG72" s="235"/>
      <c r="AH72" s="239"/>
    </row>
    <row r="73" spans="1:34" x14ac:dyDescent="0.25">
      <c r="A73" s="505"/>
      <c r="B73" s="47"/>
      <c r="C73" s="53"/>
      <c r="D73" s="53"/>
      <c r="E73" s="54"/>
      <c r="F73" s="60"/>
      <c r="G73" s="50"/>
      <c r="H73" s="51"/>
      <c r="I73" s="60"/>
      <c r="J73" s="183">
        <f>_xlfn.IFNA(VLOOKUP(CONCATENATE($J$5,$B73,$C73),'HOR22'!$A$6:$M$250,13,FALSE),0)</f>
        <v>0</v>
      </c>
      <c r="K73" s="312">
        <f>_xlfn.IFNA(VLOOKUP(CONCATENATE($K$5,$B73,$C73),'HOR22'!$A$6:$M$250,13,FALSE),0)</f>
        <v>0</v>
      </c>
      <c r="L73" s="52">
        <f>_xlfn.IFNA(VLOOKUP(CONCATENATE($L$5,$B73,$C73),'BUS1'!$A$6:$M$250,13,FALSE),0)</f>
        <v>0</v>
      </c>
      <c r="M73" s="52"/>
      <c r="N73" s="312">
        <f>_xlfn.IFNA(VLOOKUP(CONCATENATE($N$5,$B73,$C73),'KR2'!$A$6:$M$250,13,FALSE),0)</f>
        <v>0</v>
      </c>
      <c r="O73" s="52">
        <f>_xlfn.IFNA(VLOOKUP(CONCATENATE($O$5,$B73,$C73),'HOR1'!$A$6:$M$250,13,FALSE),0)</f>
        <v>0</v>
      </c>
      <c r="P73" s="52"/>
      <c r="Q73" s="312">
        <f>_xlfn.IFNA(VLOOKUP(CONCATENATE($Q$5,$B73,$C73),'HOR1'!$A$6:$M$250,13,FALSE),0)</f>
        <v>0</v>
      </c>
      <c r="R73" s="52">
        <f>_xlfn.IFNA(VLOOKUP(CONCATENATE($R$5,$B73,$C73),'SWA1'!$A$6:$M$250,13,FALSE),0)</f>
        <v>0</v>
      </c>
      <c r="S73" s="312">
        <f>_xlfn.IFNA(VLOOKUP(CONCATENATE($S$5,$B73,$C73),'PM1'!$A$6:$M$154,13,FALSE),0)</f>
        <v>0</v>
      </c>
      <c r="T73" s="52">
        <f>_xlfn.IFNA(VLOOKUP(CONCATENATE($T$5,$B73,$C73),'PM1'!$A$6:$M$154,13,FALSE),0)</f>
        <v>0</v>
      </c>
      <c r="U73" s="312">
        <f>_xlfn.IFNA(VLOOKUP(CONCATENATE($U$5,$B73,$C73),'CAP1'!$A$6:$M$200,13,FALSE),0)</f>
        <v>0</v>
      </c>
      <c r="V73" s="52">
        <f>_xlfn.IFNA(VLOOKUP(CONCATENATE($R$5,$B73,$C73),BAL!$A$6:$M$287,13,FALSE),0)</f>
        <v>0</v>
      </c>
      <c r="W73" s="52">
        <f>_xlfn.IFNA(VLOOKUP(CONCATENATE($S$5,$B73,$C73),'Spare 2'!$A$6:$M$148,13,FALSE),0)</f>
        <v>0</v>
      </c>
      <c r="X73" s="357">
        <f>_xlfn.IFNA(VLOOKUP(CONCATENATE($T$5,$B73,$C73),'HOR2'!$A$6:$M$148,13,FALSE),0)</f>
        <v>0</v>
      </c>
      <c r="Y73" s="231">
        <f>_xlfn.IFNA(VLOOKUP(CONCATENATE($Y$5,$B73,$C73),'PM2'!$A$6:$M$200,13,FALSE),0)</f>
        <v>0</v>
      </c>
      <c r="Z73" s="231">
        <f>_xlfn.IFNA(VLOOKUP(CONCATENATE($Y$5,$B73,$C73),'PM2'!$A$6:$M$200,13,FALSE),0)</f>
        <v>0</v>
      </c>
      <c r="AA73" s="52">
        <f>_xlfn.IFNA(VLOOKUP(CONCATENATE($Y$5,$B73,$C73),'PM2'!$A$6:$M$200,13,FALSE),0)</f>
        <v>0</v>
      </c>
      <c r="AB73" s="231">
        <f>_xlfn.IFNA(VLOOKUP(CONCATENATE($Y$5,$B73,$C73),'PM2'!$A$6:$M$200,13,FALSE),0)</f>
        <v>0</v>
      </c>
      <c r="AC73" s="52"/>
      <c r="AD73" s="52"/>
      <c r="AE73" s="52"/>
      <c r="AF73" s="235"/>
      <c r="AG73" s="235"/>
      <c r="AH73" s="239"/>
    </row>
    <row r="74" spans="1:34" ht="14.4" thickBot="1" x14ac:dyDescent="0.3">
      <c r="A74" s="505"/>
      <c r="B74" s="292"/>
      <c r="C74" s="199"/>
      <c r="D74" s="199"/>
      <c r="E74" s="55"/>
      <c r="F74" s="61"/>
      <c r="G74" s="56"/>
      <c r="H74" s="57"/>
      <c r="I74" s="61"/>
      <c r="J74" s="184">
        <f>_xlfn.IFNA(VLOOKUP(CONCATENATE($J$5,$B74,$C74),'HOR22'!$A$6:$M$250,13,FALSE),0)</f>
        <v>0</v>
      </c>
      <c r="K74" s="313">
        <f>_xlfn.IFNA(VLOOKUP(CONCATENATE($K$5,$B74,$C74),'HOR22'!$A$6:$M$250,13,FALSE),0)</f>
        <v>0</v>
      </c>
      <c r="L74" s="184">
        <f>_xlfn.IFNA(VLOOKUP(CONCATENATE($L$5,$B74,$C74),'BUS1'!$A$6:$M$250,13,FALSE),0)</f>
        <v>0</v>
      </c>
      <c r="M74" s="184"/>
      <c r="N74" s="316">
        <f>_xlfn.IFNA(VLOOKUP(CONCATENATE($N$5,$B74,$C74),'SWA1'!$A$6:$M$250,13,FALSE),0)</f>
        <v>0</v>
      </c>
      <c r="O74" s="58">
        <f>_xlfn.IFNA(VLOOKUP(CONCATENATE($O$5,$B74,$C74),'HOR1'!$A$6:$M$250,13,FALSE),0)</f>
        <v>0</v>
      </c>
      <c r="P74" s="58"/>
      <c r="Q74" s="316">
        <f>_xlfn.IFNA(VLOOKUP(CONCATENATE($Q$5,$B74,$C74),'HOR1'!$A$6:$M$250,13,FALSE),0)</f>
        <v>0</v>
      </c>
      <c r="R74" s="58">
        <f>_xlfn.IFNA(VLOOKUP(CONCATENATE($R$5,$B74,$C74),SER!$A$6:$M$246,13,FALSE),0)</f>
        <v>0</v>
      </c>
      <c r="S74" s="316">
        <f>_xlfn.IFNA(VLOOKUP(CONCATENATE($S$5,$B74,$C74),'PM1'!$A$6:$M$154,13,FALSE),0)</f>
        <v>0</v>
      </c>
      <c r="T74" s="58">
        <f>_xlfn.IFNA(VLOOKUP(CONCATENATE($T$5,$B74,$C74),'PM1'!$A$6:$M$154,13,FALSE),0)</f>
        <v>0</v>
      </c>
      <c r="U74" s="316">
        <f>_xlfn.IFNA(VLOOKUP(CONCATENATE($U$5,$B74,$C74),'HOR2'!$A$6:$M$200,13,FALSE),0)</f>
        <v>0</v>
      </c>
      <c r="V74" s="58"/>
      <c r="W74" s="58">
        <f>_xlfn.IFNA(VLOOKUP(CONCATENATE($W$5,$B74,$C74),BAL!$A$6:$M$237,13,FALSE),0)</f>
        <v>0</v>
      </c>
      <c r="X74" s="358">
        <f>_xlfn.IFNA(VLOOKUP(CONCATENATE($X$5,$B74,$C74),'PM2'!$A$6:$M$200,13,FALSE),0)</f>
        <v>0</v>
      </c>
      <c r="Y74" s="58"/>
      <c r="Z74" s="58"/>
      <c r="AA74" s="58"/>
      <c r="AB74" s="58"/>
      <c r="AC74" s="58"/>
      <c r="AD74" s="58"/>
      <c r="AE74" s="58"/>
      <c r="AF74" s="236"/>
      <c r="AG74" s="236"/>
      <c r="AH74" s="239"/>
    </row>
    <row r="75" spans="1:34" ht="15.6" x14ac:dyDescent="0.25">
      <c r="A75" s="505"/>
      <c r="B75" s="43" t="s">
        <v>19</v>
      </c>
      <c r="C75" s="43" t="s">
        <v>19</v>
      </c>
      <c r="D75" s="43" t="s">
        <v>19</v>
      </c>
      <c r="E75" s="44"/>
      <c r="F75" s="44"/>
      <c r="G75" s="44"/>
      <c r="H75" s="45"/>
      <c r="I75" s="44"/>
      <c r="J75" s="44"/>
      <c r="K75" s="314"/>
      <c r="L75" s="44"/>
      <c r="M75" s="44"/>
      <c r="N75" s="314"/>
      <c r="O75" s="46"/>
      <c r="P75" s="46"/>
      <c r="Q75" s="317"/>
      <c r="R75" s="46"/>
      <c r="S75" s="317"/>
      <c r="T75" s="46"/>
      <c r="U75" s="317"/>
      <c r="V75" s="46"/>
      <c r="W75" s="46"/>
      <c r="X75" s="359"/>
      <c r="Y75" s="46"/>
      <c r="Z75" s="46"/>
      <c r="AA75" s="46"/>
      <c r="AB75" s="46"/>
      <c r="AC75" s="46"/>
      <c r="AD75" s="46"/>
      <c r="AE75" s="46"/>
      <c r="AF75" s="46"/>
      <c r="AG75" s="46"/>
    </row>
    <row r="77" spans="1:34" x14ac:dyDescent="0.25">
      <c r="B77" s="27"/>
    </row>
    <row r="78" spans="1:34" x14ac:dyDescent="0.25">
      <c r="B78" s="27"/>
    </row>
    <row r="79" spans="1:34" x14ac:dyDescent="0.25">
      <c r="B79" s="27"/>
    </row>
    <row r="80" spans="1:34" x14ac:dyDescent="0.25">
      <c r="B80" s="27"/>
    </row>
    <row r="81" spans="2:2" x14ac:dyDescent="0.25">
      <c r="B81" s="27"/>
    </row>
    <row r="82" spans="2:2" x14ac:dyDescent="0.25">
      <c r="B82" s="27"/>
    </row>
    <row r="83" spans="2:2" x14ac:dyDescent="0.25">
      <c r="B83" s="27"/>
    </row>
    <row r="84" spans="2:2" x14ac:dyDescent="0.25">
      <c r="B84" s="27"/>
    </row>
    <row r="85" spans="2:2" x14ac:dyDescent="0.25">
      <c r="B85" s="27"/>
    </row>
    <row r="86" spans="2:2" x14ac:dyDescent="0.25">
      <c r="B86" s="27"/>
    </row>
    <row r="87" spans="2:2" x14ac:dyDescent="0.25">
      <c r="B87" s="27"/>
    </row>
    <row r="88" spans="2:2" x14ac:dyDescent="0.25">
      <c r="B88" s="27"/>
    </row>
    <row r="89" spans="2:2" x14ac:dyDescent="0.25">
      <c r="B89" s="27"/>
    </row>
    <row r="90" spans="2:2" x14ac:dyDescent="0.25">
      <c r="B90" s="27"/>
    </row>
    <row r="91" spans="2:2" x14ac:dyDescent="0.25">
      <c r="B91" s="27"/>
    </row>
    <row r="92" spans="2:2" x14ac:dyDescent="0.25">
      <c r="B92" s="27"/>
    </row>
    <row r="93" spans="2:2" x14ac:dyDescent="0.25">
      <c r="B93" s="27"/>
    </row>
    <row r="94" spans="2:2" x14ac:dyDescent="0.25">
      <c r="B94" s="27"/>
    </row>
    <row r="95" spans="2:2" x14ac:dyDescent="0.25">
      <c r="B95" s="27"/>
    </row>
    <row r="96" spans="2:2" x14ac:dyDescent="0.25">
      <c r="B96" s="27"/>
    </row>
    <row r="97" spans="2:2" x14ac:dyDescent="0.25">
      <c r="B97" s="27"/>
    </row>
    <row r="98" spans="2:2" x14ac:dyDescent="0.25">
      <c r="B98" s="27"/>
    </row>
    <row r="99" spans="2:2" x14ac:dyDescent="0.25">
      <c r="B99" s="27"/>
    </row>
    <row r="100" spans="2:2" x14ac:dyDescent="0.25">
      <c r="B100" s="27"/>
    </row>
    <row r="101" spans="2:2" x14ac:dyDescent="0.25">
      <c r="B101" s="27"/>
    </row>
    <row r="102" spans="2:2" x14ac:dyDescent="0.25">
      <c r="B102" s="27"/>
    </row>
    <row r="103" spans="2:2" x14ac:dyDescent="0.25">
      <c r="B103" s="27"/>
    </row>
    <row r="104" spans="2:2" x14ac:dyDescent="0.25">
      <c r="B104" s="27"/>
    </row>
    <row r="105" spans="2:2" x14ac:dyDescent="0.25">
      <c r="B105" s="27"/>
    </row>
    <row r="106" spans="2:2" x14ac:dyDescent="0.25">
      <c r="B106" s="27"/>
    </row>
    <row r="107" spans="2:2" x14ac:dyDescent="0.25">
      <c r="B107" s="27"/>
    </row>
    <row r="108" spans="2:2" x14ac:dyDescent="0.25">
      <c r="B108" s="27"/>
    </row>
    <row r="109" spans="2:2" x14ac:dyDescent="0.25">
      <c r="B109" s="27"/>
    </row>
    <row r="110" spans="2:2" x14ac:dyDescent="0.25">
      <c r="B110" s="27"/>
    </row>
    <row r="111" spans="2:2" x14ac:dyDescent="0.25">
      <c r="B111" s="27"/>
    </row>
    <row r="112" spans="2:2" x14ac:dyDescent="0.25">
      <c r="B112" s="27"/>
    </row>
    <row r="113" spans="2:2" x14ac:dyDescent="0.25">
      <c r="B113" s="27"/>
    </row>
    <row r="114" spans="2:2" x14ac:dyDescent="0.25">
      <c r="B114" s="27"/>
    </row>
    <row r="115" spans="2:2" x14ac:dyDescent="0.25">
      <c r="B115" s="27"/>
    </row>
    <row r="116" spans="2:2" x14ac:dyDescent="0.25">
      <c r="B116" s="27"/>
    </row>
    <row r="117" spans="2:2" x14ac:dyDescent="0.25">
      <c r="B117" s="27"/>
    </row>
    <row r="118" spans="2:2" x14ac:dyDescent="0.25">
      <c r="B118" s="27"/>
    </row>
    <row r="119" spans="2:2" x14ac:dyDescent="0.25">
      <c r="B119" s="27"/>
    </row>
    <row r="120" spans="2:2" x14ac:dyDescent="0.25">
      <c r="B120" s="27"/>
    </row>
    <row r="121" spans="2:2" x14ac:dyDescent="0.25">
      <c r="B121" s="27"/>
    </row>
    <row r="122" spans="2:2" x14ac:dyDescent="0.25">
      <c r="B122" s="27"/>
    </row>
    <row r="123" spans="2:2" x14ac:dyDescent="0.25">
      <c r="B123" s="27"/>
    </row>
    <row r="124" spans="2:2" x14ac:dyDescent="0.25">
      <c r="B124" s="27"/>
    </row>
    <row r="125" spans="2:2" x14ac:dyDescent="0.25">
      <c r="B125" s="27"/>
    </row>
    <row r="126" spans="2:2" x14ac:dyDescent="0.25">
      <c r="B126" s="27"/>
    </row>
    <row r="127" spans="2:2" x14ac:dyDescent="0.25">
      <c r="B127" s="27"/>
    </row>
    <row r="128" spans="2:2" x14ac:dyDescent="0.25">
      <c r="B128" s="27"/>
    </row>
    <row r="129" spans="2:2" x14ac:dyDescent="0.25">
      <c r="B129" s="27"/>
    </row>
    <row r="130" spans="2:2" x14ac:dyDescent="0.25">
      <c r="B130" s="27"/>
    </row>
    <row r="131" spans="2:2" x14ac:dyDescent="0.25">
      <c r="B131" s="27"/>
    </row>
    <row r="132" spans="2:2" x14ac:dyDescent="0.25">
      <c r="B132" s="27"/>
    </row>
    <row r="133" spans="2:2" x14ac:dyDescent="0.25">
      <c r="B133" s="27"/>
    </row>
    <row r="134" spans="2:2" x14ac:dyDescent="0.25">
      <c r="B134" s="27"/>
    </row>
    <row r="135" spans="2:2" x14ac:dyDescent="0.25">
      <c r="B135" s="27"/>
    </row>
    <row r="136" spans="2:2" x14ac:dyDescent="0.25">
      <c r="B136" s="27"/>
    </row>
    <row r="137" spans="2:2" x14ac:dyDescent="0.25">
      <c r="B137" s="27"/>
    </row>
    <row r="138" spans="2:2" x14ac:dyDescent="0.25">
      <c r="B138" s="27"/>
    </row>
    <row r="139" spans="2:2" x14ac:dyDescent="0.25">
      <c r="B139" s="27"/>
    </row>
    <row r="140" spans="2:2" x14ac:dyDescent="0.25">
      <c r="B140" s="27"/>
    </row>
    <row r="141" spans="2:2" x14ac:dyDescent="0.25">
      <c r="B141" s="27"/>
    </row>
    <row r="142" spans="2:2" x14ac:dyDescent="0.25">
      <c r="B142" s="27"/>
    </row>
    <row r="143" spans="2:2" x14ac:dyDescent="0.25">
      <c r="B143" s="27"/>
    </row>
    <row r="144" spans="2:2" x14ac:dyDescent="0.25">
      <c r="B144" s="27"/>
    </row>
    <row r="145" spans="2:2" x14ac:dyDescent="0.25">
      <c r="B145" s="27"/>
    </row>
    <row r="146" spans="2:2" x14ac:dyDescent="0.25">
      <c r="B146" s="27"/>
    </row>
    <row r="147" spans="2:2" x14ac:dyDescent="0.25">
      <c r="B147" s="27"/>
    </row>
    <row r="148" spans="2:2" x14ac:dyDescent="0.25">
      <c r="B148" s="27"/>
    </row>
    <row r="149" spans="2:2" x14ac:dyDescent="0.25">
      <c r="B149" s="27"/>
    </row>
    <row r="150" spans="2:2" x14ac:dyDescent="0.25">
      <c r="B150" s="27"/>
    </row>
    <row r="151" spans="2:2" x14ac:dyDescent="0.25">
      <c r="B151" s="27"/>
    </row>
    <row r="152" spans="2:2" x14ac:dyDescent="0.25">
      <c r="B152" s="27"/>
    </row>
    <row r="153" spans="2:2" x14ac:dyDescent="0.25">
      <c r="B153" s="27"/>
    </row>
    <row r="154" spans="2:2" x14ac:dyDescent="0.25">
      <c r="B154" s="27"/>
    </row>
    <row r="155" spans="2:2" x14ac:dyDescent="0.25">
      <c r="B155" s="27"/>
    </row>
    <row r="156" spans="2:2" x14ac:dyDescent="0.25">
      <c r="B156" s="27"/>
    </row>
    <row r="157" spans="2:2" x14ac:dyDescent="0.25">
      <c r="B157" s="27"/>
    </row>
    <row r="158" spans="2:2" x14ac:dyDescent="0.25">
      <c r="B158" s="27"/>
    </row>
    <row r="159" spans="2:2" x14ac:dyDescent="0.25">
      <c r="B159" s="27"/>
    </row>
  </sheetData>
  <sortState xmlns:xlrd2="http://schemas.microsoft.com/office/spreadsheetml/2017/richdata2" ref="B6:I9">
    <sortCondition descending="1" ref="H6:H9"/>
  </sortState>
  <mergeCells count="51">
    <mergeCell ref="L1:M2"/>
    <mergeCell ref="L3:M4"/>
    <mergeCell ref="Y3:Z4"/>
    <mergeCell ref="J3:J4"/>
    <mergeCell ref="K3:K4"/>
    <mergeCell ref="Q3:Q4"/>
    <mergeCell ref="S3:S4"/>
    <mergeCell ref="O3:P4"/>
    <mergeCell ref="AE3:AE4"/>
    <mergeCell ref="AE1:AE2"/>
    <mergeCell ref="AD1:AD2"/>
    <mergeCell ref="AD3:AD4"/>
    <mergeCell ref="N3:N4"/>
    <mergeCell ref="R3:R4"/>
    <mergeCell ref="N1:N2"/>
    <mergeCell ref="R1:R2"/>
    <mergeCell ref="U3:U4"/>
    <mergeCell ref="W3:W4"/>
    <mergeCell ref="Q1:Q2"/>
    <mergeCell ref="Y1:Z2"/>
    <mergeCell ref="AA1:AB2"/>
    <mergeCell ref="AA3:AB4"/>
    <mergeCell ref="H3:H4"/>
    <mergeCell ref="H1:H2"/>
    <mergeCell ref="I3:I4"/>
    <mergeCell ref="I1:I2"/>
    <mergeCell ref="X3:X4"/>
    <mergeCell ref="W1:W2"/>
    <mergeCell ref="U1:U2"/>
    <mergeCell ref="X1:X2"/>
    <mergeCell ref="V1:V2"/>
    <mergeCell ref="V3:V4"/>
    <mergeCell ref="J1:J2"/>
    <mergeCell ref="K1:K2"/>
    <mergeCell ref="S1:S2"/>
    <mergeCell ref="T1:T2"/>
    <mergeCell ref="T3:T4"/>
    <mergeCell ref="O1:P2"/>
    <mergeCell ref="A1:A75"/>
    <mergeCell ref="B1:B2"/>
    <mergeCell ref="B3:B4"/>
    <mergeCell ref="E1:E2"/>
    <mergeCell ref="G1:G2"/>
    <mergeCell ref="G3:G4"/>
    <mergeCell ref="E3:E4"/>
    <mergeCell ref="D3:D4"/>
    <mergeCell ref="C3:C4"/>
    <mergeCell ref="C1:C2"/>
    <mergeCell ref="D1:D2"/>
    <mergeCell ref="F1:F2"/>
    <mergeCell ref="F3:F4"/>
  </mergeCells>
  <phoneticPr fontId="16" type="noConversion"/>
  <conditionalFormatting sqref="C18:C23">
    <cfRule type="duplicateValues" dxfId="42" priority="331"/>
  </conditionalFormatting>
  <conditionalFormatting sqref="C22:C29">
    <cfRule type="duplicateValues" dxfId="41" priority="325"/>
  </conditionalFormatting>
  <conditionalFormatting sqref="C30:C73">
    <cfRule type="duplicateValues" dxfId="40" priority="332"/>
  </conditionalFormatting>
  <conditionalFormatting sqref="C76:C1048576 C1:C20 C29:C73">
    <cfRule type="duplicateValues" dxfId="39" priority="333"/>
  </conditionalFormatting>
  <conditionalFormatting sqref="J6:AG74">
    <cfRule type="cellIs" dxfId="38" priority="17" operator="lessThan">
      <formula>1</formula>
    </cfRule>
  </conditionalFormatting>
  <pageMargins left="0.25" right="0.25" top="0.75" bottom="0.75" header="0.3" footer="0.3"/>
  <pageSetup paperSize="8" scale="79" fitToHeight="0" pageOrder="overThenDown" orientation="landscape" r:id="rId1"/>
  <headerFooter alignWithMargins="0"/>
  <rowBreaks count="2" manualBreakCount="2">
    <brk id="73" max="29" man="1"/>
    <brk id="74" max="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5D786-E690-442D-A2AB-8F6CBF77012D}">
  <sheetPr codeName="Sheet2">
    <tabColor theme="1"/>
  </sheetPr>
  <dimension ref="A1:C29"/>
  <sheetViews>
    <sheetView topLeftCell="A8" workbookViewId="0">
      <selection activeCell="A22" sqref="A22"/>
    </sheetView>
  </sheetViews>
  <sheetFormatPr defaultColWidth="9.109375" defaultRowHeight="13.8" x14ac:dyDescent="0.25"/>
  <cols>
    <col min="1" max="3" width="36.109375" style="32" customWidth="1"/>
    <col min="4" max="16384" width="9.109375" style="32"/>
  </cols>
  <sheetData>
    <row r="1" spans="1:3" ht="135" customHeight="1" x14ac:dyDescent="0.25">
      <c r="A1" s="534" t="s">
        <v>80</v>
      </c>
      <c r="B1" s="534"/>
      <c r="C1" s="42"/>
    </row>
    <row r="3" spans="1:3" x14ac:dyDescent="0.25">
      <c r="A3" s="533" t="s">
        <v>79</v>
      </c>
      <c r="B3" s="533"/>
      <c r="C3" s="533"/>
    </row>
    <row r="4" spans="1:3" x14ac:dyDescent="0.25">
      <c r="A4" s="41" t="s">
        <v>78</v>
      </c>
      <c r="B4" s="41" t="s">
        <v>77</v>
      </c>
      <c r="C4" s="41" t="s">
        <v>76</v>
      </c>
    </row>
    <row r="5" spans="1:3" x14ac:dyDescent="0.25">
      <c r="A5" s="40" t="s">
        <v>75</v>
      </c>
      <c r="B5" s="39" t="s">
        <v>74</v>
      </c>
      <c r="C5" s="39" t="s">
        <v>73</v>
      </c>
    </row>
    <row r="6" spans="1:3" x14ac:dyDescent="0.25">
      <c r="A6" s="34"/>
      <c r="B6" s="33"/>
      <c r="C6" s="33"/>
    </row>
    <row r="7" spans="1:3" x14ac:dyDescent="0.25">
      <c r="A7" s="38" t="s">
        <v>72</v>
      </c>
      <c r="B7" s="37" t="s">
        <v>71</v>
      </c>
      <c r="C7" s="37" t="s">
        <v>70</v>
      </c>
    </row>
    <row r="8" spans="1:3" x14ac:dyDescent="0.25">
      <c r="A8" s="36" t="s">
        <v>123</v>
      </c>
      <c r="B8" s="35" t="s">
        <v>69</v>
      </c>
      <c r="C8" s="35" t="s">
        <v>68</v>
      </c>
    </row>
    <row r="9" spans="1:3" x14ac:dyDescent="0.25">
      <c r="A9" s="36" t="s">
        <v>67</v>
      </c>
      <c r="B9" s="35" t="s">
        <v>66</v>
      </c>
      <c r="C9" s="35" t="s">
        <v>65</v>
      </c>
    </row>
    <row r="10" spans="1:3" x14ac:dyDescent="0.25">
      <c r="A10" s="36" t="s">
        <v>85</v>
      </c>
      <c r="B10" s="35" t="s">
        <v>83</v>
      </c>
      <c r="C10" s="35" t="s">
        <v>64</v>
      </c>
    </row>
    <row r="11" spans="1:3" x14ac:dyDescent="0.25">
      <c r="A11" s="36" t="s">
        <v>63</v>
      </c>
      <c r="B11" s="35" t="s">
        <v>29</v>
      </c>
      <c r="C11" s="35" t="s">
        <v>62</v>
      </c>
    </row>
    <row r="12" spans="1:3" x14ac:dyDescent="0.25">
      <c r="A12" s="36" t="s">
        <v>61</v>
      </c>
      <c r="B12" s="35" t="s">
        <v>30</v>
      </c>
      <c r="C12" s="35" t="s">
        <v>60</v>
      </c>
    </row>
    <row r="13" spans="1:3" x14ac:dyDescent="0.25">
      <c r="A13" s="36" t="s">
        <v>59</v>
      </c>
      <c r="B13" s="35" t="s">
        <v>58</v>
      </c>
      <c r="C13" s="35" t="s">
        <v>57</v>
      </c>
    </row>
    <row r="14" spans="1:3" x14ac:dyDescent="0.25">
      <c r="A14" s="36" t="s">
        <v>56</v>
      </c>
      <c r="B14" s="35" t="s">
        <v>55</v>
      </c>
      <c r="C14" s="35" t="s">
        <v>98</v>
      </c>
    </row>
    <row r="15" spans="1:3" x14ac:dyDescent="0.25">
      <c r="A15" s="36" t="s">
        <v>81</v>
      </c>
      <c r="B15" s="35" t="s">
        <v>82</v>
      </c>
      <c r="C15" s="35" t="s">
        <v>87</v>
      </c>
    </row>
    <row r="16" spans="1:3" x14ac:dyDescent="0.25">
      <c r="A16" s="36" t="s">
        <v>54</v>
      </c>
      <c r="B16" s="35" t="s">
        <v>53</v>
      </c>
      <c r="C16" s="35" t="s">
        <v>52</v>
      </c>
    </row>
    <row r="17" spans="1:3" x14ac:dyDescent="0.25">
      <c r="A17" s="36" t="s">
        <v>51</v>
      </c>
      <c r="B17" s="35" t="s">
        <v>50</v>
      </c>
      <c r="C17" s="35" t="s">
        <v>49</v>
      </c>
    </row>
    <row r="18" spans="1:3" x14ac:dyDescent="0.25">
      <c r="A18" s="36" t="s">
        <v>48</v>
      </c>
      <c r="B18" s="35" t="s">
        <v>84</v>
      </c>
      <c r="C18" s="35" t="s">
        <v>47</v>
      </c>
    </row>
    <row r="19" spans="1:3" x14ac:dyDescent="0.25">
      <c r="A19" s="36" t="s">
        <v>94</v>
      </c>
      <c r="B19" s="35" t="s">
        <v>96</v>
      </c>
      <c r="C19" s="35" t="s">
        <v>46</v>
      </c>
    </row>
    <row r="20" spans="1:3" x14ac:dyDescent="0.25">
      <c r="A20" s="36" t="s">
        <v>45</v>
      </c>
      <c r="B20" s="35" t="s">
        <v>44</v>
      </c>
      <c r="C20" s="35" t="s">
        <v>43</v>
      </c>
    </row>
    <row r="21" spans="1:3" x14ac:dyDescent="0.25">
      <c r="A21" s="36" t="s">
        <v>42</v>
      </c>
      <c r="B21" s="35" t="s">
        <v>113</v>
      </c>
      <c r="C21" s="35" t="s">
        <v>41</v>
      </c>
    </row>
    <row r="22" spans="1:3" x14ac:dyDescent="0.25">
      <c r="A22" s="36" t="s">
        <v>86</v>
      </c>
      <c r="B22" s="35" t="s">
        <v>95</v>
      </c>
      <c r="C22" s="35" t="s">
        <v>40</v>
      </c>
    </row>
    <row r="23" spans="1:3" x14ac:dyDescent="0.25">
      <c r="A23" s="36" t="s">
        <v>39</v>
      </c>
      <c r="B23" s="35" t="s">
        <v>38</v>
      </c>
      <c r="C23" s="35" t="s">
        <v>37</v>
      </c>
    </row>
    <row r="24" spans="1:3" x14ac:dyDescent="0.25">
      <c r="A24" s="36" t="s">
        <v>36</v>
      </c>
      <c r="B24" s="35"/>
      <c r="C24" s="35" t="s">
        <v>35</v>
      </c>
    </row>
    <row r="25" spans="1:3" x14ac:dyDescent="0.25">
      <c r="A25" s="36" t="s">
        <v>34</v>
      </c>
      <c r="B25" s="35"/>
      <c r="C25" s="35" t="s">
        <v>33</v>
      </c>
    </row>
    <row r="26" spans="1:3" x14ac:dyDescent="0.25">
      <c r="B26" s="35"/>
      <c r="C26" s="35" t="s">
        <v>32</v>
      </c>
    </row>
    <row r="27" spans="1:3" x14ac:dyDescent="0.25">
      <c r="A27" s="36"/>
      <c r="B27" s="35"/>
      <c r="C27" s="35" t="s">
        <v>31</v>
      </c>
    </row>
    <row r="28" spans="1:3" x14ac:dyDescent="0.25">
      <c r="A28" s="36"/>
      <c r="B28" s="35"/>
      <c r="C28" s="35" t="s">
        <v>97</v>
      </c>
    </row>
    <row r="29" spans="1:3" x14ac:dyDescent="0.25">
      <c r="A29" s="34"/>
      <c r="B29" s="33"/>
      <c r="C29" s="33"/>
    </row>
  </sheetData>
  <mergeCells count="2">
    <mergeCell ref="A3:C3"/>
    <mergeCell ref="A1:B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37022-F0CB-45A7-B9D7-6FFA131DA932}">
  <sheetPr>
    <tabColor rgb="FFFFFF00"/>
  </sheetPr>
  <dimension ref="A1:M208"/>
  <sheetViews>
    <sheetView zoomScaleNormal="100" workbookViewId="0">
      <selection activeCell="D8" sqref="D8"/>
    </sheetView>
  </sheetViews>
  <sheetFormatPr defaultColWidth="9.109375" defaultRowHeight="13.2" x14ac:dyDescent="0.25"/>
  <cols>
    <col min="1" max="1" width="54.33203125" style="162" bestFit="1" customWidth="1"/>
    <col min="2" max="2" width="6.6640625" style="162" customWidth="1"/>
    <col min="3" max="3" width="23.5546875" style="162" bestFit="1" customWidth="1"/>
    <col min="4" max="4" width="29.109375" style="162" bestFit="1" customWidth="1"/>
    <col min="5" max="5" width="6.6640625" style="162" bestFit="1" customWidth="1"/>
    <col min="6" max="6" width="13.109375" style="162" bestFit="1" customWidth="1"/>
    <col min="7" max="9" width="6.5546875" style="162" bestFit="1" customWidth="1"/>
    <col min="10" max="10" width="12.44140625" style="162" bestFit="1" customWidth="1"/>
    <col min="11" max="11" width="12.88671875" style="162" bestFit="1" customWidth="1"/>
    <col min="12" max="12" width="17" style="162" bestFit="1" customWidth="1"/>
    <col min="13" max="13" width="35.88671875" style="162" bestFit="1" customWidth="1"/>
    <col min="14" max="16384" width="9.109375" style="162"/>
  </cols>
  <sheetData>
    <row r="1" spans="1:13" s="189" customFormat="1" ht="22.5" customHeight="1" thickBot="1" x14ac:dyDescent="0.3">
      <c r="A1" s="188">
        <f>SUM(A2-1)</f>
        <v>16</v>
      </c>
      <c r="B1" s="557" t="s">
        <v>99</v>
      </c>
      <c r="C1" s="559"/>
      <c r="D1" s="7" t="s">
        <v>11</v>
      </c>
      <c r="E1" s="557" t="s">
        <v>489</v>
      </c>
      <c r="F1" s="558"/>
      <c r="G1" s="558"/>
      <c r="H1" s="558"/>
      <c r="I1" s="558"/>
      <c r="J1" s="8" t="s">
        <v>12</v>
      </c>
      <c r="K1" s="551">
        <v>44885</v>
      </c>
      <c r="L1" s="552"/>
      <c r="M1" s="8" t="s">
        <v>22</v>
      </c>
    </row>
    <row r="2" spans="1:13" s="189" customFormat="1" ht="22.5" customHeight="1" thickBot="1" x14ac:dyDescent="0.3">
      <c r="A2" s="190">
        <f>COUNTA(_xlfn.UNIQUE(C6:C176))</f>
        <v>17</v>
      </c>
      <c r="B2" s="553" t="s">
        <v>23</v>
      </c>
      <c r="C2" s="554"/>
      <c r="D2" s="554"/>
      <c r="E2" s="554"/>
      <c r="F2" s="554"/>
      <c r="G2" s="554"/>
      <c r="H2" s="554"/>
      <c r="I2" s="554"/>
      <c r="J2" s="554"/>
      <c r="K2" s="554"/>
      <c r="L2" s="555"/>
      <c r="M2" s="10" t="s">
        <v>24</v>
      </c>
    </row>
    <row r="3" spans="1:13" s="18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3" s="189" customFormat="1" ht="14.4" thickBot="1" x14ac:dyDescent="0.3">
      <c r="A4" s="536"/>
      <c r="B4" s="539"/>
      <c r="C4" s="542"/>
      <c r="D4" s="545"/>
      <c r="E4" s="548"/>
      <c r="F4" s="556"/>
      <c r="G4" s="566" t="s">
        <v>100</v>
      </c>
      <c r="H4" s="568">
        <v>65</v>
      </c>
      <c r="I4" s="568">
        <v>80</v>
      </c>
      <c r="J4" s="544" t="s">
        <v>101</v>
      </c>
      <c r="K4" s="561"/>
      <c r="L4" s="564"/>
      <c r="M4" s="11">
        <v>1</v>
      </c>
    </row>
    <row r="5" spans="1:13" s="189" customFormat="1" ht="14.4" thickBot="1" x14ac:dyDescent="0.3">
      <c r="A5" s="537"/>
      <c r="B5" s="540"/>
      <c r="C5" s="543"/>
      <c r="D5" s="546"/>
      <c r="E5" s="549" t="s">
        <v>17</v>
      </c>
      <c r="F5" s="550"/>
      <c r="G5" s="567"/>
      <c r="H5" s="569"/>
      <c r="I5" s="569"/>
      <c r="J5" s="546"/>
      <c r="K5" s="562"/>
      <c r="L5" s="565"/>
      <c r="M5" s="66">
        <f>IF(M4=1,0,IF(M4=2,1,IF(M4=3,2,0)))</f>
        <v>0</v>
      </c>
    </row>
    <row r="6" spans="1:13" ht="13.8" x14ac:dyDescent="0.25">
      <c r="A6" s="187" t="str">
        <f t="shared" ref="A6:A69" si="0">CONCATENATE(B6,C6,D6)</f>
        <v>95Madison FawcettRampant Red</v>
      </c>
      <c r="B6" s="163">
        <v>95</v>
      </c>
      <c r="C6" s="191" t="s">
        <v>455</v>
      </c>
      <c r="D6" s="179" t="s">
        <v>456</v>
      </c>
      <c r="E6" s="192"/>
      <c r="F6" s="193"/>
      <c r="G6" s="192"/>
      <c r="H6" s="179"/>
      <c r="I6" s="194"/>
      <c r="J6" s="195">
        <v>9.1999999999999993</v>
      </c>
      <c r="K6" s="163">
        <v>1</v>
      </c>
      <c r="L6" s="196">
        <f t="shared" ref="L6:L69" si="1">IF(K6=1,7,IF(K6=2,6,IF(K6=3,5,IF(K6=4,4,IF(K6=5,3,IF(K6=6,2,IF(K6&gt;=6,1,0)))))))</f>
        <v>7</v>
      </c>
      <c r="M6" s="197">
        <f t="shared" ref="M6:M69" si="2">SUM(L6+$M$5)</f>
        <v>7</v>
      </c>
    </row>
    <row r="7" spans="1:13" ht="13.8" x14ac:dyDescent="0.25">
      <c r="A7" s="187" t="str">
        <f t="shared" si="0"/>
        <v>80Asha MasseeNuclear Weapon</v>
      </c>
      <c r="B7" s="163">
        <v>80</v>
      </c>
      <c r="C7" s="191" t="s">
        <v>323</v>
      </c>
      <c r="D7" s="179" t="s">
        <v>457</v>
      </c>
      <c r="E7" s="192"/>
      <c r="F7" s="193"/>
      <c r="G7" s="192"/>
      <c r="H7" s="179"/>
      <c r="I7" s="194">
        <v>5.5</v>
      </c>
      <c r="J7" s="195"/>
      <c r="K7" s="163">
        <v>1</v>
      </c>
      <c r="L7" s="186">
        <f t="shared" si="1"/>
        <v>7</v>
      </c>
      <c r="M7" s="198">
        <f t="shared" si="2"/>
        <v>7</v>
      </c>
    </row>
    <row r="8" spans="1:13" ht="13.8" x14ac:dyDescent="0.25">
      <c r="A8" s="187" t="str">
        <f t="shared" si="0"/>
        <v>80Rachel Staniforth-SmithKatannah Chardonnay</v>
      </c>
      <c r="B8" s="163">
        <v>80</v>
      </c>
      <c r="C8" s="191" t="s">
        <v>485</v>
      </c>
      <c r="D8" s="179" t="s">
        <v>251</v>
      </c>
      <c r="E8" s="192"/>
      <c r="F8" s="193" t="s">
        <v>458</v>
      </c>
      <c r="G8" s="192"/>
      <c r="H8" s="179"/>
      <c r="I8" s="194">
        <v>12.1</v>
      </c>
      <c r="J8" s="195"/>
      <c r="K8" s="163">
        <v>2</v>
      </c>
      <c r="L8" s="186">
        <f t="shared" si="1"/>
        <v>6</v>
      </c>
      <c r="M8" s="198">
        <f t="shared" si="2"/>
        <v>6</v>
      </c>
    </row>
    <row r="9" spans="1:13" ht="13.8" x14ac:dyDescent="0.25">
      <c r="A9" s="187" t="str">
        <f t="shared" si="0"/>
        <v>45Amelia SpeedSecret</v>
      </c>
      <c r="B9" s="163">
        <v>45</v>
      </c>
      <c r="C9" s="191" t="s">
        <v>459</v>
      </c>
      <c r="D9" s="179" t="s">
        <v>460</v>
      </c>
      <c r="E9" s="192"/>
      <c r="F9" s="193" t="s">
        <v>458</v>
      </c>
      <c r="G9" s="192">
        <v>11.6</v>
      </c>
      <c r="H9" s="179"/>
      <c r="I9" s="194"/>
      <c r="J9" s="195"/>
      <c r="K9" s="163">
        <v>6</v>
      </c>
      <c r="L9" s="186">
        <f t="shared" si="1"/>
        <v>2</v>
      </c>
      <c r="M9" s="198">
        <f t="shared" si="2"/>
        <v>2</v>
      </c>
    </row>
    <row r="10" spans="1:13" ht="13.8" x14ac:dyDescent="0.25">
      <c r="A10" s="187" t="str">
        <f t="shared" si="0"/>
        <v>45Cate NealOutback Wanderer</v>
      </c>
      <c r="B10" s="163">
        <v>45</v>
      </c>
      <c r="C10" s="191" t="s">
        <v>461</v>
      </c>
      <c r="D10" s="179" t="s">
        <v>462</v>
      </c>
      <c r="E10" s="192"/>
      <c r="F10" s="193" t="s">
        <v>458</v>
      </c>
      <c r="G10" s="192">
        <v>2.1</v>
      </c>
      <c r="H10" s="179"/>
      <c r="I10" s="194"/>
      <c r="J10" s="195"/>
      <c r="K10" s="163">
        <v>3</v>
      </c>
      <c r="L10" s="186">
        <f t="shared" si="1"/>
        <v>5</v>
      </c>
      <c r="M10" s="198">
        <f t="shared" si="2"/>
        <v>5</v>
      </c>
    </row>
    <row r="11" spans="1:13" ht="13.8" x14ac:dyDescent="0.25">
      <c r="A11" s="187" t="str">
        <f t="shared" si="0"/>
        <v>45Emily SweetmanStar</v>
      </c>
      <c r="B11" s="163">
        <v>45</v>
      </c>
      <c r="C11" s="191" t="s">
        <v>463</v>
      </c>
      <c r="D11" s="179" t="s">
        <v>464</v>
      </c>
      <c r="E11" s="192"/>
      <c r="F11" s="193" t="s">
        <v>458</v>
      </c>
      <c r="G11" s="192">
        <v>9.5</v>
      </c>
      <c r="H11" s="179"/>
      <c r="I11" s="194"/>
      <c r="J11" s="195"/>
      <c r="K11" s="163">
        <v>5</v>
      </c>
      <c r="L11" s="186">
        <f t="shared" si="1"/>
        <v>3</v>
      </c>
      <c r="M11" s="198">
        <f t="shared" si="2"/>
        <v>3</v>
      </c>
    </row>
    <row r="12" spans="1:13" ht="13.8" x14ac:dyDescent="0.25">
      <c r="A12" s="187" t="str">
        <f t="shared" si="0"/>
        <v>45Lineave KellyDelight</v>
      </c>
      <c r="B12" s="163">
        <v>45</v>
      </c>
      <c r="C12" s="191" t="s">
        <v>465</v>
      </c>
      <c r="D12" s="179" t="s">
        <v>466</v>
      </c>
      <c r="E12" s="192"/>
      <c r="F12" s="193" t="s">
        <v>458</v>
      </c>
      <c r="G12" s="192">
        <v>1.2</v>
      </c>
      <c r="H12" s="179"/>
      <c r="I12" s="194"/>
      <c r="J12" s="195"/>
      <c r="K12" s="163">
        <v>2</v>
      </c>
      <c r="L12" s="186">
        <f t="shared" si="1"/>
        <v>6</v>
      </c>
      <c r="M12" s="198">
        <f t="shared" si="2"/>
        <v>6</v>
      </c>
    </row>
    <row r="13" spans="1:13" ht="13.8" x14ac:dyDescent="0.25">
      <c r="A13" s="187" t="str">
        <f t="shared" si="0"/>
        <v>45Natalia VelkoskiJonny</v>
      </c>
      <c r="B13" s="163">
        <v>45</v>
      </c>
      <c r="C13" s="191" t="s">
        <v>467</v>
      </c>
      <c r="D13" s="179" t="s">
        <v>468</v>
      </c>
      <c r="E13" s="192"/>
      <c r="F13" s="193" t="s">
        <v>458</v>
      </c>
      <c r="G13" s="192">
        <v>6.7</v>
      </c>
      <c r="H13" s="179"/>
      <c r="I13" s="194"/>
      <c r="J13" s="195"/>
      <c r="K13" s="163">
        <v>4</v>
      </c>
      <c r="L13" s="186">
        <f t="shared" si="1"/>
        <v>4</v>
      </c>
      <c r="M13" s="198">
        <f t="shared" si="2"/>
        <v>4</v>
      </c>
    </row>
    <row r="14" spans="1:13" ht="13.8" x14ac:dyDescent="0.25">
      <c r="A14" s="187" t="str">
        <f t="shared" si="0"/>
        <v>45Elaria AtheisBamborough Lady Caroline</v>
      </c>
      <c r="B14" s="163">
        <v>45</v>
      </c>
      <c r="C14" s="191" t="s">
        <v>469</v>
      </c>
      <c r="D14" s="179" t="s">
        <v>470</v>
      </c>
      <c r="E14" s="192"/>
      <c r="F14" s="193" t="s">
        <v>458</v>
      </c>
      <c r="G14" s="192">
        <v>16.2</v>
      </c>
      <c r="H14" s="179"/>
      <c r="I14" s="194"/>
      <c r="J14" s="195"/>
      <c r="K14" s="163">
        <v>7</v>
      </c>
      <c r="L14" s="186">
        <f t="shared" si="1"/>
        <v>1</v>
      </c>
      <c r="M14" s="198">
        <f t="shared" si="2"/>
        <v>1</v>
      </c>
    </row>
    <row r="15" spans="1:13" ht="13.8" x14ac:dyDescent="0.25">
      <c r="A15" s="187" t="str">
        <f t="shared" si="0"/>
        <v>45Skye BoschettiWendamar Braxton</v>
      </c>
      <c r="B15" s="163">
        <v>45</v>
      </c>
      <c r="C15" s="191" t="s">
        <v>471</v>
      </c>
      <c r="D15" s="179" t="s">
        <v>472</v>
      </c>
      <c r="E15" s="192"/>
      <c r="F15" s="193" t="s">
        <v>473</v>
      </c>
      <c r="G15" s="192">
        <v>45.2</v>
      </c>
      <c r="H15" s="179"/>
      <c r="I15" s="194"/>
      <c r="J15" s="195"/>
      <c r="K15" s="163">
        <v>9</v>
      </c>
      <c r="L15" s="186">
        <f t="shared" si="1"/>
        <v>1</v>
      </c>
      <c r="M15" s="198">
        <f t="shared" si="2"/>
        <v>1</v>
      </c>
    </row>
    <row r="16" spans="1:13" ht="13.8" x14ac:dyDescent="0.25">
      <c r="A16" s="187" t="str">
        <f t="shared" si="0"/>
        <v>45Eliza HickmanMyfanwy Goldilocks</v>
      </c>
      <c r="B16" s="163">
        <v>45</v>
      </c>
      <c r="C16" s="191" t="s">
        <v>474</v>
      </c>
      <c r="D16" s="179" t="s">
        <v>475</v>
      </c>
      <c r="E16" s="192"/>
      <c r="F16" s="193" t="s">
        <v>473</v>
      </c>
      <c r="G16" s="192">
        <v>17</v>
      </c>
      <c r="H16" s="179"/>
      <c r="I16" s="194"/>
      <c r="J16" s="195"/>
      <c r="K16" s="163">
        <v>8</v>
      </c>
      <c r="L16" s="186">
        <f t="shared" si="1"/>
        <v>1</v>
      </c>
      <c r="M16" s="198">
        <f t="shared" si="2"/>
        <v>1</v>
      </c>
    </row>
    <row r="17" spans="1:13" ht="13.8" x14ac:dyDescent="0.25">
      <c r="A17" s="187" t="str">
        <f t="shared" si="0"/>
        <v>45Amelie BarrettKatie</v>
      </c>
      <c r="B17" s="163">
        <v>45</v>
      </c>
      <c r="C17" s="191" t="s">
        <v>476</v>
      </c>
      <c r="D17" s="179" t="s">
        <v>312</v>
      </c>
      <c r="E17" s="192"/>
      <c r="F17" s="193" t="s">
        <v>458</v>
      </c>
      <c r="G17" s="192">
        <v>0.6</v>
      </c>
      <c r="H17" s="179"/>
      <c r="I17" s="194"/>
      <c r="J17" s="195"/>
      <c r="K17" s="163">
        <v>1</v>
      </c>
      <c r="L17" s="186">
        <f t="shared" si="1"/>
        <v>7</v>
      </c>
      <c r="M17" s="198">
        <f t="shared" si="2"/>
        <v>7</v>
      </c>
    </row>
    <row r="18" spans="1:13" ht="13.8" x14ac:dyDescent="0.25">
      <c r="A18" s="187" t="str">
        <f t="shared" si="0"/>
        <v>65Madison FawcettIndi</v>
      </c>
      <c r="B18" s="163">
        <v>65</v>
      </c>
      <c r="C18" s="191" t="s">
        <v>455</v>
      </c>
      <c r="D18" s="179" t="s">
        <v>477</v>
      </c>
      <c r="E18" s="192"/>
      <c r="F18" s="193"/>
      <c r="G18" s="192"/>
      <c r="H18" s="179">
        <v>0.1</v>
      </c>
      <c r="I18" s="194"/>
      <c r="J18" s="195"/>
      <c r="K18" s="163">
        <v>1</v>
      </c>
      <c r="L18" s="186">
        <f t="shared" si="1"/>
        <v>7</v>
      </c>
      <c r="M18" s="198">
        <f t="shared" si="2"/>
        <v>7</v>
      </c>
    </row>
    <row r="19" spans="1:13" ht="13.8" x14ac:dyDescent="0.25">
      <c r="A19" s="187" t="str">
        <f t="shared" si="0"/>
        <v>65Zara Coussens-LeesonTeifi Valley Mr Llewellyn</v>
      </c>
      <c r="B19" s="163">
        <v>65</v>
      </c>
      <c r="C19" s="191" t="s">
        <v>478</v>
      </c>
      <c r="D19" s="179" t="s">
        <v>479</v>
      </c>
      <c r="E19" s="192"/>
      <c r="F19" s="193"/>
      <c r="G19" s="192"/>
      <c r="H19" s="179">
        <v>2.9</v>
      </c>
      <c r="I19" s="194"/>
      <c r="J19" s="195"/>
      <c r="K19" s="163">
        <v>2</v>
      </c>
      <c r="L19" s="186">
        <f t="shared" si="1"/>
        <v>6</v>
      </c>
      <c r="M19" s="198">
        <f t="shared" si="2"/>
        <v>6</v>
      </c>
    </row>
    <row r="20" spans="1:13" ht="13.8" x14ac:dyDescent="0.25">
      <c r="A20" s="187" t="str">
        <f t="shared" si="0"/>
        <v>65Lily VanderwielSundale Sirius</v>
      </c>
      <c r="B20" s="163">
        <v>65</v>
      </c>
      <c r="C20" s="191" t="s">
        <v>451</v>
      </c>
      <c r="D20" s="179" t="s">
        <v>480</v>
      </c>
      <c r="E20" s="192"/>
      <c r="F20" s="193" t="s">
        <v>458</v>
      </c>
      <c r="G20" s="192"/>
      <c r="H20" s="179">
        <v>0.6</v>
      </c>
      <c r="I20" s="194"/>
      <c r="J20" s="195"/>
      <c r="K20" s="163">
        <v>1</v>
      </c>
      <c r="L20" s="186">
        <f t="shared" si="1"/>
        <v>7</v>
      </c>
      <c r="M20" s="198">
        <f t="shared" si="2"/>
        <v>7</v>
      </c>
    </row>
    <row r="21" spans="1:13" ht="13.8" x14ac:dyDescent="0.25">
      <c r="A21" s="187" t="str">
        <f t="shared" si="0"/>
        <v>65Taya WinsorLeft At Dawn</v>
      </c>
      <c r="B21" s="163">
        <v>65</v>
      </c>
      <c r="C21" s="191" t="s">
        <v>481</v>
      </c>
      <c r="D21" s="179" t="s">
        <v>483</v>
      </c>
      <c r="E21" s="192"/>
      <c r="F21" s="193"/>
      <c r="G21" s="192"/>
      <c r="H21" s="179">
        <v>6.1</v>
      </c>
      <c r="I21" s="194"/>
      <c r="J21" s="195"/>
      <c r="K21" s="163">
        <v>4</v>
      </c>
      <c r="L21" s="186">
        <f t="shared" si="1"/>
        <v>4</v>
      </c>
      <c r="M21" s="198">
        <f t="shared" si="2"/>
        <v>4</v>
      </c>
    </row>
    <row r="22" spans="1:13" ht="13.8" x14ac:dyDescent="0.25">
      <c r="A22" s="187" t="str">
        <f t="shared" si="0"/>
        <v>65Charlotte MillerBuzz Lightyear</v>
      </c>
      <c r="B22" s="163">
        <v>65</v>
      </c>
      <c r="C22" s="191" t="s">
        <v>169</v>
      </c>
      <c r="D22" s="179" t="s">
        <v>482</v>
      </c>
      <c r="E22" s="192"/>
      <c r="F22" s="193" t="s">
        <v>458</v>
      </c>
      <c r="G22" s="192"/>
      <c r="H22" s="179">
        <v>5.7</v>
      </c>
      <c r="I22" s="194"/>
      <c r="J22" s="195"/>
      <c r="K22" s="163">
        <v>3</v>
      </c>
      <c r="L22" s="186">
        <f t="shared" si="1"/>
        <v>5</v>
      </c>
      <c r="M22" s="198">
        <f t="shared" si="2"/>
        <v>5</v>
      </c>
    </row>
    <row r="23" spans="1:13" ht="13.8" x14ac:dyDescent="0.25">
      <c r="A23" s="187" t="str">
        <f t="shared" si="0"/>
        <v/>
      </c>
      <c r="B23" s="163"/>
      <c r="C23" s="191"/>
      <c r="D23" s="179"/>
      <c r="E23" s="192"/>
      <c r="F23" s="193"/>
      <c r="G23" s="192"/>
      <c r="H23" s="179"/>
      <c r="I23" s="194"/>
      <c r="J23" s="195"/>
      <c r="K23" s="163"/>
      <c r="L23" s="186">
        <f t="shared" si="1"/>
        <v>0</v>
      </c>
      <c r="M23" s="198">
        <f t="shared" si="2"/>
        <v>0</v>
      </c>
    </row>
    <row r="24" spans="1:13" ht="13.8" x14ac:dyDescent="0.25">
      <c r="A24" s="187" t="str">
        <f t="shared" si="0"/>
        <v/>
      </c>
      <c r="B24" s="163"/>
      <c r="C24" s="191"/>
      <c r="D24" s="179"/>
      <c r="E24" s="192"/>
      <c r="F24" s="193"/>
      <c r="G24" s="192"/>
      <c r="H24" s="179"/>
      <c r="I24" s="194"/>
      <c r="J24" s="195"/>
      <c r="K24" s="163"/>
      <c r="L24" s="186">
        <f t="shared" si="1"/>
        <v>0</v>
      </c>
      <c r="M24" s="198">
        <f t="shared" si="2"/>
        <v>0</v>
      </c>
    </row>
    <row r="25" spans="1:13" ht="13.8" x14ac:dyDescent="0.25">
      <c r="A25" s="187" t="str">
        <f t="shared" si="0"/>
        <v/>
      </c>
      <c r="B25" s="163"/>
      <c r="C25" s="191"/>
      <c r="D25" s="179"/>
      <c r="E25" s="192"/>
      <c r="F25" s="193"/>
      <c r="G25" s="192"/>
      <c r="H25" s="179"/>
      <c r="I25" s="194"/>
      <c r="J25" s="195"/>
      <c r="K25" s="163"/>
      <c r="L25" s="186">
        <f t="shared" si="1"/>
        <v>0</v>
      </c>
      <c r="M25" s="198">
        <f t="shared" si="2"/>
        <v>0</v>
      </c>
    </row>
    <row r="26" spans="1:13" ht="13.8" x14ac:dyDescent="0.25">
      <c r="A26" s="187" t="str">
        <f t="shared" si="0"/>
        <v/>
      </c>
      <c r="B26" s="163"/>
      <c r="C26" s="191"/>
      <c r="D26" s="179"/>
      <c r="E26" s="192"/>
      <c r="F26" s="193"/>
      <c r="G26" s="192"/>
      <c r="H26" s="179"/>
      <c r="I26" s="194"/>
      <c r="J26" s="195"/>
      <c r="K26" s="163"/>
      <c r="L26" s="186">
        <f t="shared" si="1"/>
        <v>0</v>
      </c>
      <c r="M26" s="198">
        <f t="shared" si="2"/>
        <v>0</v>
      </c>
    </row>
    <row r="27" spans="1:13" ht="13.8" x14ac:dyDescent="0.25">
      <c r="A27" s="187" t="str">
        <f t="shared" si="0"/>
        <v/>
      </c>
      <c r="B27" s="163"/>
      <c r="C27" s="191"/>
      <c r="D27" s="179"/>
      <c r="E27" s="192"/>
      <c r="F27" s="193"/>
      <c r="G27" s="192"/>
      <c r="H27" s="179"/>
      <c r="I27" s="194"/>
      <c r="J27" s="195"/>
      <c r="K27" s="163"/>
      <c r="L27" s="186">
        <f t="shared" si="1"/>
        <v>0</v>
      </c>
      <c r="M27" s="198">
        <f t="shared" si="2"/>
        <v>0</v>
      </c>
    </row>
    <row r="28" spans="1:13" ht="13.8" x14ac:dyDescent="0.25">
      <c r="A28" s="187" t="str">
        <f t="shared" si="0"/>
        <v/>
      </c>
      <c r="B28" s="163"/>
      <c r="C28" s="191"/>
      <c r="D28" s="179"/>
      <c r="E28" s="192"/>
      <c r="F28" s="193"/>
      <c r="G28" s="192"/>
      <c r="H28" s="179"/>
      <c r="I28" s="194"/>
      <c r="J28" s="195"/>
      <c r="K28" s="163"/>
      <c r="L28" s="186">
        <f t="shared" si="1"/>
        <v>0</v>
      </c>
      <c r="M28" s="198">
        <f t="shared" si="2"/>
        <v>0</v>
      </c>
    </row>
    <row r="29" spans="1:13" ht="13.8" x14ac:dyDescent="0.25">
      <c r="A29" s="187" t="str">
        <f t="shared" si="0"/>
        <v/>
      </c>
      <c r="B29" s="163"/>
      <c r="C29" s="191"/>
      <c r="D29" s="179"/>
      <c r="E29" s="192"/>
      <c r="F29" s="193"/>
      <c r="G29" s="192"/>
      <c r="H29" s="179"/>
      <c r="I29" s="194"/>
      <c r="J29" s="195"/>
      <c r="K29" s="163"/>
      <c r="L29" s="186">
        <f t="shared" si="1"/>
        <v>0</v>
      </c>
      <c r="M29" s="198">
        <f t="shared" si="2"/>
        <v>0</v>
      </c>
    </row>
    <row r="30" spans="1:13" ht="13.8" x14ac:dyDescent="0.25">
      <c r="A30" s="187" t="str">
        <f t="shared" si="0"/>
        <v/>
      </c>
      <c r="B30" s="163"/>
      <c r="C30" s="191"/>
      <c r="D30" s="179"/>
      <c r="E30" s="192"/>
      <c r="F30" s="193"/>
      <c r="G30" s="192"/>
      <c r="H30" s="179"/>
      <c r="I30" s="194"/>
      <c r="J30" s="195"/>
      <c r="K30" s="163"/>
      <c r="L30" s="186">
        <f t="shared" si="1"/>
        <v>0</v>
      </c>
      <c r="M30" s="198">
        <f t="shared" si="2"/>
        <v>0</v>
      </c>
    </row>
    <row r="31" spans="1:13" ht="13.8" x14ac:dyDescent="0.25">
      <c r="A31" s="187" t="str">
        <f t="shared" si="0"/>
        <v/>
      </c>
      <c r="B31" s="163"/>
      <c r="C31" s="191"/>
      <c r="D31" s="179"/>
      <c r="E31" s="192"/>
      <c r="F31" s="193"/>
      <c r="G31" s="192"/>
      <c r="H31" s="179"/>
      <c r="I31" s="194"/>
      <c r="J31" s="195"/>
      <c r="K31" s="163"/>
      <c r="L31" s="186">
        <f t="shared" si="1"/>
        <v>0</v>
      </c>
      <c r="M31" s="198">
        <f t="shared" si="2"/>
        <v>0</v>
      </c>
    </row>
    <row r="32" spans="1:13" ht="13.8" x14ac:dyDescent="0.25">
      <c r="A32" s="187" t="str">
        <f t="shared" si="0"/>
        <v/>
      </c>
      <c r="B32" s="163"/>
      <c r="C32" s="191"/>
      <c r="D32" s="179"/>
      <c r="E32" s="192"/>
      <c r="F32" s="193"/>
      <c r="G32" s="192"/>
      <c r="H32" s="179"/>
      <c r="I32" s="194"/>
      <c r="J32" s="195"/>
      <c r="K32" s="163"/>
      <c r="L32" s="186">
        <f t="shared" si="1"/>
        <v>0</v>
      </c>
      <c r="M32" s="198">
        <f t="shared" si="2"/>
        <v>0</v>
      </c>
    </row>
    <row r="33" spans="1:13" ht="13.8" x14ac:dyDescent="0.25">
      <c r="A33" s="187" t="str">
        <f t="shared" si="0"/>
        <v/>
      </c>
      <c r="B33" s="163"/>
      <c r="C33" s="191"/>
      <c r="D33" s="179"/>
      <c r="E33" s="192"/>
      <c r="F33" s="193"/>
      <c r="G33" s="192"/>
      <c r="H33" s="179"/>
      <c r="I33" s="194"/>
      <c r="J33" s="195"/>
      <c r="K33" s="163"/>
      <c r="L33" s="186">
        <f t="shared" si="1"/>
        <v>0</v>
      </c>
      <c r="M33" s="198">
        <f t="shared" si="2"/>
        <v>0</v>
      </c>
    </row>
    <row r="34" spans="1:13" ht="13.8" x14ac:dyDescent="0.25">
      <c r="A34" s="187" t="str">
        <f t="shared" si="0"/>
        <v/>
      </c>
      <c r="B34" s="163"/>
      <c r="C34" s="191"/>
      <c r="D34" s="179"/>
      <c r="E34" s="192"/>
      <c r="F34" s="193"/>
      <c r="G34" s="192"/>
      <c r="H34" s="179"/>
      <c r="I34" s="194"/>
      <c r="J34" s="195"/>
      <c r="K34" s="163"/>
      <c r="L34" s="186">
        <f t="shared" si="1"/>
        <v>0</v>
      </c>
      <c r="M34" s="198">
        <f t="shared" si="2"/>
        <v>0</v>
      </c>
    </row>
    <row r="35" spans="1:13" ht="13.8" x14ac:dyDescent="0.25">
      <c r="A35" s="187" t="str">
        <f t="shared" si="0"/>
        <v/>
      </c>
      <c r="B35" s="163"/>
      <c r="C35" s="191"/>
      <c r="D35" s="179"/>
      <c r="E35" s="192"/>
      <c r="F35" s="193"/>
      <c r="G35" s="192"/>
      <c r="H35" s="179"/>
      <c r="I35" s="194"/>
      <c r="J35" s="195"/>
      <c r="K35" s="163"/>
      <c r="L35" s="186">
        <f t="shared" si="1"/>
        <v>0</v>
      </c>
      <c r="M35" s="198">
        <f t="shared" si="2"/>
        <v>0</v>
      </c>
    </row>
    <row r="36" spans="1:13" ht="13.8" x14ac:dyDescent="0.25">
      <c r="A36" s="187" t="str">
        <f t="shared" si="0"/>
        <v/>
      </c>
      <c r="B36" s="163"/>
      <c r="C36" s="191"/>
      <c r="D36" s="179"/>
      <c r="E36" s="192"/>
      <c r="F36" s="193"/>
      <c r="G36" s="192"/>
      <c r="H36" s="179"/>
      <c r="I36" s="194"/>
      <c r="J36" s="195"/>
      <c r="K36" s="163"/>
      <c r="L36" s="186">
        <f t="shared" si="1"/>
        <v>0</v>
      </c>
      <c r="M36" s="198">
        <f t="shared" si="2"/>
        <v>0</v>
      </c>
    </row>
    <row r="37" spans="1:13" ht="13.8" x14ac:dyDescent="0.25">
      <c r="A37" s="187" t="str">
        <f t="shared" si="0"/>
        <v/>
      </c>
      <c r="B37" s="163"/>
      <c r="C37" s="191"/>
      <c r="D37" s="179"/>
      <c r="E37" s="192"/>
      <c r="F37" s="193"/>
      <c r="G37" s="192"/>
      <c r="H37" s="179"/>
      <c r="I37" s="194"/>
      <c r="J37" s="195"/>
      <c r="K37" s="163"/>
      <c r="L37" s="186">
        <f t="shared" si="1"/>
        <v>0</v>
      </c>
      <c r="M37" s="198">
        <f t="shared" si="2"/>
        <v>0</v>
      </c>
    </row>
    <row r="38" spans="1:13" ht="13.8" x14ac:dyDescent="0.25">
      <c r="A38" s="187" t="str">
        <f t="shared" si="0"/>
        <v/>
      </c>
      <c r="B38" s="163"/>
      <c r="C38" s="191"/>
      <c r="D38" s="179"/>
      <c r="E38" s="192"/>
      <c r="F38" s="193"/>
      <c r="G38" s="192"/>
      <c r="H38" s="179"/>
      <c r="I38" s="194"/>
      <c r="J38" s="195"/>
      <c r="K38" s="163"/>
      <c r="L38" s="186">
        <f t="shared" si="1"/>
        <v>0</v>
      </c>
      <c r="M38" s="198">
        <f t="shared" si="2"/>
        <v>0</v>
      </c>
    </row>
    <row r="39" spans="1:13" ht="13.8" x14ac:dyDescent="0.25">
      <c r="A39" s="187" t="str">
        <f t="shared" si="0"/>
        <v/>
      </c>
      <c r="B39" s="163"/>
      <c r="C39" s="191"/>
      <c r="D39" s="179"/>
      <c r="E39" s="192"/>
      <c r="F39" s="193"/>
      <c r="G39" s="192"/>
      <c r="H39" s="179"/>
      <c r="I39" s="194"/>
      <c r="J39" s="195"/>
      <c r="K39" s="163"/>
      <c r="L39" s="186">
        <f t="shared" si="1"/>
        <v>0</v>
      </c>
      <c r="M39" s="198">
        <f t="shared" si="2"/>
        <v>0</v>
      </c>
    </row>
    <row r="40" spans="1:13" ht="13.8" x14ac:dyDescent="0.25">
      <c r="A40" s="187" t="str">
        <f t="shared" si="0"/>
        <v/>
      </c>
      <c r="B40" s="163"/>
      <c r="C40" s="191"/>
      <c r="D40" s="179"/>
      <c r="E40" s="192"/>
      <c r="F40" s="193"/>
      <c r="G40" s="192"/>
      <c r="H40" s="179"/>
      <c r="I40" s="194"/>
      <c r="J40" s="195"/>
      <c r="K40" s="163"/>
      <c r="L40" s="186">
        <f t="shared" si="1"/>
        <v>0</v>
      </c>
      <c r="M40" s="198">
        <f t="shared" si="2"/>
        <v>0</v>
      </c>
    </row>
    <row r="41" spans="1:13" ht="13.8" x14ac:dyDescent="0.25">
      <c r="A41" s="187" t="str">
        <f t="shared" si="0"/>
        <v/>
      </c>
      <c r="B41" s="163"/>
      <c r="C41" s="191"/>
      <c r="D41" s="179"/>
      <c r="E41" s="192"/>
      <c r="F41" s="193"/>
      <c r="G41" s="192"/>
      <c r="H41" s="179"/>
      <c r="I41" s="194"/>
      <c r="J41" s="195"/>
      <c r="K41" s="163"/>
      <c r="L41" s="186">
        <f t="shared" si="1"/>
        <v>0</v>
      </c>
      <c r="M41" s="198">
        <f t="shared" si="2"/>
        <v>0</v>
      </c>
    </row>
    <row r="42" spans="1:13" ht="13.8" x14ac:dyDescent="0.25">
      <c r="A42" s="187" t="str">
        <f t="shared" si="0"/>
        <v/>
      </c>
      <c r="B42" s="163"/>
      <c r="C42" s="191"/>
      <c r="D42" s="179"/>
      <c r="E42" s="192"/>
      <c r="F42" s="193"/>
      <c r="G42" s="192"/>
      <c r="H42" s="179"/>
      <c r="I42" s="194"/>
      <c r="J42" s="195"/>
      <c r="K42" s="163"/>
      <c r="L42" s="186">
        <f t="shared" si="1"/>
        <v>0</v>
      </c>
      <c r="M42" s="198">
        <f t="shared" si="2"/>
        <v>0</v>
      </c>
    </row>
    <row r="43" spans="1:13" ht="13.8" x14ac:dyDescent="0.25">
      <c r="A43" s="187" t="str">
        <f t="shared" si="0"/>
        <v/>
      </c>
      <c r="B43" s="163"/>
      <c r="C43" s="191"/>
      <c r="D43" s="179"/>
      <c r="E43" s="192"/>
      <c r="F43" s="193"/>
      <c r="G43" s="192"/>
      <c r="H43" s="179"/>
      <c r="I43" s="194"/>
      <c r="J43" s="195"/>
      <c r="K43" s="163"/>
      <c r="L43" s="186">
        <f t="shared" si="1"/>
        <v>0</v>
      </c>
      <c r="M43" s="198">
        <f t="shared" si="2"/>
        <v>0</v>
      </c>
    </row>
    <row r="44" spans="1:13" ht="13.8" x14ac:dyDescent="0.25">
      <c r="A44" s="187" t="str">
        <f t="shared" si="0"/>
        <v/>
      </c>
      <c r="B44" s="163"/>
      <c r="C44" s="191"/>
      <c r="D44" s="179"/>
      <c r="E44" s="192"/>
      <c r="F44" s="193"/>
      <c r="G44" s="192"/>
      <c r="H44" s="179"/>
      <c r="I44" s="194"/>
      <c r="J44" s="195"/>
      <c r="K44" s="163"/>
      <c r="L44" s="186">
        <f t="shared" si="1"/>
        <v>0</v>
      </c>
      <c r="M44" s="198">
        <f t="shared" si="2"/>
        <v>0</v>
      </c>
    </row>
    <row r="45" spans="1:13" ht="13.8" x14ac:dyDescent="0.25">
      <c r="A45" s="187" t="str">
        <f t="shared" si="0"/>
        <v/>
      </c>
      <c r="B45" s="163"/>
      <c r="C45" s="191"/>
      <c r="D45" s="179"/>
      <c r="E45" s="192"/>
      <c r="F45" s="193"/>
      <c r="G45" s="192"/>
      <c r="H45" s="179"/>
      <c r="I45" s="194"/>
      <c r="J45" s="195"/>
      <c r="K45" s="163"/>
      <c r="L45" s="186">
        <f t="shared" si="1"/>
        <v>0</v>
      </c>
      <c r="M45" s="198">
        <f t="shared" si="2"/>
        <v>0</v>
      </c>
    </row>
    <row r="46" spans="1:13" ht="13.8" x14ac:dyDescent="0.25">
      <c r="A46" s="187" t="str">
        <f t="shared" si="0"/>
        <v/>
      </c>
      <c r="B46" s="163"/>
      <c r="C46" s="191"/>
      <c r="D46" s="179"/>
      <c r="E46" s="192"/>
      <c r="F46" s="193"/>
      <c r="G46" s="192"/>
      <c r="H46" s="179"/>
      <c r="I46" s="194"/>
      <c r="J46" s="195"/>
      <c r="K46" s="163"/>
      <c r="L46" s="186">
        <f t="shared" si="1"/>
        <v>0</v>
      </c>
      <c r="M46" s="198">
        <f t="shared" si="2"/>
        <v>0</v>
      </c>
    </row>
    <row r="47" spans="1:13" ht="13.8" x14ac:dyDescent="0.25">
      <c r="A47" s="187" t="str">
        <f t="shared" si="0"/>
        <v/>
      </c>
      <c r="B47" s="163"/>
      <c r="C47" s="191"/>
      <c r="D47" s="179"/>
      <c r="E47" s="192"/>
      <c r="F47" s="193"/>
      <c r="G47" s="192"/>
      <c r="H47" s="179"/>
      <c r="I47" s="194"/>
      <c r="J47" s="195"/>
      <c r="K47" s="163"/>
      <c r="L47" s="186">
        <f t="shared" si="1"/>
        <v>0</v>
      </c>
      <c r="M47" s="198">
        <f t="shared" si="2"/>
        <v>0</v>
      </c>
    </row>
    <row r="48" spans="1:13" ht="13.8" x14ac:dyDescent="0.25">
      <c r="A48" s="187" t="str">
        <f t="shared" si="0"/>
        <v/>
      </c>
      <c r="B48" s="163"/>
      <c r="C48" s="191"/>
      <c r="D48" s="179"/>
      <c r="E48" s="192"/>
      <c r="F48" s="193"/>
      <c r="G48" s="192"/>
      <c r="H48" s="179"/>
      <c r="I48" s="194"/>
      <c r="J48" s="195"/>
      <c r="K48" s="163"/>
      <c r="L48" s="186">
        <f t="shared" si="1"/>
        <v>0</v>
      </c>
      <c r="M48" s="198">
        <f t="shared" si="2"/>
        <v>0</v>
      </c>
    </row>
    <row r="49" spans="1:13" ht="13.8" x14ac:dyDescent="0.25">
      <c r="A49" s="187" t="str">
        <f t="shared" si="0"/>
        <v/>
      </c>
      <c r="B49" s="163"/>
      <c r="C49" s="191"/>
      <c r="D49" s="179"/>
      <c r="E49" s="192"/>
      <c r="F49" s="193"/>
      <c r="G49" s="192"/>
      <c r="H49" s="179"/>
      <c r="I49" s="194"/>
      <c r="J49" s="195"/>
      <c r="K49" s="163"/>
      <c r="L49" s="186">
        <f t="shared" si="1"/>
        <v>0</v>
      </c>
      <c r="M49" s="198">
        <f t="shared" si="2"/>
        <v>0</v>
      </c>
    </row>
    <row r="50" spans="1:13" ht="13.8" x14ac:dyDescent="0.25">
      <c r="A50" s="187" t="str">
        <f t="shared" si="0"/>
        <v/>
      </c>
      <c r="B50" s="163"/>
      <c r="C50" s="191"/>
      <c r="D50" s="179"/>
      <c r="E50" s="192"/>
      <c r="F50" s="193"/>
      <c r="G50" s="192"/>
      <c r="H50" s="179"/>
      <c r="I50" s="194"/>
      <c r="J50" s="195"/>
      <c r="K50" s="163"/>
      <c r="L50" s="186">
        <f t="shared" si="1"/>
        <v>0</v>
      </c>
      <c r="M50" s="198">
        <f t="shared" si="2"/>
        <v>0</v>
      </c>
    </row>
    <row r="51" spans="1:13" ht="13.8" x14ac:dyDescent="0.25">
      <c r="A51" s="187" t="str">
        <f t="shared" si="0"/>
        <v/>
      </c>
      <c r="B51" s="163"/>
      <c r="C51" s="191"/>
      <c r="D51" s="179"/>
      <c r="E51" s="192"/>
      <c r="F51" s="193"/>
      <c r="G51" s="192"/>
      <c r="H51" s="179"/>
      <c r="I51" s="194"/>
      <c r="J51" s="195"/>
      <c r="K51" s="163"/>
      <c r="L51" s="186">
        <f t="shared" si="1"/>
        <v>0</v>
      </c>
      <c r="M51" s="198">
        <f t="shared" si="2"/>
        <v>0</v>
      </c>
    </row>
    <row r="52" spans="1:13" ht="13.8" x14ac:dyDescent="0.25">
      <c r="A52" s="187" t="str">
        <f t="shared" si="0"/>
        <v/>
      </c>
      <c r="B52" s="163"/>
      <c r="C52" s="191"/>
      <c r="D52" s="179"/>
      <c r="E52" s="192"/>
      <c r="F52" s="193"/>
      <c r="G52" s="192"/>
      <c r="H52" s="179"/>
      <c r="I52" s="194"/>
      <c r="J52" s="195"/>
      <c r="K52" s="163"/>
      <c r="L52" s="186">
        <f t="shared" si="1"/>
        <v>0</v>
      </c>
      <c r="M52" s="198">
        <f t="shared" si="2"/>
        <v>0</v>
      </c>
    </row>
    <row r="53" spans="1:13" ht="13.8" x14ac:dyDescent="0.25">
      <c r="A53" s="187" t="str">
        <f t="shared" si="0"/>
        <v/>
      </c>
      <c r="B53" s="163"/>
      <c r="C53" s="191"/>
      <c r="D53" s="179"/>
      <c r="E53" s="192"/>
      <c r="F53" s="193"/>
      <c r="G53" s="192"/>
      <c r="H53" s="179"/>
      <c r="I53" s="194"/>
      <c r="J53" s="195"/>
      <c r="K53" s="163"/>
      <c r="L53" s="186">
        <f t="shared" si="1"/>
        <v>0</v>
      </c>
      <c r="M53" s="198">
        <f t="shared" si="2"/>
        <v>0</v>
      </c>
    </row>
    <row r="54" spans="1:13" ht="13.8" x14ac:dyDescent="0.25">
      <c r="A54" s="187" t="str">
        <f t="shared" si="0"/>
        <v/>
      </c>
      <c r="B54" s="163"/>
      <c r="C54" s="191"/>
      <c r="D54" s="179"/>
      <c r="E54" s="192"/>
      <c r="F54" s="193"/>
      <c r="G54" s="192"/>
      <c r="H54" s="179"/>
      <c r="I54" s="194"/>
      <c r="J54" s="195"/>
      <c r="K54" s="163"/>
      <c r="L54" s="186">
        <f t="shared" si="1"/>
        <v>0</v>
      </c>
      <c r="M54" s="198">
        <f t="shared" si="2"/>
        <v>0</v>
      </c>
    </row>
    <row r="55" spans="1:13" ht="13.8" x14ac:dyDescent="0.25">
      <c r="A55" s="187" t="str">
        <f t="shared" si="0"/>
        <v/>
      </c>
      <c r="B55" s="163"/>
      <c r="C55" s="191"/>
      <c r="D55" s="179"/>
      <c r="E55" s="192"/>
      <c r="F55" s="193"/>
      <c r="G55" s="192"/>
      <c r="H55" s="179"/>
      <c r="I55" s="194"/>
      <c r="J55" s="195"/>
      <c r="K55" s="163"/>
      <c r="L55" s="186">
        <f t="shared" si="1"/>
        <v>0</v>
      </c>
      <c r="M55" s="198">
        <f t="shared" si="2"/>
        <v>0</v>
      </c>
    </row>
    <row r="56" spans="1:13" ht="13.8" x14ac:dyDescent="0.25">
      <c r="A56" s="187" t="str">
        <f t="shared" si="0"/>
        <v/>
      </c>
      <c r="B56" s="163"/>
      <c r="C56" s="191"/>
      <c r="D56" s="179"/>
      <c r="E56" s="192"/>
      <c r="F56" s="193"/>
      <c r="G56" s="192"/>
      <c r="H56" s="179"/>
      <c r="I56" s="194"/>
      <c r="J56" s="195"/>
      <c r="K56" s="163"/>
      <c r="L56" s="186">
        <f t="shared" si="1"/>
        <v>0</v>
      </c>
      <c r="M56" s="198">
        <f t="shared" si="2"/>
        <v>0</v>
      </c>
    </row>
    <row r="57" spans="1:13" ht="13.8" x14ac:dyDescent="0.25">
      <c r="A57" s="187" t="str">
        <f t="shared" si="0"/>
        <v/>
      </c>
      <c r="B57" s="163"/>
      <c r="C57" s="191"/>
      <c r="D57" s="179"/>
      <c r="E57" s="192"/>
      <c r="F57" s="193"/>
      <c r="G57" s="192"/>
      <c r="H57" s="179"/>
      <c r="I57" s="194"/>
      <c r="J57" s="195"/>
      <c r="K57" s="163"/>
      <c r="L57" s="186">
        <f t="shared" si="1"/>
        <v>0</v>
      </c>
      <c r="M57" s="198">
        <f t="shared" si="2"/>
        <v>0</v>
      </c>
    </row>
    <row r="58" spans="1:13" ht="13.8" x14ac:dyDescent="0.25">
      <c r="A58" s="187" t="str">
        <f t="shared" si="0"/>
        <v/>
      </c>
      <c r="B58" s="163"/>
      <c r="C58" s="191"/>
      <c r="D58" s="179"/>
      <c r="E58" s="192"/>
      <c r="F58" s="193"/>
      <c r="G58" s="192"/>
      <c r="H58" s="179"/>
      <c r="I58" s="194"/>
      <c r="J58" s="195"/>
      <c r="K58" s="163"/>
      <c r="L58" s="186">
        <f t="shared" si="1"/>
        <v>0</v>
      </c>
      <c r="M58" s="198">
        <f t="shared" si="2"/>
        <v>0</v>
      </c>
    </row>
    <row r="59" spans="1:13" ht="13.8" x14ac:dyDescent="0.25">
      <c r="A59" s="187" t="str">
        <f t="shared" si="0"/>
        <v/>
      </c>
      <c r="B59" s="163"/>
      <c r="C59" s="191"/>
      <c r="D59" s="179"/>
      <c r="E59" s="192"/>
      <c r="F59" s="193"/>
      <c r="G59" s="192"/>
      <c r="H59" s="179"/>
      <c r="I59" s="194"/>
      <c r="J59" s="195"/>
      <c r="K59" s="163"/>
      <c r="L59" s="186">
        <f t="shared" si="1"/>
        <v>0</v>
      </c>
      <c r="M59" s="198">
        <f t="shared" si="2"/>
        <v>0</v>
      </c>
    </row>
    <row r="60" spans="1:13" ht="13.8" x14ac:dyDescent="0.25">
      <c r="A60" s="187" t="str">
        <f t="shared" si="0"/>
        <v/>
      </c>
      <c r="B60" s="163"/>
      <c r="C60" s="191"/>
      <c r="D60" s="179"/>
      <c r="E60" s="192"/>
      <c r="F60" s="193"/>
      <c r="G60" s="192"/>
      <c r="H60" s="179"/>
      <c r="I60" s="194"/>
      <c r="J60" s="195"/>
      <c r="K60" s="163"/>
      <c r="L60" s="186">
        <f t="shared" si="1"/>
        <v>0</v>
      </c>
      <c r="M60" s="198">
        <f t="shared" si="2"/>
        <v>0</v>
      </c>
    </row>
    <row r="61" spans="1:13" ht="13.8" x14ac:dyDescent="0.25">
      <c r="A61" s="187" t="str">
        <f t="shared" si="0"/>
        <v/>
      </c>
      <c r="B61" s="163"/>
      <c r="C61" s="191"/>
      <c r="D61" s="179"/>
      <c r="E61" s="192"/>
      <c r="F61" s="193"/>
      <c r="G61" s="192"/>
      <c r="H61" s="179"/>
      <c r="I61" s="194"/>
      <c r="J61" s="195"/>
      <c r="K61" s="163"/>
      <c r="L61" s="186">
        <f t="shared" si="1"/>
        <v>0</v>
      </c>
      <c r="M61" s="198">
        <f t="shared" si="2"/>
        <v>0</v>
      </c>
    </row>
    <row r="62" spans="1:13" ht="13.8" x14ac:dyDescent="0.25">
      <c r="A62" s="187" t="str">
        <f t="shared" si="0"/>
        <v/>
      </c>
      <c r="B62" s="163"/>
      <c r="C62" s="191"/>
      <c r="D62" s="179"/>
      <c r="E62" s="192"/>
      <c r="F62" s="193"/>
      <c r="G62" s="192"/>
      <c r="H62" s="179"/>
      <c r="I62" s="194"/>
      <c r="J62" s="195"/>
      <c r="K62" s="163"/>
      <c r="L62" s="186">
        <f t="shared" si="1"/>
        <v>0</v>
      </c>
      <c r="M62" s="198">
        <f t="shared" si="2"/>
        <v>0</v>
      </c>
    </row>
    <row r="63" spans="1:13" ht="13.8" x14ac:dyDescent="0.25">
      <c r="A63" s="187" t="str">
        <f t="shared" si="0"/>
        <v/>
      </c>
      <c r="B63" s="163"/>
      <c r="C63" s="191"/>
      <c r="D63" s="179"/>
      <c r="E63" s="192"/>
      <c r="F63" s="193"/>
      <c r="G63" s="192"/>
      <c r="H63" s="179"/>
      <c r="I63" s="194"/>
      <c r="J63" s="195"/>
      <c r="K63" s="163"/>
      <c r="L63" s="186">
        <f t="shared" si="1"/>
        <v>0</v>
      </c>
      <c r="M63" s="198">
        <f t="shared" si="2"/>
        <v>0</v>
      </c>
    </row>
    <row r="64" spans="1:13" ht="13.8" x14ac:dyDescent="0.25">
      <c r="A64" s="187" t="str">
        <f t="shared" si="0"/>
        <v/>
      </c>
      <c r="B64" s="163"/>
      <c r="C64" s="191"/>
      <c r="D64" s="179"/>
      <c r="E64" s="192"/>
      <c r="F64" s="193"/>
      <c r="G64" s="192"/>
      <c r="H64" s="179"/>
      <c r="I64" s="194"/>
      <c r="J64" s="195"/>
      <c r="K64" s="163"/>
      <c r="L64" s="186">
        <f t="shared" si="1"/>
        <v>0</v>
      </c>
      <c r="M64" s="198">
        <f t="shared" si="2"/>
        <v>0</v>
      </c>
    </row>
    <row r="65" spans="1:13" ht="13.8" x14ac:dyDescent="0.25">
      <c r="A65" s="187" t="str">
        <f t="shared" si="0"/>
        <v/>
      </c>
      <c r="B65" s="163"/>
      <c r="C65" s="191"/>
      <c r="D65" s="179"/>
      <c r="E65" s="192"/>
      <c r="F65" s="193"/>
      <c r="G65" s="192"/>
      <c r="H65" s="179"/>
      <c r="I65" s="194"/>
      <c r="J65" s="195"/>
      <c r="K65" s="163"/>
      <c r="L65" s="186">
        <f t="shared" si="1"/>
        <v>0</v>
      </c>
      <c r="M65" s="198">
        <f t="shared" si="2"/>
        <v>0</v>
      </c>
    </row>
    <row r="66" spans="1:13" ht="13.8" x14ac:dyDescent="0.25">
      <c r="A66" s="187" t="str">
        <f t="shared" si="0"/>
        <v/>
      </c>
      <c r="B66" s="163"/>
      <c r="C66" s="191"/>
      <c r="D66" s="179"/>
      <c r="E66" s="192"/>
      <c r="F66" s="193"/>
      <c r="G66" s="192"/>
      <c r="H66" s="179"/>
      <c r="I66" s="194"/>
      <c r="J66" s="195"/>
      <c r="K66" s="163"/>
      <c r="L66" s="186">
        <f t="shared" si="1"/>
        <v>0</v>
      </c>
      <c r="M66" s="198">
        <f t="shared" si="2"/>
        <v>0</v>
      </c>
    </row>
    <row r="67" spans="1:13" ht="13.8" x14ac:dyDescent="0.25">
      <c r="A67" s="187" t="str">
        <f t="shared" si="0"/>
        <v/>
      </c>
      <c r="B67" s="163"/>
      <c r="C67" s="191"/>
      <c r="D67" s="179"/>
      <c r="E67" s="192"/>
      <c r="F67" s="193"/>
      <c r="G67" s="192"/>
      <c r="H67" s="179"/>
      <c r="I67" s="194"/>
      <c r="J67" s="195"/>
      <c r="K67" s="163"/>
      <c r="L67" s="186">
        <f t="shared" si="1"/>
        <v>0</v>
      </c>
      <c r="M67" s="198">
        <f t="shared" si="2"/>
        <v>0</v>
      </c>
    </row>
    <row r="68" spans="1:13" ht="13.8" x14ac:dyDescent="0.25">
      <c r="A68" s="187" t="str">
        <f t="shared" si="0"/>
        <v/>
      </c>
      <c r="B68" s="163"/>
      <c r="C68" s="191"/>
      <c r="D68" s="179"/>
      <c r="E68" s="192"/>
      <c r="F68" s="193"/>
      <c r="G68" s="192"/>
      <c r="H68" s="179"/>
      <c r="I68" s="194"/>
      <c r="J68" s="195"/>
      <c r="K68" s="163"/>
      <c r="L68" s="186">
        <f t="shared" si="1"/>
        <v>0</v>
      </c>
      <c r="M68" s="198">
        <f t="shared" si="2"/>
        <v>0</v>
      </c>
    </row>
    <row r="69" spans="1:13" ht="13.8" x14ac:dyDescent="0.25">
      <c r="A69" s="187" t="str">
        <f t="shared" si="0"/>
        <v/>
      </c>
      <c r="B69" s="163"/>
      <c r="C69" s="191"/>
      <c r="D69" s="179"/>
      <c r="E69" s="192"/>
      <c r="F69" s="193"/>
      <c r="G69" s="192"/>
      <c r="H69" s="179"/>
      <c r="I69" s="194"/>
      <c r="J69" s="195"/>
      <c r="K69" s="163"/>
      <c r="L69" s="186">
        <f t="shared" si="1"/>
        <v>0</v>
      </c>
      <c r="M69" s="198">
        <f t="shared" si="2"/>
        <v>0</v>
      </c>
    </row>
    <row r="70" spans="1:13" ht="13.8" x14ac:dyDescent="0.25">
      <c r="A70" s="187" t="str">
        <f t="shared" ref="A70:A133" si="3">CONCATENATE(B70,C70,D70)</f>
        <v/>
      </c>
      <c r="B70" s="163"/>
      <c r="C70" s="191"/>
      <c r="D70" s="179"/>
      <c r="E70" s="192"/>
      <c r="F70" s="193"/>
      <c r="G70" s="192"/>
      <c r="H70" s="179"/>
      <c r="I70" s="194"/>
      <c r="J70" s="195"/>
      <c r="K70" s="163"/>
      <c r="L70" s="186">
        <f t="shared" ref="L70:L133" si="4">IF(K70=1,7,IF(K70=2,6,IF(K70=3,5,IF(K70=4,4,IF(K70=5,3,IF(K70=6,2,IF(K70&gt;=6,1,0)))))))</f>
        <v>0</v>
      </c>
      <c r="M70" s="198">
        <f t="shared" ref="M70:M133" si="5">SUM(L70+$M$5)</f>
        <v>0</v>
      </c>
    </row>
    <row r="71" spans="1:13" ht="13.8" x14ac:dyDescent="0.25">
      <c r="A71" s="187" t="str">
        <f t="shared" si="3"/>
        <v/>
      </c>
      <c r="B71" s="163"/>
      <c r="C71" s="191"/>
      <c r="D71" s="179"/>
      <c r="E71" s="192"/>
      <c r="F71" s="193"/>
      <c r="G71" s="192"/>
      <c r="H71" s="179"/>
      <c r="I71" s="194"/>
      <c r="J71" s="195"/>
      <c r="K71" s="163"/>
      <c r="L71" s="186">
        <f t="shared" si="4"/>
        <v>0</v>
      </c>
      <c r="M71" s="198">
        <f t="shared" si="5"/>
        <v>0</v>
      </c>
    </row>
    <row r="72" spans="1:13" ht="13.8" x14ac:dyDescent="0.25">
      <c r="A72" s="187" t="str">
        <f t="shared" si="3"/>
        <v/>
      </c>
      <c r="B72" s="163"/>
      <c r="C72" s="191"/>
      <c r="D72" s="179"/>
      <c r="E72" s="192"/>
      <c r="F72" s="193"/>
      <c r="G72" s="192"/>
      <c r="H72" s="179"/>
      <c r="I72" s="194"/>
      <c r="J72" s="195"/>
      <c r="K72" s="163"/>
      <c r="L72" s="186">
        <f t="shared" si="4"/>
        <v>0</v>
      </c>
      <c r="M72" s="198">
        <f t="shared" si="5"/>
        <v>0</v>
      </c>
    </row>
    <row r="73" spans="1:13" ht="13.8" x14ac:dyDescent="0.25">
      <c r="A73" s="187" t="str">
        <f t="shared" si="3"/>
        <v/>
      </c>
      <c r="B73" s="163"/>
      <c r="C73" s="191"/>
      <c r="D73" s="179"/>
      <c r="E73" s="192"/>
      <c r="F73" s="193"/>
      <c r="G73" s="192"/>
      <c r="H73" s="179"/>
      <c r="I73" s="194"/>
      <c r="J73" s="195"/>
      <c r="K73" s="163"/>
      <c r="L73" s="186">
        <f t="shared" si="4"/>
        <v>0</v>
      </c>
      <c r="M73" s="198">
        <f t="shared" si="5"/>
        <v>0</v>
      </c>
    </row>
    <row r="74" spans="1:13" ht="13.8" x14ac:dyDescent="0.25">
      <c r="A74" s="187" t="str">
        <f t="shared" si="3"/>
        <v/>
      </c>
      <c r="B74" s="163"/>
      <c r="C74" s="191"/>
      <c r="D74" s="179"/>
      <c r="E74" s="192"/>
      <c r="F74" s="193"/>
      <c r="G74" s="192"/>
      <c r="H74" s="179"/>
      <c r="I74" s="194"/>
      <c r="J74" s="195"/>
      <c r="K74" s="163"/>
      <c r="L74" s="186">
        <f t="shared" si="4"/>
        <v>0</v>
      </c>
      <c r="M74" s="198">
        <f t="shared" si="5"/>
        <v>0</v>
      </c>
    </row>
    <row r="75" spans="1:13" ht="13.8" x14ac:dyDescent="0.25">
      <c r="A75" s="187" t="str">
        <f t="shared" si="3"/>
        <v/>
      </c>
      <c r="B75" s="163"/>
      <c r="C75" s="191"/>
      <c r="D75" s="179"/>
      <c r="E75" s="192"/>
      <c r="F75" s="193"/>
      <c r="G75" s="192"/>
      <c r="H75" s="179"/>
      <c r="I75" s="194"/>
      <c r="J75" s="195"/>
      <c r="K75" s="163"/>
      <c r="L75" s="186">
        <f t="shared" si="4"/>
        <v>0</v>
      </c>
      <c r="M75" s="198">
        <f t="shared" si="5"/>
        <v>0</v>
      </c>
    </row>
    <row r="76" spans="1:13" ht="13.8" x14ac:dyDescent="0.25">
      <c r="A76" s="187" t="str">
        <f t="shared" si="3"/>
        <v/>
      </c>
      <c r="B76" s="163"/>
      <c r="C76" s="191"/>
      <c r="D76" s="179"/>
      <c r="E76" s="192"/>
      <c r="F76" s="193"/>
      <c r="G76" s="192"/>
      <c r="H76" s="179"/>
      <c r="I76" s="194"/>
      <c r="J76" s="195"/>
      <c r="K76" s="163"/>
      <c r="L76" s="186">
        <f t="shared" si="4"/>
        <v>0</v>
      </c>
      <c r="M76" s="198">
        <f t="shared" si="5"/>
        <v>0</v>
      </c>
    </row>
    <row r="77" spans="1:13" ht="13.8" x14ac:dyDescent="0.25">
      <c r="A77" s="187" t="str">
        <f t="shared" si="3"/>
        <v/>
      </c>
      <c r="B77" s="163"/>
      <c r="C77" s="191"/>
      <c r="D77" s="179"/>
      <c r="E77" s="192"/>
      <c r="F77" s="193"/>
      <c r="G77" s="192"/>
      <c r="H77" s="179"/>
      <c r="I77" s="194"/>
      <c r="J77" s="195"/>
      <c r="K77" s="163"/>
      <c r="L77" s="186">
        <f t="shared" si="4"/>
        <v>0</v>
      </c>
      <c r="M77" s="198">
        <f t="shared" si="5"/>
        <v>0</v>
      </c>
    </row>
    <row r="78" spans="1:13" ht="13.8" x14ac:dyDescent="0.25">
      <c r="A78" s="187" t="str">
        <f t="shared" si="3"/>
        <v/>
      </c>
      <c r="B78" s="163"/>
      <c r="C78" s="191"/>
      <c r="D78" s="179"/>
      <c r="E78" s="192"/>
      <c r="F78" s="193"/>
      <c r="G78" s="192"/>
      <c r="H78" s="179"/>
      <c r="I78" s="194"/>
      <c r="J78" s="195"/>
      <c r="K78" s="163"/>
      <c r="L78" s="186">
        <f t="shared" si="4"/>
        <v>0</v>
      </c>
      <c r="M78" s="198">
        <f t="shared" si="5"/>
        <v>0</v>
      </c>
    </row>
    <row r="79" spans="1:13" ht="13.8" x14ac:dyDescent="0.25">
      <c r="A79" s="187" t="str">
        <f t="shared" si="3"/>
        <v/>
      </c>
      <c r="B79" s="163"/>
      <c r="C79" s="191"/>
      <c r="D79" s="179"/>
      <c r="E79" s="192"/>
      <c r="F79" s="193"/>
      <c r="G79" s="192"/>
      <c r="H79" s="179"/>
      <c r="I79" s="194"/>
      <c r="J79" s="195"/>
      <c r="K79" s="163"/>
      <c r="L79" s="186">
        <f t="shared" si="4"/>
        <v>0</v>
      </c>
      <c r="M79" s="198">
        <f t="shared" si="5"/>
        <v>0</v>
      </c>
    </row>
    <row r="80" spans="1:13" ht="13.8" x14ac:dyDescent="0.25">
      <c r="A80" s="187" t="str">
        <f t="shared" si="3"/>
        <v/>
      </c>
      <c r="B80" s="163"/>
      <c r="C80" s="191"/>
      <c r="D80" s="179"/>
      <c r="E80" s="192"/>
      <c r="F80" s="193"/>
      <c r="G80" s="192"/>
      <c r="H80" s="179"/>
      <c r="I80" s="194"/>
      <c r="J80" s="195"/>
      <c r="K80" s="163"/>
      <c r="L80" s="186">
        <f t="shared" si="4"/>
        <v>0</v>
      </c>
      <c r="M80" s="198">
        <f t="shared" si="5"/>
        <v>0</v>
      </c>
    </row>
    <row r="81" spans="1:13" ht="13.8" x14ac:dyDescent="0.25">
      <c r="A81" s="187" t="str">
        <f t="shared" si="3"/>
        <v/>
      </c>
      <c r="B81" s="163"/>
      <c r="C81" s="191"/>
      <c r="D81" s="179"/>
      <c r="E81" s="192"/>
      <c r="F81" s="193"/>
      <c r="G81" s="192"/>
      <c r="H81" s="179"/>
      <c r="I81" s="194"/>
      <c r="J81" s="195"/>
      <c r="K81" s="163"/>
      <c r="L81" s="186">
        <f t="shared" si="4"/>
        <v>0</v>
      </c>
      <c r="M81" s="198">
        <f t="shared" si="5"/>
        <v>0</v>
      </c>
    </row>
    <row r="82" spans="1:13" ht="13.8" x14ac:dyDescent="0.25">
      <c r="A82" s="187" t="str">
        <f t="shared" si="3"/>
        <v/>
      </c>
      <c r="B82" s="163"/>
      <c r="C82" s="191"/>
      <c r="D82" s="179"/>
      <c r="E82" s="192"/>
      <c r="F82" s="193"/>
      <c r="G82" s="192"/>
      <c r="H82" s="179"/>
      <c r="I82" s="194"/>
      <c r="J82" s="195"/>
      <c r="K82" s="163"/>
      <c r="L82" s="186">
        <f t="shared" si="4"/>
        <v>0</v>
      </c>
      <c r="M82" s="198">
        <f t="shared" si="5"/>
        <v>0</v>
      </c>
    </row>
    <row r="83" spans="1:13" ht="13.8" x14ac:dyDescent="0.25">
      <c r="A83" s="187" t="str">
        <f t="shared" si="3"/>
        <v/>
      </c>
      <c r="B83" s="163"/>
      <c r="C83" s="191"/>
      <c r="D83" s="179"/>
      <c r="E83" s="192"/>
      <c r="F83" s="193"/>
      <c r="G83" s="192"/>
      <c r="H83" s="179"/>
      <c r="I83" s="194"/>
      <c r="J83" s="195"/>
      <c r="K83" s="163"/>
      <c r="L83" s="186">
        <f t="shared" si="4"/>
        <v>0</v>
      </c>
      <c r="M83" s="198">
        <f t="shared" si="5"/>
        <v>0</v>
      </c>
    </row>
    <row r="84" spans="1:13" ht="13.8" x14ac:dyDescent="0.25">
      <c r="A84" s="187" t="str">
        <f t="shared" si="3"/>
        <v/>
      </c>
      <c r="B84" s="163"/>
      <c r="C84" s="191"/>
      <c r="D84" s="179"/>
      <c r="E84" s="192"/>
      <c r="F84" s="193"/>
      <c r="G84" s="192"/>
      <c r="H84" s="179"/>
      <c r="I84" s="194"/>
      <c r="J84" s="195"/>
      <c r="K84" s="163"/>
      <c r="L84" s="186">
        <f t="shared" si="4"/>
        <v>0</v>
      </c>
      <c r="M84" s="198">
        <f t="shared" si="5"/>
        <v>0</v>
      </c>
    </row>
    <row r="85" spans="1:13" ht="13.8" x14ac:dyDescent="0.25">
      <c r="A85" s="187" t="str">
        <f t="shared" si="3"/>
        <v/>
      </c>
      <c r="B85" s="163"/>
      <c r="C85" s="191"/>
      <c r="D85" s="179"/>
      <c r="E85" s="192"/>
      <c r="F85" s="193"/>
      <c r="G85" s="192"/>
      <c r="H85" s="179"/>
      <c r="I85" s="194"/>
      <c r="J85" s="195"/>
      <c r="K85" s="163"/>
      <c r="L85" s="186">
        <f t="shared" si="4"/>
        <v>0</v>
      </c>
      <c r="M85" s="198">
        <f t="shared" si="5"/>
        <v>0</v>
      </c>
    </row>
    <row r="86" spans="1:13" ht="13.8" x14ac:dyDescent="0.25">
      <c r="A86" s="187" t="str">
        <f t="shared" si="3"/>
        <v/>
      </c>
      <c r="B86" s="163"/>
      <c r="C86" s="191"/>
      <c r="D86" s="179"/>
      <c r="E86" s="192"/>
      <c r="F86" s="193"/>
      <c r="G86" s="192"/>
      <c r="H86" s="179"/>
      <c r="I86" s="194"/>
      <c r="J86" s="195"/>
      <c r="K86" s="163"/>
      <c r="L86" s="186">
        <f t="shared" si="4"/>
        <v>0</v>
      </c>
      <c r="M86" s="198">
        <f t="shared" si="5"/>
        <v>0</v>
      </c>
    </row>
    <row r="87" spans="1:13" ht="13.8" x14ac:dyDescent="0.25">
      <c r="A87" s="187" t="str">
        <f t="shared" si="3"/>
        <v/>
      </c>
      <c r="B87" s="163"/>
      <c r="C87" s="191"/>
      <c r="D87" s="179"/>
      <c r="E87" s="192"/>
      <c r="F87" s="193"/>
      <c r="G87" s="192"/>
      <c r="H87" s="179"/>
      <c r="I87" s="194"/>
      <c r="J87" s="195"/>
      <c r="K87" s="163"/>
      <c r="L87" s="186">
        <f t="shared" si="4"/>
        <v>0</v>
      </c>
      <c r="M87" s="198">
        <f t="shared" si="5"/>
        <v>0</v>
      </c>
    </row>
    <row r="88" spans="1:13" ht="13.8" x14ac:dyDescent="0.25">
      <c r="A88" s="187" t="str">
        <f t="shared" si="3"/>
        <v/>
      </c>
      <c r="B88" s="163"/>
      <c r="C88" s="191"/>
      <c r="D88" s="179"/>
      <c r="E88" s="192"/>
      <c r="F88" s="193"/>
      <c r="G88" s="192"/>
      <c r="H88" s="179"/>
      <c r="I88" s="194"/>
      <c r="J88" s="195"/>
      <c r="K88" s="163"/>
      <c r="L88" s="186">
        <f t="shared" si="4"/>
        <v>0</v>
      </c>
      <c r="M88" s="198">
        <f t="shared" si="5"/>
        <v>0</v>
      </c>
    </row>
    <row r="89" spans="1:13" ht="13.8" x14ac:dyDescent="0.25">
      <c r="A89" s="187" t="str">
        <f t="shared" si="3"/>
        <v/>
      </c>
      <c r="B89" s="163"/>
      <c r="C89" s="191"/>
      <c r="D89" s="179"/>
      <c r="E89" s="192"/>
      <c r="F89" s="193"/>
      <c r="G89" s="192"/>
      <c r="H89" s="179"/>
      <c r="I89" s="194"/>
      <c r="J89" s="195"/>
      <c r="K89" s="163"/>
      <c r="L89" s="186">
        <f t="shared" si="4"/>
        <v>0</v>
      </c>
      <c r="M89" s="198">
        <f t="shared" si="5"/>
        <v>0</v>
      </c>
    </row>
    <row r="90" spans="1:13" ht="13.8" x14ac:dyDescent="0.25">
      <c r="A90" s="187" t="str">
        <f t="shared" si="3"/>
        <v/>
      </c>
      <c r="B90" s="163"/>
      <c r="C90" s="191"/>
      <c r="D90" s="179"/>
      <c r="E90" s="192"/>
      <c r="F90" s="193"/>
      <c r="G90" s="192"/>
      <c r="H90" s="179"/>
      <c r="I90" s="194"/>
      <c r="J90" s="195"/>
      <c r="K90" s="163"/>
      <c r="L90" s="186">
        <f t="shared" si="4"/>
        <v>0</v>
      </c>
      <c r="M90" s="198">
        <f t="shared" si="5"/>
        <v>0</v>
      </c>
    </row>
    <row r="91" spans="1:13" ht="13.8" x14ac:dyDescent="0.25">
      <c r="A91" s="187" t="str">
        <f t="shared" si="3"/>
        <v/>
      </c>
      <c r="B91" s="163"/>
      <c r="C91" s="191"/>
      <c r="D91" s="179"/>
      <c r="E91" s="192"/>
      <c r="F91" s="193"/>
      <c r="G91" s="192"/>
      <c r="H91" s="179"/>
      <c r="I91" s="194"/>
      <c r="J91" s="195"/>
      <c r="K91" s="163"/>
      <c r="L91" s="186">
        <f t="shared" si="4"/>
        <v>0</v>
      </c>
      <c r="M91" s="198">
        <f t="shared" si="5"/>
        <v>0</v>
      </c>
    </row>
    <row r="92" spans="1:13" ht="13.8" x14ac:dyDescent="0.25">
      <c r="A92" s="187" t="str">
        <f t="shared" si="3"/>
        <v/>
      </c>
      <c r="B92" s="163"/>
      <c r="C92" s="191"/>
      <c r="D92" s="179"/>
      <c r="E92" s="192"/>
      <c r="F92" s="193"/>
      <c r="G92" s="192"/>
      <c r="H92" s="179"/>
      <c r="I92" s="194"/>
      <c r="J92" s="195"/>
      <c r="K92" s="163"/>
      <c r="L92" s="186">
        <f t="shared" si="4"/>
        <v>0</v>
      </c>
      <c r="M92" s="198">
        <f t="shared" si="5"/>
        <v>0</v>
      </c>
    </row>
    <row r="93" spans="1:13" ht="13.8" x14ac:dyDescent="0.25">
      <c r="A93" s="187" t="str">
        <f t="shared" si="3"/>
        <v/>
      </c>
      <c r="B93" s="163"/>
      <c r="C93" s="191"/>
      <c r="D93" s="179"/>
      <c r="E93" s="192"/>
      <c r="F93" s="193"/>
      <c r="G93" s="192"/>
      <c r="H93" s="179"/>
      <c r="I93" s="194"/>
      <c r="J93" s="195"/>
      <c r="K93" s="163"/>
      <c r="L93" s="186">
        <f t="shared" si="4"/>
        <v>0</v>
      </c>
      <c r="M93" s="198">
        <f t="shared" si="5"/>
        <v>0</v>
      </c>
    </row>
    <row r="94" spans="1:13" ht="13.8" x14ac:dyDescent="0.25">
      <c r="A94" s="187" t="str">
        <f t="shared" si="3"/>
        <v/>
      </c>
      <c r="B94" s="163"/>
      <c r="C94" s="191"/>
      <c r="D94" s="179"/>
      <c r="E94" s="192"/>
      <c r="F94" s="193"/>
      <c r="G94" s="192"/>
      <c r="H94" s="179"/>
      <c r="I94" s="194"/>
      <c r="J94" s="195"/>
      <c r="K94" s="163"/>
      <c r="L94" s="186">
        <f t="shared" si="4"/>
        <v>0</v>
      </c>
      <c r="M94" s="198">
        <f t="shared" si="5"/>
        <v>0</v>
      </c>
    </row>
    <row r="95" spans="1:13" ht="13.8" x14ac:dyDescent="0.25">
      <c r="A95" s="187" t="str">
        <f t="shared" si="3"/>
        <v/>
      </c>
      <c r="B95" s="163"/>
      <c r="C95" s="191"/>
      <c r="D95" s="179"/>
      <c r="E95" s="192"/>
      <c r="F95" s="193"/>
      <c r="G95" s="192"/>
      <c r="H95" s="179"/>
      <c r="I95" s="194"/>
      <c r="J95" s="195"/>
      <c r="K95" s="163"/>
      <c r="L95" s="186">
        <f t="shared" si="4"/>
        <v>0</v>
      </c>
      <c r="M95" s="198">
        <f t="shared" si="5"/>
        <v>0</v>
      </c>
    </row>
    <row r="96" spans="1:13" ht="13.8" x14ac:dyDescent="0.25">
      <c r="A96" s="187" t="str">
        <f t="shared" si="3"/>
        <v/>
      </c>
      <c r="B96" s="163"/>
      <c r="C96" s="191"/>
      <c r="D96" s="179"/>
      <c r="E96" s="192"/>
      <c r="F96" s="193"/>
      <c r="G96" s="192"/>
      <c r="H96" s="179"/>
      <c r="I96" s="194"/>
      <c r="J96" s="195"/>
      <c r="K96" s="163"/>
      <c r="L96" s="186">
        <f t="shared" si="4"/>
        <v>0</v>
      </c>
      <c r="M96" s="198">
        <f t="shared" si="5"/>
        <v>0</v>
      </c>
    </row>
    <row r="97" spans="1:13" ht="13.8" x14ac:dyDescent="0.25">
      <c r="A97" s="187" t="str">
        <f t="shared" si="3"/>
        <v/>
      </c>
      <c r="B97" s="163"/>
      <c r="C97" s="191"/>
      <c r="D97" s="179"/>
      <c r="E97" s="192"/>
      <c r="F97" s="193"/>
      <c r="G97" s="192"/>
      <c r="H97" s="179"/>
      <c r="I97" s="194"/>
      <c r="J97" s="195"/>
      <c r="K97" s="163"/>
      <c r="L97" s="186">
        <f t="shared" si="4"/>
        <v>0</v>
      </c>
      <c r="M97" s="198">
        <f t="shared" si="5"/>
        <v>0</v>
      </c>
    </row>
    <row r="98" spans="1:13" ht="13.8" x14ac:dyDescent="0.25">
      <c r="A98" s="187" t="str">
        <f t="shared" si="3"/>
        <v/>
      </c>
      <c r="B98" s="163"/>
      <c r="C98" s="191"/>
      <c r="D98" s="179"/>
      <c r="E98" s="192"/>
      <c r="F98" s="193"/>
      <c r="G98" s="192"/>
      <c r="H98" s="179"/>
      <c r="I98" s="194"/>
      <c r="J98" s="195"/>
      <c r="K98" s="163"/>
      <c r="L98" s="186">
        <f t="shared" si="4"/>
        <v>0</v>
      </c>
      <c r="M98" s="198">
        <f t="shared" si="5"/>
        <v>0</v>
      </c>
    </row>
    <row r="99" spans="1:13" ht="13.8" x14ac:dyDescent="0.25">
      <c r="A99" s="187" t="str">
        <f t="shared" si="3"/>
        <v/>
      </c>
      <c r="B99" s="163"/>
      <c r="C99" s="191"/>
      <c r="D99" s="179"/>
      <c r="E99" s="192"/>
      <c r="F99" s="193"/>
      <c r="G99" s="192"/>
      <c r="H99" s="179"/>
      <c r="I99" s="194"/>
      <c r="J99" s="195"/>
      <c r="K99" s="163"/>
      <c r="L99" s="186">
        <f t="shared" si="4"/>
        <v>0</v>
      </c>
      <c r="M99" s="198">
        <f t="shared" si="5"/>
        <v>0</v>
      </c>
    </row>
    <row r="100" spans="1:13" ht="13.8" x14ac:dyDescent="0.25">
      <c r="A100" s="187" t="str">
        <f t="shared" si="3"/>
        <v/>
      </c>
      <c r="B100" s="163"/>
      <c r="C100" s="191"/>
      <c r="D100" s="179"/>
      <c r="E100" s="192"/>
      <c r="F100" s="193"/>
      <c r="G100" s="192"/>
      <c r="H100" s="179"/>
      <c r="I100" s="194"/>
      <c r="J100" s="195"/>
      <c r="K100" s="163"/>
      <c r="L100" s="186">
        <f t="shared" si="4"/>
        <v>0</v>
      </c>
      <c r="M100" s="198">
        <f t="shared" si="5"/>
        <v>0</v>
      </c>
    </row>
    <row r="101" spans="1:13" ht="13.8" x14ac:dyDescent="0.25">
      <c r="A101" s="187" t="str">
        <f t="shared" si="3"/>
        <v/>
      </c>
      <c r="B101" s="163"/>
      <c r="C101" s="191"/>
      <c r="D101" s="179"/>
      <c r="E101" s="192"/>
      <c r="F101" s="193"/>
      <c r="G101" s="192"/>
      <c r="H101" s="179"/>
      <c r="I101" s="194"/>
      <c r="J101" s="195"/>
      <c r="K101" s="163"/>
      <c r="L101" s="186">
        <f t="shared" si="4"/>
        <v>0</v>
      </c>
      <c r="M101" s="198">
        <f t="shared" si="5"/>
        <v>0</v>
      </c>
    </row>
    <row r="102" spans="1:13" ht="13.8" x14ac:dyDescent="0.25">
      <c r="A102" s="187" t="str">
        <f t="shared" si="3"/>
        <v/>
      </c>
      <c r="B102" s="163"/>
      <c r="C102" s="191"/>
      <c r="D102" s="179"/>
      <c r="E102" s="192"/>
      <c r="F102" s="193"/>
      <c r="G102" s="192"/>
      <c r="H102" s="179"/>
      <c r="I102" s="194"/>
      <c r="J102" s="195"/>
      <c r="K102" s="163"/>
      <c r="L102" s="186">
        <f t="shared" si="4"/>
        <v>0</v>
      </c>
      <c r="M102" s="198">
        <f t="shared" si="5"/>
        <v>0</v>
      </c>
    </row>
    <row r="103" spans="1:13" ht="13.8" x14ac:dyDescent="0.25">
      <c r="A103" s="187" t="str">
        <f t="shared" si="3"/>
        <v/>
      </c>
      <c r="B103" s="163"/>
      <c r="C103" s="191"/>
      <c r="D103" s="179"/>
      <c r="E103" s="192"/>
      <c r="F103" s="193"/>
      <c r="G103" s="192"/>
      <c r="H103" s="179"/>
      <c r="I103" s="194"/>
      <c r="J103" s="195"/>
      <c r="K103" s="163"/>
      <c r="L103" s="186">
        <f t="shared" si="4"/>
        <v>0</v>
      </c>
      <c r="M103" s="198">
        <f t="shared" si="5"/>
        <v>0</v>
      </c>
    </row>
    <row r="104" spans="1:13" ht="13.8" x14ac:dyDescent="0.25">
      <c r="A104" s="187" t="str">
        <f t="shared" si="3"/>
        <v/>
      </c>
      <c r="B104" s="163"/>
      <c r="C104" s="191"/>
      <c r="D104" s="179"/>
      <c r="E104" s="192"/>
      <c r="F104" s="193"/>
      <c r="G104" s="192"/>
      <c r="H104" s="179"/>
      <c r="I104" s="194"/>
      <c r="J104" s="195"/>
      <c r="K104" s="163"/>
      <c r="L104" s="186">
        <f t="shared" si="4"/>
        <v>0</v>
      </c>
      <c r="M104" s="198">
        <f t="shared" si="5"/>
        <v>0</v>
      </c>
    </row>
    <row r="105" spans="1:13" ht="13.8" x14ac:dyDescent="0.25">
      <c r="A105" s="187" t="str">
        <f t="shared" si="3"/>
        <v/>
      </c>
      <c r="B105" s="163"/>
      <c r="C105" s="191"/>
      <c r="D105" s="179"/>
      <c r="E105" s="192"/>
      <c r="F105" s="193"/>
      <c r="G105" s="192"/>
      <c r="H105" s="179"/>
      <c r="I105" s="194"/>
      <c r="J105" s="195"/>
      <c r="K105" s="163"/>
      <c r="L105" s="186">
        <f t="shared" si="4"/>
        <v>0</v>
      </c>
      <c r="M105" s="198">
        <f t="shared" si="5"/>
        <v>0</v>
      </c>
    </row>
    <row r="106" spans="1:13" ht="13.8" x14ac:dyDescent="0.25">
      <c r="A106" s="187" t="str">
        <f t="shared" si="3"/>
        <v/>
      </c>
      <c r="B106" s="163"/>
      <c r="C106" s="191"/>
      <c r="D106" s="179"/>
      <c r="E106" s="192"/>
      <c r="F106" s="193"/>
      <c r="G106" s="192"/>
      <c r="H106" s="179"/>
      <c r="I106" s="194"/>
      <c r="J106" s="195"/>
      <c r="K106" s="163"/>
      <c r="L106" s="186">
        <f t="shared" si="4"/>
        <v>0</v>
      </c>
      <c r="M106" s="198">
        <f t="shared" si="5"/>
        <v>0</v>
      </c>
    </row>
    <row r="107" spans="1:13" ht="13.8" x14ac:dyDescent="0.25">
      <c r="A107" s="187" t="str">
        <f t="shared" si="3"/>
        <v/>
      </c>
      <c r="B107" s="163"/>
      <c r="C107" s="191"/>
      <c r="D107" s="179"/>
      <c r="E107" s="192"/>
      <c r="F107" s="193"/>
      <c r="G107" s="192"/>
      <c r="H107" s="179"/>
      <c r="I107" s="194"/>
      <c r="J107" s="195"/>
      <c r="K107" s="163"/>
      <c r="L107" s="186">
        <f t="shared" si="4"/>
        <v>0</v>
      </c>
      <c r="M107" s="198">
        <f t="shared" si="5"/>
        <v>0</v>
      </c>
    </row>
    <row r="108" spans="1:13" ht="13.8" x14ac:dyDescent="0.25">
      <c r="A108" s="187" t="str">
        <f t="shared" si="3"/>
        <v/>
      </c>
      <c r="B108" s="163"/>
      <c r="C108" s="191"/>
      <c r="D108" s="179"/>
      <c r="E108" s="192"/>
      <c r="F108" s="193"/>
      <c r="G108" s="192"/>
      <c r="H108" s="179"/>
      <c r="I108" s="194"/>
      <c r="J108" s="195"/>
      <c r="K108" s="163"/>
      <c r="L108" s="186">
        <f t="shared" si="4"/>
        <v>0</v>
      </c>
      <c r="M108" s="198">
        <f t="shared" si="5"/>
        <v>0</v>
      </c>
    </row>
    <row r="109" spans="1:13" ht="13.8" x14ac:dyDescent="0.25">
      <c r="A109" s="187" t="str">
        <f t="shared" si="3"/>
        <v/>
      </c>
      <c r="B109" s="163"/>
      <c r="C109" s="191"/>
      <c r="D109" s="179"/>
      <c r="E109" s="192"/>
      <c r="F109" s="193"/>
      <c r="G109" s="192"/>
      <c r="H109" s="179"/>
      <c r="I109" s="194"/>
      <c r="J109" s="195"/>
      <c r="K109" s="163"/>
      <c r="L109" s="186">
        <f t="shared" si="4"/>
        <v>0</v>
      </c>
      <c r="M109" s="198">
        <f t="shared" si="5"/>
        <v>0</v>
      </c>
    </row>
    <row r="110" spans="1:13" ht="13.8" x14ac:dyDescent="0.25">
      <c r="A110" s="187" t="str">
        <f t="shared" si="3"/>
        <v/>
      </c>
      <c r="B110" s="163"/>
      <c r="C110" s="191"/>
      <c r="D110" s="179"/>
      <c r="E110" s="192"/>
      <c r="F110" s="193"/>
      <c r="G110" s="192"/>
      <c r="H110" s="179"/>
      <c r="I110" s="194"/>
      <c r="J110" s="195"/>
      <c r="K110" s="163"/>
      <c r="L110" s="186">
        <f t="shared" si="4"/>
        <v>0</v>
      </c>
      <c r="M110" s="198">
        <f t="shared" si="5"/>
        <v>0</v>
      </c>
    </row>
    <row r="111" spans="1:13" ht="13.8" x14ac:dyDescent="0.25">
      <c r="A111" s="187" t="str">
        <f t="shared" si="3"/>
        <v/>
      </c>
      <c r="B111" s="163"/>
      <c r="C111" s="191"/>
      <c r="D111" s="179"/>
      <c r="E111" s="192"/>
      <c r="F111" s="193"/>
      <c r="G111" s="192"/>
      <c r="H111" s="179"/>
      <c r="I111" s="194"/>
      <c r="J111" s="195"/>
      <c r="K111" s="163"/>
      <c r="L111" s="186">
        <f t="shared" si="4"/>
        <v>0</v>
      </c>
      <c r="M111" s="198">
        <f t="shared" si="5"/>
        <v>0</v>
      </c>
    </row>
    <row r="112" spans="1:13" ht="13.8" x14ac:dyDescent="0.25">
      <c r="A112" s="187" t="str">
        <f t="shared" si="3"/>
        <v/>
      </c>
      <c r="B112" s="163"/>
      <c r="C112" s="191"/>
      <c r="D112" s="179"/>
      <c r="E112" s="192"/>
      <c r="F112" s="193"/>
      <c r="G112" s="192"/>
      <c r="H112" s="179"/>
      <c r="I112" s="194"/>
      <c r="J112" s="195"/>
      <c r="K112" s="163"/>
      <c r="L112" s="186">
        <f t="shared" si="4"/>
        <v>0</v>
      </c>
      <c r="M112" s="198">
        <f t="shared" si="5"/>
        <v>0</v>
      </c>
    </row>
    <row r="113" spans="1:13" ht="13.8" x14ac:dyDescent="0.25">
      <c r="A113" s="187" t="str">
        <f t="shared" si="3"/>
        <v/>
      </c>
      <c r="B113" s="163"/>
      <c r="C113" s="191"/>
      <c r="D113" s="179"/>
      <c r="E113" s="192"/>
      <c r="F113" s="193"/>
      <c r="G113" s="192"/>
      <c r="H113" s="179"/>
      <c r="I113" s="194"/>
      <c r="J113" s="195"/>
      <c r="K113" s="163"/>
      <c r="L113" s="186">
        <f t="shared" si="4"/>
        <v>0</v>
      </c>
      <c r="M113" s="198">
        <f t="shared" si="5"/>
        <v>0</v>
      </c>
    </row>
    <row r="114" spans="1:13" ht="13.8" x14ac:dyDescent="0.25">
      <c r="A114" s="187" t="str">
        <f t="shared" si="3"/>
        <v/>
      </c>
      <c r="B114" s="163"/>
      <c r="C114" s="191"/>
      <c r="D114" s="179"/>
      <c r="E114" s="192"/>
      <c r="F114" s="193"/>
      <c r="G114" s="192"/>
      <c r="H114" s="179"/>
      <c r="I114" s="194"/>
      <c r="J114" s="195"/>
      <c r="K114" s="163"/>
      <c r="L114" s="186">
        <f t="shared" si="4"/>
        <v>0</v>
      </c>
      <c r="M114" s="198">
        <f t="shared" si="5"/>
        <v>0</v>
      </c>
    </row>
    <row r="115" spans="1:13" ht="13.8" x14ac:dyDescent="0.25">
      <c r="A115" s="187" t="str">
        <f t="shared" si="3"/>
        <v/>
      </c>
      <c r="B115" s="163"/>
      <c r="C115" s="191"/>
      <c r="D115" s="179"/>
      <c r="E115" s="192"/>
      <c r="F115" s="193"/>
      <c r="G115" s="192"/>
      <c r="H115" s="179"/>
      <c r="I115" s="194"/>
      <c r="J115" s="195"/>
      <c r="K115" s="163"/>
      <c r="L115" s="186">
        <f t="shared" si="4"/>
        <v>0</v>
      </c>
      <c r="M115" s="198">
        <f t="shared" si="5"/>
        <v>0</v>
      </c>
    </row>
    <row r="116" spans="1:13" ht="13.8" x14ac:dyDescent="0.25">
      <c r="A116" s="187" t="str">
        <f t="shared" si="3"/>
        <v/>
      </c>
      <c r="B116" s="163"/>
      <c r="C116" s="191"/>
      <c r="D116" s="179"/>
      <c r="E116" s="192"/>
      <c r="F116" s="193"/>
      <c r="G116" s="192"/>
      <c r="H116" s="179"/>
      <c r="I116" s="194"/>
      <c r="J116" s="195"/>
      <c r="K116" s="163"/>
      <c r="L116" s="186">
        <f t="shared" si="4"/>
        <v>0</v>
      </c>
      <c r="M116" s="198">
        <f t="shared" si="5"/>
        <v>0</v>
      </c>
    </row>
    <row r="117" spans="1:13" ht="13.8" x14ac:dyDescent="0.25">
      <c r="A117" s="187" t="str">
        <f t="shared" si="3"/>
        <v/>
      </c>
      <c r="B117" s="163"/>
      <c r="C117" s="191"/>
      <c r="D117" s="179"/>
      <c r="E117" s="192"/>
      <c r="F117" s="193"/>
      <c r="G117" s="192"/>
      <c r="H117" s="179"/>
      <c r="I117" s="194"/>
      <c r="J117" s="195"/>
      <c r="K117" s="163"/>
      <c r="L117" s="186">
        <f t="shared" si="4"/>
        <v>0</v>
      </c>
      <c r="M117" s="198">
        <f t="shared" si="5"/>
        <v>0</v>
      </c>
    </row>
    <row r="118" spans="1:13" ht="13.8" x14ac:dyDescent="0.25">
      <c r="A118" s="187" t="str">
        <f t="shared" si="3"/>
        <v/>
      </c>
      <c r="B118" s="163"/>
      <c r="C118" s="191"/>
      <c r="D118" s="179"/>
      <c r="E118" s="192"/>
      <c r="F118" s="193"/>
      <c r="G118" s="192"/>
      <c r="H118" s="179"/>
      <c r="I118" s="194"/>
      <c r="J118" s="195"/>
      <c r="K118" s="163"/>
      <c r="L118" s="186">
        <f t="shared" si="4"/>
        <v>0</v>
      </c>
      <c r="M118" s="198">
        <f t="shared" si="5"/>
        <v>0</v>
      </c>
    </row>
    <row r="119" spans="1:13" ht="13.8" x14ac:dyDescent="0.25">
      <c r="A119" s="187" t="str">
        <f t="shared" si="3"/>
        <v/>
      </c>
      <c r="B119" s="163"/>
      <c r="C119" s="191"/>
      <c r="D119" s="179"/>
      <c r="E119" s="192"/>
      <c r="F119" s="193"/>
      <c r="G119" s="192"/>
      <c r="H119" s="179"/>
      <c r="I119" s="194"/>
      <c r="J119" s="195"/>
      <c r="K119" s="163"/>
      <c r="L119" s="186">
        <f t="shared" si="4"/>
        <v>0</v>
      </c>
      <c r="M119" s="198">
        <f t="shared" si="5"/>
        <v>0</v>
      </c>
    </row>
    <row r="120" spans="1:13" ht="13.8" x14ac:dyDescent="0.25">
      <c r="A120" s="187" t="str">
        <f t="shared" si="3"/>
        <v/>
      </c>
      <c r="B120" s="163"/>
      <c r="C120" s="191"/>
      <c r="D120" s="179"/>
      <c r="E120" s="192"/>
      <c r="F120" s="193"/>
      <c r="G120" s="192"/>
      <c r="H120" s="179"/>
      <c r="I120" s="194"/>
      <c r="J120" s="195"/>
      <c r="K120" s="163"/>
      <c r="L120" s="186">
        <f t="shared" si="4"/>
        <v>0</v>
      </c>
      <c r="M120" s="198">
        <f t="shared" si="5"/>
        <v>0</v>
      </c>
    </row>
    <row r="121" spans="1:13" ht="13.8" x14ac:dyDescent="0.25">
      <c r="A121" s="187" t="str">
        <f t="shared" si="3"/>
        <v/>
      </c>
      <c r="B121" s="163"/>
      <c r="C121" s="191"/>
      <c r="D121" s="179"/>
      <c r="E121" s="192"/>
      <c r="F121" s="193"/>
      <c r="G121" s="192"/>
      <c r="H121" s="179"/>
      <c r="I121" s="194"/>
      <c r="J121" s="195"/>
      <c r="K121" s="163"/>
      <c r="L121" s="186">
        <f t="shared" si="4"/>
        <v>0</v>
      </c>
      <c r="M121" s="198">
        <f t="shared" si="5"/>
        <v>0</v>
      </c>
    </row>
    <row r="122" spans="1:13" ht="13.8" x14ac:dyDescent="0.25">
      <c r="A122" s="187" t="str">
        <f t="shared" si="3"/>
        <v/>
      </c>
      <c r="B122" s="163"/>
      <c r="C122" s="191"/>
      <c r="D122" s="179"/>
      <c r="E122" s="192"/>
      <c r="F122" s="193"/>
      <c r="G122" s="192"/>
      <c r="H122" s="179"/>
      <c r="I122" s="194"/>
      <c r="J122" s="195"/>
      <c r="K122" s="163"/>
      <c r="L122" s="186">
        <f t="shared" si="4"/>
        <v>0</v>
      </c>
      <c r="M122" s="198">
        <f t="shared" si="5"/>
        <v>0</v>
      </c>
    </row>
    <row r="123" spans="1:13" ht="13.8" x14ac:dyDescent="0.25">
      <c r="A123" s="187" t="str">
        <f t="shared" si="3"/>
        <v/>
      </c>
      <c r="B123" s="163"/>
      <c r="C123" s="191"/>
      <c r="D123" s="179"/>
      <c r="E123" s="192"/>
      <c r="F123" s="193"/>
      <c r="G123" s="192"/>
      <c r="H123" s="179"/>
      <c r="I123" s="194"/>
      <c r="J123" s="195"/>
      <c r="K123" s="163"/>
      <c r="L123" s="186">
        <f t="shared" si="4"/>
        <v>0</v>
      </c>
      <c r="M123" s="198">
        <f t="shared" si="5"/>
        <v>0</v>
      </c>
    </row>
    <row r="124" spans="1:13" ht="13.8" x14ac:dyDescent="0.25">
      <c r="A124" s="187" t="str">
        <f t="shared" si="3"/>
        <v/>
      </c>
      <c r="B124" s="163"/>
      <c r="C124" s="191"/>
      <c r="D124" s="179"/>
      <c r="E124" s="192"/>
      <c r="F124" s="193"/>
      <c r="G124" s="192"/>
      <c r="H124" s="179"/>
      <c r="I124" s="194"/>
      <c r="J124" s="195"/>
      <c r="K124" s="163"/>
      <c r="L124" s="186">
        <f t="shared" si="4"/>
        <v>0</v>
      </c>
      <c r="M124" s="198">
        <f t="shared" si="5"/>
        <v>0</v>
      </c>
    </row>
    <row r="125" spans="1:13" ht="13.8" x14ac:dyDescent="0.25">
      <c r="A125" s="187" t="str">
        <f t="shared" si="3"/>
        <v/>
      </c>
      <c r="B125" s="163"/>
      <c r="C125" s="191"/>
      <c r="D125" s="179"/>
      <c r="E125" s="192"/>
      <c r="F125" s="193"/>
      <c r="G125" s="192"/>
      <c r="H125" s="179"/>
      <c r="I125" s="194"/>
      <c r="J125" s="195"/>
      <c r="K125" s="163"/>
      <c r="L125" s="186">
        <f t="shared" si="4"/>
        <v>0</v>
      </c>
      <c r="M125" s="198">
        <f t="shared" si="5"/>
        <v>0</v>
      </c>
    </row>
    <row r="126" spans="1:13" ht="13.8" x14ac:dyDescent="0.25">
      <c r="A126" s="187" t="str">
        <f t="shared" si="3"/>
        <v/>
      </c>
      <c r="B126" s="163"/>
      <c r="C126" s="191"/>
      <c r="D126" s="179"/>
      <c r="E126" s="192"/>
      <c r="F126" s="193"/>
      <c r="G126" s="192"/>
      <c r="H126" s="179"/>
      <c r="I126" s="194"/>
      <c r="J126" s="195"/>
      <c r="K126" s="163"/>
      <c r="L126" s="186">
        <f t="shared" si="4"/>
        <v>0</v>
      </c>
      <c r="M126" s="198">
        <f t="shared" si="5"/>
        <v>0</v>
      </c>
    </row>
    <row r="127" spans="1:13" ht="13.8" x14ac:dyDescent="0.25">
      <c r="A127" s="187" t="str">
        <f t="shared" si="3"/>
        <v/>
      </c>
      <c r="B127" s="163"/>
      <c r="C127" s="191"/>
      <c r="D127" s="179"/>
      <c r="E127" s="192"/>
      <c r="F127" s="193"/>
      <c r="G127" s="192"/>
      <c r="H127" s="179"/>
      <c r="I127" s="194"/>
      <c r="J127" s="195"/>
      <c r="K127" s="163"/>
      <c r="L127" s="186">
        <f t="shared" si="4"/>
        <v>0</v>
      </c>
      <c r="M127" s="198">
        <f t="shared" si="5"/>
        <v>0</v>
      </c>
    </row>
    <row r="128" spans="1:13" ht="13.8" x14ac:dyDescent="0.25">
      <c r="A128" s="187" t="str">
        <f t="shared" si="3"/>
        <v/>
      </c>
      <c r="B128" s="163"/>
      <c r="C128" s="191"/>
      <c r="D128" s="179"/>
      <c r="E128" s="192"/>
      <c r="F128" s="193"/>
      <c r="G128" s="192"/>
      <c r="H128" s="179"/>
      <c r="I128" s="194"/>
      <c r="J128" s="195"/>
      <c r="K128" s="163"/>
      <c r="L128" s="186">
        <f t="shared" si="4"/>
        <v>0</v>
      </c>
      <c r="M128" s="198">
        <f t="shared" si="5"/>
        <v>0</v>
      </c>
    </row>
    <row r="129" spans="1:13" ht="13.8" x14ac:dyDescent="0.25">
      <c r="A129" s="187" t="str">
        <f t="shared" si="3"/>
        <v/>
      </c>
      <c r="B129" s="163"/>
      <c r="C129" s="191"/>
      <c r="D129" s="179"/>
      <c r="E129" s="192"/>
      <c r="F129" s="193"/>
      <c r="G129" s="192"/>
      <c r="H129" s="179"/>
      <c r="I129" s="194"/>
      <c r="J129" s="195"/>
      <c r="K129" s="163"/>
      <c r="L129" s="186">
        <f t="shared" si="4"/>
        <v>0</v>
      </c>
      <c r="M129" s="198">
        <f t="shared" si="5"/>
        <v>0</v>
      </c>
    </row>
    <row r="130" spans="1:13" ht="13.8" x14ac:dyDescent="0.25">
      <c r="A130" s="187" t="str">
        <f t="shared" si="3"/>
        <v/>
      </c>
      <c r="B130" s="163"/>
      <c r="C130" s="191"/>
      <c r="D130" s="179"/>
      <c r="E130" s="192"/>
      <c r="F130" s="193"/>
      <c r="G130" s="192"/>
      <c r="H130" s="179"/>
      <c r="I130" s="194"/>
      <c r="J130" s="195"/>
      <c r="K130" s="163"/>
      <c r="L130" s="186">
        <f t="shared" si="4"/>
        <v>0</v>
      </c>
      <c r="M130" s="198">
        <f t="shared" si="5"/>
        <v>0</v>
      </c>
    </row>
    <row r="131" spans="1:13" ht="13.8" x14ac:dyDescent="0.25">
      <c r="A131" s="187" t="str">
        <f t="shared" si="3"/>
        <v/>
      </c>
      <c r="B131" s="163"/>
      <c r="C131" s="191"/>
      <c r="D131" s="179"/>
      <c r="E131" s="192"/>
      <c r="F131" s="193"/>
      <c r="G131" s="192"/>
      <c r="H131" s="179"/>
      <c r="I131" s="194"/>
      <c r="J131" s="195"/>
      <c r="K131" s="163"/>
      <c r="L131" s="186">
        <f t="shared" si="4"/>
        <v>0</v>
      </c>
      <c r="M131" s="198">
        <f t="shared" si="5"/>
        <v>0</v>
      </c>
    </row>
    <row r="132" spans="1:13" ht="13.8" x14ac:dyDescent="0.25">
      <c r="A132" s="187" t="str">
        <f t="shared" si="3"/>
        <v/>
      </c>
      <c r="B132" s="163"/>
      <c r="C132" s="191"/>
      <c r="D132" s="179"/>
      <c r="E132" s="192"/>
      <c r="F132" s="193"/>
      <c r="G132" s="192"/>
      <c r="H132" s="179"/>
      <c r="I132" s="194"/>
      <c r="J132" s="195"/>
      <c r="K132" s="163"/>
      <c r="L132" s="186">
        <f t="shared" si="4"/>
        <v>0</v>
      </c>
      <c r="M132" s="198">
        <f t="shared" si="5"/>
        <v>0</v>
      </c>
    </row>
    <row r="133" spans="1:13" ht="13.8" x14ac:dyDescent="0.25">
      <c r="A133" s="187" t="str">
        <f t="shared" si="3"/>
        <v/>
      </c>
      <c r="B133" s="163"/>
      <c r="C133" s="191"/>
      <c r="D133" s="179"/>
      <c r="E133" s="192"/>
      <c r="F133" s="193"/>
      <c r="G133" s="192"/>
      <c r="H133" s="179"/>
      <c r="I133" s="194"/>
      <c r="J133" s="195"/>
      <c r="K133" s="163"/>
      <c r="L133" s="186">
        <f t="shared" si="4"/>
        <v>0</v>
      </c>
      <c r="M133" s="198">
        <f t="shared" si="5"/>
        <v>0</v>
      </c>
    </row>
    <row r="134" spans="1:13" ht="13.8" x14ac:dyDescent="0.25">
      <c r="A134" s="187" t="str">
        <f t="shared" ref="A134:A197" si="6">CONCATENATE(B134,C134,D134)</f>
        <v/>
      </c>
      <c r="B134" s="163"/>
      <c r="C134" s="191"/>
      <c r="D134" s="179"/>
      <c r="E134" s="192"/>
      <c r="F134" s="193"/>
      <c r="G134" s="192"/>
      <c r="H134" s="179"/>
      <c r="I134" s="194"/>
      <c r="J134" s="195"/>
      <c r="K134" s="163"/>
      <c r="L134" s="186">
        <f t="shared" ref="L134:L197" si="7">IF(K134=1,7,IF(K134=2,6,IF(K134=3,5,IF(K134=4,4,IF(K134=5,3,IF(K134=6,2,IF(K134&gt;=6,1,0)))))))</f>
        <v>0</v>
      </c>
      <c r="M134" s="198">
        <f t="shared" ref="M134:M197" si="8">SUM(L134+$M$5)</f>
        <v>0</v>
      </c>
    </row>
    <row r="135" spans="1:13" ht="13.8" x14ac:dyDescent="0.25">
      <c r="A135" s="187" t="str">
        <f t="shared" si="6"/>
        <v/>
      </c>
      <c r="B135" s="163"/>
      <c r="C135" s="191"/>
      <c r="D135" s="179"/>
      <c r="E135" s="192"/>
      <c r="F135" s="193"/>
      <c r="G135" s="192"/>
      <c r="H135" s="179"/>
      <c r="I135" s="194"/>
      <c r="J135" s="195"/>
      <c r="K135" s="163"/>
      <c r="L135" s="186">
        <f t="shared" si="7"/>
        <v>0</v>
      </c>
      <c r="M135" s="198">
        <f t="shared" si="8"/>
        <v>0</v>
      </c>
    </row>
    <row r="136" spans="1:13" ht="13.8" x14ac:dyDescent="0.25">
      <c r="A136" s="187" t="str">
        <f t="shared" si="6"/>
        <v/>
      </c>
      <c r="B136" s="163"/>
      <c r="C136" s="191"/>
      <c r="D136" s="179"/>
      <c r="E136" s="192"/>
      <c r="F136" s="193"/>
      <c r="G136" s="192"/>
      <c r="H136" s="179"/>
      <c r="I136" s="194"/>
      <c r="J136" s="195"/>
      <c r="K136" s="163"/>
      <c r="L136" s="186">
        <f t="shared" si="7"/>
        <v>0</v>
      </c>
      <c r="M136" s="198">
        <f t="shared" si="8"/>
        <v>0</v>
      </c>
    </row>
    <row r="137" spans="1:13" ht="13.8" x14ac:dyDescent="0.25">
      <c r="A137" s="187" t="str">
        <f t="shared" si="6"/>
        <v/>
      </c>
      <c r="B137" s="163"/>
      <c r="C137" s="191"/>
      <c r="D137" s="179"/>
      <c r="E137" s="192"/>
      <c r="F137" s="193"/>
      <c r="G137" s="192"/>
      <c r="H137" s="179"/>
      <c r="I137" s="194"/>
      <c r="J137" s="195"/>
      <c r="K137" s="163"/>
      <c r="L137" s="186">
        <f t="shared" si="7"/>
        <v>0</v>
      </c>
      <c r="M137" s="198">
        <f t="shared" si="8"/>
        <v>0</v>
      </c>
    </row>
    <row r="138" spans="1:13" ht="13.8" x14ac:dyDescent="0.25">
      <c r="A138" s="187" t="str">
        <f t="shared" si="6"/>
        <v/>
      </c>
      <c r="B138" s="163"/>
      <c r="C138" s="191"/>
      <c r="D138" s="179"/>
      <c r="E138" s="192"/>
      <c r="F138" s="193"/>
      <c r="G138" s="192"/>
      <c r="H138" s="179"/>
      <c r="I138" s="194"/>
      <c r="J138" s="195"/>
      <c r="K138" s="163"/>
      <c r="L138" s="186">
        <f t="shared" si="7"/>
        <v>0</v>
      </c>
      <c r="M138" s="198">
        <f t="shared" si="8"/>
        <v>0</v>
      </c>
    </row>
    <row r="139" spans="1:13" ht="13.8" x14ac:dyDescent="0.25">
      <c r="A139" s="187" t="str">
        <f t="shared" si="6"/>
        <v/>
      </c>
      <c r="B139" s="163"/>
      <c r="C139" s="191"/>
      <c r="D139" s="179"/>
      <c r="E139" s="192"/>
      <c r="F139" s="193"/>
      <c r="G139" s="192"/>
      <c r="H139" s="179"/>
      <c r="I139" s="194"/>
      <c r="J139" s="195"/>
      <c r="K139" s="163"/>
      <c r="L139" s="186">
        <f t="shared" si="7"/>
        <v>0</v>
      </c>
      <c r="M139" s="198">
        <f t="shared" si="8"/>
        <v>0</v>
      </c>
    </row>
    <row r="140" spans="1:13" ht="13.8" x14ac:dyDescent="0.25">
      <c r="A140" s="187" t="str">
        <f t="shared" si="6"/>
        <v/>
      </c>
      <c r="B140" s="163"/>
      <c r="C140" s="191"/>
      <c r="D140" s="179"/>
      <c r="E140" s="192"/>
      <c r="F140" s="193"/>
      <c r="G140" s="192"/>
      <c r="H140" s="179"/>
      <c r="I140" s="194"/>
      <c r="J140" s="195"/>
      <c r="K140" s="163"/>
      <c r="L140" s="186">
        <f t="shared" si="7"/>
        <v>0</v>
      </c>
      <c r="M140" s="198">
        <f t="shared" si="8"/>
        <v>0</v>
      </c>
    </row>
    <row r="141" spans="1:13" ht="13.8" x14ac:dyDescent="0.25">
      <c r="A141" s="187" t="str">
        <f t="shared" si="6"/>
        <v/>
      </c>
      <c r="B141" s="163"/>
      <c r="C141" s="191"/>
      <c r="D141" s="179"/>
      <c r="E141" s="192"/>
      <c r="F141" s="193"/>
      <c r="G141" s="192"/>
      <c r="H141" s="179"/>
      <c r="I141" s="194"/>
      <c r="J141" s="195"/>
      <c r="K141" s="163"/>
      <c r="L141" s="186">
        <f t="shared" si="7"/>
        <v>0</v>
      </c>
      <c r="M141" s="198">
        <f t="shared" si="8"/>
        <v>0</v>
      </c>
    </row>
    <row r="142" spans="1:13" ht="13.8" x14ac:dyDescent="0.25">
      <c r="A142" s="187" t="str">
        <f t="shared" si="6"/>
        <v/>
      </c>
      <c r="B142" s="163"/>
      <c r="C142" s="191"/>
      <c r="D142" s="179"/>
      <c r="E142" s="192"/>
      <c r="F142" s="193"/>
      <c r="G142" s="192"/>
      <c r="H142" s="179"/>
      <c r="I142" s="194"/>
      <c r="J142" s="195"/>
      <c r="K142" s="163"/>
      <c r="L142" s="186">
        <f t="shared" si="7"/>
        <v>0</v>
      </c>
      <c r="M142" s="198">
        <f t="shared" si="8"/>
        <v>0</v>
      </c>
    </row>
    <row r="143" spans="1:13" ht="13.8" x14ac:dyDescent="0.25">
      <c r="A143" s="187" t="str">
        <f t="shared" si="6"/>
        <v/>
      </c>
      <c r="B143" s="163"/>
      <c r="C143" s="191"/>
      <c r="D143" s="179"/>
      <c r="E143" s="192"/>
      <c r="F143" s="193"/>
      <c r="G143" s="192"/>
      <c r="H143" s="179"/>
      <c r="I143" s="194"/>
      <c r="J143" s="195"/>
      <c r="K143" s="163"/>
      <c r="L143" s="186">
        <f t="shared" si="7"/>
        <v>0</v>
      </c>
      <c r="M143" s="198">
        <f t="shared" si="8"/>
        <v>0</v>
      </c>
    </row>
    <row r="144" spans="1:13" ht="13.8" x14ac:dyDescent="0.25">
      <c r="A144" s="187" t="str">
        <f t="shared" si="6"/>
        <v/>
      </c>
      <c r="B144" s="163"/>
      <c r="C144" s="191"/>
      <c r="D144" s="179"/>
      <c r="E144" s="192"/>
      <c r="F144" s="193"/>
      <c r="G144" s="192"/>
      <c r="H144" s="179"/>
      <c r="I144" s="194"/>
      <c r="J144" s="195"/>
      <c r="K144" s="163"/>
      <c r="L144" s="186">
        <f t="shared" si="7"/>
        <v>0</v>
      </c>
      <c r="M144" s="198">
        <f t="shared" si="8"/>
        <v>0</v>
      </c>
    </row>
    <row r="145" spans="1:13" ht="13.8" x14ac:dyDescent="0.25">
      <c r="A145" s="187" t="str">
        <f t="shared" si="6"/>
        <v/>
      </c>
      <c r="B145" s="163"/>
      <c r="C145" s="191"/>
      <c r="D145" s="179"/>
      <c r="E145" s="192"/>
      <c r="F145" s="193"/>
      <c r="G145" s="192"/>
      <c r="H145" s="179"/>
      <c r="I145" s="194"/>
      <c r="J145" s="195"/>
      <c r="K145" s="163"/>
      <c r="L145" s="186">
        <f t="shared" si="7"/>
        <v>0</v>
      </c>
      <c r="M145" s="198">
        <f t="shared" si="8"/>
        <v>0</v>
      </c>
    </row>
    <row r="146" spans="1:13" ht="13.8" x14ac:dyDescent="0.25">
      <c r="A146" s="187" t="str">
        <f t="shared" si="6"/>
        <v/>
      </c>
      <c r="B146" s="163"/>
      <c r="C146" s="191"/>
      <c r="D146" s="179"/>
      <c r="E146" s="192"/>
      <c r="F146" s="193"/>
      <c r="G146" s="192"/>
      <c r="H146" s="179"/>
      <c r="I146" s="194"/>
      <c r="J146" s="195"/>
      <c r="K146" s="163"/>
      <c r="L146" s="186">
        <f t="shared" si="7"/>
        <v>0</v>
      </c>
      <c r="M146" s="198">
        <f t="shared" si="8"/>
        <v>0</v>
      </c>
    </row>
    <row r="147" spans="1:13" ht="13.8" x14ac:dyDescent="0.25">
      <c r="A147" s="187" t="str">
        <f t="shared" si="6"/>
        <v/>
      </c>
      <c r="B147" s="163"/>
      <c r="C147" s="191"/>
      <c r="D147" s="179"/>
      <c r="E147" s="192"/>
      <c r="F147" s="193"/>
      <c r="G147" s="192"/>
      <c r="H147" s="179"/>
      <c r="I147" s="194"/>
      <c r="J147" s="195"/>
      <c r="K147" s="163"/>
      <c r="L147" s="186">
        <f t="shared" si="7"/>
        <v>0</v>
      </c>
      <c r="M147" s="198">
        <f t="shared" si="8"/>
        <v>0</v>
      </c>
    </row>
    <row r="148" spans="1:13" ht="13.8" x14ac:dyDescent="0.25">
      <c r="A148" s="187" t="str">
        <f t="shared" si="6"/>
        <v/>
      </c>
      <c r="B148" s="163"/>
      <c r="C148" s="191"/>
      <c r="D148" s="179"/>
      <c r="E148" s="192"/>
      <c r="F148" s="193"/>
      <c r="G148" s="192"/>
      <c r="H148" s="179"/>
      <c r="I148" s="194"/>
      <c r="J148" s="195"/>
      <c r="K148" s="163"/>
      <c r="L148" s="186">
        <f t="shared" si="7"/>
        <v>0</v>
      </c>
      <c r="M148" s="198">
        <f t="shared" si="8"/>
        <v>0</v>
      </c>
    </row>
    <row r="149" spans="1:13" ht="13.8" x14ac:dyDescent="0.25">
      <c r="A149" s="187" t="str">
        <f t="shared" si="6"/>
        <v/>
      </c>
      <c r="B149" s="163"/>
      <c r="C149" s="191"/>
      <c r="D149" s="179"/>
      <c r="E149" s="192"/>
      <c r="F149" s="193"/>
      <c r="G149" s="192"/>
      <c r="H149" s="179"/>
      <c r="I149" s="194"/>
      <c r="J149" s="195"/>
      <c r="K149" s="163"/>
      <c r="L149" s="186">
        <f t="shared" si="7"/>
        <v>0</v>
      </c>
      <c r="M149" s="198">
        <f t="shared" si="8"/>
        <v>0</v>
      </c>
    </row>
    <row r="150" spans="1:13" ht="13.8" x14ac:dyDescent="0.25">
      <c r="A150" s="187" t="str">
        <f t="shared" si="6"/>
        <v/>
      </c>
      <c r="B150" s="163"/>
      <c r="C150" s="191"/>
      <c r="D150" s="179"/>
      <c r="E150" s="192"/>
      <c r="F150" s="193"/>
      <c r="G150" s="192"/>
      <c r="H150" s="179"/>
      <c r="I150" s="194"/>
      <c r="J150" s="195"/>
      <c r="K150" s="163"/>
      <c r="L150" s="186">
        <f t="shared" si="7"/>
        <v>0</v>
      </c>
      <c r="M150" s="198">
        <f t="shared" si="8"/>
        <v>0</v>
      </c>
    </row>
    <row r="151" spans="1:13" ht="13.8" x14ac:dyDescent="0.25">
      <c r="A151" s="187" t="str">
        <f t="shared" si="6"/>
        <v/>
      </c>
      <c r="B151" s="163"/>
      <c r="C151" s="191"/>
      <c r="D151" s="179"/>
      <c r="E151" s="192"/>
      <c r="F151" s="193"/>
      <c r="G151" s="192"/>
      <c r="H151" s="179"/>
      <c r="I151" s="194"/>
      <c r="J151" s="195"/>
      <c r="K151" s="163"/>
      <c r="L151" s="186">
        <f t="shared" si="7"/>
        <v>0</v>
      </c>
      <c r="M151" s="198">
        <f t="shared" si="8"/>
        <v>0</v>
      </c>
    </row>
    <row r="152" spans="1:13" ht="13.8" x14ac:dyDescent="0.25">
      <c r="A152" s="187" t="str">
        <f t="shared" si="6"/>
        <v/>
      </c>
      <c r="B152" s="163"/>
      <c r="C152" s="191"/>
      <c r="D152" s="179"/>
      <c r="E152" s="192"/>
      <c r="F152" s="193"/>
      <c r="G152" s="192"/>
      <c r="H152" s="179"/>
      <c r="I152" s="194"/>
      <c r="J152" s="195"/>
      <c r="K152" s="163"/>
      <c r="L152" s="186">
        <f t="shared" si="7"/>
        <v>0</v>
      </c>
      <c r="M152" s="198">
        <f t="shared" si="8"/>
        <v>0</v>
      </c>
    </row>
    <row r="153" spans="1:13" ht="13.8" x14ac:dyDescent="0.25">
      <c r="A153" s="187" t="str">
        <f t="shared" si="6"/>
        <v/>
      </c>
      <c r="B153" s="163"/>
      <c r="C153" s="191"/>
      <c r="D153" s="179"/>
      <c r="E153" s="192"/>
      <c r="F153" s="193"/>
      <c r="G153" s="192"/>
      <c r="H153" s="179"/>
      <c r="I153" s="194"/>
      <c r="J153" s="195"/>
      <c r="K153" s="163"/>
      <c r="L153" s="186">
        <f t="shared" si="7"/>
        <v>0</v>
      </c>
      <c r="M153" s="198">
        <f t="shared" si="8"/>
        <v>0</v>
      </c>
    </row>
    <row r="154" spans="1:13" ht="13.8" x14ac:dyDescent="0.25">
      <c r="A154" s="187" t="str">
        <f t="shared" si="6"/>
        <v/>
      </c>
      <c r="B154" s="163"/>
      <c r="C154" s="191"/>
      <c r="D154" s="179"/>
      <c r="E154" s="192"/>
      <c r="F154" s="193"/>
      <c r="G154" s="192"/>
      <c r="H154" s="179"/>
      <c r="I154" s="194"/>
      <c r="J154" s="195"/>
      <c r="K154" s="163"/>
      <c r="L154" s="186">
        <f t="shared" si="7"/>
        <v>0</v>
      </c>
      <c r="M154" s="198">
        <f t="shared" si="8"/>
        <v>0</v>
      </c>
    </row>
    <row r="155" spans="1:13" ht="13.8" x14ac:dyDescent="0.25">
      <c r="A155" s="187" t="str">
        <f t="shared" si="6"/>
        <v/>
      </c>
      <c r="B155" s="163"/>
      <c r="C155" s="191"/>
      <c r="D155" s="179"/>
      <c r="E155" s="192"/>
      <c r="F155" s="193"/>
      <c r="G155" s="192"/>
      <c r="H155" s="179"/>
      <c r="I155" s="194"/>
      <c r="J155" s="195"/>
      <c r="K155" s="163"/>
      <c r="L155" s="186">
        <f t="shared" si="7"/>
        <v>0</v>
      </c>
      <c r="M155" s="198">
        <f t="shared" si="8"/>
        <v>0</v>
      </c>
    </row>
    <row r="156" spans="1:13" ht="13.8" x14ac:dyDescent="0.25">
      <c r="A156" s="187" t="str">
        <f t="shared" si="6"/>
        <v/>
      </c>
      <c r="B156" s="163"/>
      <c r="C156" s="191"/>
      <c r="D156" s="179"/>
      <c r="E156" s="192"/>
      <c r="F156" s="193"/>
      <c r="G156" s="192"/>
      <c r="H156" s="179"/>
      <c r="I156" s="194"/>
      <c r="J156" s="195"/>
      <c r="K156" s="163"/>
      <c r="L156" s="186">
        <f t="shared" si="7"/>
        <v>0</v>
      </c>
      <c r="M156" s="198">
        <f t="shared" si="8"/>
        <v>0</v>
      </c>
    </row>
    <row r="157" spans="1:13" ht="13.8" x14ac:dyDescent="0.25">
      <c r="A157" s="187" t="str">
        <f t="shared" si="6"/>
        <v/>
      </c>
      <c r="B157" s="163"/>
      <c r="C157" s="191"/>
      <c r="D157" s="179"/>
      <c r="E157" s="192"/>
      <c r="F157" s="193"/>
      <c r="G157" s="192"/>
      <c r="H157" s="179"/>
      <c r="I157" s="194"/>
      <c r="J157" s="195"/>
      <c r="K157" s="163"/>
      <c r="L157" s="186">
        <f t="shared" si="7"/>
        <v>0</v>
      </c>
      <c r="M157" s="198">
        <f t="shared" si="8"/>
        <v>0</v>
      </c>
    </row>
    <row r="158" spans="1:13" ht="13.8" x14ac:dyDescent="0.25">
      <c r="A158" s="187" t="str">
        <f t="shared" si="6"/>
        <v/>
      </c>
      <c r="B158" s="163"/>
      <c r="C158" s="191"/>
      <c r="D158" s="179"/>
      <c r="E158" s="192"/>
      <c r="F158" s="193"/>
      <c r="G158" s="192"/>
      <c r="H158" s="179"/>
      <c r="I158" s="194"/>
      <c r="J158" s="195"/>
      <c r="K158" s="163"/>
      <c r="L158" s="186">
        <f t="shared" si="7"/>
        <v>0</v>
      </c>
      <c r="M158" s="198">
        <f t="shared" si="8"/>
        <v>0</v>
      </c>
    </row>
    <row r="159" spans="1:13" ht="13.8" x14ac:dyDescent="0.25">
      <c r="A159" s="187" t="str">
        <f t="shared" si="6"/>
        <v/>
      </c>
      <c r="B159" s="163"/>
      <c r="C159" s="191"/>
      <c r="D159" s="179"/>
      <c r="E159" s="192"/>
      <c r="F159" s="193"/>
      <c r="G159" s="192"/>
      <c r="H159" s="179"/>
      <c r="I159" s="194"/>
      <c r="J159" s="195"/>
      <c r="K159" s="163"/>
      <c r="L159" s="186">
        <f t="shared" si="7"/>
        <v>0</v>
      </c>
      <c r="M159" s="198">
        <f t="shared" si="8"/>
        <v>0</v>
      </c>
    </row>
    <row r="160" spans="1:13" ht="13.8" x14ac:dyDescent="0.25">
      <c r="A160" s="187" t="str">
        <f t="shared" si="6"/>
        <v/>
      </c>
      <c r="B160" s="163"/>
      <c r="C160" s="191"/>
      <c r="D160" s="179"/>
      <c r="E160" s="192"/>
      <c r="F160" s="193"/>
      <c r="G160" s="192"/>
      <c r="H160" s="179"/>
      <c r="I160" s="194"/>
      <c r="J160" s="195"/>
      <c r="K160" s="163"/>
      <c r="L160" s="186">
        <f t="shared" si="7"/>
        <v>0</v>
      </c>
      <c r="M160" s="198">
        <f t="shared" si="8"/>
        <v>0</v>
      </c>
    </row>
    <row r="161" spans="1:13" ht="13.8" x14ac:dyDescent="0.25">
      <c r="A161" s="187" t="str">
        <f t="shared" si="6"/>
        <v/>
      </c>
      <c r="B161" s="163"/>
      <c r="C161" s="191"/>
      <c r="D161" s="179"/>
      <c r="E161" s="192"/>
      <c r="F161" s="193"/>
      <c r="G161" s="192"/>
      <c r="H161" s="179"/>
      <c r="I161" s="194"/>
      <c r="J161" s="195"/>
      <c r="K161" s="163"/>
      <c r="L161" s="186">
        <f t="shared" si="7"/>
        <v>0</v>
      </c>
      <c r="M161" s="198">
        <f t="shared" si="8"/>
        <v>0</v>
      </c>
    </row>
    <row r="162" spans="1:13" ht="13.8" x14ac:dyDescent="0.25">
      <c r="A162" s="187" t="str">
        <f t="shared" si="6"/>
        <v/>
      </c>
      <c r="B162" s="163"/>
      <c r="C162" s="191"/>
      <c r="D162" s="179"/>
      <c r="E162" s="192"/>
      <c r="F162" s="193"/>
      <c r="G162" s="192"/>
      <c r="H162" s="179"/>
      <c r="I162" s="194"/>
      <c r="J162" s="195"/>
      <c r="K162" s="163"/>
      <c r="L162" s="186">
        <f t="shared" si="7"/>
        <v>0</v>
      </c>
      <c r="M162" s="198">
        <f t="shared" si="8"/>
        <v>0</v>
      </c>
    </row>
    <row r="163" spans="1:13" ht="13.8" x14ac:dyDescent="0.25">
      <c r="A163" s="187" t="str">
        <f t="shared" si="6"/>
        <v/>
      </c>
      <c r="B163" s="163"/>
      <c r="C163" s="191"/>
      <c r="D163" s="179"/>
      <c r="E163" s="192"/>
      <c r="F163" s="193"/>
      <c r="G163" s="192"/>
      <c r="H163" s="179"/>
      <c r="I163" s="194"/>
      <c r="J163" s="195"/>
      <c r="K163" s="163"/>
      <c r="L163" s="186">
        <f t="shared" si="7"/>
        <v>0</v>
      </c>
      <c r="M163" s="198">
        <f t="shared" si="8"/>
        <v>0</v>
      </c>
    </row>
    <row r="164" spans="1:13" ht="13.8" x14ac:dyDescent="0.25">
      <c r="A164" s="187" t="str">
        <f t="shared" si="6"/>
        <v/>
      </c>
      <c r="B164" s="163"/>
      <c r="C164" s="191"/>
      <c r="D164" s="179"/>
      <c r="E164" s="192"/>
      <c r="F164" s="193"/>
      <c r="G164" s="192"/>
      <c r="H164" s="179"/>
      <c r="I164" s="194"/>
      <c r="J164" s="195"/>
      <c r="K164" s="163"/>
      <c r="L164" s="186">
        <f t="shared" si="7"/>
        <v>0</v>
      </c>
      <c r="M164" s="198">
        <f t="shared" si="8"/>
        <v>0</v>
      </c>
    </row>
    <row r="165" spans="1:13" ht="13.8" x14ac:dyDescent="0.25">
      <c r="A165" s="187" t="str">
        <f t="shared" si="6"/>
        <v/>
      </c>
      <c r="B165" s="163"/>
      <c r="C165" s="191"/>
      <c r="D165" s="179"/>
      <c r="E165" s="192"/>
      <c r="F165" s="193"/>
      <c r="G165" s="192"/>
      <c r="H165" s="179"/>
      <c r="I165" s="194"/>
      <c r="J165" s="195"/>
      <c r="K165" s="163"/>
      <c r="L165" s="186">
        <f t="shared" si="7"/>
        <v>0</v>
      </c>
      <c r="M165" s="198">
        <f t="shared" si="8"/>
        <v>0</v>
      </c>
    </row>
    <row r="166" spans="1:13" ht="13.8" x14ac:dyDescent="0.25">
      <c r="A166" s="187" t="str">
        <f t="shared" si="6"/>
        <v/>
      </c>
      <c r="B166" s="163"/>
      <c r="C166" s="191"/>
      <c r="D166" s="179"/>
      <c r="E166" s="192"/>
      <c r="F166" s="193"/>
      <c r="G166" s="192"/>
      <c r="H166" s="179"/>
      <c r="I166" s="194"/>
      <c r="J166" s="195"/>
      <c r="K166" s="163"/>
      <c r="L166" s="186">
        <f t="shared" si="7"/>
        <v>0</v>
      </c>
      <c r="M166" s="198">
        <f t="shared" si="8"/>
        <v>0</v>
      </c>
    </row>
    <row r="167" spans="1:13" ht="13.8" x14ac:dyDescent="0.25">
      <c r="A167" s="187" t="str">
        <f t="shared" si="6"/>
        <v/>
      </c>
      <c r="B167" s="163"/>
      <c r="C167" s="191"/>
      <c r="D167" s="179"/>
      <c r="E167" s="192"/>
      <c r="F167" s="193"/>
      <c r="G167" s="192"/>
      <c r="H167" s="179"/>
      <c r="I167" s="194"/>
      <c r="J167" s="195"/>
      <c r="K167" s="163"/>
      <c r="L167" s="186">
        <f t="shared" si="7"/>
        <v>0</v>
      </c>
      <c r="M167" s="198">
        <f t="shared" si="8"/>
        <v>0</v>
      </c>
    </row>
    <row r="168" spans="1:13" ht="13.8" x14ac:dyDescent="0.25">
      <c r="A168" s="187" t="str">
        <f t="shared" si="6"/>
        <v/>
      </c>
      <c r="B168" s="163"/>
      <c r="C168" s="191"/>
      <c r="D168" s="179"/>
      <c r="E168" s="192"/>
      <c r="F168" s="193"/>
      <c r="G168" s="192"/>
      <c r="H168" s="179"/>
      <c r="I168" s="194"/>
      <c r="J168" s="195"/>
      <c r="K168" s="163"/>
      <c r="L168" s="186">
        <f t="shared" si="7"/>
        <v>0</v>
      </c>
      <c r="M168" s="198">
        <f t="shared" si="8"/>
        <v>0</v>
      </c>
    </row>
    <row r="169" spans="1:13" ht="13.8" x14ac:dyDescent="0.25">
      <c r="A169" s="187" t="str">
        <f t="shared" si="6"/>
        <v/>
      </c>
      <c r="B169" s="163"/>
      <c r="C169" s="191"/>
      <c r="D169" s="179"/>
      <c r="E169" s="192"/>
      <c r="F169" s="193"/>
      <c r="G169" s="192"/>
      <c r="H169" s="179"/>
      <c r="I169" s="194"/>
      <c r="J169" s="195"/>
      <c r="K169" s="163"/>
      <c r="L169" s="186">
        <f t="shared" si="7"/>
        <v>0</v>
      </c>
      <c r="M169" s="198">
        <f t="shared" si="8"/>
        <v>0</v>
      </c>
    </row>
    <row r="170" spans="1:13" ht="13.8" x14ac:dyDescent="0.25">
      <c r="A170" s="187" t="str">
        <f t="shared" si="6"/>
        <v/>
      </c>
      <c r="B170" s="163"/>
      <c r="C170" s="191"/>
      <c r="D170" s="179"/>
      <c r="E170" s="192"/>
      <c r="F170" s="193"/>
      <c r="G170" s="192"/>
      <c r="H170" s="179"/>
      <c r="I170" s="194"/>
      <c r="J170" s="195"/>
      <c r="K170" s="163"/>
      <c r="L170" s="186">
        <f t="shared" si="7"/>
        <v>0</v>
      </c>
      <c r="M170" s="198">
        <f t="shared" si="8"/>
        <v>0</v>
      </c>
    </row>
    <row r="171" spans="1:13" ht="13.8" x14ac:dyDescent="0.25">
      <c r="A171" s="187" t="str">
        <f t="shared" si="6"/>
        <v/>
      </c>
      <c r="B171" s="163"/>
      <c r="C171" s="191"/>
      <c r="D171" s="179"/>
      <c r="E171" s="192"/>
      <c r="F171" s="193"/>
      <c r="G171" s="192"/>
      <c r="H171" s="179"/>
      <c r="I171" s="194"/>
      <c r="J171" s="195"/>
      <c r="K171" s="163"/>
      <c r="L171" s="186">
        <f t="shared" si="7"/>
        <v>0</v>
      </c>
      <c r="M171" s="198">
        <f t="shared" si="8"/>
        <v>0</v>
      </c>
    </row>
    <row r="172" spans="1:13" ht="13.8" x14ac:dyDescent="0.25">
      <c r="A172" s="187" t="str">
        <f t="shared" si="6"/>
        <v/>
      </c>
      <c r="B172" s="163"/>
      <c r="C172" s="191"/>
      <c r="D172" s="179"/>
      <c r="E172" s="192"/>
      <c r="F172" s="193"/>
      <c r="G172" s="192"/>
      <c r="H172" s="179"/>
      <c r="I172" s="194"/>
      <c r="J172" s="195"/>
      <c r="K172" s="163"/>
      <c r="L172" s="186">
        <f t="shared" si="7"/>
        <v>0</v>
      </c>
      <c r="M172" s="198">
        <f t="shared" si="8"/>
        <v>0</v>
      </c>
    </row>
    <row r="173" spans="1:13" ht="13.8" x14ac:dyDescent="0.25">
      <c r="A173" s="187" t="str">
        <f t="shared" si="6"/>
        <v/>
      </c>
      <c r="B173" s="163"/>
      <c r="C173" s="191"/>
      <c r="D173" s="179"/>
      <c r="E173" s="192"/>
      <c r="F173" s="193"/>
      <c r="G173" s="192"/>
      <c r="H173" s="179"/>
      <c r="I173" s="194"/>
      <c r="J173" s="195"/>
      <c r="K173" s="163"/>
      <c r="L173" s="186">
        <f t="shared" si="7"/>
        <v>0</v>
      </c>
      <c r="M173" s="198">
        <f t="shared" si="8"/>
        <v>0</v>
      </c>
    </row>
    <row r="174" spans="1:13" ht="13.8" x14ac:dyDescent="0.25">
      <c r="A174" s="187" t="str">
        <f t="shared" si="6"/>
        <v/>
      </c>
      <c r="B174" s="163"/>
      <c r="C174" s="191"/>
      <c r="D174" s="179"/>
      <c r="E174" s="192"/>
      <c r="F174" s="193"/>
      <c r="G174" s="192"/>
      <c r="H174" s="179"/>
      <c r="I174" s="194"/>
      <c r="J174" s="195"/>
      <c r="K174" s="163"/>
      <c r="L174" s="186">
        <f t="shared" si="7"/>
        <v>0</v>
      </c>
      <c r="M174" s="198">
        <f t="shared" si="8"/>
        <v>0</v>
      </c>
    </row>
    <row r="175" spans="1:13" ht="13.8" x14ac:dyDescent="0.25">
      <c r="A175" s="187" t="str">
        <f t="shared" si="6"/>
        <v/>
      </c>
      <c r="B175" s="163"/>
      <c r="C175" s="191"/>
      <c r="D175" s="179"/>
      <c r="E175" s="192"/>
      <c r="F175" s="193"/>
      <c r="G175" s="192"/>
      <c r="H175" s="179"/>
      <c r="I175" s="194"/>
      <c r="J175" s="195"/>
      <c r="K175" s="163"/>
      <c r="L175" s="186">
        <f t="shared" si="7"/>
        <v>0</v>
      </c>
      <c r="M175" s="198">
        <f t="shared" si="8"/>
        <v>0</v>
      </c>
    </row>
    <row r="176" spans="1:13" ht="13.8" x14ac:dyDescent="0.25">
      <c r="A176" s="187" t="str">
        <f t="shared" si="6"/>
        <v/>
      </c>
      <c r="B176" s="163"/>
      <c r="C176" s="191"/>
      <c r="D176" s="179"/>
      <c r="E176" s="192"/>
      <c r="F176" s="193"/>
      <c r="G176" s="192"/>
      <c r="H176" s="179"/>
      <c r="I176" s="194"/>
      <c r="J176" s="195"/>
      <c r="K176" s="163"/>
      <c r="L176" s="186">
        <f t="shared" si="7"/>
        <v>0</v>
      </c>
      <c r="M176" s="198">
        <f t="shared" si="8"/>
        <v>0</v>
      </c>
    </row>
    <row r="177" spans="1:13" ht="13.8" x14ac:dyDescent="0.25">
      <c r="A177" s="187" t="str">
        <f t="shared" si="6"/>
        <v/>
      </c>
      <c r="B177" s="163"/>
      <c r="C177" s="191"/>
      <c r="D177" s="179"/>
      <c r="E177" s="192"/>
      <c r="F177" s="193"/>
      <c r="G177" s="192"/>
      <c r="H177" s="179"/>
      <c r="I177" s="194"/>
      <c r="J177" s="195"/>
      <c r="K177" s="163"/>
      <c r="L177" s="186">
        <f t="shared" si="7"/>
        <v>0</v>
      </c>
      <c r="M177" s="198">
        <f t="shared" si="8"/>
        <v>0</v>
      </c>
    </row>
    <row r="178" spans="1:13" ht="13.8" x14ac:dyDescent="0.25">
      <c r="A178" s="187" t="str">
        <f t="shared" si="6"/>
        <v/>
      </c>
      <c r="B178" s="163"/>
      <c r="C178" s="191"/>
      <c r="D178" s="179"/>
      <c r="E178" s="192"/>
      <c r="F178" s="193"/>
      <c r="G178" s="192"/>
      <c r="H178" s="179"/>
      <c r="I178" s="194"/>
      <c r="J178" s="195"/>
      <c r="K178" s="163"/>
      <c r="L178" s="186">
        <f t="shared" si="7"/>
        <v>0</v>
      </c>
      <c r="M178" s="198">
        <f t="shared" si="8"/>
        <v>0</v>
      </c>
    </row>
    <row r="179" spans="1:13" ht="13.8" x14ac:dyDescent="0.25">
      <c r="A179" s="187" t="str">
        <f t="shared" si="6"/>
        <v/>
      </c>
      <c r="B179" s="163"/>
      <c r="C179" s="191"/>
      <c r="D179" s="179"/>
      <c r="E179" s="192"/>
      <c r="F179" s="193"/>
      <c r="G179" s="192"/>
      <c r="H179" s="179"/>
      <c r="I179" s="194"/>
      <c r="J179" s="195"/>
      <c r="K179" s="163"/>
      <c r="L179" s="186">
        <f t="shared" si="7"/>
        <v>0</v>
      </c>
      <c r="M179" s="198">
        <f t="shared" si="8"/>
        <v>0</v>
      </c>
    </row>
    <row r="180" spans="1:13" ht="13.8" x14ac:dyDescent="0.25">
      <c r="A180" s="187" t="str">
        <f t="shared" si="6"/>
        <v/>
      </c>
      <c r="B180" s="163"/>
      <c r="C180" s="191"/>
      <c r="D180" s="179"/>
      <c r="E180" s="192"/>
      <c r="F180" s="193"/>
      <c r="G180" s="192"/>
      <c r="H180" s="179"/>
      <c r="I180" s="194"/>
      <c r="J180" s="195"/>
      <c r="K180" s="163"/>
      <c r="L180" s="186">
        <f t="shared" si="7"/>
        <v>0</v>
      </c>
      <c r="M180" s="198">
        <f t="shared" si="8"/>
        <v>0</v>
      </c>
    </row>
    <row r="181" spans="1:13" ht="13.8" x14ac:dyDescent="0.25">
      <c r="A181" s="187" t="str">
        <f t="shared" si="6"/>
        <v/>
      </c>
      <c r="B181" s="163"/>
      <c r="C181" s="191"/>
      <c r="D181" s="179"/>
      <c r="E181" s="192"/>
      <c r="F181" s="193"/>
      <c r="G181" s="192"/>
      <c r="H181" s="179"/>
      <c r="I181" s="194"/>
      <c r="J181" s="195"/>
      <c r="K181" s="163"/>
      <c r="L181" s="186">
        <f t="shared" si="7"/>
        <v>0</v>
      </c>
      <c r="M181" s="198">
        <f t="shared" si="8"/>
        <v>0</v>
      </c>
    </row>
    <row r="182" spans="1:13" ht="13.8" x14ac:dyDescent="0.25">
      <c r="A182" s="187" t="str">
        <f t="shared" si="6"/>
        <v/>
      </c>
      <c r="B182" s="163"/>
      <c r="C182" s="191"/>
      <c r="D182" s="179"/>
      <c r="E182" s="192"/>
      <c r="F182" s="193"/>
      <c r="G182" s="192"/>
      <c r="H182" s="179"/>
      <c r="I182" s="194"/>
      <c r="J182" s="195"/>
      <c r="K182" s="163"/>
      <c r="L182" s="186">
        <f t="shared" si="7"/>
        <v>0</v>
      </c>
      <c r="M182" s="198">
        <f t="shared" si="8"/>
        <v>0</v>
      </c>
    </row>
    <row r="183" spans="1:13" ht="13.8" x14ac:dyDescent="0.25">
      <c r="A183" s="187" t="str">
        <f t="shared" si="6"/>
        <v/>
      </c>
      <c r="B183" s="163"/>
      <c r="C183" s="191"/>
      <c r="D183" s="179"/>
      <c r="E183" s="192"/>
      <c r="F183" s="193"/>
      <c r="G183" s="192"/>
      <c r="H183" s="179"/>
      <c r="I183" s="194"/>
      <c r="J183" s="195"/>
      <c r="K183" s="163"/>
      <c r="L183" s="186">
        <f t="shared" si="7"/>
        <v>0</v>
      </c>
      <c r="M183" s="198">
        <f t="shared" si="8"/>
        <v>0</v>
      </c>
    </row>
    <row r="184" spans="1:13" ht="13.8" x14ac:dyDescent="0.25">
      <c r="A184" s="187" t="str">
        <f t="shared" si="6"/>
        <v/>
      </c>
      <c r="B184" s="163"/>
      <c r="C184" s="191"/>
      <c r="D184" s="179"/>
      <c r="E184" s="192"/>
      <c r="F184" s="193"/>
      <c r="G184" s="192"/>
      <c r="H184" s="179"/>
      <c r="I184" s="194"/>
      <c r="J184" s="195"/>
      <c r="K184" s="163"/>
      <c r="L184" s="186">
        <f t="shared" si="7"/>
        <v>0</v>
      </c>
      <c r="M184" s="198">
        <f t="shared" si="8"/>
        <v>0</v>
      </c>
    </row>
    <row r="185" spans="1:13" ht="13.8" x14ac:dyDescent="0.25">
      <c r="A185" s="187" t="str">
        <f t="shared" si="6"/>
        <v/>
      </c>
      <c r="B185" s="163"/>
      <c r="C185" s="191"/>
      <c r="D185" s="179"/>
      <c r="E185" s="192"/>
      <c r="F185" s="193"/>
      <c r="G185" s="192"/>
      <c r="H185" s="179"/>
      <c r="I185" s="194"/>
      <c r="J185" s="195"/>
      <c r="K185" s="163"/>
      <c r="L185" s="186">
        <f t="shared" si="7"/>
        <v>0</v>
      </c>
      <c r="M185" s="198">
        <f t="shared" si="8"/>
        <v>0</v>
      </c>
    </row>
    <row r="186" spans="1:13" ht="13.8" x14ac:dyDescent="0.25">
      <c r="A186" s="187" t="str">
        <f t="shared" si="6"/>
        <v/>
      </c>
      <c r="B186" s="163"/>
      <c r="C186" s="191"/>
      <c r="D186" s="179"/>
      <c r="E186" s="192"/>
      <c r="F186" s="193"/>
      <c r="G186" s="192"/>
      <c r="H186" s="179"/>
      <c r="I186" s="194"/>
      <c r="J186" s="195"/>
      <c r="K186" s="163"/>
      <c r="L186" s="186">
        <f t="shared" si="7"/>
        <v>0</v>
      </c>
      <c r="M186" s="198">
        <f t="shared" si="8"/>
        <v>0</v>
      </c>
    </row>
    <row r="187" spans="1:13" ht="13.8" x14ac:dyDescent="0.25">
      <c r="A187" s="187" t="str">
        <f t="shared" si="6"/>
        <v/>
      </c>
      <c r="B187" s="163"/>
      <c r="C187" s="191"/>
      <c r="D187" s="179"/>
      <c r="E187" s="192"/>
      <c r="F187" s="193"/>
      <c r="G187" s="192"/>
      <c r="H187" s="179"/>
      <c r="I187" s="194"/>
      <c r="J187" s="195"/>
      <c r="K187" s="163"/>
      <c r="L187" s="186">
        <f t="shared" si="7"/>
        <v>0</v>
      </c>
      <c r="M187" s="198">
        <f t="shared" si="8"/>
        <v>0</v>
      </c>
    </row>
    <row r="188" spans="1:13" ht="13.8" x14ac:dyDescent="0.25">
      <c r="A188" s="187" t="str">
        <f t="shared" si="6"/>
        <v/>
      </c>
      <c r="B188" s="163"/>
      <c r="C188" s="191"/>
      <c r="D188" s="179"/>
      <c r="E188" s="192"/>
      <c r="F188" s="193"/>
      <c r="G188" s="192"/>
      <c r="H188" s="179"/>
      <c r="I188" s="194"/>
      <c r="J188" s="195"/>
      <c r="K188" s="163"/>
      <c r="L188" s="186">
        <f t="shared" si="7"/>
        <v>0</v>
      </c>
      <c r="M188" s="198">
        <f t="shared" si="8"/>
        <v>0</v>
      </c>
    </row>
    <row r="189" spans="1:13" ht="13.8" x14ac:dyDescent="0.25">
      <c r="A189" s="187" t="str">
        <f t="shared" si="6"/>
        <v/>
      </c>
      <c r="B189" s="163"/>
      <c r="C189" s="191"/>
      <c r="D189" s="179"/>
      <c r="E189" s="192"/>
      <c r="F189" s="193"/>
      <c r="G189" s="192"/>
      <c r="H189" s="179"/>
      <c r="I189" s="194"/>
      <c r="J189" s="195"/>
      <c r="K189" s="163"/>
      <c r="L189" s="186">
        <f t="shared" si="7"/>
        <v>0</v>
      </c>
      <c r="M189" s="198">
        <f t="shared" si="8"/>
        <v>0</v>
      </c>
    </row>
    <row r="190" spans="1:13" ht="13.8" x14ac:dyDescent="0.25">
      <c r="A190" s="187" t="str">
        <f t="shared" si="6"/>
        <v/>
      </c>
      <c r="B190" s="163"/>
      <c r="C190" s="191"/>
      <c r="D190" s="179"/>
      <c r="E190" s="192"/>
      <c r="F190" s="193"/>
      <c r="G190" s="192"/>
      <c r="H190" s="179"/>
      <c r="I190" s="194"/>
      <c r="J190" s="195"/>
      <c r="K190" s="163"/>
      <c r="L190" s="186">
        <f t="shared" si="7"/>
        <v>0</v>
      </c>
      <c r="M190" s="198">
        <f t="shared" si="8"/>
        <v>0</v>
      </c>
    </row>
    <row r="191" spans="1:13" ht="13.8" x14ac:dyDescent="0.25">
      <c r="A191" s="187" t="str">
        <f t="shared" si="6"/>
        <v/>
      </c>
      <c r="B191" s="163"/>
      <c r="C191" s="191"/>
      <c r="D191" s="179"/>
      <c r="E191" s="192"/>
      <c r="F191" s="193"/>
      <c r="G191" s="192"/>
      <c r="H191" s="179"/>
      <c r="I191" s="194"/>
      <c r="J191" s="195"/>
      <c r="K191" s="163"/>
      <c r="L191" s="186">
        <f t="shared" si="7"/>
        <v>0</v>
      </c>
      <c r="M191" s="198">
        <f t="shared" si="8"/>
        <v>0</v>
      </c>
    </row>
    <row r="192" spans="1:13" ht="13.8" x14ac:dyDescent="0.25">
      <c r="A192" s="187" t="str">
        <f t="shared" si="6"/>
        <v/>
      </c>
      <c r="B192" s="163"/>
      <c r="C192" s="191"/>
      <c r="D192" s="179"/>
      <c r="E192" s="192"/>
      <c r="F192" s="193"/>
      <c r="G192" s="192"/>
      <c r="H192" s="179"/>
      <c r="I192" s="194"/>
      <c r="J192" s="195"/>
      <c r="K192" s="163"/>
      <c r="L192" s="186">
        <f t="shared" si="7"/>
        <v>0</v>
      </c>
      <c r="M192" s="198">
        <f t="shared" si="8"/>
        <v>0</v>
      </c>
    </row>
    <row r="193" spans="1:13" ht="13.8" x14ac:dyDescent="0.25">
      <c r="A193" s="187" t="str">
        <f t="shared" si="6"/>
        <v/>
      </c>
      <c r="B193" s="163"/>
      <c r="C193" s="191"/>
      <c r="D193" s="179"/>
      <c r="E193" s="192"/>
      <c r="F193" s="193"/>
      <c r="G193" s="192"/>
      <c r="H193" s="179"/>
      <c r="I193" s="194"/>
      <c r="J193" s="195"/>
      <c r="K193" s="163"/>
      <c r="L193" s="186">
        <f t="shared" si="7"/>
        <v>0</v>
      </c>
      <c r="M193" s="198">
        <f t="shared" si="8"/>
        <v>0</v>
      </c>
    </row>
    <row r="194" spans="1:13" ht="13.8" x14ac:dyDescent="0.25">
      <c r="A194" s="187" t="str">
        <f t="shared" si="6"/>
        <v/>
      </c>
      <c r="B194" s="163"/>
      <c r="C194" s="191"/>
      <c r="D194" s="179"/>
      <c r="E194" s="192"/>
      <c r="F194" s="193"/>
      <c r="G194" s="192"/>
      <c r="H194" s="179"/>
      <c r="I194" s="194"/>
      <c r="J194" s="195"/>
      <c r="K194" s="163"/>
      <c r="L194" s="186">
        <f t="shared" si="7"/>
        <v>0</v>
      </c>
      <c r="M194" s="198">
        <f t="shared" si="8"/>
        <v>0</v>
      </c>
    </row>
    <row r="195" spans="1:13" ht="13.8" x14ac:dyDescent="0.25">
      <c r="A195" s="187" t="str">
        <f t="shared" si="6"/>
        <v/>
      </c>
      <c r="B195" s="163"/>
      <c r="C195" s="191"/>
      <c r="D195" s="179"/>
      <c r="E195" s="192"/>
      <c r="F195" s="193"/>
      <c r="G195" s="192"/>
      <c r="H195" s="179"/>
      <c r="I195" s="194"/>
      <c r="J195" s="195"/>
      <c r="K195" s="163"/>
      <c r="L195" s="186">
        <f t="shared" si="7"/>
        <v>0</v>
      </c>
      <c r="M195" s="198">
        <f t="shared" si="8"/>
        <v>0</v>
      </c>
    </row>
    <row r="196" spans="1:13" ht="13.8" x14ac:dyDescent="0.25">
      <c r="A196" s="187" t="str">
        <f t="shared" si="6"/>
        <v/>
      </c>
      <c r="B196" s="163"/>
      <c r="C196" s="191"/>
      <c r="D196" s="179"/>
      <c r="E196" s="192"/>
      <c r="F196" s="193"/>
      <c r="G196" s="192"/>
      <c r="H196" s="179"/>
      <c r="I196" s="194"/>
      <c r="J196" s="195"/>
      <c r="K196" s="163"/>
      <c r="L196" s="186">
        <f t="shared" si="7"/>
        <v>0</v>
      </c>
      <c r="M196" s="198">
        <f t="shared" si="8"/>
        <v>0</v>
      </c>
    </row>
    <row r="197" spans="1:13" ht="13.8" x14ac:dyDescent="0.25">
      <c r="A197" s="187" t="str">
        <f t="shared" si="6"/>
        <v/>
      </c>
      <c r="B197" s="163"/>
      <c r="C197" s="191"/>
      <c r="D197" s="179"/>
      <c r="E197" s="192"/>
      <c r="F197" s="193"/>
      <c r="G197" s="192"/>
      <c r="H197" s="179"/>
      <c r="I197" s="194"/>
      <c r="J197" s="195"/>
      <c r="K197" s="163"/>
      <c r="L197" s="186">
        <f t="shared" si="7"/>
        <v>0</v>
      </c>
      <c r="M197" s="198">
        <f t="shared" si="8"/>
        <v>0</v>
      </c>
    </row>
    <row r="198" spans="1:13" ht="13.8" x14ac:dyDescent="0.25">
      <c r="A198" s="187" t="str">
        <f t="shared" ref="A198:A208" si="9">CONCATENATE(B198,C198,D198)</f>
        <v/>
      </c>
      <c r="B198" s="163"/>
      <c r="C198" s="191"/>
      <c r="D198" s="179"/>
      <c r="E198" s="192"/>
      <c r="F198" s="193"/>
      <c r="G198" s="192"/>
      <c r="H198" s="179"/>
      <c r="I198" s="194"/>
      <c r="J198" s="195"/>
      <c r="K198" s="163"/>
      <c r="L198" s="186">
        <f t="shared" ref="L198:L207" si="10">IF(K198=1,7,IF(K198=2,6,IF(K198=3,5,IF(K198=4,4,IF(K198=5,3,IF(K198=6,2,IF(K198&gt;=6,1,0)))))))</f>
        <v>0</v>
      </c>
      <c r="M198" s="198">
        <f t="shared" ref="M198:M207" si="11">SUM(L198+$M$5)</f>
        <v>0</v>
      </c>
    </row>
    <row r="199" spans="1:13" ht="13.8" x14ac:dyDescent="0.25">
      <c r="A199" s="187" t="str">
        <f t="shared" si="9"/>
        <v/>
      </c>
      <c r="B199" s="163"/>
      <c r="C199" s="191"/>
      <c r="D199" s="179"/>
      <c r="E199" s="192"/>
      <c r="F199" s="193"/>
      <c r="G199" s="192"/>
      <c r="H199" s="179"/>
      <c r="I199" s="194"/>
      <c r="J199" s="195"/>
      <c r="K199" s="163"/>
      <c r="L199" s="186">
        <f t="shared" si="10"/>
        <v>0</v>
      </c>
      <c r="M199" s="198">
        <f t="shared" si="11"/>
        <v>0</v>
      </c>
    </row>
    <row r="200" spans="1:13" ht="13.8" x14ac:dyDescent="0.25">
      <c r="A200" s="187" t="str">
        <f t="shared" si="9"/>
        <v/>
      </c>
      <c r="B200" s="163"/>
      <c r="C200" s="191"/>
      <c r="D200" s="179"/>
      <c r="E200" s="192"/>
      <c r="F200" s="193"/>
      <c r="G200" s="192"/>
      <c r="H200" s="179"/>
      <c r="I200" s="194"/>
      <c r="J200" s="195"/>
      <c r="K200" s="163"/>
      <c r="L200" s="186">
        <f t="shared" si="10"/>
        <v>0</v>
      </c>
      <c r="M200" s="198">
        <f t="shared" si="11"/>
        <v>0</v>
      </c>
    </row>
    <row r="201" spans="1:13" ht="13.8" x14ac:dyDescent="0.25">
      <c r="A201" s="187" t="str">
        <f t="shared" si="9"/>
        <v/>
      </c>
      <c r="B201" s="163"/>
      <c r="C201" s="191"/>
      <c r="D201" s="179"/>
      <c r="E201" s="192"/>
      <c r="F201" s="193"/>
      <c r="G201" s="192"/>
      <c r="H201" s="179"/>
      <c r="I201" s="194"/>
      <c r="J201" s="195"/>
      <c r="K201" s="163"/>
      <c r="L201" s="186">
        <f t="shared" si="10"/>
        <v>0</v>
      </c>
      <c r="M201" s="198">
        <f t="shared" si="11"/>
        <v>0</v>
      </c>
    </row>
    <row r="202" spans="1:13" ht="13.8" x14ac:dyDescent="0.25">
      <c r="A202" s="187" t="str">
        <f t="shared" si="9"/>
        <v/>
      </c>
      <c r="B202" s="163"/>
      <c r="C202" s="191"/>
      <c r="D202" s="179"/>
      <c r="E202" s="192"/>
      <c r="F202" s="193"/>
      <c r="G202" s="192"/>
      <c r="H202" s="179"/>
      <c r="I202" s="194"/>
      <c r="J202" s="195"/>
      <c r="K202" s="163"/>
      <c r="L202" s="186">
        <f t="shared" si="10"/>
        <v>0</v>
      </c>
      <c r="M202" s="198">
        <f t="shared" si="11"/>
        <v>0</v>
      </c>
    </row>
    <row r="203" spans="1:13" ht="13.8" x14ac:dyDescent="0.25">
      <c r="A203" s="187" t="str">
        <f t="shared" si="9"/>
        <v/>
      </c>
      <c r="B203" s="163"/>
      <c r="C203" s="191"/>
      <c r="D203" s="179"/>
      <c r="E203" s="192"/>
      <c r="F203" s="193"/>
      <c r="G203" s="192"/>
      <c r="H203" s="179"/>
      <c r="I203" s="194"/>
      <c r="J203" s="195"/>
      <c r="K203" s="163"/>
      <c r="L203" s="186">
        <f t="shared" si="10"/>
        <v>0</v>
      </c>
      <c r="M203" s="198">
        <f t="shared" si="11"/>
        <v>0</v>
      </c>
    </row>
    <row r="204" spans="1:13" ht="13.8" x14ac:dyDescent="0.25">
      <c r="A204" s="187" t="str">
        <f t="shared" si="9"/>
        <v/>
      </c>
      <c r="B204" s="163"/>
      <c r="C204" s="191"/>
      <c r="D204" s="179"/>
      <c r="E204" s="192"/>
      <c r="F204" s="193"/>
      <c r="G204" s="192"/>
      <c r="H204" s="179"/>
      <c r="I204" s="194"/>
      <c r="J204" s="195"/>
      <c r="K204" s="163"/>
      <c r="L204" s="186">
        <f t="shared" si="10"/>
        <v>0</v>
      </c>
      <c r="M204" s="198">
        <f t="shared" si="11"/>
        <v>0</v>
      </c>
    </row>
    <row r="205" spans="1:13" ht="13.8" x14ac:dyDescent="0.25">
      <c r="A205" s="187" t="str">
        <f t="shared" si="9"/>
        <v/>
      </c>
      <c r="B205" s="163"/>
      <c r="C205" s="191"/>
      <c r="D205" s="179"/>
      <c r="E205" s="192"/>
      <c r="F205" s="193"/>
      <c r="G205" s="192"/>
      <c r="H205" s="179"/>
      <c r="I205" s="194"/>
      <c r="J205" s="195"/>
      <c r="K205" s="163"/>
      <c r="L205" s="186">
        <f t="shared" si="10"/>
        <v>0</v>
      </c>
      <c r="M205" s="198">
        <f t="shared" si="11"/>
        <v>0</v>
      </c>
    </row>
    <row r="206" spans="1:13" ht="13.8" x14ac:dyDescent="0.25">
      <c r="A206" s="187" t="str">
        <f t="shared" si="9"/>
        <v/>
      </c>
      <c r="B206" s="163"/>
      <c r="C206" s="191"/>
      <c r="D206" s="179"/>
      <c r="E206" s="192"/>
      <c r="F206" s="193"/>
      <c r="G206" s="192"/>
      <c r="H206" s="179"/>
      <c r="I206" s="194"/>
      <c r="J206" s="195"/>
      <c r="K206" s="163"/>
      <c r="L206" s="186">
        <f t="shared" si="10"/>
        <v>0</v>
      </c>
      <c r="M206" s="198">
        <f t="shared" si="11"/>
        <v>0</v>
      </c>
    </row>
    <row r="207" spans="1:13" ht="13.8" x14ac:dyDescent="0.25">
      <c r="A207" s="187" t="str">
        <f t="shared" si="9"/>
        <v/>
      </c>
      <c r="B207" s="163"/>
      <c r="C207" s="191"/>
      <c r="D207" s="179"/>
      <c r="E207" s="192"/>
      <c r="F207" s="193"/>
      <c r="G207" s="192"/>
      <c r="H207" s="179"/>
      <c r="I207" s="194"/>
      <c r="J207" s="195"/>
      <c r="K207" s="163"/>
      <c r="L207" s="186">
        <f t="shared" si="10"/>
        <v>0</v>
      </c>
      <c r="M207" s="198">
        <f t="shared" si="11"/>
        <v>0</v>
      </c>
    </row>
    <row r="208" spans="1:13" ht="13.8" x14ac:dyDescent="0.25">
      <c r="A208" s="187" t="str">
        <f t="shared" si="9"/>
        <v/>
      </c>
      <c r="B208" s="163"/>
      <c r="C208" s="191"/>
      <c r="D208" s="179"/>
      <c r="E208" s="192"/>
      <c r="F208" s="193"/>
      <c r="G208" s="192"/>
      <c r="H208" s="179"/>
      <c r="I208" s="194"/>
      <c r="J208" s="195"/>
      <c r="K208" s="163"/>
      <c r="L208" s="186">
        <f t="shared" ref="L208" si="12">IF(K208=1,7,IF(K208=2,6,IF(K208=3,5,IF(K208=4,4,IF(K208=5,3,IF(K208=6,2,IF(K208&gt;=6,1,0)))))))</f>
        <v>0</v>
      </c>
      <c r="M208" s="198">
        <f t="shared" ref="M208" si="13">SUM(L208+$M$5)</f>
        <v>0</v>
      </c>
    </row>
  </sheetData>
  <autoFilter ref="A3:M208" xr:uid="{ABA37022-F0CB-45A7-B9D7-6FFA131DA932}">
    <filterColumn colId="6" showButton="0"/>
    <filterColumn colId="7" showButton="0"/>
    <filterColumn colId="8" showButton="0"/>
    <sortState xmlns:xlrd2="http://schemas.microsoft.com/office/spreadsheetml/2017/richdata2" ref="A8:M208">
      <sortCondition ref="C3:C208"/>
    </sortState>
  </autoFilter>
  <mergeCells count="18">
    <mergeCell ref="K1:L1"/>
    <mergeCell ref="B2:L2"/>
    <mergeCell ref="F3:F4"/>
    <mergeCell ref="G3:J3"/>
    <mergeCell ref="K3:K5"/>
    <mergeCell ref="L3:L5"/>
    <mergeCell ref="G4:G5"/>
    <mergeCell ref="H4:H5"/>
    <mergeCell ref="I4:I5"/>
    <mergeCell ref="J4:J5"/>
    <mergeCell ref="B1:C1"/>
    <mergeCell ref="E1:I1"/>
    <mergeCell ref="A3:A5"/>
    <mergeCell ref="B3:B5"/>
    <mergeCell ref="C3:C5"/>
    <mergeCell ref="D3:D5"/>
    <mergeCell ref="E3:E4"/>
    <mergeCell ref="E5:F5"/>
  </mergeCells>
  <conditionalFormatting sqref="C1:D5">
    <cfRule type="duplicateValues" dxfId="37" priority="497"/>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28BA1-E4B0-4BED-B9FA-6D7651F2296D}">
  <sheetPr>
    <tabColor rgb="FFFF0000"/>
  </sheetPr>
  <dimension ref="A1:O245"/>
  <sheetViews>
    <sheetView topLeftCell="A150" zoomScale="75" zoomScaleNormal="75" workbookViewId="0">
      <selection activeCell="G13" sqref="G13"/>
    </sheetView>
  </sheetViews>
  <sheetFormatPr defaultColWidth="9.109375" defaultRowHeight="13.2" x14ac:dyDescent="0.25"/>
  <cols>
    <col min="1" max="1" width="54.33203125" bestFit="1" customWidth="1"/>
    <col min="2" max="2" width="6.6640625" customWidth="1"/>
    <col min="3" max="3" width="23.5546875" bestFit="1" customWidth="1"/>
    <col min="4" max="4" width="29.109375" bestFit="1" customWidth="1"/>
    <col min="5" max="5" width="18.33203125" customWidth="1"/>
    <col min="6" max="6" width="13.109375" customWidth="1"/>
    <col min="7" max="7" width="6.5546875" customWidth="1"/>
    <col min="8" max="8" width="6.5546875" style="158" customWidth="1"/>
    <col min="9" max="9" width="3.33203125" customWidth="1"/>
    <col min="10" max="10" width="6.5546875" customWidth="1"/>
    <col min="11" max="11" width="12.88671875" bestFit="1" customWidth="1"/>
    <col min="12" max="12" width="7" bestFit="1" customWidth="1"/>
    <col min="13" max="13" width="30.5546875" bestFit="1" customWidth="1"/>
  </cols>
  <sheetData>
    <row r="1" spans="1:15" s="9" customFormat="1" ht="22.5" customHeight="1" thickBot="1" x14ac:dyDescent="0.3">
      <c r="A1" s="174">
        <f>SUM(A2-1)</f>
        <v>0</v>
      </c>
      <c r="B1" s="557" t="s">
        <v>99</v>
      </c>
      <c r="C1" s="559"/>
      <c r="D1" s="7" t="s">
        <v>11</v>
      </c>
      <c r="E1" s="557" t="s">
        <v>490</v>
      </c>
      <c r="F1" s="558"/>
      <c r="G1" s="558"/>
      <c r="H1" s="558"/>
      <c r="I1" s="558"/>
      <c r="J1" s="8" t="s">
        <v>12</v>
      </c>
      <c r="K1" s="551">
        <v>44997</v>
      </c>
      <c r="L1" s="552"/>
      <c r="M1" s="8" t="s">
        <v>22</v>
      </c>
    </row>
    <row r="2" spans="1:15" s="9" customFormat="1" ht="22.5" customHeight="1" thickBot="1" x14ac:dyDescent="0.3">
      <c r="A2" s="175">
        <f>COUNTA(_xlfn.UNIQUE(D6:D148))</f>
        <v>1</v>
      </c>
      <c r="B2" s="553" t="s">
        <v>23</v>
      </c>
      <c r="C2" s="554"/>
      <c r="D2" s="554"/>
      <c r="E2" s="554"/>
      <c r="F2" s="554"/>
      <c r="G2" s="554"/>
      <c r="H2" s="554"/>
      <c r="I2" s="554"/>
      <c r="J2" s="554"/>
      <c r="K2" s="554"/>
      <c r="L2" s="555"/>
      <c r="M2" s="10" t="s">
        <v>24</v>
      </c>
    </row>
    <row r="3" spans="1:15" s="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5" s="9" customFormat="1" ht="14.4" thickBot="1" x14ac:dyDescent="0.3">
      <c r="A4" s="536"/>
      <c r="B4" s="539"/>
      <c r="C4" s="542"/>
      <c r="D4" s="545"/>
      <c r="E4" s="548"/>
      <c r="F4" s="556"/>
      <c r="G4" s="566" t="s">
        <v>100</v>
      </c>
      <c r="H4" s="568">
        <v>65</v>
      </c>
      <c r="I4" s="568">
        <v>80</v>
      </c>
      <c r="J4" s="544" t="s">
        <v>101</v>
      </c>
      <c r="K4" s="561"/>
      <c r="L4" s="564"/>
      <c r="M4" s="11">
        <v>1</v>
      </c>
    </row>
    <row r="5" spans="1:15" s="9" customFormat="1" ht="14.4" thickBot="1" x14ac:dyDescent="0.3">
      <c r="A5" s="537"/>
      <c r="B5" s="540"/>
      <c r="C5" s="543"/>
      <c r="D5" s="545"/>
      <c r="E5" s="549" t="s">
        <v>17</v>
      </c>
      <c r="F5" s="550"/>
      <c r="G5" s="567"/>
      <c r="H5" s="569"/>
      <c r="I5" s="569"/>
      <c r="J5" s="546"/>
      <c r="K5" s="562"/>
      <c r="L5" s="565"/>
      <c r="M5" s="66">
        <f>IF(M4=1,0,IF(M4=2,1,IF(M4=3,2,0)))</f>
        <v>0</v>
      </c>
    </row>
    <row r="6" spans="1:15" ht="14.4" x14ac:dyDescent="0.25">
      <c r="A6" s="12" t="str">
        <f t="shared" ref="A6:A37" si="0">CONCATENATE(B6,C6,D6)</f>
        <v/>
      </c>
      <c r="B6" s="164"/>
      <c r="C6" s="165"/>
      <c r="D6" s="275"/>
      <c r="E6" s="164"/>
      <c r="F6" s="167"/>
      <c r="G6" s="170"/>
      <c r="H6" s="271"/>
      <c r="I6" s="168"/>
      <c r="J6" s="169"/>
      <c r="K6" s="166"/>
      <c r="L6" s="170">
        <f t="shared" ref="L6:L37" si="1">IF(K6=1,7,IF(K6=2,6,IF(K6=3,5,IF(K6=4,4,IF(K6=5,3,IF(K6=6,2,IF(K6&gt;=6,1,0)))))))</f>
        <v>0</v>
      </c>
      <c r="M6" s="171">
        <f t="shared" ref="M6:M37" si="2">SUM(L6+$M$5)</f>
        <v>0</v>
      </c>
      <c r="N6" s="28"/>
      <c r="O6" s="28"/>
    </row>
    <row r="7" spans="1:15" ht="14.4" x14ac:dyDescent="0.25">
      <c r="A7" s="12" t="str">
        <f t="shared" si="0"/>
        <v/>
      </c>
      <c r="B7" s="13"/>
      <c r="C7" s="14"/>
      <c r="D7" s="151"/>
      <c r="E7" s="13"/>
      <c r="F7" s="16"/>
      <c r="G7" s="19"/>
      <c r="H7" s="272"/>
      <c r="I7" s="29"/>
      <c r="J7" s="31"/>
      <c r="K7" s="13"/>
      <c r="L7" s="18">
        <f t="shared" si="1"/>
        <v>0</v>
      </c>
      <c r="M7" s="173">
        <f t="shared" si="2"/>
        <v>0</v>
      </c>
      <c r="O7" s="28"/>
    </row>
    <row r="8" spans="1:15" ht="14.4" x14ac:dyDescent="0.25">
      <c r="A8" s="12" t="str">
        <f t="shared" si="0"/>
        <v/>
      </c>
      <c r="B8" s="13"/>
      <c r="C8" s="14"/>
      <c r="D8" s="151"/>
      <c r="E8" s="13"/>
      <c r="F8" s="16"/>
      <c r="G8" s="19"/>
      <c r="H8" s="272"/>
      <c r="I8" s="29"/>
      <c r="J8" s="31"/>
      <c r="K8" s="13"/>
      <c r="L8" s="18">
        <f t="shared" si="1"/>
        <v>0</v>
      </c>
      <c r="M8" s="173">
        <f t="shared" si="2"/>
        <v>0</v>
      </c>
    </row>
    <row r="9" spans="1:15" ht="14.4" x14ac:dyDescent="0.25">
      <c r="A9" s="12" t="str">
        <f t="shared" si="0"/>
        <v/>
      </c>
      <c r="B9" s="13"/>
      <c r="C9" s="14"/>
      <c r="D9" s="151"/>
      <c r="E9" s="13"/>
      <c r="F9" s="16"/>
      <c r="G9" s="19"/>
      <c r="H9" s="272"/>
      <c r="I9" s="29"/>
      <c r="J9" s="31"/>
      <c r="K9" s="13"/>
      <c r="L9" s="18">
        <f t="shared" si="1"/>
        <v>0</v>
      </c>
      <c r="M9" s="173">
        <f t="shared" si="2"/>
        <v>0</v>
      </c>
    </row>
    <row r="10" spans="1:15" ht="14.4" x14ac:dyDescent="0.25">
      <c r="A10" s="12" t="str">
        <f t="shared" si="0"/>
        <v/>
      </c>
      <c r="B10" s="13"/>
      <c r="C10" s="14"/>
      <c r="D10" s="151"/>
      <c r="E10" s="13"/>
      <c r="F10" s="16"/>
      <c r="G10" s="19"/>
      <c r="H10" s="272"/>
      <c r="I10" s="29"/>
      <c r="J10" s="31"/>
      <c r="K10" s="13"/>
      <c r="L10" s="18">
        <f t="shared" si="1"/>
        <v>0</v>
      </c>
      <c r="M10" s="173">
        <f t="shared" si="2"/>
        <v>0</v>
      </c>
    </row>
    <row r="11" spans="1:15" ht="14.4" x14ac:dyDescent="0.25">
      <c r="A11" s="12" t="str">
        <f t="shared" si="0"/>
        <v/>
      </c>
      <c r="B11" s="13"/>
      <c r="C11" s="14"/>
      <c r="D11" s="151"/>
      <c r="E11" s="13"/>
      <c r="F11" s="16"/>
      <c r="G11" s="19"/>
      <c r="H11" s="272"/>
      <c r="I11" s="29"/>
      <c r="J11" s="31"/>
      <c r="K11" s="13"/>
      <c r="L11" s="18">
        <f t="shared" si="1"/>
        <v>0</v>
      </c>
      <c r="M11" s="173">
        <f t="shared" si="2"/>
        <v>0</v>
      </c>
    </row>
    <row r="12" spans="1:15" ht="14.4" x14ac:dyDescent="0.25">
      <c r="A12" s="12" t="str">
        <f t="shared" si="0"/>
        <v/>
      </c>
      <c r="B12" s="13"/>
      <c r="C12" s="14"/>
      <c r="D12" s="275"/>
      <c r="E12" s="13"/>
      <c r="F12" s="16"/>
      <c r="G12" s="19"/>
      <c r="H12" s="272"/>
      <c r="I12" s="29"/>
      <c r="J12" s="31"/>
      <c r="K12" s="13"/>
      <c r="L12" s="18">
        <f t="shared" si="1"/>
        <v>0</v>
      </c>
      <c r="M12" s="173">
        <f t="shared" si="2"/>
        <v>0</v>
      </c>
    </row>
    <row r="13" spans="1:15" ht="14.4" x14ac:dyDescent="0.25">
      <c r="A13" s="12" t="str">
        <f t="shared" si="0"/>
        <v/>
      </c>
      <c r="B13" s="13"/>
      <c r="C13" s="14"/>
      <c r="D13" s="151"/>
      <c r="E13" s="13"/>
      <c r="F13" s="16"/>
      <c r="G13" s="19"/>
      <c r="H13" s="272"/>
      <c r="I13" s="29"/>
      <c r="J13" s="31"/>
      <c r="K13" s="13"/>
      <c r="L13" s="18">
        <f t="shared" si="1"/>
        <v>0</v>
      </c>
      <c r="M13" s="173">
        <f t="shared" si="2"/>
        <v>0</v>
      </c>
    </row>
    <row r="14" spans="1:15" ht="14.4" x14ac:dyDescent="0.25">
      <c r="A14" s="12" t="str">
        <f t="shared" si="0"/>
        <v/>
      </c>
      <c r="B14" s="13"/>
      <c r="C14" s="14"/>
      <c r="D14" s="151"/>
      <c r="E14" s="13"/>
      <c r="F14" s="16"/>
      <c r="G14" s="19"/>
      <c r="H14" s="272"/>
      <c r="I14" s="29"/>
      <c r="J14" s="31"/>
      <c r="K14" s="13"/>
      <c r="L14" s="18">
        <f t="shared" si="1"/>
        <v>0</v>
      </c>
      <c r="M14" s="173">
        <f t="shared" si="2"/>
        <v>0</v>
      </c>
    </row>
    <row r="15" spans="1:15" ht="14.4" x14ac:dyDescent="0.25">
      <c r="A15" s="12" t="str">
        <f t="shared" si="0"/>
        <v/>
      </c>
      <c r="B15" s="13"/>
      <c r="C15" s="14"/>
      <c r="D15" s="151"/>
      <c r="E15" s="13"/>
      <c r="F15" s="16"/>
      <c r="G15" s="19"/>
      <c r="H15" s="272"/>
      <c r="I15" s="29"/>
      <c r="J15" s="31"/>
      <c r="K15" s="13"/>
      <c r="L15" s="18">
        <f t="shared" si="1"/>
        <v>0</v>
      </c>
      <c r="M15" s="173">
        <f t="shared" si="2"/>
        <v>0</v>
      </c>
    </row>
    <row r="16" spans="1:15" ht="14.4" x14ac:dyDescent="0.25">
      <c r="A16" s="12" t="str">
        <f t="shared" si="0"/>
        <v/>
      </c>
      <c r="B16" s="13"/>
      <c r="C16" s="14"/>
      <c r="D16" s="151"/>
      <c r="E16" s="13"/>
      <c r="F16" s="16"/>
      <c r="G16" s="19"/>
      <c r="H16" s="272"/>
      <c r="I16" s="29"/>
      <c r="J16" s="31"/>
      <c r="K16" s="13"/>
      <c r="L16" s="18">
        <f t="shared" si="1"/>
        <v>0</v>
      </c>
      <c r="M16" s="173">
        <f t="shared" si="2"/>
        <v>0</v>
      </c>
    </row>
    <row r="17" spans="1:13" ht="14.4" x14ac:dyDescent="0.25">
      <c r="A17" s="12" t="str">
        <f t="shared" si="0"/>
        <v/>
      </c>
      <c r="B17" s="13"/>
      <c r="C17" s="14"/>
      <c r="D17" s="151"/>
      <c r="E17" s="13"/>
      <c r="F17" s="16"/>
      <c r="G17" s="19"/>
      <c r="H17" s="272"/>
      <c r="I17" s="29"/>
      <c r="J17" s="31"/>
      <c r="K17" s="13"/>
      <c r="L17" s="18">
        <f t="shared" si="1"/>
        <v>0</v>
      </c>
      <c r="M17" s="173">
        <f t="shared" si="2"/>
        <v>0</v>
      </c>
    </row>
    <row r="18" spans="1:13" ht="14.4" x14ac:dyDescent="0.25">
      <c r="A18" s="12" t="str">
        <f t="shared" si="0"/>
        <v/>
      </c>
      <c r="B18" s="13"/>
      <c r="C18" s="14"/>
      <c r="D18" s="151"/>
      <c r="E18" s="13"/>
      <c r="F18" s="16"/>
      <c r="G18" s="19"/>
      <c r="H18" s="272"/>
      <c r="I18" s="29"/>
      <c r="J18" s="31"/>
      <c r="K18" s="13"/>
      <c r="L18" s="18">
        <f t="shared" si="1"/>
        <v>0</v>
      </c>
      <c r="M18" s="173">
        <f t="shared" si="2"/>
        <v>0</v>
      </c>
    </row>
    <row r="19" spans="1:13" ht="14.4" x14ac:dyDescent="0.25">
      <c r="A19" s="12" t="str">
        <f t="shared" si="0"/>
        <v/>
      </c>
      <c r="B19" s="13"/>
      <c r="C19" s="14"/>
      <c r="D19" s="275"/>
      <c r="E19" s="13"/>
      <c r="F19" s="16"/>
      <c r="G19" s="19"/>
      <c r="H19" s="272"/>
      <c r="I19" s="29"/>
      <c r="J19" s="31"/>
      <c r="K19" s="13"/>
      <c r="L19" s="18">
        <f t="shared" si="1"/>
        <v>0</v>
      </c>
      <c r="M19" s="173">
        <f t="shared" si="2"/>
        <v>0</v>
      </c>
    </row>
    <row r="20" spans="1:13" ht="14.4" x14ac:dyDescent="0.25">
      <c r="A20" s="12" t="str">
        <f t="shared" si="0"/>
        <v/>
      </c>
      <c r="B20" s="13"/>
      <c r="C20" s="14"/>
      <c r="D20" s="151"/>
      <c r="E20" s="13"/>
      <c r="F20" s="16"/>
      <c r="G20" s="19"/>
      <c r="H20" s="272"/>
      <c r="I20" s="29"/>
      <c r="J20" s="31"/>
      <c r="K20" s="13"/>
      <c r="L20" s="18">
        <f t="shared" si="1"/>
        <v>0</v>
      </c>
      <c r="M20" s="173">
        <f t="shared" si="2"/>
        <v>0</v>
      </c>
    </row>
    <row r="21" spans="1:13" ht="14.4" x14ac:dyDescent="0.25">
      <c r="A21" s="12" t="str">
        <f t="shared" si="0"/>
        <v/>
      </c>
      <c r="B21" s="13"/>
      <c r="C21" s="14"/>
      <c r="D21" s="151"/>
      <c r="E21" s="13"/>
      <c r="F21" s="16"/>
      <c r="G21" s="19"/>
      <c r="H21" s="272"/>
      <c r="I21" s="194"/>
      <c r="J21" s="31"/>
      <c r="K21" s="13"/>
      <c r="L21" s="18">
        <f t="shared" si="1"/>
        <v>0</v>
      </c>
      <c r="M21" s="173">
        <f t="shared" si="2"/>
        <v>0</v>
      </c>
    </row>
    <row r="22" spans="1:13" ht="14.4" x14ac:dyDescent="0.25">
      <c r="A22" s="12" t="str">
        <f t="shared" si="0"/>
        <v/>
      </c>
      <c r="B22" s="13"/>
      <c r="C22" s="14"/>
      <c r="D22" s="275"/>
      <c r="E22" s="13"/>
      <c r="F22" s="16"/>
      <c r="G22" s="19"/>
      <c r="H22" s="272"/>
      <c r="I22" s="29"/>
      <c r="J22" s="31"/>
      <c r="K22" s="13"/>
      <c r="L22" s="18">
        <f t="shared" si="1"/>
        <v>0</v>
      </c>
      <c r="M22" s="173">
        <f t="shared" si="2"/>
        <v>0</v>
      </c>
    </row>
    <row r="23" spans="1:13" ht="14.4" x14ac:dyDescent="0.25">
      <c r="A23" s="12" t="str">
        <f t="shared" si="0"/>
        <v/>
      </c>
      <c r="B23" s="13"/>
      <c r="C23" s="14"/>
      <c r="D23" s="151"/>
      <c r="E23" s="13"/>
      <c r="F23" s="16"/>
      <c r="G23" s="19"/>
      <c r="H23" s="272"/>
      <c r="I23" s="29"/>
      <c r="J23" s="31"/>
      <c r="K23" s="13"/>
      <c r="L23" s="18">
        <f t="shared" si="1"/>
        <v>0</v>
      </c>
      <c r="M23" s="173">
        <f t="shared" si="2"/>
        <v>0</v>
      </c>
    </row>
    <row r="24" spans="1:13" ht="14.4" x14ac:dyDescent="0.25">
      <c r="A24" s="12" t="str">
        <f t="shared" si="0"/>
        <v/>
      </c>
      <c r="B24" s="13"/>
      <c r="C24" s="14"/>
      <c r="D24" s="151"/>
      <c r="E24" s="13"/>
      <c r="F24" s="16"/>
      <c r="G24" s="19"/>
      <c r="H24" s="272"/>
      <c r="I24" s="29"/>
      <c r="J24" s="31"/>
      <c r="K24" s="13"/>
      <c r="L24" s="18">
        <f t="shared" si="1"/>
        <v>0</v>
      </c>
      <c r="M24" s="173">
        <f t="shared" si="2"/>
        <v>0</v>
      </c>
    </row>
    <row r="25" spans="1:13" ht="14.4" x14ac:dyDescent="0.25">
      <c r="A25" s="12" t="str">
        <f t="shared" si="0"/>
        <v/>
      </c>
      <c r="B25" s="13"/>
      <c r="C25" s="14"/>
      <c r="D25" s="151"/>
      <c r="E25" s="13"/>
      <c r="F25" s="16"/>
      <c r="G25" s="19"/>
      <c r="H25" s="272"/>
      <c r="I25" s="194"/>
      <c r="J25" s="31"/>
      <c r="K25" s="13"/>
      <c r="L25" s="18">
        <f t="shared" si="1"/>
        <v>0</v>
      </c>
      <c r="M25" s="173">
        <f t="shared" si="2"/>
        <v>0</v>
      </c>
    </row>
    <row r="26" spans="1:13" ht="14.4" x14ac:dyDescent="0.25">
      <c r="A26" s="12" t="str">
        <f t="shared" si="0"/>
        <v/>
      </c>
      <c r="B26" s="13"/>
      <c r="C26" s="14"/>
      <c r="D26" s="151"/>
      <c r="E26" s="13"/>
      <c r="F26" s="16"/>
      <c r="G26" s="19"/>
      <c r="H26" s="272"/>
      <c r="I26" s="29"/>
      <c r="J26" s="31"/>
      <c r="K26" s="13"/>
      <c r="L26" s="18">
        <f t="shared" si="1"/>
        <v>0</v>
      </c>
      <c r="M26" s="173">
        <f t="shared" si="2"/>
        <v>0</v>
      </c>
    </row>
    <row r="27" spans="1:13" ht="14.4" x14ac:dyDescent="0.25">
      <c r="A27" s="12" t="str">
        <f t="shared" si="0"/>
        <v/>
      </c>
      <c r="B27" s="13"/>
      <c r="C27" s="14"/>
      <c r="D27" s="151"/>
      <c r="E27" s="13"/>
      <c r="F27" s="16"/>
      <c r="G27" s="19"/>
      <c r="H27" s="272"/>
      <c r="I27" s="29"/>
      <c r="J27" s="31"/>
      <c r="K27" s="13"/>
      <c r="L27" s="18">
        <f t="shared" si="1"/>
        <v>0</v>
      </c>
      <c r="M27" s="173">
        <f t="shared" si="2"/>
        <v>0</v>
      </c>
    </row>
    <row r="28" spans="1:13" ht="14.4" x14ac:dyDescent="0.25">
      <c r="A28" s="12" t="str">
        <f t="shared" si="0"/>
        <v/>
      </c>
      <c r="B28" s="13"/>
      <c r="C28" s="14"/>
      <c r="D28" s="275"/>
      <c r="E28" s="13"/>
      <c r="F28" s="16"/>
      <c r="G28" s="19"/>
      <c r="H28" s="272"/>
      <c r="I28" s="29"/>
      <c r="J28" s="31"/>
      <c r="K28" s="13"/>
      <c r="L28" s="18">
        <f t="shared" si="1"/>
        <v>0</v>
      </c>
      <c r="M28" s="173">
        <f t="shared" si="2"/>
        <v>0</v>
      </c>
    </row>
    <row r="29" spans="1:13" ht="14.4" x14ac:dyDescent="0.25">
      <c r="A29" s="12" t="str">
        <f t="shared" si="0"/>
        <v/>
      </c>
      <c r="B29" s="13"/>
      <c r="C29" s="14"/>
      <c r="D29" s="151"/>
      <c r="E29" s="13"/>
      <c r="F29" s="16"/>
      <c r="G29" s="19"/>
      <c r="H29" s="272"/>
      <c r="I29" s="29"/>
      <c r="J29" s="31"/>
      <c r="K29" s="13"/>
      <c r="L29" s="18">
        <f t="shared" si="1"/>
        <v>0</v>
      </c>
      <c r="M29" s="173">
        <f t="shared" si="2"/>
        <v>0</v>
      </c>
    </row>
    <row r="30" spans="1:13" ht="14.4" x14ac:dyDescent="0.25">
      <c r="A30" s="12" t="str">
        <f t="shared" si="0"/>
        <v/>
      </c>
      <c r="B30" s="13"/>
      <c r="C30" s="14"/>
      <c r="D30" s="151"/>
      <c r="E30" s="13"/>
      <c r="F30" s="16"/>
      <c r="G30" s="180"/>
      <c r="H30" s="272"/>
      <c r="I30" s="29"/>
      <c r="J30" s="31"/>
      <c r="K30" s="13"/>
      <c r="L30" s="18">
        <f t="shared" si="1"/>
        <v>0</v>
      </c>
      <c r="M30" s="173">
        <f t="shared" si="2"/>
        <v>0</v>
      </c>
    </row>
    <row r="31" spans="1:13" ht="14.4" x14ac:dyDescent="0.25">
      <c r="A31" s="12" t="str">
        <f t="shared" si="0"/>
        <v/>
      </c>
      <c r="B31" s="13"/>
      <c r="C31" s="14"/>
      <c r="D31" s="151"/>
      <c r="E31" s="13"/>
      <c r="F31" s="16"/>
      <c r="G31" s="19"/>
      <c r="H31" s="272"/>
      <c r="I31" s="29"/>
      <c r="J31" s="31"/>
      <c r="K31" s="13"/>
      <c r="L31" s="18">
        <f t="shared" si="1"/>
        <v>0</v>
      </c>
      <c r="M31" s="173">
        <f t="shared" si="2"/>
        <v>0</v>
      </c>
    </row>
    <row r="32" spans="1:13" ht="14.4" x14ac:dyDescent="0.25">
      <c r="A32" s="12" t="str">
        <f t="shared" si="0"/>
        <v/>
      </c>
      <c r="B32" s="13"/>
      <c r="C32" s="14"/>
      <c r="D32" s="151"/>
      <c r="E32" s="13"/>
      <c r="F32" s="16"/>
      <c r="G32" s="19"/>
      <c r="H32" s="272"/>
      <c r="I32" s="29"/>
      <c r="J32" s="31"/>
      <c r="K32" s="13"/>
      <c r="L32" s="18">
        <f t="shared" si="1"/>
        <v>0</v>
      </c>
      <c r="M32" s="173">
        <f t="shared" si="2"/>
        <v>0</v>
      </c>
    </row>
    <row r="33" spans="1:13" ht="14.4" x14ac:dyDescent="0.25">
      <c r="A33" s="12" t="str">
        <f t="shared" si="0"/>
        <v/>
      </c>
      <c r="B33" s="13"/>
      <c r="C33" s="14"/>
      <c r="D33" s="151"/>
      <c r="E33" s="13"/>
      <c r="F33" s="16"/>
      <c r="G33" s="19"/>
      <c r="H33" s="272"/>
      <c r="I33" s="29"/>
      <c r="J33" s="31"/>
      <c r="K33" s="13"/>
      <c r="L33" s="18">
        <f t="shared" si="1"/>
        <v>0</v>
      </c>
      <c r="M33" s="173">
        <f t="shared" si="2"/>
        <v>0</v>
      </c>
    </row>
    <row r="34" spans="1:13" ht="14.4" x14ac:dyDescent="0.25">
      <c r="A34" s="12" t="str">
        <f t="shared" si="0"/>
        <v/>
      </c>
      <c r="B34" s="13"/>
      <c r="C34" s="14"/>
      <c r="D34" s="151"/>
      <c r="E34" s="13"/>
      <c r="F34" s="16"/>
      <c r="G34" s="19"/>
      <c r="H34" s="272"/>
      <c r="I34" s="29"/>
      <c r="J34" s="31"/>
      <c r="K34" s="13"/>
      <c r="L34" s="18">
        <f t="shared" si="1"/>
        <v>0</v>
      </c>
      <c r="M34" s="173">
        <f t="shared" si="2"/>
        <v>0</v>
      </c>
    </row>
    <row r="35" spans="1:13" ht="14.4" x14ac:dyDescent="0.25">
      <c r="A35" s="12" t="str">
        <f t="shared" si="0"/>
        <v/>
      </c>
      <c r="B35" s="13"/>
      <c r="C35" s="14"/>
      <c r="D35" s="151"/>
      <c r="E35" s="13"/>
      <c r="F35" s="16"/>
      <c r="G35" s="19"/>
      <c r="H35" s="272"/>
      <c r="I35" s="29"/>
      <c r="J35" s="31"/>
      <c r="K35" s="13"/>
      <c r="L35" s="18">
        <f t="shared" si="1"/>
        <v>0</v>
      </c>
      <c r="M35" s="173">
        <f t="shared" si="2"/>
        <v>0</v>
      </c>
    </row>
    <row r="36" spans="1:13" ht="14.4" x14ac:dyDescent="0.25">
      <c r="A36" s="12" t="str">
        <f t="shared" si="0"/>
        <v/>
      </c>
      <c r="B36" s="13"/>
      <c r="C36" s="14"/>
      <c r="D36" s="151"/>
      <c r="E36" s="13"/>
      <c r="F36" s="16"/>
      <c r="G36" s="19"/>
      <c r="H36" s="272"/>
      <c r="I36" s="29"/>
      <c r="J36" s="31"/>
      <c r="K36" s="13"/>
      <c r="L36" s="18">
        <f t="shared" si="1"/>
        <v>0</v>
      </c>
      <c r="M36" s="173">
        <f t="shared" si="2"/>
        <v>0</v>
      </c>
    </row>
    <row r="37" spans="1:13" ht="14.4" x14ac:dyDescent="0.25">
      <c r="A37" s="12" t="str">
        <f t="shared" si="0"/>
        <v/>
      </c>
      <c r="B37" s="13"/>
      <c r="C37" s="14"/>
      <c r="D37" s="151"/>
      <c r="E37" s="13"/>
      <c r="F37" s="16"/>
      <c r="G37" s="19"/>
      <c r="H37" s="272"/>
      <c r="I37" s="29"/>
      <c r="J37" s="31"/>
      <c r="K37" s="13"/>
      <c r="L37" s="18">
        <f t="shared" si="1"/>
        <v>0</v>
      </c>
      <c r="M37" s="173">
        <f t="shared" si="2"/>
        <v>0</v>
      </c>
    </row>
    <row r="38" spans="1:13" ht="14.4" x14ac:dyDescent="0.25">
      <c r="A38" s="12" t="str">
        <f t="shared" ref="A38:A69" si="3">CONCATENATE(B38,C38,D38)</f>
        <v/>
      </c>
      <c r="B38" s="13"/>
      <c r="C38" s="14"/>
      <c r="D38" s="151"/>
      <c r="E38" s="13"/>
      <c r="F38" s="16"/>
      <c r="G38" s="19"/>
      <c r="H38" s="272"/>
      <c r="I38" s="29"/>
      <c r="J38" s="31"/>
      <c r="K38" s="13"/>
      <c r="L38" s="18">
        <f t="shared" ref="L38:L69" si="4">IF(K38=1,7,IF(K38=2,6,IF(K38=3,5,IF(K38=4,4,IF(K38=5,3,IF(K38=6,2,IF(K38&gt;=6,1,0)))))))</f>
        <v>0</v>
      </c>
      <c r="M38" s="173">
        <f t="shared" ref="M38:M69" si="5">SUM(L38+$M$5)</f>
        <v>0</v>
      </c>
    </row>
    <row r="39" spans="1:13" ht="14.4" x14ac:dyDescent="0.25">
      <c r="A39" s="12" t="str">
        <f t="shared" si="3"/>
        <v/>
      </c>
      <c r="B39" s="13"/>
      <c r="C39" s="14"/>
      <c r="D39" s="151"/>
      <c r="E39" s="13"/>
      <c r="F39" s="16"/>
      <c r="G39" s="19"/>
      <c r="H39" s="272"/>
      <c r="I39" s="29"/>
      <c r="J39" s="31"/>
      <c r="K39" s="13"/>
      <c r="L39" s="18">
        <f t="shared" si="4"/>
        <v>0</v>
      </c>
      <c r="M39" s="173">
        <f t="shared" si="5"/>
        <v>0</v>
      </c>
    </row>
    <row r="40" spans="1:13" ht="14.4" x14ac:dyDescent="0.25">
      <c r="A40" s="12" t="str">
        <f t="shared" si="3"/>
        <v/>
      </c>
      <c r="B40" s="13"/>
      <c r="C40" s="14"/>
      <c r="D40" s="151"/>
      <c r="E40" s="13"/>
      <c r="F40" s="16"/>
      <c r="G40" s="19"/>
      <c r="H40" s="272"/>
      <c r="I40" s="29"/>
      <c r="J40" s="31"/>
      <c r="K40" s="13"/>
      <c r="L40" s="18">
        <f t="shared" si="4"/>
        <v>0</v>
      </c>
      <c r="M40" s="173">
        <f t="shared" si="5"/>
        <v>0</v>
      </c>
    </row>
    <row r="41" spans="1:13" ht="14.4" x14ac:dyDescent="0.25">
      <c r="A41" s="12" t="str">
        <f t="shared" si="3"/>
        <v/>
      </c>
      <c r="B41" s="13"/>
      <c r="C41" s="14"/>
      <c r="D41" s="151"/>
      <c r="E41" s="13"/>
      <c r="F41" s="16"/>
      <c r="G41" s="19"/>
      <c r="H41" s="272"/>
      <c r="I41" s="29"/>
      <c r="J41" s="31"/>
      <c r="K41" s="13"/>
      <c r="L41" s="18">
        <f t="shared" si="4"/>
        <v>0</v>
      </c>
      <c r="M41" s="173">
        <f t="shared" si="5"/>
        <v>0</v>
      </c>
    </row>
    <row r="42" spans="1:13" ht="14.4" x14ac:dyDescent="0.25">
      <c r="A42" s="12" t="str">
        <f t="shared" si="3"/>
        <v/>
      </c>
      <c r="B42" s="13"/>
      <c r="C42" s="14"/>
      <c r="D42" s="151"/>
      <c r="E42" s="13"/>
      <c r="F42" s="16"/>
      <c r="G42" s="19"/>
      <c r="H42" s="272"/>
      <c r="I42" s="29"/>
      <c r="J42" s="31"/>
      <c r="K42" s="13"/>
      <c r="L42" s="18">
        <f t="shared" si="4"/>
        <v>0</v>
      </c>
      <c r="M42" s="173">
        <f t="shared" si="5"/>
        <v>0</v>
      </c>
    </row>
    <row r="43" spans="1:13" ht="14.4" x14ac:dyDescent="0.25">
      <c r="A43" s="12" t="str">
        <f t="shared" si="3"/>
        <v/>
      </c>
      <c r="B43" s="13"/>
      <c r="C43" s="14"/>
      <c r="D43" s="151"/>
      <c r="E43" s="13"/>
      <c r="F43" s="16"/>
      <c r="G43" s="19"/>
      <c r="H43" s="272"/>
      <c r="I43" s="29"/>
      <c r="J43" s="31"/>
      <c r="K43" s="13"/>
      <c r="L43" s="18">
        <f t="shared" si="4"/>
        <v>0</v>
      </c>
      <c r="M43" s="173">
        <f t="shared" si="5"/>
        <v>0</v>
      </c>
    </row>
    <row r="44" spans="1:13" ht="14.4" x14ac:dyDescent="0.25">
      <c r="A44" s="12" t="str">
        <f t="shared" si="3"/>
        <v/>
      </c>
      <c r="B44" s="13"/>
      <c r="C44" s="14"/>
      <c r="D44" s="151"/>
      <c r="E44" s="13"/>
      <c r="F44" s="16"/>
      <c r="G44" s="19"/>
      <c r="H44" s="272"/>
      <c r="I44" s="29"/>
      <c r="J44" s="31"/>
      <c r="K44" s="13"/>
      <c r="L44" s="18">
        <f t="shared" si="4"/>
        <v>0</v>
      </c>
      <c r="M44" s="173">
        <f t="shared" si="5"/>
        <v>0</v>
      </c>
    </row>
    <row r="45" spans="1:13" ht="14.4" x14ac:dyDescent="0.25">
      <c r="A45" s="12" t="str">
        <f t="shared" si="3"/>
        <v/>
      </c>
      <c r="B45" s="13"/>
      <c r="C45" s="14"/>
      <c r="D45" s="151"/>
      <c r="E45" s="13"/>
      <c r="F45" s="16"/>
      <c r="G45" s="19"/>
      <c r="H45" s="272"/>
      <c r="I45" s="29"/>
      <c r="J45" s="31"/>
      <c r="K45" s="13"/>
      <c r="L45" s="18">
        <f t="shared" si="4"/>
        <v>0</v>
      </c>
      <c r="M45" s="173">
        <f t="shared" si="5"/>
        <v>0</v>
      </c>
    </row>
    <row r="46" spans="1:13" ht="14.4" x14ac:dyDescent="0.25">
      <c r="A46" s="12" t="str">
        <f t="shared" si="3"/>
        <v/>
      </c>
      <c r="B46" s="13"/>
      <c r="C46" s="14"/>
      <c r="D46" s="151"/>
      <c r="E46" s="13"/>
      <c r="F46" s="16"/>
      <c r="G46" s="19"/>
      <c r="H46" s="272"/>
      <c r="I46" s="29"/>
      <c r="J46" s="31"/>
      <c r="K46" s="13"/>
      <c r="L46" s="18">
        <f t="shared" si="4"/>
        <v>0</v>
      </c>
      <c r="M46" s="173">
        <f t="shared" si="5"/>
        <v>0</v>
      </c>
    </row>
    <row r="47" spans="1:13" ht="14.4" x14ac:dyDescent="0.25">
      <c r="A47" s="12" t="str">
        <f t="shared" si="3"/>
        <v/>
      </c>
      <c r="B47" s="13"/>
      <c r="C47" s="14"/>
      <c r="D47" s="151"/>
      <c r="E47" s="13"/>
      <c r="F47" s="16"/>
      <c r="G47" s="19"/>
      <c r="H47" s="272"/>
      <c r="I47" s="29"/>
      <c r="J47" s="31"/>
      <c r="K47" s="13"/>
      <c r="L47" s="18">
        <f t="shared" si="4"/>
        <v>0</v>
      </c>
      <c r="M47" s="173">
        <f t="shared" si="5"/>
        <v>0</v>
      </c>
    </row>
    <row r="48" spans="1:13" ht="14.4" x14ac:dyDescent="0.25">
      <c r="A48" s="12" t="str">
        <f t="shared" si="3"/>
        <v/>
      </c>
      <c r="B48" s="13"/>
      <c r="C48" s="14"/>
      <c r="D48" s="151"/>
      <c r="E48" s="13"/>
      <c r="F48" s="16"/>
      <c r="G48" s="19"/>
      <c r="H48" s="272"/>
      <c r="I48" s="29"/>
      <c r="J48" s="31"/>
      <c r="K48" s="13"/>
      <c r="L48" s="18">
        <f t="shared" si="4"/>
        <v>0</v>
      </c>
      <c r="M48" s="173">
        <f t="shared" si="5"/>
        <v>0</v>
      </c>
    </row>
    <row r="49" spans="1:13" ht="14.4" x14ac:dyDescent="0.25">
      <c r="A49" s="12" t="str">
        <f t="shared" si="3"/>
        <v/>
      </c>
      <c r="B49" s="13"/>
      <c r="C49" s="14"/>
      <c r="D49" s="151"/>
      <c r="E49" s="13"/>
      <c r="F49" s="16"/>
      <c r="G49" s="19"/>
      <c r="H49" s="272"/>
      <c r="I49" s="29"/>
      <c r="J49" s="31"/>
      <c r="K49" s="13"/>
      <c r="L49" s="18">
        <f t="shared" si="4"/>
        <v>0</v>
      </c>
      <c r="M49" s="173">
        <f t="shared" si="5"/>
        <v>0</v>
      </c>
    </row>
    <row r="50" spans="1:13" ht="14.4" x14ac:dyDescent="0.25">
      <c r="A50" s="12" t="str">
        <f t="shared" si="3"/>
        <v/>
      </c>
      <c r="B50" s="13"/>
      <c r="C50" s="14"/>
      <c r="D50" s="151"/>
      <c r="E50" s="13"/>
      <c r="F50" s="16"/>
      <c r="G50" s="19"/>
      <c r="H50" s="272"/>
      <c r="I50" s="29"/>
      <c r="J50" s="31"/>
      <c r="K50" s="13"/>
      <c r="L50" s="18">
        <f t="shared" si="4"/>
        <v>0</v>
      </c>
      <c r="M50" s="173">
        <f t="shared" si="5"/>
        <v>0</v>
      </c>
    </row>
    <row r="51" spans="1:13" ht="14.4" x14ac:dyDescent="0.25">
      <c r="A51" s="12" t="str">
        <f t="shared" si="3"/>
        <v/>
      </c>
      <c r="B51" s="13"/>
      <c r="C51" s="14"/>
      <c r="D51" s="151"/>
      <c r="E51" s="13"/>
      <c r="F51" s="16"/>
      <c r="G51" s="19"/>
      <c r="H51" s="272"/>
      <c r="I51" s="29"/>
      <c r="J51" s="31"/>
      <c r="K51" s="13"/>
      <c r="L51" s="18">
        <f t="shared" si="4"/>
        <v>0</v>
      </c>
      <c r="M51" s="173">
        <f t="shared" si="5"/>
        <v>0</v>
      </c>
    </row>
    <row r="52" spans="1:13" ht="14.4" x14ac:dyDescent="0.25">
      <c r="A52" s="12" t="str">
        <f t="shared" si="3"/>
        <v/>
      </c>
      <c r="B52" s="13"/>
      <c r="C52" s="14"/>
      <c r="D52" s="151"/>
      <c r="E52" s="13"/>
      <c r="F52" s="16"/>
      <c r="G52" s="19"/>
      <c r="H52" s="272"/>
      <c r="I52" s="29"/>
      <c r="J52" s="31"/>
      <c r="K52" s="13"/>
      <c r="L52" s="18">
        <f t="shared" si="4"/>
        <v>0</v>
      </c>
      <c r="M52" s="173">
        <f t="shared" si="5"/>
        <v>0</v>
      </c>
    </row>
    <row r="53" spans="1:13" ht="14.4" x14ac:dyDescent="0.25">
      <c r="A53" s="12" t="str">
        <f t="shared" si="3"/>
        <v/>
      </c>
      <c r="B53" s="13"/>
      <c r="C53" s="14"/>
      <c r="D53" s="151"/>
      <c r="E53" s="13"/>
      <c r="F53" s="16"/>
      <c r="G53" s="19"/>
      <c r="H53" s="273"/>
      <c r="I53" s="29"/>
      <c r="J53" s="31"/>
      <c r="K53" s="13"/>
      <c r="L53" s="18">
        <f t="shared" si="4"/>
        <v>0</v>
      </c>
      <c r="M53" s="173">
        <f t="shared" si="5"/>
        <v>0</v>
      </c>
    </row>
    <row r="54" spans="1:13" ht="14.4" x14ac:dyDescent="0.25">
      <c r="A54" s="12" t="str">
        <f t="shared" si="3"/>
        <v/>
      </c>
      <c r="B54" s="13"/>
      <c r="C54" s="14"/>
      <c r="D54" s="151"/>
      <c r="E54" s="13"/>
      <c r="F54" s="16"/>
      <c r="G54" s="19"/>
      <c r="H54" s="272"/>
      <c r="I54" s="29"/>
      <c r="J54" s="31"/>
      <c r="K54" s="13"/>
      <c r="L54" s="18">
        <f t="shared" si="4"/>
        <v>0</v>
      </c>
      <c r="M54" s="173">
        <f t="shared" si="5"/>
        <v>0</v>
      </c>
    </row>
    <row r="55" spans="1:13" ht="14.4" x14ac:dyDescent="0.25">
      <c r="A55" s="12" t="str">
        <f t="shared" si="3"/>
        <v/>
      </c>
      <c r="B55" s="13"/>
      <c r="C55" s="14"/>
      <c r="D55" s="151"/>
      <c r="E55" s="13"/>
      <c r="F55" s="16"/>
      <c r="G55" s="19"/>
      <c r="H55" s="272"/>
      <c r="I55" s="29"/>
      <c r="J55" s="31"/>
      <c r="K55" s="13"/>
      <c r="L55" s="18">
        <f t="shared" si="4"/>
        <v>0</v>
      </c>
      <c r="M55" s="173">
        <f t="shared" si="5"/>
        <v>0</v>
      </c>
    </row>
    <row r="56" spans="1:13" ht="14.4" x14ac:dyDescent="0.25">
      <c r="A56" s="12" t="str">
        <f t="shared" si="3"/>
        <v/>
      </c>
      <c r="B56" s="13"/>
      <c r="C56" s="14"/>
      <c r="D56" s="151"/>
      <c r="E56" s="13"/>
      <c r="F56" s="16"/>
      <c r="G56" s="19"/>
      <c r="H56" s="272"/>
      <c r="I56" s="29"/>
      <c r="J56" s="31"/>
      <c r="K56" s="13"/>
      <c r="L56" s="18">
        <f t="shared" si="4"/>
        <v>0</v>
      </c>
      <c r="M56" s="173">
        <f t="shared" si="5"/>
        <v>0</v>
      </c>
    </row>
    <row r="57" spans="1:13" ht="14.4" x14ac:dyDescent="0.25">
      <c r="A57" s="12" t="str">
        <f t="shared" si="3"/>
        <v/>
      </c>
      <c r="B57" s="13"/>
      <c r="C57" s="14"/>
      <c r="D57" s="151"/>
      <c r="E57" s="13"/>
      <c r="F57" s="16"/>
      <c r="G57" s="19"/>
      <c r="H57" s="272"/>
      <c r="I57" s="29"/>
      <c r="J57" s="31"/>
      <c r="K57" s="13"/>
      <c r="L57" s="18">
        <f t="shared" si="4"/>
        <v>0</v>
      </c>
      <c r="M57" s="173">
        <f t="shared" si="5"/>
        <v>0</v>
      </c>
    </row>
    <row r="58" spans="1:13" ht="14.4" x14ac:dyDescent="0.25">
      <c r="A58" s="12" t="str">
        <f t="shared" si="3"/>
        <v/>
      </c>
      <c r="B58" s="13"/>
      <c r="C58" s="14"/>
      <c r="D58" s="151"/>
      <c r="E58" s="13"/>
      <c r="F58" s="16"/>
      <c r="G58" s="19"/>
      <c r="H58" s="272"/>
      <c r="I58" s="29"/>
      <c r="J58" s="31"/>
      <c r="K58" s="13"/>
      <c r="L58" s="18">
        <f t="shared" si="4"/>
        <v>0</v>
      </c>
      <c r="M58" s="173">
        <f t="shared" si="5"/>
        <v>0</v>
      </c>
    </row>
    <row r="59" spans="1:13" ht="14.4" x14ac:dyDescent="0.25">
      <c r="A59" s="12" t="str">
        <f t="shared" si="3"/>
        <v/>
      </c>
      <c r="B59" s="13"/>
      <c r="C59" s="14"/>
      <c r="D59" s="151"/>
      <c r="E59" s="13"/>
      <c r="F59" s="16"/>
      <c r="G59" s="19"/>
      <c r="H59" s="272"/>
      <c r="I59" s="29"/>
      <c r="J59" s="31"/>
      <c r="K59" s="13"/>
      <c r="L59" s="18">
        <f t="shared" si="4"/>
        <v>0</v>
      </c>
      <c r="M59" s="173">
        <f t="shared" si="5"/>
        <v>0</v>
      </c>
    </row>
    <row r="60" spans="1:13" ht="14.4" x14ac:dyDescent="0.25">
      <c r="A60" s="12" t="str">
        <f t="shared" si="3"/>
        <v/>
      </c>
      <c r="B60" s="13"/>
      <c r="C60" s="14"/>
      <c r="D60" s="151"/>
      <c r="E60" s="13"/>
      <c r="F60" s="16"/>
      <c r="G60" s="19"/>
      <c r="H60" s="272"/>
      <c r="I60" s="29"/>
      <c r="J60" s="31"/>
      <c r="K60" s="13"/>
      <c r="L60" s="18">
        <f t="shared" si="4"/>
        <v>0</v>
      </c>
      <c r="M60" s="173">
        <f t="shared" si="5"/>
        <v>0</v>
      </c>
    </row>
    <row r="61" spans="1:13" ht="14.4" x14ac:dyDescent="0.25">
      <c r="A61" s="12" t="str">
        <f t="shared" si="3"/>
        <v/>
      </c>
      <c r="B61" s="13"/>
      <c r="C61" s="14"/>
      <c r="D61" s="151"/>
      <c r="E61" s="13"/>
      <c r="F61" s="16"/>
      <c r="G61" s="19"/>
      <c r="H61" s="272"/>
      <c r="I61" s="29"/>
      <c r="J61" s="31"/>
      <c r="K61" s="13"/>
      <c r="L61" s="18">
        <f t="shared" si="4"/>
        <v>0</v>
      </c>
      <c r="M61" s="173">
        <f t="shared" si="5"/>
        <v>0</v>
      </c>
    </row>
    <row r="62" spans="1:13" ht="14.4" x14ac:dyDescent="0.25">
      <c r="A62" s="12" t="str">
        <f t="shared" si="3"/>
        <v/>
      </c>
      <c r="B62" s="13"/>
      <c r="C62" s="14"/>
      <c r="D62" s="151"/>
      <c r="E62" s="13"/>
      <c r="F62" s="16"/>
      <c r="G62" s="19"/>
      <c r="H62" s="272"/>
      <c r="I62" s="29"/>
      <c r="J62" s="31"/>
      <c r="K62" s="13"/>
      <c r="L62" s="18">
        <f t="shared" si="4"/>
        <v>0</v>
      </c>
      <c r="M62" s="173">
        <f t="shared" si="5"/>
        <v>0</v>
      </c>
    </row>
    <row r="63" spans="1:13" ht="14.4" x14ac:dyDescent="0.25">
      <c r="A63" s="12" t="str">
        <f t="shared" si="3"/>
        <v/>
      </c>
      <c r="B63" s="13"/>
      <c r="C63" s="14"/>
      <c r="D63" s="151"/>
      <c r="E63" s="13"/>
      <c r="F63" s="16"/>
      <c r="G63" s="19"/>
      <c r="H63" s="272"/>
      <c r="I63" s="29"/>
      <c r="J63" s="31"/>
      <c r="K63" s="13"/>
      <c r="L63" s="18">
        <f t="shared" si="4"/>
        <v>0</v>
      </c>
      <c r="M63" s="173">
        <f t="shared" si="5"/>
        <v>0</v>
      </c>
    </row>
    <row r="64" spans="1:13" ht="14.4" x14ac:dyDescent="0.25">
      <c r="A64" s="12" t="str">
        <f t="shared" si="3"/>
        <v/>
      </c>
      <c r="B64" s="13"/>
      <c r="C64" s="14"/>
      <c r="D64" s="151"/>
      <c r="E64" s="13"/>
      <c r="F64" s="16"/>
      <c r="G64" s="19"/>
      <c r="H64" s="272"/>
      <c r="I64" s="29"/>
      <c r="J64" s="31"/>
      <c r="K64" s="13"/>
      <c r="L64" s="18">
        <f t="shared" si="4"/>
        <v>0</v>
      </c>
      <c r="M64" s="173">
        <f t="shared" si="5"/>
        <v>0</v>
      </c>
    </row>
    <row r="65" spans="1:13" ht="14.4" x14ac:dyDescent="0.25">
      <c r="A65" s="12" t="str">
        <f t="shared" si="3"/>
        <v/>
      </c>
      <c r="B65" s="13"/>
      <c r="C65" s="14"/>
      <c r="D65" s="151"/>
      <c r="E65" s="13"/>
      <c r="F65" s="16"/>
      <c r="G65" s="19"/>
      <c r="H65" s="272"/>
      <c r="I65" s="29"/>
      <c r="J65" s="31"/>
      <c r="K65" s="13"/>
      <c r="L65" s="18">
        <f t="shared" si="4"/>
        <v>0</v>
      </c>
      <c r="M65" s="173">
        <f t="shared" si="5"/>
        <v>0</v>
      </c>
    </row>
    <row r="66" spans="1:13" ht="14.4" x14ac:dyDescent="0.25">
      <c r="A66" s="12" t="str">
        <f t="shared" si="3"/>
        <v/>
      </c>
      <c r="B66" s="13"/>
      <c r="C66" s="14"/>
      <c r="D66" s="151"/>
      <c r="E66" s="13"/>
      <c r="F66" s="16"/>
      <c r="G66" s="19"/>
      <c r="H66" s="272"/>
      <c r="I66" s="29"/>
      <c r="J66" s="31"/>
      <c r="K66" s="13"/>
      <c r="L66" s="18">
        <f t="shared" si="4"/>
        <v>0</v>
      </c>
      <c r="M66" s="173">
        <f t="shared" si="5"/>
        <v>0</v>
      </c>
    </row>
    <row r="67" spans="1:13" ht="14.4" x14ac:dyDescent="0.25">
      <c r="A67" s="12" t="str">
        <f t="shared" si="3"/>
        <v/>
      </c>
      <c r="B67" s="13"/>
      <c r="C67" s="14"/>
      <c r="D67" s="151"/>
      <c r="E67" s="13"/>
      <c r="F67" s="16"/>
      <c r="G67" s="19"/>
      <c r="H67" s="272"/>
      <c r="I67" s="29"/>
      <c r="J67" s="31"/>
      <c r="K67" s="13"/>
      <c r="L67" s="18">
        <f t="shared" si="4"/>
        <v>0</v>
      </c>
      <c r="M67" s="173">
        <f t="shared" si="5"/>
        <v>0</v>
      </c>
    </row>
    <row r="68" spans="1:13" ht="14.4" x14ac:dyDescent="0.25">
      <c r="A68" s="12" t="str">
        <f t="shared" si="3"/>
        <v/>
      </c>
      <c r="B68" s="13"/>
      <c r="C68" s="14"/>
      <c r="D68" s="151"/>
      <c r="E68" s="13"/>
      <c r="F68" s="16"/>
      <c r="G68" s="19"/>
      <c r="H68" s="272"/>
      <c r="I68" s="29"/>
      <c r="J68" s="31"/>
      <c r="K68" s="13"/>
      <c r="L68" s="18">
        <f t="shared" si="4"/>
        <v>0</v>
      </c>
      <c r="M68" s="173">
        <f t="shared" si="5"/>
        <v>0</v>
      </c>
    </row>
    <row r="69" spans="1:13" ht="14.4" x14ac:dyDescent="0.25">
      <c r="A69" s="12" t="str">
        <f t="shared" si="3"/>
        <v/>
      </c>
      <c r="B69" s="13"/>
      <c r="C69" s="14"/>
      <c r="D69" s="151"/>
      <c r="E69" s="13"/>
      <c r="F69" s="16"/>
      <c r="G69" s="19"/>
      <c r="H69" s="272"/>
      <c r="I69" s="29"/>
      <c r="J69" s="31"/>
      <c r="K69" s="13"/>
      <c r="L69" s="18">
        <f t="shared" si="4"/>
        <v>0</v>
      </c>
      <c r="M69" s="173">
        <f t="shared" si="5"/>
        <v>0</v>
      </c>
    </row>
    <row r="70" spans="1:13" ht="14.4" x14ac:dyDescent="0.25">
      <c r="A70" s="12" t="str">
        <f t="shared" ref="A70:A101" si="6">CONCATENATE(B70,C70,D70)</f>
        <v/>
      </c>
      <c r="B70" s="13"/>
      <c r="C70" s="14"/>
      <c r="D70" s="151"/>
      <c r="E70" s="13"/>
      <c r="F70" s="16"/>
      <c r="G70" s="19"/>
      <c r="H70" s="272"/>
      <c r="I70" s="29"/>
      <c r="J70" s="31"/>
      <c r="K70" s="13"/>
      <c r="L70" s="18">
        <f t="shared" ref="L70:L101" si="7">IF(K70=1,7,IF(K70=2,6,IF(K70=3,5,IF(K70=4,4,IF(K70=5,3,IF(K70=6,2,IF(K70&gt;=6,1,0)))))))</f>
        <v>0</v>
      </c>
      <c r="M70" s="173">
        <f t="shared" ref="M70:M101" si="8">SUM(L70+$M$5)</f>
        <v>0</v>
      </c>
    </row>
    <row r="71" spans="1:13" ht="14.4" x14ac:dyDescent="0.25">
      <c r="A71" s="12" t="str">
        <f t="shared" si="6"/>
        <v/>
      </c>
      <c r="B71" s="13"/>
      <c r="C71" s="14"/>
      <c r="D71" s="151"/>
      <c r="E71" s="13"/>
      <c r="F71" s="16"/>
      <c r="G71" s="19"/>
      <c r="H71" s="272"/>
      <c r="I71" s="29"/>
      <c r="J71" s="31"/>
      <c r="K71" s="13"/>
      <c r="L71" s="18">
        <f t="shared" si="7"/>
        <v>0</v>
      </c>
      <c r="M71" s="173">
        <f t="shared" si="8"/>
        <v>0</v>
      </c>
    </row>
    <row r="72" spans="1:13" ht="14.4" x14ac:dyDescent="0.25">
      <c r="A72" s="12" t="str">
        <f t="shared" si="6"/>
        <v/>
      </c>
      <c r="B72" s="13"/>
      <c r="C72" s="14"/>
      <c r="D72" s="151"/>
      <c r="E72" s="13"/>
      <c r="F72" s="16"/>
      <c r="G72" s="19"/>
      <c r="H72" s="272"/>
      <c r="I72" s="29"/>
      <c r="J72" s="31"/>
      <c r="K72" s="13"/>
      <c r="L72" s="18">
        <f t="shared" si="7"/>
        <v>0</v>
      </c>
      <c r="M72" s="173">
        <f t="shared" si="8"/>
        <v>0</v>
      </c>
    </row>
    <row r="73" spans="1:13" ht="14.4" x14ac:dyDescent="0.25">
      <c r="A73" s="12" t="str">
        <f t="shared" si="6"/>
        <v/>
      </c>
      <c r="B73" s="13"/>
      <c r="C73" s="14"/>
      <c r="D73" s="151"/>
      <c r="E73" s="13"/>
      <c r="F73" s="16"/>
      <c r="G73" s="19"/>
      <c r="H73" s="272"/>
      <c r="I73" s="29"/>
      <c r="J73" s="31"/>
      <c r="K73" s="13"/>
      <c r="L73" s="18">
        <f t="shared" si="7"/>
        <v>0</v>
      </c>
      <c r="M73" s="173">
        <f t="shared" si="8"/>
        <v>0</v>
      </c>
    </row>
    <row r="74" spans="1:13" ht="14.4" x14ac:dyDescent="0.25">
      <c r="A74" s="12" t="str">
        <f t="shared" si="6"/>
        <v/>
      </c>
      <c r="B74" s="13"/>
      <c r="C74" s="14"/>
      <c r="D74" s="151"/>
      <c r="E74" s="13"/>
      <c r="F74" s="16"/>
      <c r="G74" s="19"/>
      <c r="H74" s="272"/>
      <c r="I74" s="29"/>
      <c r="J74" s="31"/>
      <c r="K74" s="13"/>
      <c r="L74" s="18">
        <f t="shared" si="7"/>
        <v>0</v>
      </c>
      <c r="M74" s="173">
        <f t="shared" si="8"/>
        <v>0</v>
      </c>
    </row>
    <row r="75" spans="1:13" ht="14.4" x14ac:dyDescent="0.25">
      <c r="A75" s="12" t="str">
        <f t="shared" si="6"/>
        <v/>
      </c>
      <c r="B75" s="13"/>
      <c r="C75" s="14"/>
      <c r="D75" s="151"/>
      <c r="E75" s="13"/>
      <c r="F75" s="16"/>
      <c r="G75" s="19"/>
      <c r="H75" s="272"/>
      <c r="I75" s="29"/>
      <c r="J75" s="31"/>
      <c r="K75" s="13"/>
      <c r="L75" s="18">
        <f t="shared" si="7"/>
        <v>0</v>
      </c>
      <c r="M75" s="173">
        <f t="shared" si="8"/>
        <v>0</v>
      </c>
    </row>
    <row r="76" spans="1:13" ht="14.4" x14ac:dyDescent="0.25">
      <c r="A76" s="12" t="str">
        <f t="shared" si="6"/>
        <v/>
      </c>
      <c r="B76" s="13"/>
      <c r="C76" s="14"/>
      <c r="D76" s="151"/>
      <c r="E76" s="13"/>
      <c r="F76" s="16"/>
      <c r="G76" s="19"/>
      <c r="H76" s="272"/>
      <c r="I76" s="29"/>
      <c r="J76" s="31"/>
      <c r="K76" s="13"/>
      <c r="L76" s="18">
        <f t="shared" si="7"/>
        <v>0</v>
      </c>
      <c r="M76" s="173">
        <f t="shared" si="8"/>
        <v>0</v>
      </c>
    </row>
    <row r="77" spans="1:13" ht="14.4" x14ac:dyDescent="0.25">
      <c r="A77" s="12" t="str">
        <f t="shared" si="6"/>
        <v/>
      </c>
      <c r="B77" s="13"/>
      <c r="C77" s="14"/>
      <c r="D77" s="151"/>
      <c r="E77" s="13"/>
      <c r="F77" s="16"/>
      <c r="G77" s="19"/>
      <c r="H77" s="272"/>
      <c r="I77" s="29"/>
      <c r="J77" s="31"/>
      <c r="K77" s="13"/>
      <c r="L77" s="18">
        <f t="shared" si="7"/>
        <v>0</v>
      </c>
      <c r="M77" s="173">
        <f t="shared" si="8"/>
        <v>0</v>
      </c>
    </row>
    <row r="78" spans="1:13" ht="14.4" x14ac:dyDescent="0.25">
      <c r="A78" s="12" t="str">
        <f t="shared" si="6"/>
        <v/>
      </c>
      <c r="B78" s="13"/>
      <c r="C78" s="14"/>
      <c r="D78" s="151"/>
      <c r="E78" s="13"/>
      <c r="F78" s="16"/>
      <c r="G78" s="19"/>
      <c r="H78" s="272"/>
      <c r="I78" s="29"/>
      <c r="J78" s="31"/>
      <c r="K78" s="13"/>
      <c r="L78" s="18">
        <f t="shared" si="7"/>
        <v>0</v>
      </c>
      <c r="M78" s="173">
        <f t="shared" si="8"/>
        <v>0</v>
      </c>
    </row>
    <row r="79" spans="1:13" ht="14.4" x14ac:dyDescent="0.25">
      <c r="A79" s="12" t="str">
        <f t="shared" si="6"/>
        <v/>
      </c>
      <c r="B79" s="13"/>
      <c r="C79" s="14"/>
      <c r="D79" s="151"/>
      <c r="E79" s="13"/>
      <c r="F79" s="16"/>
      <c r="G79" s="19"/>
      <c r="H79" s="273"/>
      <c r="I79" s="29"/>
      <c r="J79" s="31"/>
      <c r="K79" s="13"/>
      <c r="L79" s="18">
        <f t="shared" si="7"/>
        <v>0</v>
      </c>
      <c r="M79" s="173">
        <f t="shared" si="8"/>
        <v>0</v>
      </c>
    </row>
    <row r="80" spans="1:13" ht="14.4" x14ac:dyDescent="0.25">
      <c r="A80" s="12" t="str">
        <f t="shared" si="6"/>
        <v/>
      </c>
      <c r="B80" s="13"/>
      <c r="C80" s="14"/>
      <c r="D80" s="151"/>
      <c r="E80" s="13"/>
      <c r="F80" s="16"/>
      <c r="G80" s="19"/>
      <c r="H80" s="272"/>
      <c r="I80" s="29"/>
      <c r="J80" s="31"/>
      <c r="K80" s="13"/>
      <c r="L80" s="18">
        <f t="shared" si="7"/>
        <v>0</v>
      </c>
      <c r="M80" s="173">
        <f t="shared" si="8"/>
        <v>0</v>
      </c>
    </row>
    <row r="81" spans="1:13" ht="14.4" x14ac:dyDescent="0.25">
      <c r="A81" s="12" t="str">
        <f t="shared" si="6"/>
        <v/>
      </c>
      <c r="B81" s="13"/>
      <c r="C81" s="14"/>
      <c r="D81" s="151"/>
      <c r="E81" s="13"/>
      <c r="F81" s="16"/>
      <c r="G81" s="19"/>
      <c r="H81" s="272"/>
      <c r="I81" s="29"/>
      <c r="J81" s="31"/>
      <c r="K81" s="13"/>
      <c r="L81" s="18">
        <f t="shared" si="7"/>
        <v>0</v>
      </c>
      <c r="M81" s="173">
        <f t="shared" si="8"/>
        <v>0</v>
      </c>
    </row>
    <row r="82" spans="1:13" ht="14.4" x14ac:dyDescent="0.25">
      <c r="A82" s="12" t="str">
        <f t="shared" si="6"/>
        <v/>
      </c>
      <c r="B82" s="13"/>
      <c r="C82" s="14"/>
      <c r="D82" s="151"/>
      <c r="E82" s="13"/>
      <c r="F82" s="16"/>
      <c r="G82" s="19"/>
      <c r="H82" s="272"/>
      <c r="I82" s="29"/>
      <c r="J82" s="31"/>
      <c r="K82" s="13"/>
      <c r="L82" s="18">
        <f t="shared" si="7"/>
        <v>0</v>
      </c>
      <c r="M82" s="173">
        <f t="shared" si="8"/>
        <v>0</v>
      </c>
    </row>
    <row r="83" spans="1:13" ht="14.4" x14ac:dyDescent="0.25">
      <c r="A83" s="12" t="str">
        <f t="shared" si="6"/>
        <v/>
      </c>
      <c r="B83" s="13"/>
      <c r="C83" s="14"/>
      <c r="D83" s="151"/>
      <c r="E83" s="13"/>
      <c r="F83" s="16"/>
      <c r="G83" s="19"/>
      <c r="H83" s="272"/>
      <c r="I83" s="29"/>
      <c r="J83" s="31"/>
      <c r="K83" s="13"/>
      <c r="L83" s="18">
        <f t="shared" si="7"/>
        <v>0</v>
      </c>
      <c r="M83" s="173">
        <f t="shared" si="8"/>
        <v>0</v>
      </c>
    </row>
    <row r="84" spans="1:13" ht="14.4" x14ac:dyDescent="0.25">
      <c r="A84" s="12" t="str">
        <f t="shared" si="6"/>
        <v/>
      </c>
      <c r="B84" s="13"/>
      <c r="C84" s="14"/>
      <c r="D84" s="151"/>
      <c r="E84" s="13"/>
      <c r="F84" s="16"/>
      <c r="G84" s="19"/>
      <c r="H84" s="272"/>
      <c r="I84" s="29"/>
      <c r="J84" s="31"/>
      <c r="K84" s="13"/>
      <c r="L84" s="18">
        <f t="shared" si="7"/>
        <v>0</v>
      </c>
      <c r="M84" s="173">
        <f t="shared" si="8"/>
        <v>0</v>
      </c>
    </row>
    <row r="85" spans="1:13" ht="14.4" x14ac:dyDescent="0.25">
      <c r="A85" s="12" t="str">
        <f t="shared" si="6"/>
        <v/>
      </c>
      <c r="B85" s="13"/>
      <c r="C85" s="14"/>
      <c r="D85" s="151"/>
      <c r="E85" s="13"/>
      <c r="F85" s="16"/>
      <c r="G85" s="19"/>
      <c r="H85" s="272"/>
      <c r="I85" s="29"/>
      <c r="J85" s="31"/>
      <c r="K85" s="13"/>
      <c r="L85" s="18">
        <f t="shared" si="7"/>
        <v>0</v>
      </c>
      <c r="M85" s="173">
        <f t="shared" si="8"/>
        <v>0</v>
      </c>
    </row>
    <row r="86" spans="1:13" ht="14.4" x14ac:dyDescent="0.3">
      <c r="A86" s="12" t="str">
        <f t="shared" si="6"/>
        <v/>
      </c>
      <c r="B86" s="13"/>
      <c r="C86" s="14"/>
      <c r="D86" s="276"/>
      <c r="E86" s="13"/>
      <c r="F86" s="16"/>
      <c r="G86" s="19"/>
      <c r="H86" s="272"/>
      <c r="I86" s="29"/>
      <c r="J86" s="31"/>
      <c r="K86" s="13"/>
      <c r="L86" s="18">
        <f t="shared" si="7"/>
        <v>0</v>
      </c>
      <c r="M86" s="173">
        <f t="shared" si="8"/>
        <v>0</v>
      </c>
    </row>
    <row r="87" spans="1:13" ht="14.4" x14ac:dyDescent="0.25">
      <c r="A87" s="12" t="str">
        <f t="shared" si="6"/>
        <v/>
      </c>
      <c r="B87" s="13"/>
      <c r="C87" s="14"/>
      <c r="D87" s="151"/>
      <c r="E87" s="13"/>
      <c r="F87" s="16"/>
      <c r="G87" s="19"/>
      <c r="H87" s="272"/>
      <c r="I87" s="29"/>
      <c r="J87" s="31"/>
      <c r="K87" s="13"/>
      <c r="L87" s="18">
        <f t="shared" si="7"/>
        <v>0</v>
      </c>
      <c r="M87" s="173">
        <f t="shared" si="8"/>
        <v>0</v>
      </c>
    </row>
    <row r="88" spans="1:13" ht="14.4" x14ac:dyDescent="0.25">
      <c r="A88" s="12" t="str">
        <f t="shared" si="6"/>
        <v/>
      </c>
      <c r="B88" s="13"/>
      <c r="C88" s="14"/>
      <c r="D88" s="151"/>
      <c r="E88" s="13"/>
      <c r="F88" s="16"/>
      <c r="G88" s="19"/>
      <c r="H88" s="272"/>
      <c r="I88" s="29"/>
      <c r="J88" s="31"/>
      <c r="K88" s="13"/>
      <c r="L88" s="18">
        <f t="shared" si="7"/>
        <v>0</v>
      </c>
      <c r="M88" s="173">
        <f t="shared" si="8"/>
        <v>0</v>
      </c>
    </row>
    <row r="89" spans="1:13" ht="14.4" x14ac:dyDescent="0.25">
      <c r="A89" s="12" t="str">
        <f t="shared" si="6"/>
        <v/>
      </c>
      <c r="B89" s="13"/>
      <c r="C89" s="14"/>
      <c r="D89" s="275"/>
      <c r="E89" s="13"/>
      <c r="F89" s="16"/>
      <c r="G89" s="19"/>
      <c r="H89" s="272"/>
      <c r="I89" s="29"/>
      <c r="J89" s="31"/>
      <c r="K89" s="13"/>
      <c r="L89" s="18">
        <f t="shared" si="7"/>
        <v>0</v>
      </c>
      <c r="M89" s="173">
        <f t="shared" si="8"/>
        <v>0</v>
      </c>
    </row>
    <row r="90" spans="1:13" ht="14.4" x14ac:dyDescent="0.25">
      <c r="A90" s="12" t="str">
        <f t="shared" si="6"/>
        <v/>
      </c>
      <c r="B90" s="13"/>
      <c r="C90" s="14"/>
      <c r="D90" s="151"/>
      <c r="E90" s="13"/>
      <c r="F90" s="16"/>
      <c r="G90" s="19"/>
      <c r="H90" s="272"/>
      <c r="I90" s="29"/>
      <c r="J90" s="31"/>
      <c r="K90" s="13"/>
      <c r="L90" s="18">
        <f t="shared" si="7"/>
        <v>0</v>
      </c>
      <c r="M90" s="173">
        <f t="shared" si="8"/>
        <v>0</v>
      </c>
    </row>
    <row r="91" spans="1:13" ht="14.4" x14ac:dyDescent="0.25">
      <c r="A91" s="12" t="str">
        <f t="shared" si="6"/>
        <v/>
      </c>
      <c r="B91" s="13"/>
      <c r="C91" s="14"/>
      <c r="D91" s="151"/>
      <c r="E91" s="13"/>
      <c r="F91" s="16"/>
      <c r="G91" s="19"/>
      <c r="H91" s="272"/>
      <c r="I91" s="29"/>
      <c r="J91" s="31"/>
      <c r="K91" s="13"/>
      <c r="L91" s="18">
        <f t="shared" si="7"/>
        <v>0</v>
      </c>
      <c r="M91" s="173">
        <f t="shared" si="8"/>
        <v>0</v>
      </c>
    </row>
    <row r="92" spans="1:13" ht="14.4" x14ac:dyDescent="0.25">
      <c r="A92" s="12" t="str">
        <f t="shared" si="6"/>
        <v/>
      </c>
      <c r="B92" s="13"/>
      <c r="C92" s="14"/>
      <c r="D92" s="275"/>
      <c r="E92" s="13"/>
      <c r="F92" s="16"/>
      <c r="G92" s="19"/>
      <c r="H92" s="272"/>
      <c r="I92" s="29"/>
      <c r="J92" s="31"/>
      <c r="K92" s="13"/>
      <c r="L92" s="18">
        <f t="shared" si="7"/>
        <v>0</v>
      </c>
      <c r="M92" s="173">
        <f t="shared" si="8"/>
        <v>0</v>
      </c>
    </row>
    <row r="93" spans="1:13" ht="14.4" x14ac:dyDescent="0.25">
      <c r="A93" s="12" t="str">
        <f t="shared" si="6"/>
        <v/>
      </c>
      <c r="B93" s="13"/>
      <c r="C93" s="14"/>
      <c r="D93" s="275"/>
      <c r="E93" s="13"/>
      <c r="F93" s="16"/>
      <c r="G93" s="19"/>
      <c r="H93" s="272"/>
      <c r="I93" s="29"/>
      <c r="J93" s="31"/>
      <c r="K93" s="13"/>
      <c r="L93" s="18">
        <f t="shared" si="7"/>
        <v>0</v>
      </c>
      <c r="M93" s="173">
        <f t="shared" si="8"/>
        <v>0</v>
      </c>
    </row>
    <row r="94" spans="1:13" ht="14.4" x14ac:dyDescent="0.25">
      <c r="A94" s="12" t="str">
        <f t="shared" si="6"/>
        <v/>
      </c>
      <c r="B94" s="13"/>
      <c r="C94" s="14"/>
      <c r="D94" s="151"/>
      <c r="E94" s="13"/>
      <c r="F94" s="16"/>
      <c r="G94" s="19"/>
      <c r="H94" s="272"/>
      <c r="I94" s="29"/>
      <c r="J94" s="31"/>
      <c r="K94" s="13"/>
      <c r="L94" s="18">
        <f t="shared" si="7"/>
        <v>0</v>
      </c>
      <c r="M94" s="173">
        <f t="shared" si="8"/>
        <v>0</v>
      </c>
    </row>
    <row r="95" spans="1:13" ht="14.4" x14ac:dyDescent="0.25">
      <c r="A95" s="12" t="str">
        <f t="shared" si="6"/>
        <v/>
      </c>
      <c r="B95" s="13"/>
      <c r="C95" s="14"/>
      <c r="D95" s="151"/>
      <c r="E95" s="13"/>
      <c r="F95" s="16"/>
      <c r="G95" s="19"/>
      <c r="H95" s="272"/>
      <c r="I95" s="29"/>
      <c r="J95" s="31"/>
      <c r="K95" s="13"/>
      <c r="L95" s="18">
        <f t="shared" si="7"/>
        <v>0</v>
      </c>
      <c r="M95" s="173">
        <f t="shared" si="8"/>
        <v>0</v>
      </c>
    </row>
    <row r="96" spans="1:13" ht="14.4" x14ac:dyDescent="0.25">
      <c r="A96" s="12" t="str">
        <f t="shared" si="6"/>
        <v/>
      </c>
      <c r="B96" s="13"/>
      <c r="C96" s="14"/>
      <c r="D96" s="151"/>
      <c r="E96" s="13"/>
      <c r="F96" s="16"/>
      <c r="G96" s="19"/>
      <c r="H96" s="272"/>
      <c r="I96" s="29"/>
      <c r="J96" s="31"/>
      <c r="K96" s="13"/>
      <c r="L96" s="18">
        <f t="shared" si="7"/>
        <v>0</v>
      </c>
      <c r="M96" s="173">
        <f t="shared" si="8"/>
        <v>0</v>
      </c>
    </row>
    <row r="97" spans="1:13" ht="14.4" x14ac:dyDescent="0.25">
      <c r="A97" s="12" t="str">
        <f t="shared" si="6"/>
        <v/>
      </c>
      <c r="B97" s="13"/>
      <c r="C97" s="14"/>
      <c r="D97" s="151"/>
      <c r="E97" s="13"/>
      <c r="F97" s="16"/>
      <c r="G97" s="19"/>
      <c r="H97" s="272"/>
      <c r="I97" s="29"/>
      <c r="J97" s="31"/>
      <c r="K97" s="13"/>
      <c r="L97" s="18">
        <f t="shared" si="7"/>
        <v>0</v>
      </c>
      <c r="M97" s="173">
        <f t="shared" si="8"/>
        <v>0</v>
      </c>
    </row>
    <row r="98" spans="1:13" ht="14.4" x14ac:dyDescent="0.25">
      <c r="A98" s="12" t="str">
        <f t="shared" si="6"/>
        <v/>
      </c>
      <c r="B98" s="13"/>
      <c r="C98" s="14"/>
      <c r="D98" s="151"/>
      <c r="E98" s="13"/>
      <c r="F98" s="16"/>
      <c r="G98" s="19"/>
      <c r="H98" s="272"/>
      <c r="I98" s="29"/>
      <c r="J98" s="31"/>
      <c r="K98" s="13"/>
      <c r="L98" s="18">
        <f t="shared" si="7"/>
        <v>0</v>
      </c>
      <c r="M98" s="173">
        <f t="shared" si="8"/>
        <v>0</v>
      </c>
    </row>
    <row r="99" spans="1:13" ht="14.4" x14ac:dyDescent="0.25">
      <c r="A99" s="12" t="str">
        <f t="shared" si="6"/>
        <v/>
      </c>
      <c r="B99" s="13"/>
      <c r="C99" s="14"/>
      <c r="D99" s="151"/>
      <c r="E99" s="13"/>
      <c r="F99" s="16"/>
      <c r="G99" s="19"/>
      <c r="H99" s="272"/>
      <c r="I99" s="29"/>
      <c r="J99" s="31"/>
      <c r="K99" s="13"/>
      <c r="L99" s="18">
        <f t="shared" si="7"/>
        <v>0</v>
      </c>
      <c r="M99" s="173">
        <f t="shared" si="8"/>
        <v>0</v>
      </c>
    </row>
    <row r="100" spans="1:13" ht="14.4" x14ac:dyDescent="0.25">
      <c r="A100" s="12" t="str">
        <f t="shared" si="6"/>
        <v/>
      </c>
      <c r="B100" s="13"/>
      <c r="C100" s="14"/>
      <c r="D100" s="151"/>
      <c r="E100" s="13"/>
      <c r="F100" s="16"/>
      <c r="G100" s="19"/>
      <c r="H100" s="272"/>
      <c r="I100" s="29"/>
      <c r="J100" s="31"/>
      <c r="K100" s="13"/>
      <c r="L100" s="18">
        <f t="shared" si="7"/>
        <v>0</v>
      </c>
      <c r="M100" s="173">
        <f t="shared" si="8"/>
        <v>0</v>
      </c>
    </row>
    <row r="101" spans="1:13" ht="14.4" x14ac:dyDescent="0.25">
      <c r="A101" s="12" t="str">
        <f t="shared" si="6"/>
        <v/>
      </c>
      <c r="B101" s="13"/>
      <c r="C101" s="14"/>
      <c r="D101" s="151"/>
      <c r="E101" s="13"/>
      <c r="F101" s="16"/>
      <c r="G101" s="19"/>
      <c r="H101" s="272"/>
      <c r="I101" s="29"/>
      <c r="J101" s="31"/>
      <c r="K101" s="13"/>
      <c r="L101" s="18">
        <f t="shared" si="7"/>
        <v>0</v>
      </c>
      <c r="M101" s="173">
        <f t="shared" si="8"/>
        <v>0</v>
      </c>
    </row>
    <row r="102" spans="1:13" ht="14.4" x14ac:dyDescent="0.25">
      <c r="A102" s="12" t="str">
        <f t="shared" ref="A102:A133" si="9">CONCATENATE(B102,C102,D102)</f>
        <v/>
      </c>
      <c r="B102" s="13"/>
      <c r="C102" s="14"/>
      <c r="D102" s="151"/>
      <c r="E102" s="13"/>
      <c r="F102" s="16"/>
      <c r="G102" s="19"/>
      <c r="H102" s="272"/>
      <c r="I102" s="29"/>
      <c r="J102" s="31"/>
      <c r="K102" s="13"/>
      <c r="L102" s="18">
        <f t="shared" ref="L102:L133" si="10">IF(K102=1,7,IF(K102=2,6,IF(K102=3,5,IF(K102=4,4,IF(K102=5,3,IF(K102=6,2,IF(K102&gt;=6,1,0)))))))</f>
        <v>0</v>
      </c>
      <c r="M102" s="173">
        <f t="shared" ref="M102:M133" si="11">SUM(L102+$M$5)</f>
        <v>0</v>
      </c>
    </row>
    <row r="103" spans="1:13" ht="14.4" x14ac:dyDescent="0.25">
      <c r="A103" s="12" t="str">
        <f t="shared" si="9"/>
        <v/>
      </c>
      <c r="B103" s="13"/>
      <c r="C103" s="14"/>
      <c r="D103" s="151"/>
      <c r="E103" s="13"/>
      <c r="F103" s="16"/>
      <c r="G103" s="19"/>
      <c r="H103" s="272"/>
      <c r="I103" s="29"/>
      <c r="J103" s="31"/>
      <c r="K103" s="13"/>
      <c r="L103" s="18">
        <f t="shared" si="10"/>
        <v>0</v>
      </c>
      <c r="M103" s="173">
        <f t="shared" si="11"/>
        <v>0</v>
      </c>
    </row>
    <row r="104" spans="1:13" ht="14.4" x14ac:dyDescent="0.25">
      <c r="A104" s="12" t="str">
        <f t="shared" si="9"/>
        <v/>
      </c>
      <c r="B104" s="13"/>
      <c r="C104" s="14"/>
      <c r="D104" s="151"/>
      <c r="E104" s="13"/>
      <c r="F104" s="16"/>
      <c r="G104" s="19"/>
      <c r="H104" s="272"/>
      <c r="I104" s="29"/>
      <c r="J104" s="31"/>
      <c r="K104" s="13"/>
      <c r="L104" s="18">
        <f t="shared" si="10"/>
        <v>0</v>
      </c>
      <c r="M104" s="173">
        <f t="shared" si="11"/>
        <v>0</v>
      </c>
    </row>
    <row r="105" spans="1:13" ht="14.4" x14ac:dyDescent="0.25">
      <c r="A105" s="12" t="str">
        <f t="shared" si="9"/>
        <v/>
      </c>
      <c r="B105" s="13"/>
      <c r="C105" s="14"/>
      <c r="D105" s="151"/>
      <c r="E105" s="13"/>
      <c r="F105" s="16"/>
      <c r="G105" s="19"/>
      <c r="H105" s="272"/>
      <c r="I105" s="29"/>
      <c r="J105" s="31"/>
      <c r="K105" s="13"/>
      <c r="L105" s="18">
        <f t="shared" si="10"/>
        <v>0</v>
      </c>
      <c r="M105" s="173">
        <f t="shared" si="11"/>
        <v>0</v>
      </c>
    </row>
    <row r="106" spans="1:13" ht="14.4" x14ac:dyDescent="0.25">
      <c r="A106" s="12" t="str">
        <f t="shared" si="9"/>
        <v/>
      </c>
      <c r="B106" s="13"/>
      <c r="C106" s="14"/>
      <c r="D106" s="151"/>
      <c r="E106" s="13"/>
      <c r="F106" s="16"/>
      <c r="G106" s="19"/>
      <c r="H106" s="272"/>
      <c r="I106" s="29"/>
      <c r="J106" s="31"/>
      <c r="K106" s="13"/>
      <c r="L106" s="18">
        <f t="shared" si="10"/>
        <v>0</v>
      </c>
      <c r="M106" s="173">
        <f t="shared" si="11"/>
        <v>0</v>
      </c>
    </row>
    <row r="107" spans="1:13" ht="14.4" x14ac:dyDescent="0.25">
      <c r="A107" s="12" t="str">
        <f t="shared" si="9"/>
        <v/>
      </c>
      <c r="B107" s="13"/>
      <c r="C107" s="14"/>
      <c r="D107" s="275"/>
      <c r="E107" s="13"/>
      <c r="F107" s="16"/>
      <c r="G107" s="19"/>
      <c r="H107" s="272"/>
      <c r="I107" s="29"/>
      <c r="J107" s="31"/>
      <c r="K107" s="13"/>
      <c r="L107" s="18">
        <f t="shared" si="10"/>
        <v>0</v>
      </c>
      <c r="M107" s="173">
        <f t="shared" si="11"/>
        <v>0</v>
      </c>
    </row>
    <row r="108" spans="1:13" ht="14.4" x14ac:dyDescent="0.25">
      <c r="A108" s="12" t="str">
        <f t="shared" si="9"/>
        <v/>
      </c>
      <c r="B108" s="13"/>
      <c r="C108" s="14"/>
      <c r="D108" s="151"/>
      <c r="E108" s="13"/>
      <c r="F108" s="16"/>
      <c r="G108" s="19"/>
      <c r="H108" s="272"/>
      <c r="I108" s="29"/>
      <c r="J108" s="31"/>
      <c r="K108" s="13"/>
      <c r="L108" s="18">
        <f t="shared" si="10"/>
        <v>0</v>
      </c>
      <c r="M108" s="173">
        <f t="shared" si="11"/>
        <v>0</v>
      </c>
    </row>
    <row r="109" spans="1:13" ht="14.4" x14ac:dyDescent="0.25">
      <c r="A109" s="12" t="str">
        <f t="shared" si="9"/>
        <v/>
      </c>
      <c r="B109" s="13"/>
      <c r="C109" s="14"/>
      <c r="D109" s="151"/>
      <c r="E109" s="13"/>
      <c r="F109" s="16"/>
      <c r="G109" s="19"/>
      <c r="H109" s="272"/>
      <c r="I109" s="29"/>
      <c r="J109" s="31"/>
      <c r="K109" s="13"/>
      <c r="L109" s="18">
        <f t="shared" si="10"/>
        <v>0</v>
      </c>
      <c r="M109" s="173">
        <f t="shared" si="11"/>
        <v>0</v>
      </c>
    </row>
    <row r="110" spans="1:13" ht="14.4" x14ac:dyDescent="0.25">
      <c r="A110" s="12" t="str">
        <f t="shared" si="9"/>
        <v/>
      </c>
      <c r="B110" s="13"/>
      <c r="C110" s="14"/>
      <c r="D110" s="151"/>
      <c r="E110" s="13"/>
      <c r="F110" s="16"/>
      <c r="G110" s="19"/>
      <c r="H110" s="272"/>
      <c r="I110" s="29"/>
      <c r="J110" s="31"/>
      <c r="K110" s="13"/>
      <c r="L110" s="18">
        <f t="shared" si="10"/>
        <v>0</v>
      </c>
      <c r="M110" s="173">
        <f t="shared" si="11"/>
        <v>0</v>
      </c>
    </row>
    <row r="111" spans="1:13" ht="14.4" x14ac:dyDescent="0.25">
      <c r="A111" s="12" t="str">
        <f t="shared" si="9"/>
        <v/>
      </c>
      <c r="B111" s="13"/>
      <c r="C111" s="14"/>
      <c r="D111" s="151"/>
      <c r="E111" s="13"/>
      <c r="F111" s="16"/>
      <c r="G111" s="19"/>
      <c r="H111" s="272"/>
      <c r="I111" s="29"/>
      <c r="J111" s="31"/>
      <c r="K111" s="13"/>
      <c r="L111" s="18">
        <f t="shared" si="10"/>
        <v>0</v>
      </c>
      <c r="M111" s="173">
        <f t="shared" si="11"/>
        <v>0</v>
      </c>
    </row>
    <row r="112" spans="1:13" ht="14.4" x14ac:dyDescent="0.25">
      <c r="A112" s="12" t="str">
        <f t="shared" si="9"/>
        <v/>
      </c>
      <c r="B112" s="13"/>
      <c r="C112" s="14"/>
      <c r="D112" s="151"/>
      <c r="E112" s="13"/>
      <c r="F112" s="16"/>
      <c r="G112" s="19"/>
      <c r="H112" s="272"/>
      <c r="I112" s="29"/>
      <c r="J112" s="31"/>
      <c r="K112" s="13"/>
      <c r="L112" s="18">
        <f t="shared" si="10"/>
        <v>0</v>
      </c>
      <c r="M112" s="173">
        <f t="shared" si="11"/>
        <v>0</v>
      </c>
    </row>
    <row r="113" spans="1:13" ht="14.4" x14ac:dyDescent="0.25">
      <c r="A113" s="12" t="str">
        <f t="shared" si="9"/>
        <v/>
      </c>
      <c r="B113" s="13"/>
      <c r="C113" s="14"/>
      <c r="D113" s="151"/>
      <c r="E113" s="13"/>
      <c r="F113" s="16"/>
      <c r="G113" s="19"/>
      <c r="H113" s="272"/>
      <c r="I113" s="29"/>
      <c r="J113" s="31"/>
      <c r="K113" s="13"/>
      <c r="L113" s="18">
        <f t="shared" si="10"/>
        <v>0</v>
      </c>
      <c r="M113" s="173">
        <f t="shared" si="11"/>
        <v>0</v>
      </c>
    </row>
    <row r="114" spans="1:13" ht="14.4" x14ac:dyDescent="0.25">
      <c r="A114" s="12" t="str">
        <f t="shared" si="9"/>
        <v/>
      </c>
      <c r="B114" s="13"/>
      <c r="C114" s="14"/>
      <c r="D114" s="151"/>
      <c r="E114" s="13"/>
      <c r="F114" s="16"/>
      <c r="G114" s="19"/>
      <c r="H114" s="272"/>
      <c r="I114" s="29"/>
      <c r="J114" s="31"/>
      <c r="K114" s="13"/>
      <c r="L114" s="18">
        <f t="shared" si="10"/>
        <v>0</v>
      </c>
      <c r="M114" s="173">
        <f t="shared" si="11"/>
        <v>0</v>
      </c>
    </row>
    <row r="115" spans="1:13" ht="14.4" x14ac:dyDescent="0.25">
      <c r="A115" s="12" t="str">
        <f t="shared" si="9"/>
        <v/>
      </c>
      <c r="B115" s="13"/>
      <c r="C115" s="14"/>
      <c r="D115" s="275"/>
      <c r="E115" s="13"/>
      <c r="F115" s="16"/>
      <c r="G115" s="19"/>
      <c r="H115" s="272"/>
      <c r="I115" s="29"/>
      <c r="J115" s="31"/>
      <c r="K115" s="13"/>
      <c r="L115" s="18">
        <f t="shared" si="10"/>
        <v>0</v>
      </c>
      <c r="M115" s="173">
        <f t="shared" si="11"/>
        <v>0</v>
      </c>
    </row>
    <row r="116" spans="1:13" ht="14.4" x14ac:dyDescent="0.25">
      <c r="A116" s="12" t="str">
        <f t="shared" si="9"/>
        <v/>
      </c>
      <c r="B116" s="13"/>
      <c r="C116" s="14"/>
      <c r="D116" s="275"/>
      <c r="E116" s="13"/>
      <c r="F116" s="16"/>
      <c r="G116" s="19"/>
      <c r="H116" s="272"/>
      <c r="I116" s="29"/>
      <c r="J116" s="31"/>
      <c r="K116" s="13"/>
      <c r="L116" s="18">
        <f t="shared" si="10"/>
        <v>0</v>
      </c>
      <c r="M116" s="173">
        <f t="shared" si="11"/>
        <v>0</v>
      </c>
    </row>
    <row r="117" spans="1:13" ht="14.4" x14ac:dyDescent="0.25">
      <c r="A117" s="12" t="str">
        <f t="shared" si="9"/>
        <v/>
      </c>
      <c r="B117" s="13"/>
      <c r="C117" s="14"/>
      <c r="D117" s="151"/>
      <c r="E117" s="13"/>
      <c r="F117" s="16"/>
      <c r="G117" s="19"/>
      <c r="H117" s="272"/>
      <c r="I117" s="29"/>
      <c r="J117" s="31"/>
      <c r="K117" s="13"/>
      <c r="L117" s="18">
        <f t="shared" si="10"/>
        <v>0</v>
      </c>
      <c r="M117" s="173">
        <f t="shared" si="11"/>
        <v>0</v>
      </c>
    </row>
    <row r="118" spans="1:13" ht="14.4" x14ac:dyDescent="0.25">
      <c r="A118" s="12" t="str">
        <f t="shared" si="9"/>
        <v/>
      </c>
      <c r="B118" s="13"/>
      <c r="C118" s="14"/>
      <c r="D118" s="275"/>
      <c r="E118" s="13"/>
      <c r="F118" s="16"/>
      <c r="G118" s="19"/>
      <c r="H118" s="272"/>
      <c r="I118" s="29"/>
      <c r="J118" s="31"/>
      <c r="K118" s="13"/>
      <c r="L118" s="18">
        <f t="shared" si="10"/>
        <v>0</v>
      </c>
      <c r="M118" s="173">
        <f t="shared" si="11"/>
        <v>0</v>
      </c>
    </row>
    <row r="119" spans="1:13" ht="14.4" x14ac:dyDescent="0.25">
      <c r="A119" s="12" t="str">
        <f t="shared" si="9"/>
        <v/>
      </c>
      <c r="B119" s="13"/>
      <c r="C119" s="14"/>
      <c r="D119" s="151"/>
      <c r="E119" s="13"/>
      <c r="F119" s="16"/>
      <c r="G119" s="19"/>
      <c r="H119" s="272"/>
      <c r="I119" s="29"/>
      <c r="J119" s="31"/>
      <c r="K119" s="13"/>
      <c r="L119" s="18">
        <f t="shared" si="10"/>
        <v>0</v>
      </c>
      <c r="M119" s="173">
        <f t="shared" si="11"/>
        <v>0</v>
      </c>
    </row>
    <row r="120" spans="1:13" ht="14.4" x14ac:dyDescent="0.25">
      <c r="A120" s="12" t="str">
        <f t="shared" si="9"/>
        <v/>
      </c>
      <c r="B120" s="13"/>
      <c r="C120" s="14"/>
      <c r="D120" s="151"/>
      <c r="E120" s="13"/>
      <c r="F120" s="16"/>
      <c r="G120" s="19"/>
      <c r="H120" s="272"/>
      <c r="I120" s="29"/>
      <c r="J120" s="31"/>
      <c r="K120" s="13"/>
      <c r="L120" s="18">
        <f t="shared" si="10"/>
        <v>0</v>
      </c>
      <c r="M120" s="173">
        <f t="shared" si="11"/>
        <v>0</v>
      </c>
    </row>
    <row r="121" spans="1:13" ht="14.4" x14ac:dyDescent="0.25">
      <c r="A121" s="12" t="str">
        <f t="shared" si="9"/>
        <v/>
      </c>
      <c r="B121" s="13"/>
      <c r="C121" s="14"/>
      <c r="D121" s="151"/>
      <c r="E121" s="13"/>
      <c r="F121" s="16"/>
      <c r="G121" s="19"/>
      <c r="H121" s="272"/>
      <c r="I121" s="29"/>
      <c r="J121" s="31"/>
      <c r="K121" s="13"/>
      <c r="L121" s="18">
        <f t="shared" si="10"/>
        <v>0</v>
      </c>
      <c r="M121" s="173">
        <f t="shared" si="11"/>
        <v>0</v>
      </c>
    </row>
    <row r="122" spans="1:13" ht="14.4" x14ac:dyDescent="0.25">
      <c r="A122" s="12" t="str">
        <f t="shared" si="9"/>
        <v/>
      </c>
      <c r="B122" s="13"/>
      <c r="C122" s="14"/>
      <c r="D122" s="275"/>
      <c r="E122" s="13"/>
      <c r="F122" s="16"/>
      <c r="G122" s="19"/>
      <c r="H122" s="272"/>
      <c r="I122" s="29"/>
      <c r="J122" s="31"/>
      <c r="K122" s="13"/>
      <c r="L122" s="18">
        <f t="shared" si="10"/>
        <v>0</v>
      </c>
      <c r="M122" s="173">
        <f t="shared" si="11"/>
        <v>0</v>
      </c>
    </row>
    <row r="123" spans="1:13" ht="14.4" x14ac:dyDescent="0.25">
      <c r="A123" s="12" t="str">
        <f t="shared" si="9"/>
        <v/>
      </c>
      <c r="B123" s="13"/>
      <c r="C123" s="14"/>
      <c r="D123" s="151"/>
      <c r="E123" s="13"/>
      <c r="F123" s="16"/>
      <c r="G123" s="19"/>
      <c r="H123" s="272"/>
      <c r="I123" s="29"/>
      <c r="J123" s="31"/>
      <c r="K123" s="13"/>
      <c r="L123" s="18">
        <f t="shared" si="10"/>
        <v>0</v>
      </c>
      <c r="M123" s="173">
        <f t="shared" si="11"/>
        <v>0</v>
      </c>
    </row>
    <row r="124" spans="1:13" ht="14.4" x14ac:dyDescent="0.25">
      <c r="A124" s="12" t="str">
        <f t="shared" si="9"/>
        <v/>
      </c>
      <c r="B124" s="13"/>
      <c r="C124" s="14"/>
      <c r="D124" s="151"/>
      <c r="E124" s="13"/>
      <c r="F124" s="16"/>
      <c r="G124" s="19"/>
      <c r="H124" s="272"/>
      <c r="I124" s="29"/>
      <c r="J124" s="31"/>
      <c r="K124" s="13"/>
      <c r="L124" s="18">
        <f t="shared" si="10"/>
        <v>0</v>
      </c>
      <c r="M124" s="173">
        <f t="shared" si="11"/>
        <v>0</v>
      </c>
    </row>
    <row r="125" spans="1:13" ht="14.4" x14ac:dyDescent="0.25">
      <c r="A125" s="12" t="str">
        <f t="shared" si="9"/>
        <v/>
      </c>
      <c r="B125" s="13"/>
      <c r="C125" s="14"/>
      <c r="D125" s="151"/>
      <c r="E125" s="13"/>
      <c r="F125" s="16"/>
      <c r="G125" s="19"/>
      <c r="H125" s="272"/>
      <c r="I125" s="29"/>
      <c r="J125" s="31"/>
      <c r="K125" s="13"/>
      <c r="L125" s="18">
        <f t="shared" si="10"/>
        <v>0</v>
      </c>
      <c r="M125" s="173">
        <f t="shared" si="11"/>
        <v>0</v>
      </c>
    </row>
    <row r="126" spans="1:13" ht="14.4" x14ac:dyDescent="0.25">
      <c r="A126" s="12" t="str">
        <f t="shared" si="9"/>
        <v/>
      </c>
      <c r="B126" s="13"/>
      <c r="C126" s="14"/>
      <c r="D126" s="151"/>
      <c r="E126" s="13"/>
      <c r="F126" s="16"/>
      <c r="G126" s="19"/>
      <c r="H126" s="272"/>
      <c r="I126" s="29"/>
      <c r="J126" s="31"/>
      <c r="K126" s="13"/>
      <c r="L126" s="18">
        <f t="shared" si="10"/>
        <v>0</v>
      </c>
      <c r="M126" s="173">
        <f t="shared" si="11"/>
        <v>0</v>
      </c>
    </row>
    <row r="127" spans="1:13" ht="14.4" x14ac:dyDescent="0.25">
      <c r="A127" s="12" t="str">
        <f t="shared" si="9"/>
        <v/>
      </c>
      <c r="B127" s="13"/>
      <c r="C127" s="14"/>
      <c r="D127" s="275"/>
      <c r="E127" s="13"/>
      <c r="F127" s="16"/>
      <c r="G127" s="19"/>
      <c r="H127" s="272"/>
      <c r="I127" s="29"/>
      <c r="J127" s="31"/>
      <c r="K127" s="13"/>
      <c r="L127" s="18">
        <f t="shared" si="10"/>
        <v>0</v>
      </c>
      <c r="M127" s="173">
        <f t="shared" si="11"/>
        <v>0</v>
      </c>
    </row>
    <row r="128" spans="1:13" ht="14.4" x14ac:dyDescent="0.25">
      <c r="A128" s="12" t="str">
        <f t="shared" si="9"/>
        <v/>
      </c>
      <c r="B128" s="13"/>
      <c r="C128" s="14"/>
      <c r="D128" s="275"/>
      <c r="E128" s="13"/>
      <c r="F128" s="16"/>
      <c r="G128" s="19"/>
      <c r="H128" s="272"/>
      <c r="I128" s="29"/>
      <c r="J128" s="31"/>
      <c r="K128" s="13"/>
      <c r="L128" s="18">
        <f t="shared" si="10"/>
        <v>0</v>
      </c>
      <c r="M128" s="173">
        <f t="shared" si="11"/>
        <v>0</v>
      </c>
    </row>
    <row r="129" spans="1:13" ht="14.4" x14ac:dyDescent="0.25">
      <c r="A129" s="12" t="str">
        <f t="shared" si="9"/>
        <v/>
      </c>
      <c r="B129" s="13"/>
      <c r="C129" s="14"/>
      <c r="D129" s="151"/>
      <c r="E129" s="13"/>
      <c r="F129" s="16"/>
      <c r="G129" s="19"/>
      <c r="H129" s="272"/>
      <c r="I129" s="29"/>
      <c r="J129" s="31"/>
      <c r="K129" s="13"/>
      <c r="L129" s="18">
        <f t="shared" si="10"/>
        <v>0</v>
      </c>
      <c r="M129" s="173">
        <f t="shared" si="11"/>
        <v>0</v>
      </c>
    </row>
    <row r="130" spans="1:13" ht="14.4" x14ac:dyDescent="0.25">
      <c r="A130" s="12" t="str">
        <f t="shared" si="9"/>
        <v/>
      </c>
      <c r="B130" s="13"/>
      <c r="C130" s="14"/>
      <c r="D130" s="151"/>
      <c r="E130" s="13"/>
      <c r="F130" s="16"/>
      <c r="G130" s="19"/>
      <c r="H130" s="272"/>
      <c r="I130" s="194"/>
      <c r="J130" s="31"/>
      <c r="K130" s="13"/>
      <c r="L130" s="18">
        <f t="shared" si="10"/>
        <v>0</v>
      </c>
      <c r="M130" s="173">
        <f t="shared" si="11"/>
        <v>0</v>
      </c>
    </row>
    <row r="131" spans="1:13" ht="14.4" x14ac:dyDescent="0.25">
      <c r="A131" s="12" t="str">
        <f t="shared" si="9"/>
        <v/>
      </c>
      <c r="B131" s="13"/>
      <c r="C131" s="14"/>
      <c r="D131" s="151"/>
      <c r="E131" s="13"/>
      <c r="F131" s="16"/>
      <c r="G131" s="19"/>
      <c r="H131" s="272"/>
      <c r="I131" s="29"/>
      <c r="J131" s="31"/>
      <c r="K131" s="13"/>
      <c r="L131" s="18">
        <f t="shared" si="10"/>
        <v>0</v>
      </c>
      <c r="M131" s="173">
        <f t="shared" si="11"/>
        <v>0</v>
      </c>
    </row>
    <row r="132" spans="1:13" ht="14.4" x14ac:dyDescent="0.25">
      <c r="A132" s="12" t="str">
        <f t="shared" si="9"/>
        <v/>
      </c>
      <c r="B132" s="13"/>
      <c r="C132" s="14"/>
      <c r="D132" s="151"/>
      <c r="E132" s="13"/>
      <c r="F132" s="16"/>
      <c r="G132" s="19"/>
      <c r="H132" s="273"/>
      <c r="I132" s="29"/>
      <c r="J132" s="31"/>
      <c r="K132" s="13"/>
      <c r="L132" s="18">
        <f t="shared" si="10"/>
        <v>0</v>
      </c>
      <c r="M132" s="173">
        <f t="shared" si="11"/>
        <v>0</v>
      </c>
    </row>
    <row r="133" spans="1:13" ht="14.4" x14ac:dyDescent="0.25">
      <c r="A133" s="12" t="str">
        <f t="shared" si="9"/>
        <v/>
      </c>
      <c r="B133" s="13"/>
      <c r="C133" s="14"/>
      <c r="D133" s="151"/>
      <c r="E133" s="13"/>
      <c r="F133" s="16"/>
      <c r="G133" s="19"/>
      <c r="H133" s="273"/>
      <c r="I133" s="29"/>
      <c r="J133" s="31"/>
      <c r="K133" s="13"/>
      <c r="L133" s="18">
        <f t="shared" si="10"/>
        <v>0</v>
      </c>
      <c r="M133" s="173">
        <f t="shared" si="11"/>
        <v>0</v>
      </c>
    </row>
    <row r="134" spans="1:13" ht="14.4" x14ac:dyDescent="0.25">
      <c r="A134" s="12" t="str">
        <f t="shared" ref="A134:A165" si="12">CONCATENATE(B134,C134,D134)</f>
        <v/>
      </c>
      <c r="B134" s="13"/>
      <c r="C134" s="14"/>
      <c r="D134" s="151"/>
      <c r="E134" s="13"/>
      <c r="F134" s="16"/>
      <c r="G134" s="19"/>
      <c r="H134" s="272"/>
      <c r="I134" s="29"/>
      <c r="J134" s="31"/>
      <c r="K134" s="13"/>
      <c r="L134" s="18">
        <f t="shared" ref="L134:L165" si="13">IF(K134=1,7,IF(K134=2,6,IF(K134=3,5,IF(K134=4,4,IF(K134=5,3,IF(K134=6,2,IF(K134&gt;=6,1,0)))))))</f>
        <v>0</v>
      </c>
      <c r="M134" s="173">
        <f t="shared" ref="M134:M165" si="14">SUM(L134+$M$5)</f>
        <v>0</v>
      </c>
    </row>
    <row r="135" spans="1:13" ht="14.4" x14ac:dyDescent="0.25">
      <c r="A135" s="12" t="str">
        <f t="shared" si="12"/>
        <v/>
      </c>
      <c r="B135" s="13"/>
      <c r="C135" s="14"/>
      <c r="D135" s="151"/>
      <c r="E135" s="13"/>
      <c r="F135" s="16"/>
      <c r="G135" s="19"/>
      <c r="H135" s="272"/>
      <c r="I135" s="29"/>
      <c r="J135" s="31"/>
      <c r="K135" s="13"/>
      <c r="L135" s="18">
        <f t="shared" si="13"/>
        <v>0</v>
      </c>
      <c r="M135" s="173">
        <f t="shared" si="14"/>
        <v>0</v>
      </c>
    </row>
    <row r="136" spans="1:13" ht="14.4" x14ac:dyDescent="0.25">
      <c r="A136" s="12" t="str">
        <f t="shared" si="12"/>
        <v/>
      </c>
      <c r="B136" s="13"/>
      <c r="C136" s="14"/>
      <c r="D136" s="151"/>
      <c r="E136" s="13"/>
      <c r="F136" s="16"/>
      <c r="G136" s="19"/>
      <c r="H136" s="272"/>
      <c r="I136" s="29"/>
      <c r="J136" s="31"/>
      <c r="K136" s="13"/>
      <c r="L136" s="18">
        <f t="shared" si="13"/>
        <v>0</v>
      </c>
      <c r="M136" s="173">
        <f t="shared" si="14"/>
        <v>0</v>
      </c>
    </row>
    <row r="137" spans="1:13" ht="14.4" x14ac:dyDescent="0.25">
      <c r="A137" s="12" t="str">
        <f t="shared" si="12"/>
        <v/>
      </c>
      <c r="B137" s="13"/>
      <c r="C137" s="14"/>
      <c r="D137" s="151"/>
      <c r="E137" s="13"/>
      <c r="F137" s="16"/>
      <c r="G137" s="19"/>
      <c r="H137" s="272"/>
      <c r="I137" s="29"/>
      <c r="J137" s="31"/>
      <c r="K137" s="13"/>
      <c r="L137" s="18">
        <f t="shared" si="13"/>
        <v>0</v>
      </c>
      <c r="M137" s="173">
        <f t="shared" si="14"/>
        <v>0</v>
      </c>
    </row>
    <row r="138" spans="1:13" ht="14.4" x14ac:dyDescent="0.25">
      <c r="A138" s="12" t="str">
        <f t="shared" si="12"/>
        <v/>
      </c>
      <c r="B138" s="13"/>
      <c r="C138" s="14"/>
      <c r="D138" s="151"/>
      <c r="E138" s="13"/>
      <c r="F138" s="16"/>
      <c r="G138" s="19"/>
      <c r="H138" s="272"/>
      <c r="I138" s="29"/>
      <c r="J138" s="31"/>
      <c r="K138" s="13"/>
      <c r="L138" s="18">
        <f t="shared" si="13"/>
        <v>0</v>
      </c>
      <c r="M138" s="173">
        <f t="shared" si="14"/>
        <v>0</v>
      </c>
    </row>
    <row r="139" spans="1:13" ht="14.4" x14ac:dyDescent="0.25">
      <c r="A139" s="12" t="str">
        <f t="shared" si="12"/>
        <v/>
      </c>
      <c r="B139" s="13"/>
      <c r="C139" s="14"/>
      <c r="D139" s="151"/>
      <c r="E139" s="13"/>
      <c r="F139" s="16"/>
      <c r="G139" s="19"/>
      <c r="H139" s="272"/>
      <c r="I139" s="29"/>
      <c r="J139" s="31"/>
      <c r="K139" s="13"/>
      <c r="L139" s="18">
        <f t="shared" si="13"/>
        <v>0</v>
      </c>
      <c r="M139" s="173">
        <f t="shared" si="14"/>
        <v>0</v>
      </c>
    </row>
    <row r="140" spans="1:13" ht="14.4" x14ac:dyDescent="0.25">
      <c r="A140" s="12" t="str">
        <f t="shared" si="12"/>
        <v/>
      </c>
      <c r="B140" s="13"/>
      <c r="C140" s="14"/>
      <c r="D140" s="151"/>
      <c r="E140" s="13"/>
      <c r="F140" s="16"/>
      <c r="G140" s="19"/>
      <c r="H140" s="272"/>
      <c r="I140" s="29"/>
      <c r="J140" s="31"/>
      <c r="K140" s="13"/>
      <c r="L140" s="18">
        <f t="shared" si="13"/>
        <v>0</v>
      </c>
      <c r="M140" s="173">
        <f t="shared" si="14"/>
        <v>0</v>
      </c>
    </row>
    <row r="141" spans="1:13" ht="14.4" x14ac:dyDescent="0.25">
      <c r="A141" s="12" t="str">
        <f t="shared" si="12"/>
        <v/>
      </c>
      <c r="B141" s="13"/>
      <c r="C141" s="14"/>
      <c r="D141" s="151"/>
      <c r="E141" s="13"/>
      <c r="F141" s="16"/>
      <c r="G141" s="19"/>
      <c r="H141" s="272"/>
      <c r="I141" s="29"/>
      <c r="J141" s="31"/>
      <c r="K141" s="13"/>
      <c r="L141" s="18">
        <f t="shared" si="13"/>
        <v>0</v>
      </c>
      <c r="M141" s="173">
        <f t="shared" si="14"/>
        <v>0</v>
      </c>
    </row>
    <row r="142" spans="1:13" ht="14.4" x14ac:dyDescent="0.25">
      <c r="A142" s="12" t="str">
        <f t="shared" si="12"/>
        <v/>
      </c>
      <c r="B142" s="13"/>
      <c r="C142" s="14"/>
      <c r="D142" s="151"/>
      <c r="E142" s="13"/>
      <c r="F142" s="16"/>
      <c r="G142" s="19"/>
      <c r="H142" s="272"/>
      <c r="I142" s="29"/>
      <c r="J142" s="31"/>
      <c r="K142" s="13"/>
      <c r="L142" s="18">
        <f t="shared" si="13"/>
        <v>0</v>
      </c>
      <c r="M142" s="173">
        <f t="shared" si="14"/>
        <v>0</v>
      </c>
    </row>
    <row r="143" spans="1:13" ht="14.4" x14ac:dyDescent="0.25">
      <c r="A143" s="12" t="str">
        <f t="shared" si="12"/>
        <v/>
      </c>
      <c r="B143" s="13"/>
      <c r="C143" s="14"/>
      <c r="D143" s="151"/>
      <c r="E143" s="13"/>
      <c r="F143" s="16"/>
      <c r="G143" s="19"/>
      <c r="H143" s="272"/>
      <c r="I143" s="29"/>
      <c r="J143" s="31"/>
      <c r="K143" s="13"/>
      <c r="L143" s="18">
        <f t="shared" si="13"/>
        <v>0</v>
      </c>
      <c r="M143" s="173">
        <f t="shared" si="14"/>
        <v>0</v>
      </c>
    </row>
    <row r="144" spans="1:13" ht="14.4" x14ac:dyDescent="0.25">
      <c r="A144" s="12" t="str">
        <f t="shared" si="12"/>
        <v/>
      </c>
      <c r="B144" s="13"/>
      <c r="C144" s="14"/>
      <c r="D144" s="151"/>
      <c r="E144" s="13"/>
      <c r="F144" s="16"/>
      <c r="G144" s="19"/>
      <c r="H144" s="272"/>
      <c r="I144" s="29"/>
      <c r="J144" s="31"/>
      <c r="K144" s="13"/>
      <c r="L144" s="18">
        <f t="shared" si="13"/>
        <v>0</v>
      </c>
      <c r="M144" s="173">
        <f t="shared" si="14"/>
        <v>0</v>
      </c>
    </row>
    <row r="145" spans="1:13" ht="14.4" x14ac:dyDescent="0.25">
      <c r="A145" s="12" t="str">
        <f t="shared" si="12"/>
        <v/>
      </c>
      <c r="B145" s="13"/>
      <c r="C145" s="14"/>
      <c r="D145" s="151"/>
      <c r="E145" s="13"/>
      <c r="F145" s="16"/>
      <c r="G145" s="19"/>
      <c r="H145" s="272"/>
      <c r="I145" s="29"/>
      <c r="J145" s="31"/>
      <c r="K145" s="13"/>
      <c r="L145" s="18">
        <f t="shared" si="13"/>
        <v>0</v>
      </c>
      <c r="M145" s="173">
        <f t="shared" si="14"/>
        <v>0</v>
      </c>
    </row>
    <row r="146" spans="1:13" ht="14.4" x14ac:dyDescent="0.25">
      <c r="A146" s="12" t="str">
        <f t="shared" si="12"/>
        <v/>
      </c>
      <c r="B146" s="13"/>
      <c r="C146" s="14"/>
      <c r="D146" s="151"/>
      <c r="E146" s="13"/>
      <c r="F146" s="16"/>
      <c r="G146" s="19"/>
      <c r="H146" s="272"/>
      <c r="I146" s="29"/>
      <c r="J146" s="31"/>
      <c r="K146" s="13"/>
      <c r="L146" s="18">
        <f t="shared" si="13"/>
        <v>0</v>
      </c>
      <c r="M146" s="173">
        <f t="shared" si="14"/>
        <v>0</v>
      </c>
    </row>
    <row r="147" spans="1:13" ht="14.4" x14ac:dyDescent="0.25">
      <c r="A147" s="12" t="str">
        <f t="shared" si="12"/>
        <v/>
      </c>
      <c r="B147" s="13"/>
      <c r="C147" s="14"/>
      <c r="D147" s="277"/>
      <c r="E147" s="13"/>
      <c r="F147" s="16"/>
      <c r="G147" s="19"/>
      <c r="H147" s="272"/>
      <c r="I147" s="29"/>
      <c r="J147" s="31"/>
      <c r="K147" s="13"/>
      <c r="L147" s="18">
        <f t="shared" si="13"/>
        <v>0</v>
      </c>
      <c r="M147" s="173">
        <f t="shared" si="14"/>
        <v>0</v>
      </c>
    </row>
    <row r="148" spans="1:13" ht="14.4" x14ac:dyDescent="0.25">
      <c r="A148" s="12" t="str">
        <f t="shared" si="12"/>
        <v/>
      </c>
      <c r="B148" s="13"/>
      <c r="C148" s="14"/>
      <c r="D148" s="151"/>
      <c r="E148" s="13"/>
      <c r="F148" s="16"/>
      <c r="G148" s="19"/>
      <c r="H148" s="272"/>
      <c r="I148" s="29"/>
      <c r="J148" s="31"/>
      <c r="K148" s="13"/>
      <c r="L148" s="18">
        <f t="shared" si="13"/>
        <v>0</v>
      </c>
      <c r="M148" s="173">
        <f t="shared" si="14"/>
        <v>0</v>
      </c>
    </row>
    <row r="149" spans="1:13" ht="14.4" x14ac:dyDescent="0.25">
      <c r="A149" s="12" t="str">
        <f t="shared" si="12"/>
        <v/>
      </c>
      <c r="B149" s="13"/>
      <c r="C149" s="14"/>
      <c r="D149" s="151"/>
      <c r="E149" s="13"/>
      <c r="F149" s="16"/>
      <c r="G149" s="19"/>
      <c r="H149" s="272"/>
      <c r="I149" s="29"/>
      <c r="J149" s="31"/>
      <c r="K149" s="13"/>
      <c r="L149" s="18">
        <f t="shared" si="13"/>
        <v>0</v>
      </c>
      <c r="M149" s="173">
        <f t="shared" si="14"/>
        <v>0</v>
      </c>
    </row>
    <row r="150" spans="1:13" ht="14.4" x14ac:dyDescent="0.25">
      <c r="A150" s="12" t="str">
        <f t="shared" si="12"/>
        <v/>
      </c>
      <c r="B150" s="13"/>
      <c r="C150" s="14"/>
      <c r="D150" s="151"/>
      <c r="E150" s="13"/>
      <c r="F150" s="16"/>
      <c r="G150" s="19"/>
      <c r="H150" s="272"/>
      <c r="I150" s="29"/>
      <c r="J150" s="31"/>
      <c r="K150" s="13"/>
      <c r="L150" s="18">
        <f t="shared" si="13"/>
        <v>0</v>
      </c>
      <c r="M150" s="173">
        <f t="shared" si="14"/>
        <v>0</v>
      </c>
    </row>
    <row r="151" spans="1:13" ht="14.4" x14ac:dyDescent="0.25">
      <c r="A151" s="12" t="str">
        <f t="shared" si="12"/>
        <v/>
      </c>
      <c r="B151" s="13"/>
      <c r="C151" s="14"/>
      <c r="D151" s="151"/>
      <c r="E151" s="13"/>
      <c r="F151" s="16"/>
      <c r="G151" s="19"/>
      <c r="H151" s="272"/>
      <c r="I151" s="29"/>
      <c r="J151" s="31"/>
      <c r="K151" s="13"/>
      <c r="L151" s="18">
        <f t="shared" si="13"/>
        <v>0</v>
      </c>
      <c r="M151" s="173">
        <f t="shared" si="14"/>
        <v>0</v>
      </c>
    </row>
    <row r="152" spans="1:13" ht="14.4" x14ac:dyDescent="0.25">
      <c r="A152" s="12" t="str">
        <f t="shared" si="12"/>
        <v/>
      </c>
      <c r="B152" s="13"/>
      <c r="C152" s="14"/>
      <c r="D152" s="151"/>
      <c r="E152" s="13"/>
      <c r="F152" s="16"/>
      <c r="G152" s="19"/>
      <c r="H152" s="272"/>
      <c r="I152" s="29"/>
      <c r="J152" s="31"/>
      <c r="K152" s="13"/>
      <c r="L152" s="18">
        <f t="shared" si="13"/>
        <v>0</v>
      </c>
      <c r="M152" s="173">
        <f t="shared" si="14"/>
        <v>0</v>
      </c>
    </row>
    <row r="153" spans="1:13" ht="14.4" x14ac:dyDescent="0.25">
      <c r="A153" s="12" t="str">
        <f t="shared" si="12"/>
        <v/>
      </c>
      <c r="B153" s="13"/>
      <c r="C153" s="14"/>
      <c r="D153" s="151"/>
      <c r="E153" s="13"/>
      <c r="F153" s="16"/>
      <c r="G153" s="19"/>
      <c r="H153" s="272"/>
      <c r="I153" s="29"/>
      <c r="J153" s="31"/>
      <c r="K153" s="13"/>
      <c r="L153" s="18">
        <f t="shared" si="13"/>
        <v>0</v>
      </c>
      <c r="M153" s="173">
        <f t="shared" si="14"/>
        <v>0</v>
      </c>
    </row>
    <row r="154" spans="1:13" ht="14.4" x14ac:dyDescent="0.25">
      <c r="A154" s="12" t="str">
        <f t="shared" si="12"/>
        <v/>
      </c>
      <c r="B154" s="13"/>
      <c r="C154" s="14"/>
      <c r="D154" s="151"/>
      <c r="E154" s="13"/>
      <c r="F154" s="16"/>
      <c r="G154" s="19"/>
      <c r="H154" s="272"/>
      <c r="I154" s="29"/>
      <c r="J154" s="31"/>
      <c r="K154" s="13"/>
      <c r="L154" s="18">
        <f t="shared" si="13"/>
        <v>0</v>
      </c>
      <c r="M154" s="173">
        <f t="shared" si="14"/>
        <v>0</v>
      </c>
    </row>
    <row r="155" spans="1:13" ht="14.4" x14ac:dyDescent="0.25">
      <c r="A155" s="12" t="str">
        <f t="shared" si="12"/>
        <v/>
      </c>
      <c r="B155" s="13"/>
      <c r="C155" s="14"/>
      <c r="D155" s="151"/>
      <c r="E155" s="13"/>
      <c r="F155" s="16"/>
      <c r="G155" s="19"/>
      <c r="H155" s="272"/>
      <c r="I155" s="29"/>
      <c r="J155" s="31"/>
      <c r="K155" s="13"/>
      <c r="L155" s="18">
        <f t="shared" si="13"/>
        <v>0</v>
      </c>
      <c r="M155" s="173">
        <f t="shared" si="14"/>
        <v>0</v>
      </c>
    </row>
    <row r="156" spans="1:13" ht="14.4" x14ac:dyDescent="0.25">
      <c r="A156" s="12" t="str">
        <f t="shared" si="12"/>
        <v/>
      </c>
      <c r="B156" s="13"/>
      <c r="C156" s="14"/>
      <c r="D156" s="151"/>
      <c r="E156" s="13"/>
      <c r="F156" s="16"/>
      <c r="G156" s="19"/>
      <c r="H156" s="272"/>
      <c r="I156" s="29"/>
      <c r="J156" s="31"/>
      <c r="K156" s="13"/>
      <c r="L156" s="18">
        <f t="shared" si="13"/>
        <v>0</v>
      </c>
      <c r="M156" s="173">
        <f t="shared" si="14"/>
        <v>0</v>
      </c>
    </row>
    <row r="157" spans="1:13" ht="14.4" x14ac:dyDescent="0.25">
      <c r="A157" s="12" t="str">
        <f t="shared" si="12"/>
        <v/>
      </c>
      <c r="B157" s="13"/>
      <c r="C157" s="14"/>
      <c r="D157" s="151"/>
      <c r="E157" s="13"/>
      <c r="F157" s="16"/>
      <c r="G157" s="19"/>
      <c r="H157" s="272"/>
      <c r="I157" s="29"/>
      <c r="J157" s="31"/>
      <c r="K157" s="13"/>
      <c r="L157" s="18">
        <f t="shared" si="13"/>
        <v>0</v>
      </c>
      <c r="M157" s="173">
        <f t="shared" si="14"/>
        <v>0</v>
      </c>
    </row>
    <row r="158" spans="1:13" ht="14.4" x14ac:dyDescent="0.25">
      <c r="A158" s="12" t="str">
        <f t="shared" si="12"/>
        <v/>
      </c>
      <c r="B158" s="13"/>
      <c r="C158" s="14"/>
      <c r="D158" s="151"/>
      <c r="E158" s="13"/>
      <c r="F158" s="16"/>
      <c r="G158" s="19"/>
      <c r="H158" s="272"/>
      <c r="I158" s="29"/>
      <c r="J158" s="31"/>
      <c r="K158" s="13"/>
      <c r="L158" s="18">
        <f t="shared" si="13"/>
        <v>0</v>
      </c>
      <c r="M158" s="173">
        <f t="shared" si="14"/>
        <v>0</v>
      </c>
    </row>
    <row r="159" spans="1:13" ht="14.4" x14ac:dyDescent="0.25">
      <c r="A159" s="12" t="str">
        <f t="shared" si="12"/>
        <v/>
      </c>
      <c r="B159" s="13"/>
      <c r="C159" s="14"/>
      <c r="D159" s="151"/>
      <c r="E159" s="13"/>
      <c r="F159" s="16"/>
      <c r="G159" s="19"/>
      <c r="H159" s="272"/>
      <c r="I159" s="29"/>
      <c r="J159" s="31"/>
      <c r="K159" s="13"/>
      <c r="L159" s="18">
        <f t="shared" si="13"/>
        <v>0</v>
      </c>
      <c r="M159" s="173">
        <f t="shared" si="14"/>
        <v>0</v>
      </c>
    </row>
    <row r="160" spans="1:13" ht="14.4" x14ac:dyDescent="0.25">
      <c r="A160" s="12" t="str">
        <f t="shared" si="12"/>
        <v/>
      </c>
      <c r="B160" s="13"/>
      <c r="C160" s="14"/>
      <c r="D160" s="151"/>
      <c r="E160" s="13"/>
      <c r="F160" s="16"/>
      <c r="G160" s="19"/>
      <c r="H160" s="272"/>
      <c r="I160" s="29"/>
      <c r="J160" s="31"/>
      <c r="K160" s="13"/>
      <c r="L160" s="18">
        <f t="shared" si="13"/>
        <v>0</v>
      </c>
      <c r="M160" s="173">
        <f t="shared" si="14"/>
        <v>0</v>
      </c>
    </row>
    <row r="161" spans="1:13" ht="14.4" x14ac:dyDescent="0.25">
      <c r="A161" s="12" t="str">
        <f t="shared" si="12"/>
        <v/>
      </c>
      <c r="B161" s="13"/>
      <c r="C161" s="14"/>
      <c r="D161" s="151"/>
      <c r="E161" s="13"/>
      <c r="F161" s="16"/>
      <c r="G161" s="19"/>
      <c r="H161" s="272"/>
      <c r="I161" s="29"/>
      <c r="J161" s="31"/>
      <c r="K161" s="13"/>
      <c r="L161" s="18">
        <f t="shared" si="13"/>
        <v>0</v>
      </c>
      <c r="M161" s="173">
        <f t="shared" si="14"/>
        <v>0</v>
      </c>
    </row>
    <row r="162" spans="1:13" ht="14.4" x14ac:dyDescent="0.25">
      <c r="A162" s="12" t="str">
        <f t="shared" si="12"/>
        <v/>
      </c>
      <c r="B162" s="13"/>
      <c r="C162" s="14"/>
      <c r="D162" s="151"/>
      <c r="E162" s="13"/>
      <c r="F162" s="16"/>
      <c r="G162" s="19"/>
      <c r="H162" s="272"/>
      <c r="I162" s="29"/>
      <c r="J162" s="31"/>
      <c r="K162" s="13"/>
      <c r="L162" s="18">
        <f t="shared" si="13"/>
        <v>0</v>
      </c>
      <c r="M162" s="173">
        <f t="shared" si="14"/>
        <v>0</v>
      </c>
    </row>
    <row r="163" spans="1:13" ht="14.4" x14ac:dyDescent="0.25">
      <c r="A163" s="12" t="str">
        <f t="shared" si="12"/>
        <v/>
      </c>
      <c r="B163" s="13"/>
      <c r="C163" s="14"/>
      <c r="D163" s="151"/>
      <c r="E163" s="13"/>
      <c r="F163" s="16"/>
      <c r="G163" s="19"/>
      <c r="H163" s="272"/>
      <c r="I163" s="29"/>
      <c r="J163" s="31"/>
      <c r="K163" s="13"/>
      <c r="L163" s="18">
        <f t="shared" si="13"/>
        <v>0</v>
      </c>
      <c r="M163" s="173">
        <f t="shared" si="14"/>
        <v>0</v>
      </c>
    </row>
    <row r="164" spans="1:13" ht="14.4" x14ac:dyDescent="0.25">
      <c r="A164" s="12" t="str">
        <f t="shared" si="12"/>
        <v/>
      </c>
      <c r="B164" s="13"/>
      <c r="C164" s="14"/>
      <c r="D164" s="151"/>
      <c r="E164" s="13"/>
      <c r="F164" s="16"/>
      <c r="G164" s="19"/>
      <c r="H164" s="272"/>
      <c r="I164" s="29"/>
      <c r="J164" s="31"/>
      <c r="K164" s="13"/>
      <c r="L164" s="18">
        <f t="shared" si="13"/>
        <v>0</v>
      </c>
      <c r="M164" s="173">
        <f t="shared" si="14"/>
        <v>0</v>
      </c>
    </row>
    <row r="165" spans="1:13" ht="14.4" x14ac:dyDescent="0.25">
      <c r="A165" s="12" t="str">
        <f t="shared" si="12"/>
        <v/>
      </c>
      <c r="B165" s="13"/>
      <c r="C165" s="14"/>
      <c r="D165" s="151"/>
      <c r="E165" s="13"/>
      <c r="F165" s="16"/>
      <c r="G165" s="19"/>
      <c r="H165" s="272"/>
      <c r="I165" s="29"/>
      <c r="J165" s="31"/>
      <c r="K165" s="13"/>
      <c r="L165" s="18">
        <f t="shared" si="13"/>
        <v>0</v>
      </c>
      <c r="M165" s="173">
        <f t="shared" si="14"/>
        <v>0</v>
      </c>
    </row>
    <row r="166" spans="1:13" ht="14.4" x14ac:dyDescent="0.25">
      <c r="A166" s="12" t="str">
        <f t="shared" ref="A166:A197" si="15">CONCATENATE(B166,C166,D166)</f>
        <v/>
      </c>
      <c r="B166" s="13"/>
      <c r="C166" s="14"/>
      <c r="D166" s="151"/>
      <c r="E166" s="13"/>
      <c r="F166" s="16"/>
      <c r="G166" s="19"/>
      <c r="H166" s="272"/>
      <c r="I166" s="29"/>
      <c r="J166" s="31"/>
      <c r="K166" s="13"/>
      <c r="L166" s="18">
        <f t="shared" ref="L166:L197" si="16">IF(K166=1,7,IF(K166=2,6,IF(K166=3,5,IF(K166=4,4,IF(K166=5,3,IF(K166=6,2,IF(K166&gt;=6,1,0)))))))</f>
        <v>0</v>
      </c>
      <c r="M166" s="173">
        <f t="shared" ref="M166:M197" si="17">SUM(L166+$M$5)</f>
        <v>0</v>
      </c>
    </row>
    <row r="167" spans="1:13" ht="14.4" x14ac:dyDescent="0.25">
      <c r="A167" s="12" t="str">
        <f t="shared" si="15"/>
        <v/>
      </c>
      <c r="B167" s="13"/>
      <c r="C167" s="14"/>
      <c r="D167" s="151"/>
      <c r="E167" s="13"/>
      <c r="F167" s="16"/>
      <c r="G167" s="19"/>
      <c r="H167" s="272"/>
      <c r="I167" s="29"/>
      <c r="J167" s="31"/>
      <c r="K167" s="13"/>
      <c r="L167" s="18">
        <f t="shared" si="16"/>
        <v>0</v>
      </c>
      <c r="M167" s="173">
        <f t="shared" si="17"/>
        <v>0</v>
      </c>
    </row>
    <row r="168" spans="1:13" ht="14.4" x14ac:dyDescent="0.25">
      <c r="A168" s="12" t="str">
        <f t="shared" si="15"/>
        <v/>
      </c>
      <c r="B168" s="13"/>
      <c r="C168" s="14"/>
      <c r="D168" s="275"/>
      <c r="E168" s="13"/>
      <c r="F168" s="16"/>
      <c r="G168" s="19"/>
      <c r="H168" s="272"/>
      <c r="I168" s="29"/>
      <c r="J168" s="31"/>
      <c r="K168" s="13"/>
      <c r="L168" s="18">
        <f t="shared" si="16"/>
        <v>0</v>
      </c>
      <c r="M168" s="173">
        <f t="shared" si="17"/>
        <v>0</v>
      </c>
    </row>
    <row r="169" spans="1:13" ht="14.4" x14ac:dyDescent="0.25">
      <c r="A169" s="12" t="str">
        <f t="shared" si="15"/>
        <v/>
      </c>
      <c r="B169" s="13"/>
      <c r="C169" s="14"/>
      <c r="D169" s="172"/>
      <c r="E169" s="19"/>
      <c r="F169" s="16"/>
      <c r="G169" s="19"/>
      <c r="H169" s="272"/>
      <c r="I169" s="29"/>
      <c r="J169" s="31"/>
      <c r="K169" s="13"/>
      <c r="L169" s="18">
        <f t="shared" si="16"/>
        <v>0</v>
      </c>
      <c r="M169" s="173">
        <f t="shared" si="17"/>
        <v>0</v>
      </c>
    </row>
    <row r="170" spans="1:13" ht="14.4" x14ac:dyDescent="0.25">
      <c r="A170" s="12" t="str">
        <f t="shared" si="15"/>
        <v/>
      </c>
      <c r="B170" s="13"/>
      <c r="C170" s="14"/>
      <c r="D170" s="172"/>
      <c r="E170" s="19"/>
      <c r="F170" s="16"/>
      <c r="G170" s="19"/>
      <c r="H170" s="272"/>
      <c r="I170" s="29"/>
      <c r="J170" s="31"/>
      <c r="K170" s="13"/>
      <c r="L170" s="18">
        <f t="shared" si="16"/>
        <v>0</v>
      </c>
      <c r="M170" s="173">
        <f t="shared" si="17"/>
        <v>0</v>
      </c>
    </row>
    <row r="171" spans="1:13" ht="14.4" x14ac:dyDescent="0.25">
      <c r="A171" s="12" t="str">
        <f t="shared" si="15"/>
        <v/>
      </c>
      <c r="B171" s="13"/>
      <c r="C171" s="14"/>
      <c r="D171" s="172"/>
      <c r="E171" s="19"/>
      <c r="F171" s="16"/>
      <c r="G171" s="19"/>
      <c r="H171" s="272"/>
      <c r="I171" s="29"/>
      <c r="J171" s="31"/>
      <c r="K171" s="13"/>
      <c r="L171" s="18">
        <f t="shared" si="16"/>
        <v>0</v>
      </c>
      <c r="M171" s="173">
        <f t="shared" si="17"/>
        <v>0</v>
      </c>
    </row>
    <row r="172" spans="1:13" ht="14.4" x14ac:dyDescent="0.25">
      <c r="A172" s="12" t="str">
        <f t="shared" si="15"/>
        <v/>
      </c>
      <c r="B172" s="13"/>
      <c r="C172" s="14"/>
      <c r="D172" s="172"/>
      <c r="E172" s="19"/>
      <c r="F172" s="16"/>
      <c r="G172" s="19"/>
      <c r="H172" s="272"/>
      <c r="I172" s="29"/>
      <c r="J172" s="31"/>
      <c r="K172" s="13"/>
      <c r="L172" s="18">
        <f t="shared" si="16"/>
        <v>0</v>
      </c>
      <c r="M172" s="173">
        <f t="shared" si="17"/>
        <v>0</v>
      </c>
    </row>
    <row r="173" spans="1:13" ht="14.4" x14ac:dyDescent="0.25">
      <c r="A173" s="12" t="str">
        <f t="shared" si="15"/>
        <v/>
      </c>
      <c r="B173" s="13"/>
      <c r="C173" s="14"/>
      <c r="D173" s="172"/>
      <c r="E173" s="19"/>
      <c r="F173" s="16"/>
      <c r="G173" s="19"/>
      <c r="H173" s="272"/>
      <c r="I173" s="29"/>
      <c r="J173" s="31"/>
      <c r="K173" s="13"/>
      <c r="L173" s="18">
        <f t="shared" si="16"/>
        <v>0</v>
      </c>
      <c r="M173" s="173">
        <f t="shared" si="17"/>
        <v>0</v>
      </c>
    </row>
    <row r="174" spans="1:13" ht="14.4" x14ac:dyDescent="0.25">
      <c r="A174" s="12" t="str">
        <f t="shared" si="15"/>
        <v/>
      </c>
      <c r="B174" s="13"/>
      <c r="C174" s="14"/>
      <c r="D174" s="179"/>
      <c r="E174" s="19"/>
      <c r="F174" s="16"/>
      <c r="G174" s="19"/>
      <c r="H174" s="272"/>
      <c r="I174" s="29"/>
      <c r="J174" s="31"/>
      <c r="K174" s="13"/>
      <c r="L174" s="18">
        <f t="shared" si="16"/>
        <v>0</v>
      </c>
      <c r="M174" s="173">
        <f t="shared" si="17"/>
        <v>0</v>
      </c>
    </row>
    <row r="175" spans="1:13" ht="14.4" x14ac:dyDescent="0.25">
      <c r="A175" s="12" t="str">
        <f t="shared" si="15"/>
        <v/>
      </c>
      <c r="B175" s="13"/>
      <c r="C175" s="14"/>
      <c r="D175" s="172"/>
      <c r="E175" s="19"/>
      <c r="F175" s="16"/>
      <c r="G175" s="19"/>
      <c r="H175" s="272"/>
      <c r="I175" s="29"/>
      <c r="J175" s="31"/>
      <c r="K175" s="13"/>
      <c r="L175" s="18">
        <f t="shared" si="16"/>
        <v>0</v>
      </c>
      <c r="M175" s="173">
        <f t="shared" si="17"/>
        <v>0</v>
      </c>
    </row>
    <row r="176" spans="1:13" ht="14.4" x14ac:dyDescent="0.25">
      <c r="A176" s="12" t="str">
        <f t="shared" si="15"/>
        <v/>
      </c>
      <c r="B176" s="13"/>
      <c r="C176" s="14"/>
      <c r="D176" s="179"/>
      <c r="E176" s="19"/>
      <c r="F176" s="16"/>
      <c r="G176" s="19"/>
      <c r="H176" s="272"/>
      <c r="I176" s="29"/>
      <c r="J176" s="31"/>
      <c r="K176" s="13"/>
      <c r="L176" s="18">
        <f t="shared" si="16"/>
        <v>0</v>
      </c>
      <c r="M176" s="173">
        <f t="shared" si="17"/>
        <v>0</v>
      </c>
    </row>
    <row r="177" spans="1:13" ht="14.4" x14ac:dyDescent="0.25">
      <c r="A177" s="12" t="str">
        <f t="shared" si="15"/>
        <v/>
      </c>
      <c r="B177" s="13"/>
      <c r="C177" s="14"/>
      <c r="D177" s="172"/>
      <c r="E177" s="19"/>
      <c r="F177" s="16"/>
      <c r="G177" s="19"/>
      <c r="H177" s="272"/>
      <c r="I177" s="29"/>
      <c r="J177" s="31"/>
      <c r="K177" s="13"/>
      <c r="L177" s="18">
        <f t="shared" si="16"/>
        <v>0</v>
      </c>
      <c r="M177" s="173">
        <f t="shared" si="17"/>
        <v>0</v>
      </c>
    </row>
    <row r="178" spans="1:13" ht="14.4" x14ac:dyDescent="0.25">
      <c r="A178" s="12" t="str">
        <f t="shared" si="15"/>
        <v/>
      </c>
      <c r="B178" s="13"/>
      <c r="C178" s="14"/>
      <c r="D178" s="172"/>
      <c r="E178" s="19"/>
      <c r="F178" s="16"/>
      <c r="G178" s="19"/>
      <c r="H178" s="272"/>
      <c r="I178" s="29"/>
      <c r="J178" s="31"/>
      <c r="K178" s="13"/>
      <c r="L178" s="18">
        <f t="shared" si="16"/>
        <v>0</v>
      </c>
      <c r="M178" s="173">
        <f t="shared" si="17"/>
        <v>0</v>
      </c>
    </row>
    <row r="179" spans="1:13" ht="14.4" x14ac:dyDescent="0.25">
      <c r="A179" s="12" t="str">
        <f t="shared" si="15"/>
        <v/>
      </c>
      <c r="B179" s="13"/>
      <c r="C179" s="14"/>
      <c r="D179" s="172"/>
      <c r="E179" s="19"/>
      <c r="F179" s="16"/>
      <c r="G179" s="19"/>
      <c r="H179" s="272"/>
      <c r="I179" s="29"/>
      <c r="J179" s="31"/>
      <c r="K179" s="13"/>
      <c r="L179" s="18">
        <f t="shared" si="16"/>
        <v>0</v>
      </c>
      <c r="M179" s="173">
        <f t="shared" si="17"/>
        <v>0</v>
      </c>
    </row>
    <row r="180" spans="1:13" ht="14.4" x14ac:dyDescent="0.25">
      <c r="A180" s="12" t="str">
        <f t="shared" si="15"/>
        <v/>
      </c>
      <c r="B180" s="13"/>
      <c r="C180" s="14"/>
      <c r="D180" s="179"/>
      <c r="E180" s="19"/>
      <c r="F180" s="16"/>
      <c r="G180" s="19"/>
      <c r="H180" s="272"/>
      <c r="I180" s="29"/>
      <c r="J180" s="31"/>
      <c r="K180" s="13"/>
      <c r="L180" s="18">
        <f t="shared" si="16"/>
        <v>0</v>
      </c>
      <c r="M180" s="173">
        <f t="shared" si="17"/>
        <v>0</v>
      </c>
    </row>
    <row r="181" spans="1:13" ht="14.4" x14ac:dyDescent="0.25">
      <c r="A181" s="12" t="str">
        <f t="shared" si="15"/>
        <v/>
      </c>
      <c r="B181" s="13"/>
      <c r="C181" s="14"/>
      <c r="D181" s="172"/>
      <c r="E181" s="19"/>
      <c r="F181" s="16"/>
      <c r="G181" s="19"/>
      <c r="H181" s="272"/>
      <c r="I181" s="29"/>
      <c r="J181" s="31"/>
      <c r="K181" s="13"/>
      <c r="L181" s="18">
        <f t="shared" si="16"/>
        <v>0</v>
      </c>
      <c r="M181" s="173">
        <f t="shared" si="17"/>
        <v>0</v>
      </c>
    </row>
    <row r="182" spans="1:13" ht="14.4" x14ac:dyDescent="0.25">
      <c r="A182" s="12" t="str">
        <f t="shared" si="15"/>
        <v/>
      </c>
      <c r="B182" s="13"/>
      <c r="C182" s="14"/>
      <c r="D182" s="172"/>
      <c r="E182" s="19"/>
      <c r="F182" s="16"/>
      <c r="G182" s="19"/>
      <c r="H182" s="272"/>
      <c r="I182" s="29"/>
      <c r="J182" s="31"/>
      <c r="K182" s="13"/>
      <c r="L182" s="18">
        <f t="shared" si="16"/>
        <v>0</v>
      </c>
      <c r="M182" s="173">
        <f t="shared" si="17"/>
        <v>0</v>
      </c>
    </row>
    <row r="183" spans="1:13" ht="14.4" x14ac:dyDescent="0.25">
      <c r="A183" s="12" t="str">
        <f t="shared" si="15"/>
        <v/>
      </c>
      <c r="B183" s="13"/>
      <c r="C183" s="14"/>
      <c r="D183" s="172"/>
      <c r="E183" s="19"/>
      <c r="F183" s="16"/>
      <c r="G183" s="19"/>
      <c r="H183" s="272"/>
      <c r="I183" s="29"/>
      <c r="J183" s="31"/>
      <c r="K183" s="13"/>
      <c r="L183" s="18">
        <f t="shared" si="16"/>
        <v>0</v>
      </c>
      <c r="M183" s="173">
        <f t="shared" si="17"/>
        <v>0</v>
      </c>
    </row>
    <row r="184" spans="1:13" ht="14.4" x14ac:dyDescent="0.25">
      <c r="A184" s="12" t="str">
        <f t="shared" si="15"/>
        <v/>
      </c>
      <c r="B184" s="13"/>
      <c r="C184" s="14"/>
      <c r="D184" s="172"/>
      <c r="E184" s="19"/>
      <c r="F184" s="16"/>
      <c r="G184" s="19"/>
      <c r="H184" s="272"/>
      <c r="I184" s="29"/>
      <c r="J184" s="31"/>
      <c r="K184" s="13"/>
      <c r="L184" s="18">
        <f t="shared" si="16"/>
        <v>0</v>
      </c>
      <c r="M184" s="173">
        <f t="shared" si="17"/>
        <v>0</v>
      </c>
    </row>
    <row r="185" spans="1:13" ht="14.4" x14ac:dyDescent="0.25">
      <c r="A185" s="12" t="str">
        <f t="shared" si="15"/>
        <v/>
      </c>
      <c r="B185" s="13"/>
      <c r="C185" s="14"/>
      <c r="D185" s="172"/>
      <c r="E185" s="19"/>
      <c r="F185" s="16"/>
      <c r="G185" s="19"/>
      <c r="H185" s="272"/>
      <c r="I185" s="29"/>
      <c r="J185" s="31"/>
      <c r="K185" s="13"/>
      <c r="L185" s="18">
        <f t="shared" si="16"/>
        <v>0</v>
      </c>
      <c r="M185" s="173">
        <f t="shared" si="17"/>
        <v>0</v>
      </c>
    </row>
    <row r="186" spans="1:13" ht="14.4" x14ac:dyDescent="0.25">
      <c r="A186" s="12" t="str">
        <f t="shared" si="15"/>
        <v/>
      </c>
      <c r="B186" s="13"/>
      <c r="C186" s="14"/>
      <c r="D186" s="172"/>
      <c r="E186" s="19"/>
      <c r="F186" s="16"/>
      <c r="G186" s="19"/>
      <c r="H186" s="272"/>
      <c r="I186" s="29"/>
      <c r="J186" s="31"/>
      <c r="K186" s="13"/>
      <c r="L186" s="18">
        <f t="shared" si="16"/>
        <v>0</v>
      </c>
      <c r="M186" s="173">
        <f t="shared" si="17"/>
        <v>0</v>
      </c>
    </row>
    <row r="187" spans="1:13" ht="14.4" x14ac:dyDescent="0.25">
      <c r="A187" s="12" t="str">
        <f t="shared" si="15"/>
        <v/>
      </c>
      <c r="B187" s="13"/>
      <c r="C187" s="14"/>
      <c r="D187" s="172"/>
      <c r="E187" s="19"/>
      <c r="F187" s="16"/>
      <c r="G187" s="19"/>
      <c r="H187" s="272"/>
      <c r="I187" s="29"/>
      <c r="J187" s="31"/>
      <c r="K187" s="13"/>
      <c r="L187" s="18">
        <f t="shared" si="16"/>
        <v>0</v>
      </c>
      <c r="M187" s="173">
        <f t="shared" si="17"/>
        <v>0</v>
      </c>
    </row>
    <row r="188" spans="1:13" ht="14.4" x14ac:dyDescent="0.25">
      <c r="A188" s="12" t="str">
        <f t="shared" si="15"/>
        <v/>
      </c>
      <c r="B188" s="13"/>
      <c r="C188" s="14"/>
      <c r="D188" s="172"/>
      <c r="E188" s="19"/>
      <c r="F188" s="16"/>
      <c r="G188" s="19"/>
      <c r="H188" s="272"/>
      <c r="I188" s="29"/>
      <c r="J188" s="31"/>
      <c r="K188" s="13"/>
      <c r="L188" s="18">
        <f t="shared" si="16"/>
        <v>0</v>
      </c>
      <c r="M188" s="173">
        <f t="shared" si="17"/>
        <v>0</v>
      </c>
    </row>
    <row r="189" spans="1:13" ht="14.4" x14ac:dyDescent="0.25">
      <c r="A189" s="12" t="str">
        <f t="shared" si="15"/>
        <v/>
      </c>
      <c r="B189" s="13"/>
      <c r="C189" s="14"/>
      <c r="D189" s="172"/>
      <c r="E189" s="19"/>
      <c r="F189" s="16"/>
      <c r="G189" s="19"/>
      <c r="H189" s="272"/>
      <c r="I189" s="29"/>
      <c r="J189" s="31"/>
      <c r="K189" s="13"/>
      <c r="L189" s="18">
        <f t="shared" si="16"/>
        <v>0</v>
      </c>
      <c r="M189" s="173">
        <f t="shared" si="17"/>
        <v>0</v>
      </c>
    </row>
    <row r="190" spans="1:13" ht="14.4" x14ac:dyDescent="0.25">
      <c r="A190" s="12" t="str">
        <f t="shared" si="15"/>
        <v/>
      </c>
      <c r="B190" s="13"/>
      <c r="C190" s="14"/>
      <c r="D190" s="172"/>
      <c r="E190" s="19"/>
      <c r="F190" s="16"/>
      <c r="G190" s="19"/>
      <c r="H190" s="272"/>
      <c r="I190" s="29"/>
      <c r="J190" s="31"/>
      <c r="K190" s="13"/>
      <c r="L190" s="18">
        <f t="shared" si="16"/>
        <v>0</v>
      </c>
      <c r="M190" s="173">
        <f t="shared" si="17"/>
        <v>0</v>
      </c>
    </row>
    <row r="191" spans="1:13" ht="14.4" x14ac:dyDescent="0.25">
      <c r="A191" s="12" t="str">
        <f t="shared" si="15"/>
        <v/>
      </c>
      <c r="B191" s="13"/>
      <c r="C191" s="14"/>
      <c r="D191" s="172"/>
      <c r="E191" s="19"/>
      <c r="F191" s="16"/>
      <c r="G191" s="19"/>
      <c r="H191" s="272"/>
      <c r="I191" s="29"/>
      <c r="J191" s="31"/>
      <c r="K191" s="13"/>
      <c r="L191" s="18">
        <f t="shared" si="16"/>
        <v>0</v>
      </c>
      <c r="M191" s="173">
        <f t="shared" si="17"/>
        <v>0</v>
      </c>
    </row>
    <row r="192" spans="1:13" ht="14.4" x14ac:dyDescent="0.25">
      <c r="A192" s="12" t="str">
        <f t="shared" si="15"/>
        <v/>
      </c>
      <c r="B192" s="13"/>
      <c r="C192" s="14"/>
      <c r="D192" s="172"/>
      <c r="E192" s="19"/>
      <c r="F192" s="16"/>
      <c r="G192" s="19"/>
      <c r="H192" s="272"/>
      <c r="I192" s="29"/>
      <c r="J192" s="31"/>
      <c r="K192" s="13"/>
      <c r="L192" s="18">
        <f t="shared" si="16"/>
        <v>0</v>
      </c>
      <c r="M192" s="173">
        <f t="shared" si="17"/>
        <v>0</v>
      </c>
    </row>
    <row r="193" spans="1:13" ht="14.4" x14ac:dyDescent="0.25">
      <c r="A193" s="12" t="str">
        <f t="shared" si="15"/>
        <v/>
      </c>
      <c r="B193" s="13"/>
      <c r="C193" s="14"/>
      <c r="D193" s="172"/>
      <c r="E193" s="19"/>
      <c r="F193" s="16"/>
      <c r="G193" s="19"/>
      <c r="H193" s="272"/>
      <c r="I193" s="29"/>
      <c r="J193" s="31"/>
      <c r="K193" s="13"/>
      <c r="L193" s="18">
        <f t="shared" si="16"/>
        <v>0</v>
      </c>
      <c r="M193" s="173">
        <f t="shared" si="17"/>
        <v>0</v>
      </c>
    </row>
    <row r="194" spans="1:13" ht="14.4" x14ac:dyDescent="0.25">
      <c r="A194" s="12" t="str">
        <f t="shared" si="15"/>
        <v/>
      </c>
      <c r="B194" s="13"/>
      <c r="C194" s="14"/>
      <c r="D194" s="172"/>
      <c r="E194" s="19"/>
      <c r="F194" s="16"/>
      <c r="G194" s="19"/>
      <c r="H194" s="272"/>
      <c r="I194" s="29"/>
      <c r="J194" s="31"/>
      <c r="K194" s="13"/>
      <c r="L194" s="18">
        <f t="shared" si="16"/>
        <v>0</v>
      </c>
      <c r="M194" s="173">
        <f t="shared" si="17"/>
        <v>0</v>
      </c>
    </row>
    <row r="195" spans="1:13" ht="14.4" x14ac:dyDescent="0.25">
      <c r="A195" s="12" t="str">
        <f t="shared" si="15"/>
        <v/>
      </c>
      <c r="B195" s="13"/>
      <c r="C195" s="14"/>
      <c r="D195" s="172"/>
      <c r="E195" s="19"/>
      <c r="F195" s="16"/>
      <c r="G195" s="19"/>
      <c r="H195" s="272"/>
      <c r="I195" s="29"/>
      <c r="J195" s="31"/>
      <c r="K195" s="13"/>
      <c r="L195" s="18">
        <f t="shared" si="16"/>
        <v>0</v>
      </c>
      <c r="M195" s="173">
        <f t="shared" si="17"/>
        <v>0</v>
      </c>
    </row>
    <row r="196" spans="1:13" ht="14.4" x14ac:dyDescent="0.25">
      <c r="A196" s="12" t="str">
        <f t="shared" si="15"/>
        <v/>
      </c>
      <c r="B196" s="13"/>
      <c r="C196" s="14"/>
      <c r="D196" s="172"/>
      <c r="E196" s="19"/>
      <c r="F196" s="16"/>
      <c r="G196" s="19"/>
      <c r="H196" s="272"/>
      <c r="I196" s="29"/>
      <c r="J196" s="31"/>
      <c r="K196" s="13"/>
      <c r="L196" s="18">
        <f t="shared" si="16"/>
        <v>0</v>
      </c>
      <c r="M196" s="173">
        <f t="shared" si="17"/>
        <v>0</v>
      </c>
    </row>
    <row r="197" spans="1:13" ht="14.4" x14ac:dyDescent="0.25">
      <c r="A197" s="12" t="str">
        <f t="shared" si="15"/>
        <v/>
      </c>
      <c r="B197" s="13"/>
      <c r="C197" s="14"/>
      <c r="D197" s="172"/>
      <c r="E197" s="19"/>
      <c r="F197" s="16"/>
      <c r="G197" s="19"/>
      <c r="H197" s="272"/>
      <c r="I197" s="29"/>
      <c r="J197" s="31"/>
      <c r="K197" s="13"/>
      <c r="L197" s="18">
        <f t="shared" si="16"/>
        <v>0</v>
      </c>
      <c r="M197" s="173">
        <f t="shared" si="17"/>
        <v>0</v>
      </c>
    </row>
    <row r="198" spans="1:13" ht="14.4" x14ac:dyDescent="0.25">
      <c r="A198" s="12" t="str">
        <f t="shared" ref="A198:A204" si="18">CONCATENATE(B198,C198,D198)</f>
        <v/>
      </c>
      <c r="B198" s="13"/>
      <c r="C198" s="14"/>
      <c r="D198" s="172"/>
      <c r="E198" s="19"/>
      <c r="F198" s="16"/>
      <c r="G198" s="19"/>
      <c r="H198" s="272"/>
      <c r="I198" s="29"/>
      <c r="J198" s="31"/>
      <c r="K198" s="13"/>
      <c r="L198" s="18">
        <f t="shared" ref="L198:L204" si="19">IF(K198=1,7,IF(K198=2,6,IF(K198=3,5,IF(K198=4,4,IF(K198=5,3,IF(K198=6,2,IF(K198&gt;=6,1,0)))))))</f>
        <v>0</v>
      </c>
      <c r="M198" s="173">
        <f t="shared" ref="M198:M204" si="20">SUM(L198+$M$5)</f>
        <v>0</v>
      </c>
    </row>
    <row r="199" spans="1:13" ht="14.4" x14ac:dyDescent="0.25">
      <c r="A199" s="12" t="str">
        <f t="shared" si="18"/>
        <v/>
      </c>
      <c r="B199" s="13"/>
      <c r="C199" s="14"/>
      <c r="D199" s="172"/>
      <c r="E199" s="19"/>
      <c r="F199" s="16"/>
      <c r="G199" s="19"/>
      <c r="H199" s="272"/>
      <c r="I199" s="29"/>
      <c r="J199" s="31"/>
      <c r="K199" s="13"/>
      <c r="L199" s="18">
        <f t="shared" si="19"/>
        <v>0</v>
      </c>
      <c r="M199" s="173">
        <f t="shared" si="20"/>
        <v>0</v>
      </c>
    </row>
    <row r="200" spans="1:13" ht="14.4" x14ac:dyDescent="0.25">
      <c r="A200" s="12" t="str">
        <f t="shared" si="18"/>
        <v/>
      </c>
      <c r="B200" s="13"/>
      <c r="C200" s="14"/>
      <c r="D200" s="172"/>
      <c r="E200" s="19"/>
      <c r="F200" s="16"/>
      <c r="G200" s="19"/>
      <c r="H200" s="272"/>
      <c r="I200" s="29"/>
      <c r="J200" s="31"/>
      <c r="K200" s="13"/>
      <c r="L200" s="18">
        <f t="shared" si="19"/>
        <v>0</v>
      </c>
      <c r="M200" s="173">
        <f t="shared" si="20"/>
        <v>0</v>
      </c>
    </row>
    <row r="201" spans="1:13" ht="14.4" x14ac:dyDescent="0.25">
      <c r="A201" s="12" t="str">
        <f t="shared" si="18"/>
        <v/>
      </c>
      <c r="B201" s="13"/>
      <c r="C201" s="14"/>
      <c r="D201" s="172"/>
      <c r="E201" s="19"/>
      <c r="F201" s="16"/>
      <c r="G201" s="180"/>
      <c r="H201" s="272"/>
      <c r="I201" s="29"/>
      <c r="J201" s="31"/>
      <c r="K201" s="13"/>
      <c r="L201" s="18">
        <f t="shared" si="19"/>
        <v>0</v>
      </c>
      <c r="M201" s="173">
        <f t="shared" si="20"/>
        <v>0</v>
      </c>
    </row>
    <row r="202" spans="1:13" ht="14.4" x14ac:dyDescent="0.25">
      <c r="A202" s="12" t="str">
        <f t="shared" si="18"/>
        <v/>
      </c>
      <c r="B202" s="13"/>
      <c r="C202" s="14"/>
      <c r="D202" s="172"/>
      <c r="E202" s="19"/>
      <c r="F202" s="16"/>
      <c r="G202" s="19"/>
      <c r="H202" s="272"/>
      <c r="I202" s="29"/>
      <c r="J202" s="31"/>
      <c r="K202" s="13"/>
      <c r="L202" s="18">
        <f t="shared" si="19"/>
        <v>0</v>
      </c>
      <c r="M202" s="173">
        <f t="shared" si="20"/>
        <v>0</v>
      </c>
    </row>
    <row r="203" spans="1:13" ht="14.4" x14ac:dyDescent="0.25">
      <c r="A203" s="12" t="str">
        <f t="shared" si="18"/>
        <v/>
      </c>
      <c r="B203" s="13"/>
      <c r="C203" s="14"/>
      <c r="D203" s="172"/>
      <c r="E203" s="19"/>
      <c r="F203" s="16"/>
      <c r="G203" s="19"/>
      <c r="H203" s="272"/>
      <c r="I203" s="29"/>
      <c r="J203" s="31"/>
      <c r="K203" s="13"/>
      <c r="L203" s="18">
        <f t="shared" si="19"/>
        <v>0</v>
      </c>
      <c r="M203" s="173">
        <f t="shared" si="20"/>
        <v>0</v>
      </c>
    </row>
    <row r="204" spans="1:13" ht="14.4" x14ac:dyDescent="0.25">
      <c r="A204" s="12" t="str">
        <f t="shared" si="18"/>
        <v/>
      </c>
      <c r="B204" s="13"/>
      <c r="C204" s="14"/>
      <c r="D204" s="172"/>
      <c r="E204" s="19"/>
      <c r="F204" s="16"/>
      <c r="G204" s="19"/>
      <c r="H204" s="272"/>
      <c r="I204" s="29"/>
      <c r="J204" s="31"/>
      <c r="K204" s="13"/>
      <c r="L204" s="18">
        <f t="shared" si="19"/>
        <v>0</v>
      </c>
      <c r="M204" s="173">
        <f t="shared" si="20"/>
        <v>0</v>
      </c>
    </row>
    <row r="205" spans="1:13" ht="14.4" x14ac:dyDescent="0.25">
      <c r="A205" s="12"/>
      <c r="B205" s="13"/>
      <c r="C205" s="14"/>
      <c r="D205" s="172"/>
      <c r="E205" s="19"/>
      <c r="F205" s="16"/>
      <c r="G205" s="19"/>
      <c r="H205" s="272"/>
      <c r="I205" s="29"/>
      <c r="J205" s="31"/>
      <c r="K205" s="13"/>
      <c r="L205" s="18"/>
      <c r="M205" s="173"/>
    </row>
    <row r="206" spans="1:13" ht="14.4" x14ac:dyDescent="0.25">
      <c r="A206" s="12"/>
      <c r="B206" s="13"/>
      <c r="C206" s="14"/>
      <c r="D206" s="172"/>
      <c r="E206" s="19"/>
      <c r="F206" s="16"/>
      <c r="G206" s="19"/>
      <c r="H206" s="272"/>
      <c r="I206" s="29"/>
      <c r="J206" s="31"/>
      <c r="K206" s="13"/>
      <c r="L206" s="18"/>
      <c r="M206" s="173"/>
    </row>
    <row r="207" spans="1:13" ht="14.4" x14ac:dyDescent="0.25">
      <c r="A207" s="12"/>
      <c r="B207" s="13"/>
      <c r="C207" s="14"/>
      <c r="D207" s="172"/>
      <c r="E207" s="19"/>
      <c r="F207" s="16"/>
      <c r="G207" s="19"/>
      <c r="H207" s="272"/>
      <c r="I207" s="29"/>
      <c r="J207" s="31"/>
      <c r="K207" s="13"/>
      <c r="L207" s="18"/>
      <c r="M207" s="173"/>
    </row>
    <row r="208" spans="1:13" ht="14.4" x14ac:dyDescent="0.25">
      <c r="A208" s="12"/>
      <c r="B208" s="13"/>
      <c r="C208" s="14"/>
      <c r="D208" s="172"/>
      <c r="E208" s="19"/>
      <c r="F208" s="16"/>
      <c r="G208" s="19"/>
      <c r="H208" s="272"/>
      <c r="I208" s="29"/>
      <c r="J208" s="31"/>
      <c r="K208" s="13"/>
      <c r="L208" s="18"/>
      <c r="M208" s="173"/>
    </row>
    <row r="209" spans="1:13" ht="14.4" x14ac:dyDescent="0.25">
      <c r="A209" s="12"/>
      <c r="B209" s="13"/>
      <c r="C209" s="14"/>
      <c r="D209" s="172"/>
      <c r="E209" s="19"/>
      <c r="F209" s="16"/>
      <c r="G209" s="19"/>
      <c r="H209" s="272"/>
      <c r="I209" s="29"/>
      <c r="J209" s="31"/>
      <c r="K209" s="13"/>
      <c r="L209" s="18"/>
      <c r="M209" s="173"/>
    </row>
    <row r="210" spans="1:13" ht="14.4" x14ac:dyDescent="0.25">
      <c r="A210" s="12"/>
      <c r="B210" s="13"/>
      <c r="C210" s="14"/>
      <c r="D210" s="172"/>
      <c r="E210" s="19"/>
      <c r="F210" s="16"/>
      <c r="G210" s="19"/>
      <c r="H210" s="272"/>
      <c r="I210" s="29"/>
      <c r="J210" s="31"/>
      <c r="K210" s="13"/>
      <c r="L210" s="18"/>
      <c r="M210" s="173"/>
    </row>
    <row r="211" spans="1:13" ht="14.4" x14ac:dyDescent="0.25">
      <c r="A211" s="12"/>
      <c r="B211" s="13"/>
      <c r="C211" s="14"/>
      <c r="D211" s="172"/>
      <c r="E211" s="19"/>
      <c r="F211" s="16"/>
      <c r="G211" s="19"/>
      <c r="H211" s="272"/>
      <c r="I211" s="29"/>
      <c r="J211" s="31"/>
      <c r="K211" s="13"/>
      <c r="L211" s="18"/>
      <c r="M211" s="173"/>
    </row>
    <row r="212" spans="1:13" ht="14.4" x14ac:dyDescent="0.25">
      <c r="A212" s="12"/>
      <c r="B212" s="13"/>
      <c r="C212" s="14"/>
      <c r="D212" s="172"/>
      <c r="E212" s="19"/>
      <c r="F212" s="16"/>
      <c r="G212" s="19"/>
      <c r="H212" s="272"/>
      <c r="I212" s="29"/>
      <c r="J212" s="31"/>
      <c r="K212" s="13"/>
      <c r="L212" s="18"/>
      <c r="M212" s="173"/>
    </row>
    <row r="213" spans="1:13" ht="14.4" x14ac:dyDescent="0.25">
      <c r="A213" s="12"/>
      <c r="B213" s="13"/>
      <c r="C213" s="14"/>
      <c r="D213" s="172"/>
      <c r="E213" s="19"/>
      <c r="F213" s="16"/>
      <c r="G213" s="19"/>
      <c r="H213" s="272"/>
      <c r="I213" s="29"/>
      <c r="J213" s="31"/>
      <c r="K213" s="13"/>
      <c r="L213" s="18"/>
      <c r="M213" s="173"/>
    </row>
    <row r="214" spans="1:13" ht="14.4" x14ac:dyDescent="0.25">
      <c r="A214" s="12"/>
      <c r="B214" s="13"/>
      <c r="C214" s="14"/>
      <c r="D214" s="172"/>
      <c r="E214" s="19"/>
      <c r="F214" s="16"/>
      <c r="G214" s="19"/>
      <c r="H214" s="272"/>
      <c r="I214" s="29"/>
      <c r="J214" s="31"/>
      <c r="K214" s="13"/>
      <c r="L214" s="18"/>
      <c r="M214" s="173"/>
    </row>
    <row r="215" spans="1:13" ht="14.4" x14ac:dyDescent="0.25">
      <c r="A215" s="12"/>
      <c r="B215" s="13"/>
      <c r="C215" s="14"/>
      <c r="D215" s="172"/>
      <c r="E215" s="19"/>
      <c r="F215" s="16"/>
      <c r="G215" s="19"/>
      <c r="H215" s="272"/>
      <c r="I215" s="29"/>
      <c r="J215" s="31"/>
      <c r="K215" s="13"/>
      <c r="L215" s="18"/>
      <c r="M215" s="173"/>
    </row>
    <row r="216" spans="1:13" ht="14.4" x14ac:dyDescent="0.25">
      <c r="A216" s="12"/>
      <c r="B216" s="13"/>
      <c r="C216" s="14"/>
      <c r="D216" s="172"/>
      <c r="E216" s="19"/>
      <c r="F216" s="16"/>
      <c r="G216" s="19"/>
      <c r="H216" s="272"/>
      <c r="I216" s="29"/>
      <c r="J216" s="31"/>
      <c r="K216" s="13"/>
      <c r="L216" s="18"/>
      <c r="M216" s="173"/>
    </row>
    <row r="217" spans="1:13" ht="14.4" x14ac:dyDescent="0.25">
      <c r="A217" s="12"/>
      <c r="B217" s="13"/>
      <c r="C217" s="14"/>
      <c r="D217" s="172"/>
      <c r="E217" s="19"/>
      <c r="F217" s="16"/>
      <c r="G217" s="19"/>
      <c r="H217" s="272"/>
      <c r="I217" s="29"/>
      <c r="J217" s="31"/>
      <c r="K217" s="13"/>
      <c r="L217" s="18"/>
      <c r="M217" s="173"/>
    </row>
    <row r="218" spans="1:13" ht="14.4" x14ac:dyDescent="0.25">
      <c r="A218" s="12"/>
      <c r="B218" s="13"/>
      <c r="C218" s="14"/>
      <c r="D218" s="172"/>
      <c r="E218" s="19"/>
      <c r="F218" s="16"/>
      <c r="G218" s="19"/>
      <c r="H218" s="272"/>
      <c r="I218" s="29"/>
      <c r="J218" s="31"/>
      <c r="K218" s="13"/>
      <c r="L218" s="18"/>
      <c r="M218" s="173"/>
    </row>
    <row r="219" spans="1:13" ht="14.4" x14ac:dyDescent="0.25">
      <c r="A219" s="12"/>
      <c r="B219" s="13"/>
      <c r="C219" s="14"/>
      <c r="D219" s="172"/>
      <c r="E219" s="19"/>
      <c r="F219" s="16"/>
      <c r="G219" s="19"/>
      <c r="H219" s="272"/>
      <c r="I219" s="29"/>
      <c r="J219" s="31"/>
      <c r="K219" s="13"/>
      <c r="L219" s="18"/>
      <c r="M219" s="173"/>
    </row>
    <row r="220" spans="1:13" ht="14.4" x14ac:dyDescent="0.25">
      <c r="A220" s="12"/>
      <c r="B220" s="13"/>
      <c r="C220" s="14"/>
      <c r="D220" s="172"/>
      <c r="E220" s="19"/>
      <c r="F220" s="16"/>
      <c r="G220" s="19"/>
      <c r="H220" s="272"/>
      <c r="I220" s="29"/>
      <c r="J220" s="31"/>
      <c r="K220" s="13"/>
      <c r="L220" s="18"/>
      <c r="M220" s="173"/>
    </row>
    <row r="221" spans="1:13" ht="14.4" x14ac:dyDescent="0.25">
      <c r="A221" s="12"/>
      <c r="B221" s="13"/>
      <c r="C221" s="14"/>
      <c r="D221" s="172"/>
      <c r="E221" s="19"/>
      <c r="F221" s="16"/>
      <c r="G221" s="19"/>
      <c r="H221" s="272"/>
      <c r="I221" s="29"/>
      <c r="J221" s="31"/>
      <c r="K221" s="13"/>
      <c r="L221" s="18"/>
      <c r="M221" s="173"/>
    </row>
    <row r="222" spans="1:13" ht="14.4" x14ac:dyDescent="0.25">
      <c r="A222" s="12"/>
      <c r="B222" s="13"/>
      <c r="C222" s="14"/>
      <c r="D222" s="172"/>
      <c r="E222" s="19"/>
      <c r="F222" s="16"/>
      <c r="G222" s="19"/>
      <c r="H222" s="272"/>
      <c r="I222" s="29"/>
      <c r="J222" s="31"/>
      <c r="K222" s="13"/>
      <c r="L222" s="18"/>
      <c r="M222" s="173"/>
    </row>
    <row r="223" spans="1:13" ht="14.4" x14ac:dyDescent="0.25">
      <c r="A223" s="12"/>
      <c r="B223" s="13"/>
      <c r="C223" s="14"/>
      <c r="D223" s="172"/>
      <c r="E223" s="19"/>
      <c r="F223" s="16"/>
      <c r="G223" s="19"/>
      <c r="H223" s="272"/>
      <c r="I223" s="29"/>
      <c r="J223" s="31"/>
      <c r="K223" s="13"/>
      <c r="L223" s="18"/>
      <c r="M223" s="173"/>
    </row>
    <row r="224" spans="1:13" ht="14.4" x14ac:dyDescent="0.25">
      <c r="A224" s="12"/>
      <c r="B224" s="13"/>
      <c r="C224" s="14"/>
      <c r="D224" s="172"/>
      <c r="E224" s="19"/>
      <c r="F224" s="16"/>
      <c r="G224" s="19"/>
      <c r="H224" s="272"/>
      <c r="I224" s="29"/>
      <c r="J224" s="31"/>
      <c r="K224" s="13"/>
      <c r="L224" s="18"/>
      <c r="M224" s="173"/>
    </row>
    <row r="225" spans="1:13" ht="14.4" x14ac:dyDescent="0.25">
      <c r="A225" s="12"/>
      <c r="B225" s="13"/>
      <c r="C225" s="14"/>
      <c r="D225" s="172"/>
      <c r="E225" s="19"/>
      <c r="F225" s="16"/>
      <c r="G225" s="19"/>
      <c r="H225" s="272"/>
      <c r="I225" s="29"/>
      <c r="J225" s="31"/>
      <c r="K225" s="13"/>
      <c r="L225" s="18"/>
      <c r="M225" s="173"/>
    </row>
    <row r="226" spans="1:13" ht="14.4" x14ac:dyDescent="0.25">
      <c r="A226" s="12"/>
      <c r="B226" s="13"/>
      <c r="C226" s="14"/>
      <c r="D226" s="172"/>
      <c r="E226" s="19"/>
      <c r="F226" s="16"/>
      <c r="G226" s="19"/>
      <c r="H226" s="272"/>
      <c r="I226" s="29"/>
      <c r="J226" s="31"/>
      <c r="K226" s="13"/>
      <c r="L226" s="18"/>
      <c r="M226" s="173"/>
    </row>
    <row r="227" spans="1:13" ht="14.4" x14ac:dyDescent="0.25">
      <c r="A227" s="12"/>
      <c r="B227" s="13"/>
      <c r="C227" s="14"/>
      <c r="D227" s="172"/>
      <c r="E227" s="19"/>
      <c r="F227" s="16"/>
      <c r="G227" s="19"/>
      <c r="H227" s="272"/>
      <c r="I227" s="29"/>
      <c r="J227" s="31"/>
      <c r="K227" s="13"/>
      <c r="L227" s="18"/>
      <c r="M227" s="173"/>
    </row>
    <row r="228" spans="1:13" ht="14.4" x14ac:dyDescent="0.25">
      <c r="A228" s="12"/>
      <c r="B228" s="13"/>
      <c r="C228" s="14"/>
      <c r="D228" s="172"/>
      <c r="E228" s="19"/>
      <c r="F228" s="16"/>
      <c r="G228" s="19"/>
      <c r="H228" s="272"/>
      <c r="I228" s="29"/>
      <c r="J228" s="31"/>
      <c r="K228" s="13"/>
      <c r="L228" s="18"/>
      <c r="M228" s="173"/>
    </row>
    <row r="229" spans="1:13" ht="14.4" x14ac:dyDescent="0.25">
      <c r="A229" s="12"/>
      <c r="B229" s="13"/>
      <c r="C229" s="14"/>
      <c r="D229" s="172"/>
      <c r="E229" s="19"/>
      <c r="F229" s="16"/>
      <c r="G229" s="19"/>
      <c r="H229" s="272"/>
      <c r="I229" s="29"/>
      <c r="J229" s="31"/>
      <c r="K229" s="13"/>
      <c r="L229" s="18"/>
      <c r="M229" s="173"/>
    </row>
    <row r="230" spans="1:13" ht="14.4" x14ac:dyDescent="0.25">
      <c r="A230" s="12"/>
      <c r="B230" s="13"/>
      <c r="C230" s="14"/>
      <c r="D230" s="172"/>
      <c r="E230" s="19"/>
      <c r="F230" s="16"/>
      <c r="G230" s="19"/>
      <c r="H230" s="272"/>
      <c r="I230" s="29"/>
      <c r="J230" s="31"/>
      <c r="K230" s="13"/>
      <c r="L230" s="18"/>
      <c r="M230" s="173"/>
    </row>
    <row r="231" spans="1:13" ht="14.4" x14ac:dyDescent="0.25">
      <c r="A231" s="12"/>
      <c r="B231" s="13"/>
      <c r="C231" s="14"/>
      <c r="D231" s="172"/>
      <c r="E231" s="19"/>
      <c r="F231" s="16"/>
      <c r="G231" s="19"/>
      <c r="H231" s="272"/>
      <c r="I231" s="29"/>
      <c r="J231" s="31"/>
      <c r="K231" s="13"/>
      <c r="L231" s="18"/>
      <c r="M231" s="173"/>
    </row>
    <row r="232" spans="1:13" ht="14.4" x14ac:dyDescent="0.25">
      <c r="A232" s="12"/>
      <c r="B232" s="13"/>
      <c r="C232" s="14"/>
      <c r="D232" s="172"/>
      <c r="E232" s="19"/>
      <c r="F232" s="16"/>
      <c r="G232" s="19"/>
      <c r="H232" s="272"/>
      <c r="I232" s="29"/>
      <c r="J232" s="31"/>
      <c r="K232" s="13"/>
      <c r="L232" s="18"/>
      <c r="M232" s="173"/>
    </row>
    <row r="233" spans="1:13" ht="14.4" x14ac:dyDescent="0.25">
      <c r="A233" s="12"/>
      <c r="B233" s="13"/>
      <c r="C233" s="14"/>
      <c r="D233" s="172"/>
      <c r="E233" s="19"/>
      <c r="F233" s="16"/>
      <c r="G233" s="19"/>
      <c r="H233" s="272"/>
      <c r="I233" s="29"/>
      <c r="J233" s="31"/>
      <c r="K233" s="13"/>
      <c r="L233" s="18"/>
      <c r="M233" s="173"/>
    </row>
    <row r="234" spans="1:13" ht="14.4" x14ac:dyDescent="0.25">
      <c r="A234" s="12"/>
      <c r="B234" s="13"/>
      <c r="C234" s="14"/>
      <c r="D234" s="172"/>
      <c r="E234" s="19"/>
      <c r="F234" s="16"/>
      <c r="G234" s="19"/>
      <c r="H234" s="272"/>
      <c r="I234" s="29"/>
      <c r="J234" s="31"/>
      <c r="K234" s="13"/>
      <c r="L234" s="18"/>
      <c r="M234" s="173"/>
    </row>
    <row r="235" spans="1:13" ht="14.4" x14ac:dyDescent="0.25">
      <c r="A235" s="12"/>
      <c r="B235" s="13"/>
      <c r="C235" s="14"/>
      <c r="D235" s="172"/>
      <c r="E235" s="19"/>
      <c r="F235" s="16"/>
      <c r="G235" s="19"/>
      <c r="H235" s="272"/>
      <c r="I235" s="29"/>
      <c r="J235" s="31"/>
      <c r="K235" s="13"/>
      <c r="L235" s="18"/>
      <c r="M235" s="173"/>
    </row>
    <row r="236" spans="1:13" ht="14.4" x14ac:dyDescent="0.25">
      <c r="A236" s="12"/>
      <c r="B236" s="13"/>
      <c r="C236" s="14"/>
      <c r="D236" s="172"/>
      <c r="E236" s="19"/>
      <c r="F236" s="16"/>
      <c r="G236" s="19"/>
      <c r="H236" s="272"/>
      <c r="I236" s="29"/>
      <c r="J236" s="31"/>
      <c r="K236" s="13"/>
      <c r="L236" s="18"/>
      <c r="M236" s="173"/>
    </row>
    <row r="237" spans="1:13" ht="14.4" x14ac:dyDescent="0.25">
      <c r="A237" s="12"/>
      <c r="B237" s="13"/>
      <c r="C237" s="14"/>
      <c r="D237" s="172"/>
      <c r="E237" s="19"/>
      <c r="F237" s="16"/>
      <c r="G237" s="19"/>
      <c r="H237" s="272"/>
      <c r="I237" s="29"/>
      <c r="J237" s="31"/>
      <c r="K237" s="13"/>
      <c r="L237" s="18"/>
      <c r="M237" s="173"/>
    </row>
    <row r="238" spans="1:13" ht="14.4" x14ac:dyDescent="0.25">
      <c r="A238" s="12"/>
      <c r="B238" s="13"/>
      <c r="C238" s="14"/>
      <c r="D238" s="172"/>
      <c r="E238" s="19"/>
      <c r="F238" s="16"/>
      <c r="G238" s="19"/>
      <c r="H238" s="272"/>
      <c r="I238" s="29"/>
      <c r="J238" s="31"/>
      <c r="K238" s="13"/>
      <c r="L238" s="18"/>
      <c r="M238" s="173"/>
    </row>
    <row r="239" spans="1:13" ht="14.4" x14ac:dyDescent="0.25">
      <c r="A239" s="12"/>
      <c r="B239" s="13"/>
      <c r="C239" s="14"/>
      <c r="D239" s="172"/>
      <c r="E239" s="19"/>
      <c r="F239" s="16"/>
      <c r="G239" s="19"/>
      <c r="H239" s="272"/>
      <c r="I239" s="29"/>
      <c r="J239" s="31"/>
      <c r="K239" s="13"/>
      <c r="L239" s="18"/>
      <c r="M239" s="173"/>
    </row>
    <row r="240" spans="1:13" ht="14.4" x14ac:dyDescent="0.25">
      <c r="A240" s="12"/>
      <c r="B240" s="13"/>
      <c r="C240" s="14"/>
      <c r="D240" s="172"/>
      <c r="E240" s="19"/>
      <c r="F240" s="16"/>
      <c r="G240" s="19"/>
      <c r="H240" s="272"/>
      <c r="I240" s="29"/>
      <c r="J240" s="31"/>
      <c r="K240" s="13"/>
      <c r="L240" s="18"/>
      <c r="M240" s="173"/>
    </row>
    <row r="241" spans="1:13" ht="14.4" x14ac:dyDescent="0.25">
      <c r="A241" s="12"/>
      <c r="B241" s="13"/>
      <c r="C241" s="14"/>
      <c r="D241" s="172"/>
      <c r="E241" s="19"/>
      <c r="F241" s="16"/>
      <c r="G241" s="19"/>
      <c r="H241" s="272"/>
      <c r="I241" s="29"/>
      <c r="J241" s="31"/>
      <c r="K241" s="13"/>
      <c r="L241" s="18"/>
      <c r="M241" s="173"/>
    </row>
    <row r="242" spans="1:13" ht="14.4" x14ac:dyDescent="0.25">
      <c r="A242" s="12"/>
      <c r="B242" s="13"/>
      <c r="C242" s="14"/>
      <c r="D242" s="172"/>
      <c r="E242" s="19"/>
      <c r="F242" s="16"/>
      <c r="G242" s="19"/>
      <c r="H242" s="272"/>
      <c r="I242" s="29"/>
      <c r="J242" s="31"/>
      <c r="K242" s="13"/>
      <c r="L242" s="18"/>
      <c r="M242" s="173"/>
    </row>
    <row r="243" spans="1:13" ht="14.4" x14ac:dyDescent="0.25">
      <c r="A243" s="12"/>
      <c r="B243" s="13"/>
      <c r="C243" s="14"/>
      <c r="D243" s="172"/>
      <c r="E243" s="19"/>
      <c r="F243" s="16"/>
      <c r="G243" s="19"/>
      <c r="H243" s="272"/>
      <c r="I243" s="29"/>
      <c r="J243" s="31"/>
      <c r="K243" s="13"/>
      <c r="L243" s="18"/>
      <c r="M243" s="173"/>
    </row>
    <row r="244" spans="1:13" ht="14.4" x14ac:dyDescent="0.25">
      <c r="A244" s="12"/>
      <c r="B244" s="13"/>
      <c r="C244" s="14"/>
      <c r="D244" s="172"/>
      <c r="E244" s="19"/>
      <c r="F244" s="16"/>
      <c r="G244" s="19"/>
      <c r="H244" s="272"/>
      <c r="I244" s="29"/>
      <c r="J244" s="31"/>
      <c r="K244" s="13"/>
      <c r="L244" s="18"/>
      <c r="M244" s="173"/>
    </row>
    <row r="245" spans="1:13" ht="15" thickBot="1" x14ac:dyDescent="0.3">
      <c r="A245" s="176"/>
      <c r="B245" s="20"/>
      <c r="C245" s="21"/>
      <c r="D245" s="177"/>
      <c r="E245" s="23"/>
      <c r="F245" s="24"/>
      <c r="G245" s="23"/>
      <c r="H245" s="274"/>
      <c r="I245" s="30"/>
      <c r="J245" s="64"/>
      <c r="K245" s="20"/>
      <c r="L245" s="26"/>
      <c r="M245" s="178"/>
    </row>
  </sheetData>
  <autoFilter ref="A3:M206" xr:uid="{E2C2FEC1-BFE3-4CCD-A313-9103BF393912}">
    <filterColumn colId="6" showButton="0"/>
    <filterColumn colId="7" showButton="0"/>
    <filterColumn colId="8" showButton="0"/>
    <sortState xmlns:xlrd2="http://schemas.microsoft.com/office/spreadsheetml/2017/richdata2" ref="A8:M206">
      <sortCondition ref="C3:C206"/>
    </sortState>
  </autoFilter>
  <mergeCells count="18">
    <mergeCell ref="A3:A5"/>
    <mergeCell ref="B3:B5"/>
    <mergeCell ref="C3:C5"/>
    <mergeCell ref="D3:D5"/>
    <mergeCell ref="E3:E4"/>
    <mergeCell ref="E5:F5"/>
    <mergeCell ref="I4:I5"/>
    <mergeCell ref="J4:J5"/>
    <mergeCell ref="B1:C1"/>
    <mergeCell ref="E1:I1"/>
    <mergeCell ref="K1:L1"/>
    <mergeCell ref="B2:L2"/>
    <mergeCell ref="F3:F4"/>
    <mergeCell ref="G3:J3"/>
    <mergeCell ref="K3:K5"/>
    <mergeCell ref="L3:L5"/>
    <mergeCell ref="G4:G5"/>
    <mergeCell ref="H4:H5"/>
  </mergeCells>
  <conditionalFormatting sqref="C1:D5">
    <cfRule type="duplicateValues" dxfId="36" priority="301"/>
  </conditionalFormatting>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33FDA-3F3E-4747-8D46-679F03583EAA}">
  <sheetPr>
    <tabColor rgb="FFFFFF00"/>
  </sheetPr>
  <dimension ref="A1:O98"/>
  <sheetViews>
    <sheetView topLeftCell="A2" zoomScale="80" zoomScaleNormal="80" workbookViewId="0">
      <selection activeCell="O19" sqref="O19"/>
    </sheetView>
  </sheetViews>
  <sheetFormatPr defaultColWidth="9.109375" defaultRowHeight="13.2" x14ac:dyDescent="0.25"/>
  <cols>
    <col min="1" max="1" width="54.33203125" bestFit="1" customWidth="1"/>
    <col min="2" max="2" width="6.6640625" customWidth="1"/>
    <col min="3" max="3" width="23.5546875" bestFit="1" customWidth="1"/>
    <col min="4" max="4" width="24.6640625" customWidth="1"/>
    <col min="5" max="5" width="6.5546875" bestFit="1" customWidth="1"/>
    <col min="6" max="6" width="13.109375" bestFit="1" customWidth="1"/>
    <col min="7" max="8" width="6.5546875" bestFit="1" customWidth="1"/>
    <col min="9" max="9" width="7.5546875" customWidth="1"/>
    <col min="10" max="10" width="6.5546875" bestFit="1" customWidth="1"/>
    <col min="11" max="11" width="12.88671875" bestFit="1" customWidth="1"/>
    <col min="12" max="12" width="7" bestFit="1" customWidth="1"/>
    <col min="13" max="13" width="30.5546875" bestFit="1" customWidth="1"/>
  </cols>
  <sheetData>
    <row r="1" spans="1:15" s="9" customFormat="1" ht="22.5" customHeight="1" thickBot="1" x14ac:dyDescent="0.3">
      <c r="A1" s="63">
        <f>SUM(A2-1)</f>
        <v>15</v>
      </c>
      <c r="B1" s="557" t="s">
        <v>99</v>
      </c>
      <c r="C1" s="559"/>
      <c r="D1" s="7" t="s">
        <v>11</v>
      </c>
      <c r="E1" s="570" t="s">
        <v>617</v>
      </c>
      <c r="F1" s="571"/>
      <c r="G1" s="571"/>
      <c r="H1" s="571"/>
      <c r="I1" s="571"/>
      <c r="J1" s="8" t="s">
        <v>12</v>
      </c>
      <c r="K1" s="572">
        <v>45179</v>
      </c>
      <c r="L1" s="573"/>
      <c r="M1" s="8" t="s">
        <v>22</v>
      </c>
    </row>
    <row r="2" spans="1:15" s="9" customFormat="1" ht="22.5" customHeight="1" thickBot="1" x14ac:dyDescent="0.3">
      <c r="A2" s="1">
        <f>COUNTA(_xlfn.UNIQUE(D6:D198))</f>
        <v>16</v>
      </c>
      <c r="B2" s="553" t="s">
        <v>23</v>
      </c>
      <c r="C2" s="554"/>
      <c r="D2" s="554"/>
      <c r="E2" s="554"/>
      <c r="F2" s="554"/>
      <c r="G2" s="554"/>
      <c r="H2" s="554"/>
      <c r="I2" s="554"/>
      <c r="J2" s="554"/>
      <c r="K2" s="554"/>
      <c r="L2" s="555"/>
      <c r="M2" s="10" t="s">
        <v>24</v>
      </c>
    </row>
    <row r="3" spans="1:15" s="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5" s="9" customFormat="1" ht="14.4" thickBot="1" x14ac:dyDescent="0.3">
      <c r="A4" s="536"/>
      <c r="B4" s="539"/>
      <c r="C4" s="542"/>
      <c r="D4" s="545"/>
      <c r="E4" s="548"/>
      <c r="F4" s="556"/>
      <c r="G4" s="566" t="s">
        <v>100</v>
      </c>
      <c r="H4" s="568">
        <v>65</v>
      </c>
      <c r="I4" s="568">
        <v>80</v>
      </c>
      <c r="J4" s="544" t="s">
        <v>101</v>
      </c>
      <c r="K4" s="561"/>
      <c r="L4" s="564"/>
      <c r="M4" s="11">
        <v>3</v>
      </c>
    </row>
    <row r="5" spans="1:15" s="9" customFormat="1" ht="14.4" thickBot="1" x14ac:dyDescent="0.3">
      <c r="A5" s="537"/>
      <c r="B5" s="540"/>
      <c r="C5" s="543"/>
      <c r="D5" s="546"/>
      <c r="E5" s="549" t="s">
        <v>17</v>
      </c>
      <c r="F5" s="550"/>
      <c r="G5" s="567"/>
      <c r="H5" s="569"/>
      <c r="I5" s="569"/>
      <c r="J5" s="546"/>
      <c r="K5" s="562"/>
      <c r="L5" s="565"/>
      <c r="M5" s="66">
        <v>2</v>
      </c>
    </row>
    <row r="6" spans="1:15" ht="14.4" x14ac:dyDescent="0.25">
      <c r="A6" s="12" t="str">
        <f t="shared" ref="A6:A37" si="0">CONCATENATE(B6,C6,D6)</f>
        <v>95Ben GalvinRoyal Prestige</v>
      </c>
      <c r="B6" s="13">
        <v>95</v>
      </c>
      <c r="C6" s="14" t="s">
        <v>590</v>
      </c>
      <c r="D6" s="15" t="s">
        <v>593</v>
      </c>
      <c r="E6" s="19"/>
      <c r="F6" s="16"/>
      <c r="G6" s="19"/>
      <c r="H6" s="13"/>
      <c r="I6" s="29"/>
      <c r="J6" s="31">
        <v>12</v>
      </c>
      <c r="K6" s="17">
        <v>1</v>
      </c>
      <c r="L6" s="18">
        <f t="shared" ref="L6:L69" si="1">IF(K6=1,7,IF(K6=2,6,IF(K6=3,5,IF(K6=4,4,IF(K6=5,3,IF(K6=6,2,IF(K6&gt;=6,1,0)))))))</f>
        <v>7</v>
      </c>
      <c r="M6" s="67">
        <f>SUM(L6+$M$5)</f>
        <v>9</v>
      </c>
      <c r="N6" s="28"/>
      <c r="O6" s="28"/>
    </row>
    <row r="7" spans="1:15" ht="14.4" x14ac:dyDescent="0.25">
      <c r="A7" s="12" t="str">
        <f t="shared" si="0"/>
        <v>95Mikayla OwenRebel Flight</v>
      </c>
      <c r="B7" s="13">
        <v>95</v>
      </c>
      <c r="C7" s="14" t="s">
        <v>591</v>
      </c>
      <c r="D7" s="15" t="s">
        <v>594</v>
      </c>
      <c r="E7" s="19"/>
      <c r="F7" s="16"/>
      <c r="G7" s="19"/>
      <c r="H7" s="13"/>
      <c r="I7" s="29"/>
      <c r="J7" s="31">
        <v>22.8</v>
      </c>
      <c r="K7" s="17">
        <v>2</v>
      </c>
      <c r="L7" s="18">
        <f t="shared" si="1"/>
        <v>6</v>
      </c>
      <c r="M7" s="67">
        <f t="shared" ref="M7:M70" si="2">SUM(L7+$M$5)</f>
        <v>8</v>
      </c>
      <c r="N7" s="28"/>
      <c r="O7" s="28"/>
    </row>
    <row r="8" spans="1:15" ht="14.4" x14ac:dyDescent="0.25">
      <c r="A8" s="12" t="str">
        <f t="shared" si="0"/>
        <v>95Dawn NationCosta</v>
      </c>
      <c r="B8" s="13">
        <v>95</v>
      </c>
      <c r="C8" s="14" t="s">
        <v>592</v>
      </c>
      <c r="D8" s="15" t="s">
        <v>595</v>
      </c>
      <c r="E8" s="19"/>
      <c r="F8" s="16"/>
      <c r="G8" s="19"/>
      <c r="H8" s="13"/>
      <c r="I8" s="29"/>
      <c r="J8" s="31">
        <v>47.2</v>
      </c>
      <c r="K8" s="17">
        <v>3</v>
      </c>
      <c r="L8" s="18">
        <f t="shared" si="1"/>
        <v>5</v>
      </c>
      <c r="M8" s="67">
        <f t="shared" si="2"/>
        <v>7</v>
      </c>
      <c r="N8" s="28"/>
      <c r="O8" s="28"/>
    </row>
    <row r="9" spans="1:15" ht="14.4" x14ac:dyDescent="0.25">
      <c r="A9" s="12" t="str">
        <f t="shared" si="0"/>
        <v>80Sienna OwenMajestic Hunter</v>
      </c>
      <c r="B9" s="13">
        <v>80</v>
      </c>
      <c r="C9" s="14" t="s">
        <v>332</v>
      </c>
      <c r="D9" s="15" t="s">
        <v>333</v>
      </c>
      <c r="E9" s="19"/>
      <c r="F9" s="16"/>
      <c r="G9" s="19"/>
      <c r="H9" s="13"/>
      <c r="I9" s="29">
        <v>78.8</v>
      </c>
      <c r="J9" s="31"/>
      <c r="K9" s="17">
        <v>1</v>
      </c>
      <c r="L9" s="18">
        <f t="shared" si="1"/>
        <v>7</v>
      </c>
      <c r="M9" s="67">
        <f t="shared" si="2"/>
        <v>9</v>
      </c>
      <c r="N9" s="28"/>
      <c r="O9" s="28"/>
    </row>
    <row r="10" spans="1:15" ht="14.4" x14ac:dyDescent="0.25">
      <c r="A10" s="12" t="str">
        <f t="shared" si="0"/>
        <v>80Caitlin PritchardBaylaurel Whiskey</v>
      </c>
      <c r="B10" s="13">
        <v>80</v>
      </c>
      <c r="C10" s="14" t="s">
        <v>596</v>
      </c>
      <c r="D10" s="15" t="s">
        <v>597</v>
      </c>
      <c r="E10" s="19"/>
      <c r="F10" s="16"/>
      <c r="G10" s="19"/>
      <c r="H10" s="13"/>
      <c r="I10" s="194" t="s">
        <v>598</v>
      </c>
      <c r="J10" s="31"/>
      <c r="K10" s="17"/>
      <c r="L10" s="18">
        <f t="shared" si="1"/>
        <v>0</v>
      </c>
      <c r="M10" s="67">
        <v>0</v>
      </c>
      <c r="N10" s="28"/>
      <c r="O10" s="28"/>
    </row>
    <row r="11" spans="1:15" ht="14.4" x14ac:dyDescent="0.25">
      <c r="A11" s="12" t="str">
        <f t="shared" si="0"/>
        <v>65Caitlin PritchardBaerlochan Braveheart</v>
      </c>
      <c r="B11" s="13">
        <v>65</v>
      </c>
      <c r="C11" s="14" t="s">
        <v>596</v>
      </c>
      <c r="D11" s="15" t="s">
        <v>599</v>
      </c>
      <c r="E11" s="19"/>
      <c r="F11" s="16"/>
      <c r="G11" s="19"/>
      <c r="H11" s="13">
        <v>6</v>
      </c>
      <c r="I11" s="29"/>
      <c r="J11" s="31"/>
      <c r="K11" s="17">
        <v>1</v>
      </c>
      <c r="L11" s="18">
        <f t="shared" si="1"/>
        <v>7</v>
      </c>
      <c r="M11" s="67">
        <f t="shared" si="2"/>
        <v>9</v>
      </c>
      <c r="N11" s="28"/>
      <c r="O11" s="28"/>
    </row>
    <row r="12" spans="1:15" ht="14.4" x14ac:dyDescent="0.25">
      <c r="A12" s="12" t="str">
        <f t="shared" si="0"/>
        <v>65Olivia NorthLady Marmalade</v>
      </c>
      <c r="B12" s="13">
        <v>65</v>
      </c>
      <c r="C12" s="14" t="s">
        <v>600</v>
      </c>
      <c r="D12" s="15" t="s">
        <v>601</v>
      </c>
      <c r="E12" s="19"/>
      <c r="F12" s="16"/>
      <c r="G12" s="19"/>
      <c r="H12" s="13">
        <v>9.6</v>
      </c>
      <c r="I12" s="29"/>
      <c r="J12" s="31"/>
      <c r="K12" s="17">
        <v>2</v>
      </c>
      <c r="L12" s="18">
        <f t="shared" si="1"/>
        <v>6</v>
      </c>
      <c r="M12" s="67">
        <f t="shared" si="2"/>
        <v>8</v>
      </c>
      <c r="O12" s="28"/>
    </row>
    <row r="13" spans="1:15" ht="14.4" x14ac:dyDescent="0.25">
      <c r="A13" s="12" t="str">
        <f t="shared" si="0"/>
        <v>65Amelia McDonaldSpringwater Chanel</v>
      </c>
      <c r="B13" s="13">
        <v>65</v>
      </c>
      <c r="C13" s="14" t="s">
        <v>602</v>
      </c>
      <c r="D13" s="15" t="s">
        <v>603</v>
      </c>
      <c r="E13" s="19"/>
      <c r="F13" s="16"/>
      <c r="G13" s="19"/>
      <c r="H13" s="13">
        <v>12.8</v>
      </c>
      <c r="I13" s="29"/>
      <c r="J13" s="31"/>
      <c r="K13" s="17">
        <v>3</v>
      </c>
      <c r="L13" s="18">
        <f t="shared" si="1"/>
        <v>5</v>
      </c>
      <c r="M13" s="67">
        <f t="shared" si="2"/>
        <v>7</v>
      </c>
      <c r="O13" s="28"/>
    </row>
    <row r="14" spans="1:15" ht="14.4" x14ac:dyDescent="0.25">
      <c r="A14" s="12" t="str">
        <f t="shared" si="0"/>
        <v>65Willoughby SharpSenator Budweiser</v>
      </c>
      <c r="B14" s="13">
        <v>65</v>
      </c>
      <c r="C14" s="14" t="s">
        <v>604</v>
      </c>
      <c r="D14" s="15" t="s">
        <v>605</v>
      </c>
      <c r="E14" s="19"/>
      <c r="F14" s="16"/>
      <c r="G14" s="19"/>
      <c r="H14" s="13">
        <v>77.2</v>
      </c>
      <c r="I14" s="29"/>
      <c r="J14" s="31"/>
      <c r="K14" s="17">
        <v>4</v>
      </c>
      <c r="L14" s="18">
        <f t="shared" si="1"/>
        <v>4</v>
      </c>
      <c r="M14" s="67">
        <f t="shared" si="2"/>
        <v>6</v>
      </c>
    </row>
    <row r="15" spans="1:15" ht="14.4" x14ac:dyDescent="0.25">
      <c r="A15" s="12" t="str">
        <f t="shared" si="0"/>
        <v>65Willow BennettWestwood Royal Romeo</v>
      </c>
      <c r="B15" s="13">
        <v>65</v>
      </c>
      <c r="C15" s="14" t="s">
        <v>294</v>
      </c>
      <c r="D15" s="15" t="s">
        <v>606</v>
      </c>
      <c r="E15" s="19"/>
      <c r="F15" s="16"/>
      <c r="G15" s="19"/>
      <c r="H15" s="163" t="s">
        <v>545</v>
      </c>
      <c r="I15" s="29"/>
      <c r="J15" s="31"/>
      <c r="K15" s="17"/>
      <c r="L15" s="18">
        <f t="shared" si="1"/>
        <v>0</v>
      </c>
      <c r="M15" s="67">
        <v>0</v>
      </c>
    </row>
    <row r="16" spans="1:15" ht="14.4" x14ac:dyDescent="0.25">
      <c r="A16" s="12" t="str">
        <f t="shared" si="0"/>
        <v>45Ella NorthCharmed I'm Sure Of Conneely</v>
      </c>
      <c r="B16" s="13">
        <v>45</v>
      </c>
      <c r="C16" s="14" t="s">
        <v>607</v>
      </c>
      <c r="D16" s="15" t="s">
        <v>608</v>
      </c>
      <c r="E16" s="19"/>
      <c r="F16" s="16"/>
      <c r="G16" s="19"/>
      <c r="H16" s="13"/>
      <c r="I16" s="29"/>
      <c r="J16" s="31"/>
      <c r="K16" s="17"/>
      <c r="L16" s="18">
        <f t="shared" si="1"/>
        <v>0</v>
      </c>
      <c r="M16" s="67">
        <v>0</v>
      </c>
    </row>
    <row r="17" spans="1:13" ht="14.4" x14ac:dyDescent="0.25">
      <c r="A17" s="12" t="str">
        <f t="shared" si="0"/>
        <v>45Sammy ScobleShantara Gold Fortune</v>
      </c>
      <c r="B17" s="13">
        <v>45</v>
      </c>
      <c r="C17" s="14" t="s">
        <v>609</v>
      </c>
      <c r="D17" s="15" t="s">
        <v>610</v>
      </c>
      <c r="E17" s="19"/>
      <c r="F17" s="16"/>
      <c r="G17" s="31">
        <v>11.2</v>
      </c>
      <c r="H17" s="13"/>
      <c r="I17" s="29"/>
      <c r="J17" s="31"/>
      <c r="K17" s="17">
        <v>1</v>
      </c>
      <c r="L17" s="18">
        <f t="shared" si="1"/>
        <v>7</v>
      </c>
      <c r="M17" s="67">
        <f t="shared" si="2"/>
        <v>9</v>
      </c>
    </row>
    <row r="18" spans="1:13" ht="14.4" x14ac:dyDescent="0.25">
      <c r="A18" s="12" t="str">
        <f t="shared" si="0"/>
        <v>30Isla HendryNemo</v>
      </c>
      <c r="B18" s="13">
        <v>30</v>
      </c>
      <c r="C18" s="14" t="s">
        <v>611</v>
      </c>
      <c r="D18" s="15" t="s">
        <v>612</v>
      </c>
      <c r="E18" s="19"/>
      <c r="F18" s="16"/>
      <c r="G18" s="19">
        <v>13.6</v>
      </c>
      <c r="H18" s="13"/>
      <c r="I18" s="29"/>
      <c r="J18" s="31"/>
      <c r="K18" s="17">
        <v>1</v>
      </c>
      <c r="L18" s="18">
        <f t="shared" si="1"/>
        <v>7</v>
      </c>
      <c r="M18" s="67">
        <f t="shared" si="2"/>
        <v>9</v>
      </c>
    </row>
    <row r="19" spans="1:13" ht="14.4" x14ac:dyDescent="0.25">
      <c r="A19" s="12" t="str">
        <f t="shared" si="0"/>
        <v>30Aliyah RuffoFlirt</v>
      </c>
      <c r="B19" s="13">
        <v>30</v>
      </c>
      <c r="C19" s="14" t="s">
        <v>613</v>
      </c>
      <c r="D19" s="15" t="s">
        <v>614</v>
      </c>
      <c r="E19" s="19"/>
      <c r="F19" s="16"/>
      <c r="G19" s="19">
        <v>53.2</v>
      </c>
      <c r="H19" s="13"/>
      <c r="I19" s="29"/>
      <c r="J19" s="31"/>
      <c r="K19" s="17">
        <v>2</v>
      </c>
      <c r="L19" s="18">
        <f t="shared" si="1"/>
        <v>6</v>
      </c>
      <c r="M19" s="67">
        <f t="shared" si="2"/>
        <v>8</v>
      </c>
    </row>
    <row r="20" spans="1:13" ht="14.4" x14ac:dyDescent="0.25">
      <c r="A20" s="12" t="str">
        <f t="shared" si="0"/>
        <v>30Charlotte BerrymanLesty</v>
      </c>
      <c r="B20" s="13">
        <v>30</v>
      </c>
      <c r="C20" s="14" t="s">
        <v>615</v>
      </c>
      <c r="D20" s="15" t="s">
        <v>616</v>
      </c>
      <c r="E20" s="19"/>
      <c r="F20" s="16"/>
      <c r="G20" s="19">
        <v>134.4</v>
      </c>
      <c r="H20" s="13"/>
      <c r="I20" s="29"/>
      <c r="J20" s="31"/>
      <c r="K20" s="17">
        <v>3</v>
      </c>
      <c r="L20" s="18">
        <f t="shared" si="1"/>
        <v>5</v>
      </c>
      <c r="M20" s="67">
        <f t="shared" si="2"/>
        <v>7</v>
      </c>
    </row>
    <row r="21" spans="1:13" ht="14.4" x14ac:dyDescent="0.25">
      <c r="A21" s="12" t="str">
        <f t="shared" si="0"/>
        <v/>
      </c>
      <c r="B21" s="13"/>
      <c r="C21" s="14"/>
      <c r="D21" s="15"/>
      <c r="E21" s="19"/>
      <c r="F21" s="16"/>
      <c r="G21" s="19"/>
      <c r="H21" s="13"/>
      <c r="I21" s="29"/>
      <c r="J21" s="31"/>
      <c r="K21" s="17"/>
      <c r="L21" s="18">
        <f t="shared" si="1"/>
        <v>0</v>
      </c>
      <c r="M21" s="67">
        <f t="shared" si="2"/>
        <v>2</v>
      </c>
    </row>
    <row r="22" spans="1:13" ht="14.4" x14ac:dyDescent="0.25">
      <c r="A22" s="12" t="str">
        <f t="shared" si="0"/>
        <v/>
      </c>
      <c r="B22" s="13"/>
      <c r="C22" s="14"/>
      <c r="D22" s="15"/>
      <c r="E22" s="19"/>
      <c r="F22" s="16"/>
      <c r="G22" s="19"/>
      <c r="H22" s="13"/>
      <c r="I22" s="29"/>
      <c r="J22" s="31"/>
      <c r="K22" s="17"/>
      <c r="L22" s="18">
        <f t="shared" si="1"/>
        <v>0</v>
      </c>
      <c r="M22" s="67">
        <f t="shared" si="2"/>
        <v>2</v>
      </c>
    </row>
    <row r="23" spans="1:13" ht="14.4" x14ac:dyDescent="0.25">
      <c r="A23" s="12" t="str">
        <f t="shared" si="0"/>
        <v/>
      </c>
      <c r="B23" s="13"/>
      <c r="C23" s="14"/>
      <c r="D23" s="15"/>
      <c r="E23" s="19"/>
      <c r="F23" s="16"/>
      <c r="G23" s="19"/>
      <c r="H23" s="13"/>
      <c r="I23" s="29"/>
      <c r="J23" s="31"/>
      <c r="K23" s="17"/>
      <c r="L23" s="18">
        <f t="shared" si="1"/>
        <v>0</v>
      </c>
      <c r="M23" s="67">
        <f t="shared" si="2"/>
        <v>2</v>
      </c>
    </row>
    <row r="24" spans="1:13" ht="14.4" x14ac:dyDescent="0.25">
      <c r="A24" s="12" t="str">
        <f t="shared" si="0"/>
        <v/>
      </c>
      <c r="B24" s="13"/>
      <c r="C24" s="14"/>
      <c r="D24" s="15"/>
      <c r="E24" s="19"/>
      <c r="F24" s="16"/>
      <c r="G24" s="19"/>
      <c r="H24" s="13"/>
      <c r="I24" s="29"/>
      <c r="J24" s="31"/>
      <c r="K24" s="17"/>
      <c r="L24" s="18">
        <f t="shared" si="1"/>
        <v>0</v>
      </c>
      <c r="M24" s="67">
        <f t="shared" si="2"/>
        <v>2</v>
      </c>
    </row>
    <row r="25" spans="1:13" ht="14.4" x14ac:dyDescent="0.25">
      <c r="A25" s="12" t="str">
        <f t="shared" si="0"/>
        <v/>
      </c>
      <c r="B25" s="13"/>
      <c r="C25" s="14"/>
      <c r="D25" s="15"/>
      <c r="E25" s="19"/>
      <c r="F25" s="16"/>
      <c r="G25" s="19"/>
      <c r="H25" s="13"/>
      <c r="I25" s="29"/>
      <c r="J25" s="31"/>
      <c r="K25" s="17"/>
      <c r="L25" s="18">
        <f t="shared" si="1"/>
        <v>0</v>
      </c>
      <c r="M25" s="67">
        <f t="shared" si="2"/>
        <v>2</v>
      </c>
    </row>
    <row r="26" spans="1:13" ht="14.4" x14ac:dyDescent="0.25">
      <c r="A26" s="12" t="str">
        <f t="shared" si="0"/>
        <v/>
      </c>
      <c r="B26" s="13"/>
      <c r="C26" s="14"/>
      <c r="D26" s="15"/>
      <c r="E26" s="19"/>
      <c r="F26" s="16"/>
      <c r="G26" s="19"/>
      <c r="H26" s="13"/>
      <c r="I26" s="29"/>
      <c r="J26" s="31"/>
      <c r="K26" s="17"/>
      <c r="L26" s="18">
        <f t="shared" si="1"/>
        <v>0</v>
      </c>
      <c r="M26" s="67">
        <f t="shared" si="2"/>
        <v>2</v>
      </c>
    </row>
    <row r="27" spans="1:13" ht="14.4" x14ac:dyDescent="0.25">
      <c r="A27" s="12" t="str">
        <f t="shared" si="0"/>
        <v/>
      </c>
      <c r="B27" s="13"/>
      <c r="C27" s="14"/>
      <c r="D27" s="15"/>
      <c r="E27" s="19"/>
      <c r="F27" s="16"/>
      <c r="G27" s="19"/>
      <c r="H27" s="13"/>
      <c r="I27" s="29"/>
      <c r="J27" s="31"/>
      <c r="K27" s="17"/>
      <c r="L27" s="18">
        <f t="shared" si="1"/>
        <v>0</v>
      </c>
      <c r="M27" s="67">
        <f t="shared" si="2"/>
        <v>2</v>
      </c>
    </row>
    <row r="28" spans="1:13" ht="14.4" x14ac:dyDescent="0.25">
      <c r="A28" s="12" t="str">
        <f t="shared" si="0"/>
        <v/>
      </c>
      <c r="B28" s="13"/>
      <c r="C28" s="14"/>
      <c r="D28" s="15"/>
      <c r="E28" s="19"/>
      <c r="F28" s="16"/>
      <c r="G28" s="19"/>
      <c r="H28" s="13"/>
      <c r="I28" s="29"/>
      <c r="J28" s="31"/>
      <c r="K28" s="17"/>
      <c r="L28" s="18">
        <f t="shared" si="1"/>
        <v>0</v>
      </c>
      <c r="M28" s="67">
        <f t="shared" si="2"/>
        <v>2</v>
      </c>
    </row>
    <row r="29" spans="1:13" ht="14.4" x14ac:dyDescent="0.25">
      <c r="A29" s="12" t="str">
        <f t="shared" si="0"/>
        <v/>
      </c>
      <c r="B29" s="13"/>
      <c r="C29" s="14"/>
      <c r="D29" s="15"/>
      <c r="E29" s="19"/>
      <c r="F29" s="16"/>
      <c r="G29" s="19"/>
      <c r="H29" s="13"/>
      <c r="I29" s="29"/>
      <c r="J29" s="31"/>
      <c r="K29" s="17"/>
      <c r="L29" s="18">
        <f t="shared" si="1"/>
        <v>0</v>
      </c>
      <c r="M29" s="67">
        <f t="shared" si="2"/>
        <v>2</v>
      </c>
    </row>
    <row r="30" spans="1:13" ht="14.4" x14ac:dyDescent="0.25">
      <c r="A30" s="12" t="str">
        <f t="shared" si="0"/>
        <v/>
      </c>
      <c r="B30" s="13"/>
      <c r="C30" s="14"/>
      <c r="D30" s="15"/>
      <c r="E30" s="19"/>
      <c r="F30" s="16"/>
      <c r="G30" s="19"/>
      <c r="H30" s="13"/>
      <c r="I30" s="29"/>
      <c r="J30" s="31"/>
      <c r="K30" s="17"/>
      <c r="L30" s="18">
        <f t="shared" si="1"/>
        <v>0</v>
      </c>
      <c r="M30" s="67">
        <f t="shared" si="2"/>
        <v>2</v>
      </c>
    </row>
    <row r="31" spans="1:13" ht="14.4" x14ac:dyDescent="0.25">
      <c r="A31" s="12" t="str">
        <f t="shared" si="0"/>
        <v/>
      </c>
      <c r="B31" s="13"/>
      <c r="C31" s="14"/>
      <c r="D31" s="15"/>
      <c r="E31" s="19"/>
      <c r="F31" s="16"/>
      <c r="G31" s="19"/>
      <c r="H31" s="13"/>
      <c r="I31" s="29"/>
      <c r="J31" s="31"/>
      <c r="K31" s="17"/>
      <c r="L31" s="18">
        <f t="shared" si="1"/>
        <v>0</v>
      </c>
      <c r="M31" s="67">
        <f t="shared" si="2"/>
        <v>2</v>
      </c>
    </row>
    <row r="32" spans="1:13" ht="14.4" x14ac:dyDescent="0.25">
      <c r="A32" s="12" t="str">
        <f t="shared" si="0"/>
        <v/>
      </c>
      <c r="B32" s="13"/>
      <c r="C32" s="14"/>
      <c r="D32" s="15"/>
      <c r="E32" s="19"/>
      <c r="F32" s="16"/>
      <c r="G32" s="19"/>
      <c r="H32" s="13"/>
      <c r="I32" s="29"/>
      <c r="J32" s="31"/>
      <c r="K32" s="17"/>
      <c r="L32" s="18">
        <f t="shared" si="1"/>
        <v>0</v>
      </c>
      <c r="M32" s="67">
        <f t="shared" si="2"/>
        <v>2</v>
      </c>
    </row>
    <row r="33" spans="1:13" ht="14.4" x14ac:dyDescent="0.25">
      <c r="A33" s="12" t="str">
        <f t="shared" si="0"/>
        <v/>
      </c>
      <c r="B33" s="13"/>
      <c r="C33" s="14"/>
      <c r="D33" s="15"/>
      <c r="E33" s="19"/>
      <c r="F33" s="16"/>
      <c r="G33" s="19"/>
      <c r="H33" s="13"/>
      <c r="I33" s="29"/>
      <c r="J33" s="31"/>
      <c r="K33" s="17"/>
      <c r="L33" s="18">
        <f t="shared" si="1"/>
        <v>0</v>
      </c>
      <c r="M33" s="67">
        <f t="shared" si="2"/>
        <v>2</v>
      </c>
    </row>
    <row r="34" spans="1:13" ht="14.4" x14ac:dyDescent="0.25">
      <c r="A34" s="12" t="str">
        <f t="shared" si="0"/>
        <v/>
      </c>
      <c r="B34" s="13"/>
      <c r="C34" s="14"/>
      <c r="D34" s="15"/>
      <c r="E34" s="19"/>
      <c r="F34" s="16"/>
      <c r="G34" s="19"/>
      <c r="H34" s="13"/>
      <c r="I34" s="29"/>
      <c r="J34" s="31"/>
      <c r="K34" s="17"/>
      <c r="L34" s="18">
        <f t="shared" si="1"/>
        <v>0</v>
      </c>
      <c r="M34" s="67">
        <f t="shared" si="2"/>
        <v>2</v>
      </c>
    </row>
    <row r="35" spans="1:13" ht="14.4" x14ac:dyDescent="0.25">
      <c r="A35" s="12" t="str">
        <f t="shared" si="0"/>
        <v/>
      </c>
      <c r="B35" s="13"/>
      <c r="C35" s="14"/>
      <c r="D35" s="15"/>
      <c r="E35" s="19"/>
      <c r="F35" s="16"/>
      <c r="G35" s="19"/>
      <c r="H35" s="13"/>
      <c r="I35" s="29"/>
      <c r="J35" s="31"/>
      <c r="K35" s="17"/>
      <c r="L35" s="18">
        <f t="shared" si="1"/>
        <v>0</v>
      </c>
      <c r="M35" s="67">
        <f t="shared" si="2"/>
        <v>2</v>
      </c>
    </row>
    <row r="36" spans="1:13" ht="14.4" x14ac:dyDescent="0.25">
      <c r="A36" s="12" t="str">
        <f t="shared" si="0"/>
        <v/>
      </c>
      <c r="B36" s="13"/>
      <c r="C36" s="14"/>
      <c r="D36" s="15"/>
      <c r="E36" s="19"/>
      <c r="F36" s="16"/>
      <c r="G36" s="19"/>
      <c r="H36" s="13"/>
      <c r="I36" s="29"/>
      <c r="J36" s="31"/>
      <c r="K36" s="17"/>
      <c r="L36" s="18">
        <f t="shared" si="1"/>
        <v>0</v>
      </c>
      <c r="M36" s="67">
        <f t="shared" si="2"/>
        <v>2</v>
      </c>
    </row>
    <row r="37" spans="1:13" ht="14.4" x14ac:dyDescent="0.25">
      <c r="A37" s="12" t="str">
        <f t="shared" si="0"/>
        <v/>
      </c>
      <c r="B37" s="13"/>
      <c r="C37" s="14"/>
      <c r="D37" s="15"/>
      <c r="E37" s="19"/>
      <c r="F37" s="16"/>
      <c r="G37" s="19"/>
      <c r="H37" s="13"/>
      <c r="I37" s="29"/>
      <c r="J37" s="31"/>
      <c r="K37" s="17"/>
      <c r="L37" s="18">
        <f t="shared" si="1"/>
        <v>0</v>
      </c>
      <c r="M37" s="67">
        <f t="shared" si="2"/>
        <v>2</v>
      </c>
    </row>
    <row r="38" spans="1:13" ht="14.4" x14ac:dyDescent="0.25">
      <c r="A38" s="12" t="str">
        <f t="shared" ref="A38:A69" si="3">CONCATENATE(B38,C38,D38)</f>
        <v/>
      </c>
      <c r="B38" s="13"/>
      <c r="C38" s="14"/>
      <c r="D38" s="15"/>
      <c r="E38" s="19"/>
      <c r="F38" s="16"/>
      <c r="G38" s="19"/>
      <c r="H38" s="13"/>
      <c r="I38" s="29"/>
      <c r="J38" s="31"/>
      <c r="K38" s="17"/>
      <c r="L38" s="18">
        <f t="shared" si="1"/>
        <v>0</v>
      </c>
      <c r="M38" s="67">
        <f t="shared" si="2"/>
        <v>2</v>
      </c>
    </row>
    <row r="39" spans="1:13" ht="14.4" x14ac:dyDescent="0.25">
      <c r="A39" s="12" t="str">
        <f t="shared" si="3"/>
        <v/>
      </c>
      <c r="B39" s="13"/>
      <c r="C39" s="14"/>
      <c r="D39" s="15"/>
      <c r="E39" s="19"/>
      <c r="F39" s="16"/>
      <c r="G39" s="19"/>
      <c r="H39" s="13"/>
      <c r="I39" s="29"/>
      <c r="J39" s="31"/>
      <c r="K39" s="17"/>
      <c r="L39" s="18">
        <f t="shared" si="1"/>
        <v>0</v>
      </c>
      <c r="M39" s="67">
        <f t="shared" si="2"/>
        <v>2</v>
      </c>
    </row>
    <row r="40" spans="1:13" ht="14.4" x14ac:dyDescent="0.25">
      <c r="A40" s="12" t="str">
        <f t="shared" si="3"/>
        <v/>
      </c>
      <c r="B40" s="13"/>
      <c r="C40" s="14"/>
      <c r="D40" s="15"/>
      <c r="E40" s="19"/>
      <c r="F40" s="16"/>
      <c r="G40" s="19"/>
      <c r="H40" s="13"/>
      <c r="I40" s="29"/>
      <c r="J40" s="31"/>
      <c r="K40" s="17"/>
      <c r="L40" s="18">
        <f t="shared" si="1"/>
        <v>0</v>
      </c>
      <c r="M40" s="67">
        <f t="shared" si="2"/>
        <v>2</v>
      </c>
    </row>
    <row r="41" spans="1:13" ht="14.4" x14ac:dyDescent="0.25">
      <c r="A41" s="12" t="str">
        <f t="shared" si="3"/>
        <v/>
      </c>
      <c r="B41" s="13"/>
      <c r="C41" s="14"/>
      <c r="D41" s="15"/>
      <c r="E41" s="19"/>
      <c r="F41" s="16"/>
      <c r="G41" s="19"/>
      <c r="H41" s="13"/>
      <c r="I41" s="29"/>
      <c r="J41" s="31"/>
      <c r="K41" s="17"/>
      <c r="L41" s="18">
        <f t="shared" si="1"/>
        <v>0</v>
      </c>
      <c r="M41" s="67">
        <f t="shared" si="2"/>
        <v>2</v>
      </c>
    </row>
    <row r="42" spans="1:13" ht="14.4" x14ac:dyDescent="0.25">
      <c r="A42" s="12" t="str">
        <f t="shared" si="3"/>
        <v/>
      </c>
      <c r="B42" s="13"/>
      <c r="C42" s="14"/>
      <c r="D42" s="15"/>
      <c r="E42" s="19"/>
      <c r="F42" s="16"/>
      <c r="G42" s="19"/>
      <c r="H42" s="13"/>
      <c r="I42" s="29"/>
      <c r="J42" s="31"/>
      <c r="K42" s="17"/>
      <c r="L42" s="18">
        <f t="shared" si="1"/>
        <v>0</v>
      </c>
      <c r="M42" s="67">
        <f t="shared" si="2"/>
        <v>2</v>
      </c>
    </row>
    <row r="43" spans="1:13" ht="14.4" x14ac:dyDescent="0.25">
      <c r="A43" s="12" t="str">
        <f t="shared" si="3"/>
        <v/>
      </c>
      <c r="B43" s="13"/>
      <c r="C43" s="14"/>
      <c r="D43" s="15"/>
      <c r="E43" s="19"/>
      <c r="F43" s="16"/>
      <c r="G43" s="19"/>
      <c r="H43" s="13"/>
      <c r="I43" s="29"/>
      <c r="J43" s="31"/>
      <c r="K43" s="17"/>
      <c r="L43" s="18">
        <f t="shared" si="1"/>
        <v>0</v>
      </c>
      <c r="M43" s="67">
        <f t="shared" si="2"/>
        <v>2</v>
      </c>
    </row>
    <row r="44" spans="1:13" ht="14.4" x14ac:dyDescent="0.25">
      <c r="A44" s="12" t="str">
        <f t="shared" si="3"/>
        <v/>
      </c>
      <c r="B44" s="13"/>
      <c r="C44" s="14"/>
      <c r="D44" s="15"/>
      <c r="E44" s="19"/>
      <c r="F44" s="16"/>
      <c r="G44" s="19"/>
      <c r="H44" s="13"/>
      <c r="I44" s="29"/>
      <c r="J44" s="31"/>
      <c r="K44" s="17"/>
      <c r="L44" s="18">
        <f t="shared" si="1"/>
        <v>0</v>
      </c>
      <c r="M44" s="67">
        <f t="shared" si="2"/>
        <v>2</v>
      </c>
    </row>
    <row r="45" spans="1:13" ht="14.4" x14ac:dyDescent="0.25">
      <c r="A45" s="12" t="str">
        <f t="shared" si="3"/>
        <v/>
      </c>
      <c r="B45" s="13"/>
      <c r="C45" s="14"/>
      <c r="D45" s="15"/>
      <c r="E45" s="19"/>
      <c r="F45" s="16"/>
      <c r="G45" s="19"/>
      <c r="H45" s="13"/>
      <c r="I45" s="29"/>
      <c r="J45" s="31"/>
      <c r="K45" s="17"/>
      <c r="L45" s="18">
        <f t="shared" si="1"/>
        <v>0</v>
      </c>
      <c r="M45" s="67">
        <f t="shared" si="2"/>
        <v>2</v>
      </c>
    </row>
    <row r="46" spans="1:13" ht="14.4" x14ac:dyDescent="0.25">
      <c r="A46" s="12" t="str">
        <f t="shared" si="3"/>
        <v/>
      </c>
      <c r="B46" s="13"/>
      <c r="C46" s="191"/>
      <c r="D46" s="202"/>
      <c r="E46" s="19"/>
      <c r="F46" s="16"/>
      <c r="G46" s="19"/>
      <c r="H46" s="13"/>
      <c r="I46" s="29"/>
      <c r="J46" s="31"/>
      <c r="K46" s="17"/>
      <c r="L46" s="18">
        <f t="shared" si="1"/>
        <v>0</v>
      </c>
      <c r="M46" s="67">
        <f t="shared" si="2"/>
        <v>2</v>
      </c>
    </row>
    <row r="47" spans="1:13" ht="14.4" x14ac:dyDescent="0.25">
      <c r="A47" s="12" t="str">
        <f t="shared" si="3"/>
        <v/>
      </c>
      <c r="B47" s="13"/>
      <c r="C47" s="14"/>
      <c r="D47" s="15"/>
      <c r="E47" s="19"/>
      <c r="F47" s="16"/>
      <c r="G47" s="19"/>
      <c r="H47" s="13"/>
      <c r="I47" s="29"/>
      <c r="J47" s="31"/>
      <c r="K47" s="17"/>
      <c r="L47" s="18">
        <f t="shared" si="1"/>
        <v>0</v>
      </c>
      <c r="M47" s="67">
        <f t="shared" si="2"/>
        <v>2</v>
      </c>
    </row>
    <row r="48" spans="1:13" ht="14.4" x14ac:dyDescent="0.25">
      <c r="A48" s="12" t="str">
        <f t="shared" si="3"/>
        <v/>
      </c>
      <c r="B48" s="13"/>
      <c r="C48" s="14"/>
      <c r="D48" s="15"/>
      <c r="E48" s="19"/>
      <c r="F48" s="16"/>
      <c r="G48" s="19"/>
      <c r="H48" s="13"/>
      <c r="I48" s="29"/>
      <c r="J48" s="31"/>
      <c r="K48" s="17"/>
      <c r="L48" s="18">
        <f t="shared" si="1"/>
        <v>0</v>
      </c>
      <c r="M48" s="67">
        <f t="shared" si="2"/>
        <v>2</v>
      </c>
    </row>
    <row r="49" spans="1:13" ht="14.4" x14ac:dyDescent="0.25">
      <c r="A49" s="12" t="str">
        <f t="shared" si="3"/>
        <v/>
      </c>
      <c r="B49" s="13"/>
      <c r="C49" s="14"/>
      <c r="D49" s="15"/>
      <c r="E49" s="19"/>
      <c r="F49" s="16"/>
      <c r="G49" s="19"/>
      <c r="H49" s="13"/>
      <c r="I49" s="29"/>
      <c r="J49" s="31"/>
      <c r="K49" s="17"/>
      <c r="L49" s="18">
        <f t="shared" si="1"/>
        <v>0</v>
      </c>
      <c r="M49" s="67">
        <f t="shared" si="2"/>
        <v>2</v>
      </c>
    </row>
    <row r="50" spans="1:13" ht="14.4" x14ac:dyDescent="0.25">
      <c r="A50" s="12" t="str">
        <f t="shared" si="3"/>
        <v/>
      </c>
      <c r="B50" s="13"/>
      <c r="C50" s="14"/>
      <c r="D50" s="15"/>
      <c r="E50" s="19"/>
      <c r="F50" s="16"/>
      <c r="G50" s="19"/>
      <c r="H50" s="13"/>
      <c r="I50" s="29"/>
      <c r="J50" s="31"/>
      <c r="K50" s="17"/>
      <c r="L50" s="18">
        <f t="shared" si="1"/>
        <v>0</v>
      </c>
      <c r="M50" s="67">
        <f t="shared" si="2"/>
        <v>2</v>
      </c>
    </row>
    <row r="51" spans="1:13" ht="14.4" x14ac:dyDescent="0.25">
      <c r="A51" s="12" t="str">
        <f t="shared" si="3"/>
        <v/>
      </c>
      <c r="B51" s="13"/>
      <c r="C51" s="14"/>
      <c r="D51" s="15"/>
      <c r="E51" s="19"/>
      <c r="F51" s="16"/>
      <c r="G51" s="19"/>
      <c r="H51" s="13"/>
      <c r="I51" s="29"/>
      <c r="J51" s="31"/>
      <c r="K51" s="17"/>
      <c r="L51" s="18">
        <f t="shared" si="1"/>
        <v>0</v>
      </c>
      <c r="M51" s="67">
        <f t="shared" si="2"/>
        <v>2</v>
      </c>
    </row>
    <row r="52" spans="1:13" ht="14.4" x14ac:dyDescent="0.25">
      <c r="A52" s="12" t="str">
        <f t="shared" si="3"/>
        <v/>
      </c>
      <c r="B52" s="13"/>
      <c r="C52" s="14"/>
      <c r="D52" s="15"/>
      <c r="E52" s="19"/>
      <c r="F52" s="16"/>
      <c r="G52" s="19"/>
      <c r="H52" s="13"/>
      <c r="I52" s="29"/>
      <c r="J52" s="31"/>
      <c r="K52" s="17"/>
      <c r="L52" s="18">
        <f t="shared" si="1"/>
        <v>0</v>
      </c>
      <c r="M52" s="67">
        <f t="shared" si="2"/>
        <v>2</v>
      </c>
    </row>
    <row r="53" spans="1:13" ht="14.4" x14ac:dyDescent="0.25">
      <c r="A53" s="12" t="str">
        <f t="shared" si="3"/>
        <v/>
      </c>
      <c r="B53" s="13"/>
      <c r="C53" s="14"/>
      <c r="D53" s="15"/>
      <c r="E53" s="19"/>
      <c r="F53" s="16"/>
      <c r="G53" s="19"/>
      <c r="H53" s="13"/>
      <c r="I53" s="29"/>
      <c r="J53" s="31"/>
      <c r="K53" s="17"/>
      <c r="L53" s="18">
        <f t="shared" si="1"/>
        <v>0</v>
      </c>
      <c r="M53" s="67">
        <f t="shared" si="2"/>
        <v>2</v>
      </c>
    </row>
    <row r="54" spans="1:13" ht="14.4" x14ac:dyDescent="0.25">
      <c r="A54" s="12" t="str">
        <f t="shared" si="3"/>
        <v/>
      </c>
      <c r="B54" s="13"/>
      <c r="C54" s="14"/>
      <c r="D54" s="15"/>
      <c r="E54" s="19"/>
      <c r="F54" s="16"/>
      <c r="G54" s="19"/>
      <c r="H54" s="13"/>
      <c r="I54" s="29"/>
      <c r="J54" s="31"/>
      <c r="K54" s="17"/>
      <c r="L54" s="18">
        <f t="shared" si="1"/>
        <v>0</v>
      </c>
      <c r="M54" s="67">
        <f t="shared" si="2"/>
        <v>2</v>
      </c>
    </row>
    <row r="55" spans="1:13" ht="14.4" x14ac:dyDescent="0.25">
      <c r="A55" s="12" t="str">
        <f t="shared" si="3"/>
        <v/>
      </c>
      <c r="B55" s="13"/>
      <c r="C55" s="191"/>
      <c r="D55" s="202"/>
      <c r="E55" s="19"/>
      <c r="F55" s="16"/>
      <c r="G55" s="19"/>
      <c r="H55" s="13"/>
      <c r="I55" s="29"/>
      <c r="J55" s="31"/>
      <c r="K55" s="17"/>
      <c r="L55" s="18">
        <f t="shared" si="1"/>
        <v>0</v>
      </c>
      <c r="M55" s="67">
        <f t="shared" si="2"/>
        <v>2</v>
      </c>
    </row>
    <row r="56" spans="1:13" ht="14.4" x14ac:dyDescent="0.25">
      <c r="A56" s="12" t="str">
        <f t="shared" si="3"/>
        <v/>
      </c>
      <c r="B56" s="13"/>
      <c r="C56" s="14"/>
      <c r="D56" s="15"/>
      <c r="E56" s="19"/>
      <c r="F56" s="16"/>
      <c r="G56" s="19"/>
      <c r="H56" s="13"/>
      <c r="I56" s="29"/>
      <c r="J56" s="31"/>
      <c r="K56" s="17"/>
      <c r="L56" s="18">
        <f t="shared" si="1"/>
        <v>0</v>
      </c>
      <c r="M56" s="67">
        <f t="shared" si="2"/>
        <v>2</v>
      </c>
    </row>
    <row r="57" spans="1:13" ht="14.4" x14ac:dyDescent="0.25">
      <c r="A57" s="12" t="str">
        <f t="shared" si="3"/>
        <v/>
      </c>
      <c r="B57" s="13"/>
      <c r="C57" s="14"/>
      <c r="D57" s="15"/>
      <c r="E57" s="19"/>
      <c r="F57" s="16"/>
      <c r="G57" s="19"/>
      <c r="H57" s="13"/>
      <c r="I57" s="29"/>
      <c r="J57" s="31"/>
      <c r="K57" s="17"/>
      <c r="L57" s="18">
        <f t="shared" si="1"/>
        <v>0</v>
      </c>
      <c r="M57" s="67">
        <f t="shared" si="2"/>
        <v>2</v>
      </c>
    </row>
    <row r="58" spans="1:13" ht="14.4" x14ac:dyDescent="0.25">
      <c r="A58" s="12" t="str">
        <f t="shared" si="3"/>
        <v/>
      </c>
      <c r="B58" s="13"/>
      <c r="C58" s="14"/>
      <c r="D58" s="15"/>
      <c r="E58" s="19"/>
      <c r="F58" s="16"/>
      <c r="G58" s="19"/>
      <c r="H58" s="13"/>
      <c r="I58" s="29"/>
      <c r="J58" s="31"/>
      <c r="K58" s="17"/>
      <c r="L58" s="18">
        <f t="shared" si="1"/>
        <v>0</v>
      </c>
      <c r="M58" s="67">
        <f t="shared" si="2"/>
        <v>2</v>
      </c>
    </row>
    <row r="59" spans="1:13" ht="14.4" x14ac:dyDescent="0.25">
      <c r="A59" s="12" t="str">
        <f t="shared" si="3"/>
        <v/>
      </c>
      <c r="B59" s="13"/>
      <c r="C59" s="14"/>
      <c r="D59" s="15"/>
      <c r="E59" s="19"/>
      <c r="F59" s="16"/>
      <c r="G59" s="19"/>
      <c r="H59" s="13"/>
      <c r="I59" s="29"/>
      <c r="J59" s="31"/>
      <c r="K59" s="17"/>
      <c r="L59" s="18">
        <f t="shared" si="1"/>
        <v>0</v>
      </c>
      <c r="M59" s="67">
        <f t="shared" si="2"/>
        <v>2</v>
      </c>
    </row>
    <row r="60" spans="1:13" ht="14.4" x14ac:dyDescent="0.25">
      <c r="A60" s="12" t="str">
        <f t="shared" si="3"/>
        <v/>
      </c>
      <c r="B60" s="13"/>
      <c r="C60" s="14"/>
      <c r="D60" s="15"/>
      <c r="E60" s="19"/>
      <c r="F60" s="16"/>
      <c r="G60" s="19"/>
      <c r="H60" s="13"/>
      <c r="I60" s="29"/>
      <c r="J60" s="31"/>
      <c r="K60" s="17"/>
      <c r="L60" s="18">
        <f t="shared" si="1"/>
        <v>0</v>
      </c>
      <c r="M60" s="67">
        <f t="shared" si="2"/>
        <v>2</v>
      </c>
    </row>
    <row r="61" spans="1:13" ht="14.4" x14ac:dyDescent="0.25">
      <c r="A61" s="12" t="str">
        <f t="shared" si="3"/>
        <v/>
      </c>
      <c r="B61" s="13"/>
      <c r="C61" s="14"/>
      <c r="D61" s="15"/>
      <c r="E61" s="19"/>
      <c r="F61" s="16"/>
      <c r="G61" s="19"/>
      <c r="H61" s="13"/>
      <c r="I61" s="29"/>
      <c r="J61" s="31"/>
      <c r="K61" s="17"/>
      <c r="L61" s="18">
        <f t="shared" si="1"/>
        <v>0</v>
      </c>
      <c r="M61" s="67">
        <f t="shared" si="2"/>
        <v>2</v>
      </c>
    </row>
    <row r="62" spans="1:13" ht="14.4" x14ac:dyDescent="0.25">
      <c r="A62" s="12" t="str">
        <f t="shared" si="3"/>
        <v/>
      </c>
      <c r="B62" s="13"/>
      <c r="C62" s="14"/>
      <c r="D62" s="15"/>
      <c r="E62" s="19"/>
      <c r="F62" s="16"/>
      <c r="G62" s="19"/>
      <c r="H62" s="13"/>
      <c r="I62" s="29"/>
      <c r="J62" s="31"/>
      <c r="K62" s="17"/>
      <c r="L62" s="18">
        <f t="shared" si="1"/>
        <v>0</v>
      </c>
      <c r="M62" s="67">
        <f t="shared" si="2"/>
        <v>2</v>
      </c>
    </row>
    <row r="63" spans="1:13" ht="14.4" x14ac:dyDescent="0.25">
      <c r="A63" s="12" t="str">
        <f t="shared" si="3"/>
        <v/>
      </c>
      <c r="B63" s="13"/>
      <c r="C63" s="14"/>
      <c r="D63" s="15"/>
      <c r="E63" s="19"/>
      <c r="F63" s="16"/>
      <c r="G63" s="19"/>
      <c r="H63" s="13"/>
      <c r="I63" s="29"/>
      <c r="J63" s="31"/>
      <c r="K63" s="17"/>
      <c r="L63" s="18">
        <f t="shared" si="1"/>
        <v>0</v>
      </c>
      <c r="M63" s="67">
        <f t="shared" si="2"/>
        <v>2</v>
      </c>
    </row>
    <row r="64" spans="1:13" ht="14.4" x14ac:dyDescent="0.25">
      <c r="A64" s="12" t="str">
        <f t="shared" si="3"/>
        <v/>
      </c>
      <c r="B64" s="13"/>
      <c r="C64" s="14"/>
      <c r="D64" s="15"/>
      <c r="E64" s="19"/>
      <c r="F64" s="16"/>
      <c r="G64" s="19"/>
      <c r="H64" s="13"/>
      <c r="I64" s="29"/>
      <c r="J64" s="31"/>
      <c r="K64" s="17"/>
      <c r="L64" s="18">
        <f t="shared" si="1"/>
        <v>0</v>
      </c>
      <c r="M64" s="67">
        <f t="shared" si="2"/>
        <v>2</v>
      </c>
    </row>
    <row r="65" spans="1:13" ht="14.4" x14ac:dyDescent="0.25">
      <c r="A65" s="12" t="str">
        <f t="shared" si="3"/>
        <v/>
      </c>
      <c r="B65" s="13"/>
      <c r="C65" s="14"/>
      <c r="D65" s="15"/>
      <c r="E65" s="19"/>
      <c r="F65" s="16"/>
      <c r="G65" s="19"/>
      <c r="H65" s="13"/>
      <c r="I65" s="29"/>
      <c r="J65" s="31"/>
      <c r="K65" s="17"/>
      <c r="L65" s="18">
        <f t="shared" si="1"/>
        <v>0</v>
      </c>
      <c r="M65" s="67">
        <f t="shared" si="2"/>
        <v>2</v>
      </c>
    </row>
    <row r="66" spans="1:13" ht="14.4" x14ac:dyDescent="0.25">
      <c r="A66" s="12" t="str">
        <f t="shared" si="3"/>
        <v/>
      </c>
      <c r="B66" s="13"/>
      <c r="C66" s="14"/>
      <c r="D66" s="15"/>
      <c r="E66" s="19"/>
      <c r="F66" s="16"/>
      <c r="G66" s="19"/>
      <c r="H66" s="13"/>
      <c r="I66" s="29"/>
      <c r="J66" s="31"/>
      <c r="K66" s="17"/>
      <c r="L66" s="18">
        <f t="shared" si="1"/>
        <v>0</v>
      </c>
      <c r="M66" s="67">
        <f t="shared" si="2"/>
        <v>2</v>
      </c>
    </row>
    <row r="67" spans="1:13" ht="14.4" x14ac:dyDescent="0.25">
      <c r="A67" s="12" t="str">
        <f t="shared" si="3"/>
        <v/>
      </c>
      <c r="B67" s="13"/>
      <c r="C67" s="14"/>
      <c r="D67" s="15"/>
      <c r="E67" s="19"/>
      <c r="F67" s="16"/>
      <c r="G67" s="19"/>
      <c r="H67" s="13"/>
      <c r="I67" s="29"/>
      <c r="J67" s="31"/>
      <c r="K67" s="17"/>
      <c r="L67" s="18">
        <f t="shared" si="1"/>
        <v>0</v>
      </c>
      <c r="M67" s="67">
        <f t="shared" si="2"/>
        <v>2</v>
      </c>
    </row>
    <row r="68" spans="1:13" ht="14.4" x14ac:dyDescent="0.25">
      <c r="A68" s="12" t="str">
        <f t="shared" si="3"/>
        <v/>
      </c>
      <c r="B68" s="13"/>
      <c r="C68" s="14"/>
      <c r="D68" s="15"/>
      <c r="E68" s="19"/>
      <c r="F68" s="16"/>
      <c r="G68" s="19"/>
      <c r="H68" s="13"/>
      <c r="I68" s="29"/>
      <c r="J68" s="31"/>
      <c r="K68" s="17"/>
      <c r="L68" s="18">
        <f t="shared" si="1"/>
        <v>0</v>
      </c>
      <c r="M68" s="67">
        <f t="shared" si="2"/>
        <v>2</v>
      </c>
    </row>
    <row r="69" spans="1:13" ht="14.4" x14ac:dyDescent="0.25">
      <c r="A69" s="12" t="str">
        <f t="shared" si="3"/>
        <v/>
      </c>
      <c r="B69" s="13"/>
      <c r="C69" s="14"/>
      <c r="D69" s="15"/>
      <c r="E69" s="19"/>
      <c r="F69" s="16"/>
      <c r="G69" s="19"/>
      <c r="H69" s="13"/>
      <c r="I69" s="29"/>
      <c r="J69" s="31"/>
      <c r="K69" s="17"/>
      <c r="L69" s="18">
        <f t="shared" si="1"/>
        <v>0</v>
      </c>
      <c r="M69" s="67">
        <f t="shared" si="2"/>
        <v>2</v>
      </c>
    </row>
    <row r="70" spans="1:13" ht="14.4" x14ac:dyDescent="0.25">
      <c r="A70" s="12" t="str">
        <f t="shared" ref="A70:A98" si="4">CONCATENATE(B70,C70,D70)</f>
        <v/>
      </c>
      <c r="B70" s="13"/>
      <c r="C70" s="14"/>
      <c r="D70" s="15"/>
      <c r="E70" s="19"/>
      <c r="F70" s="16"/>
      <c r="G70" s="19"/>
      <c r="H70" s="13"/>
      <c r="I70" s="29"/>
      <c r="J70" s="31"/>
      <c r="K70" s="17"/>
      <c r="L70" s="18">
        <f t="shared" ref="L70" si="5">IF(K70=1,7,IF(K70=2,6,IF(K70=3,5,IF(K70=4,4,IF(K70=5,3,IF(K70=6,2,IF(K70&gt;=6,1,0)))))))</f>
        <v>0</v>
      </c>
      <c r="M70" s="67">
        <f t="shared" si="2"/>
        <v>2</v>
      </c>
    </row>
    <row r="71" spans="1:13" ht="14.4" x14ac:dyDescent="0.25">
      <c r="A71" s="12" t="str">
        <f t="shared" si="4"/>
        <v/>
      </c>
      <c r="B71" s="13"/>
      <c r="C71" s="14"/>
      <c r="D71" s="15"/>
      <c r="E71" s="19"/>
      <c r="F71" s="16"/>
      <c r="G71" s="19"/>
      <c r="H71" s="13"/>
      <c r="I71" s="29"/>
      <c r="J71" s="31"/>
      <c r="K71" s="17"/>
      <c r="L71" s="18"/>
      <c r="M71" s="67"/>
    </row>
    <row r="72" spans="1:13" ht="14.4" x14ac:dyDescent="0.25">
      <c r="A72" s="12" t="str">
        <f t="shared" si="4"/>
        <v/>
      </c>
      <c r="B72" s="13"/>
      <c r="C72" s="14"/>
      <c r="D72" s="15"/>
      <c r="E72" s="19"/>
      <c r="F72" s="16"/>
      <c r="G72" s="19"/>
      <c r="H72" s="13"/>
      <c r="I72" s="29"/>
      <c r="J72" s="31"/>
      <c r="K72" s="17"/>
      <c r="L72" s="18"/>
      <c r="M72" s="67"/>
    </row>
    <row r="73" spans="1:13" ht="14.4" x14ac:dyDescent="0.25">
      <c r="A73" s="12" t="str">
        <f t="shared" si="4"/>
        <v/>
      </c>
      <c r="B73" s="13"/>
      <c r="C73" s="14"/>
      <c r="D73" s="15"/>
      <c r="E73" s="19"/>
      <c r="F73" s="16"/>
      <c r="G73" s="19"/>
      <c r="H73" s="13"/>
      <c r="I73" s="29"/>
      <c r="J73" s="31"/>
      <c r="K73" s="17"/>
      <c r="L73" s="18"/>
      <c r="M73" s="67"/>
    </row>
    <row r="74" spans="1:13" ht="14.4" x14ac:dyDescent="0.25">
      <c r="A74" s="12" t="str">
        <f t="shared" si="4"/>
        <v/>
      </c>
      <c r="B74" s="13"/>
      <c r="C74" s="14"/>
      <c r="D74" s="15"/>
      <c r="E74" s="19"/>
      <c r="F74" s="16"/>
      <c r="G74" s="19"/>
      <c r="H74" s="13"/>
      <c r="I74" s="29"/>
      <c r="J74" s="31"/>
      <c r="K74" s="17"/>
      <c r="L74" s="18"/>
      <c r="M74" s="67"/>
    </row>
    <row r="75" spans="1:13" ht="14.4" x14ac:dyDescent="0.25">
      <c r="A75" s="12" t="str">
        <f t="shared" si="4"/>
        <v/>
      </c>
      <c r="B75" s="13"/>
      <c r="C75" s="14"/>
      <c r="D75" s="15"/>
      <c r="E75" s="19"/>
      <c r="F75" s="16"/>
      <c r="G75" s="19"/>
      <c r="H75" s="13"/>
      <c r="I75" s="29"/>
      <c r="J75" s="31"/>
      <c r="K75" s="17"/>
      <c r="L75" s="18"/>
      <c r="M75" s="67"/>
    </row>
    <row r="76" spans="1:13" ht="14.4" x14ac:dyDescent="0.25">
      <c r="A76" s="12" t="str">
        <f t="shared" si="4"/>
        <v/>
      </c>
      <c r="B76" s="13"/>
      <c r="C76" s="14"/>
      <c r="D76" s="15"/>
      <c r="E76" s="19"/>
      <c r="F76" s="16"/>
      <c r="G76" s="19"/>
      <c r="H76" s="13"/>
      <c r="I76" s="29"/>
      <c r="J76" s="31"/>
      <c r="K76" s="17"/>
      <c r="L76" s="18"/>
      <c r="M76" s="67"/>
    </row>
    <row r="77" spans="1:13" ht="14.4" x14ac:dyDescent="0.25">
      <c r="A77" s="12" t="str">
        <f t="shared" si="4"/>
        <v/>
      </c>
      <c r="B77" s="13"/>
      <c r="C77" s="14"/>
      <c r="D77" s="15"/>
      <c r="E77" s="19"/>
      <c r="F77" s="16"/>
      <c r="G77" s="19"/>
      <c r="H77" s="13"/>
      <c r="I77" s="29"/>
      <c r="J77" s="31"/>
      <c r="K77" s="17"/>
      <c r="L77" s="18"/>
      <c r="M77" s="67"/>
    </row>
    <row r="78" spans="1:13" ht="14.4" x14ac:dyDescent="0.25">
      <c r="A78" s="12" t="str">
        <f t="shared" si="4"/>
        <v/>
      </c>
      <c r="B78" s="13"/>
      <c r="C78" s="14"/>
      <c r="D78" s="15"/>
      <c r="E78" s="19"/>
      <c r="F78" s="16"/>
      <c r="G78" s="19"/>
      <c r="H78" s="13"/>
      <c r="I78" s="29"/>
      <c r="J78" s="31"/>
      <c r="K78" s="17"/>
      <c r="L78" s="18"/>
      <c r="M78" s="67"/>
    </row>
    <row r="79" spans="1:13" ht="14.4" x14ac:dyDescent="0.25">
      <c r="A79" s="12" t="str">
        <f t="shared" si="4"/>
        <v/>
      </c>
      <c r="B79" s="13"/>
      <c r="C79" s="14"/>
      <c r="D79" s="15"/>
      <c r="E79" s="19"/>
      <c r="F79" s="16"/>
      <c r="G79" s="19"/>
      <c r="H79" s="13"/>
      <c r="I79" s="29"/>
      <c r="J79" s="31"/>
      <c r="K79" s="17"/>
      <c r="L79" s="18"/>
      <c r="M79" s="67"/>
    </row>
    <row r="80" spans="1:13" ht="14.4" x14ac:dyDescent="0.25">
      <c r="A80" s="12" t="str">
        <f t="shared" si="4"/>
        <v/>
      </c>
      <c r="B80" s="13"/>
      <c r="C80" s="14"/>
      <c r="D80" s="15"/>
      <c r="E80" s="19"/>
      <c r="F80" s="16"/>
      <c r="G80" s="19"/>
      <c r="H80" s="13"/>
      <c r="I80" s="29"/>
      <c r="J80" s="31"/>
      <c r="K80" s="17"/>
      <c r="L80" s="18"/>
      <c r="M80" s="67"/>
    </row>
    <row r="81" spans="1:13" ht="14.4" x14ac:dyDescent="0.25">
      <c r="A81" s="12" t="str">
        <f t="shared" si="4"/>
        <v/>
      </c>
      <c r="B81" s="13"/>
      <c r="C81" s="14"/>
      <c r="D81" s="15"/>
      <c r="E81" s="19"/>
      <c r="F81" s="16"/>
      <c r="G81" s="19"/>
      <c r="H81" s="13"/>
      <c r="I81" s="29"/>
      <c r="J81" s="31"/>
      <c r="K81" s="17"/>
      <c r="L81" s="18"/>
      <c r="M81" s="67"/>
    </row>
    <row r="82" spans="1:13" ht="14.4" x14ac:dyDescent="0.25">
      <c r="A82" s="12" t="str">
        <f t="shared" si="4"/>
        <v/>
      </c>
      <c r="B82" s="13"/>
      <c r="C82" s="14"/>
      <c r="D82" s="15"/>
      <c r="E82" s="19"/>
      <c r="F82" s="16"/>
      <c r="G82" s="19"/>
      <c r="H82" s="13"/>
      <c r="I82" s="29"/>
      <c r="J82" s="31"/>
      <c r="K82" s="17"/>
      <c r="L82" s="18"/>
      <c r="M82" s="67"/>
    </row>
    <row r="83" spans="1:13" ht="14.4" x14ac:dyDescent="0.25">
      <c r="A83" s="12" t="str">
        <f t="shared" si="4"/>
        <v/>
      </c>
      <c r="B83" s="13"/>
      <c r="C83" s="14"/>
      <c r="D83" s="15"/>
      <c r="E83" s="19"/>
      <c r="F83" s="16"/>
      <c r="G83" s="19"/>
      <c r="H83" s="13"/>
      <c r="I83" s="29"/>
      <c r="J83" s="31"/>
      <c r="K83" s="17"/>
      <c r="L83" s="18"/>
      <c r="M83" s="67"/>
    </row>
    <row r="84" spans="1:13" ht="14.4" x14ac:dyDescent="0.25">
      <c r="A84" s="12" t="str">
        <f t="shared" si="4"/>
        <v/>
      </c>
      <c r="B84" s="13"/>
      <c r="C84" s="14"/>
      <c r="D84" s="15"/>
      <c r="E84" s="19"/>
      <c r="F84" s="16"/>
      <c r="G84" s="19"/>
      <c r="H84" s="13"/>
      <c r="I84" s="29"/>
      <c r="J84" s="31"/>
      <c r="K84" s="17"/>
      <c r="L84" s="18"/>
      <c r="M84" s="67"/>
    </row>
    <row r="85" spans="1:13" ht="14.4" x14ac:dyDescent="0.25">
      <c r="A85" s="12" t="str">
        <f t="shared" si="4"/>
        <v/>
      </c>
      <c r="B85" s="13"/>
      <c r="C85" s="14"/>
      <c r="D85" s="15"/>
      <c r="E85" s="19"/>
      <c r="F85" s="16"/>
      <c r="G85" s="19"/>
      <c r="H85" s="13"/>
      <c r="I85" s="29"/>
      <c r="J85" s="31"/>
      <c r="K85" s="17"/>
      <c r="L85" s="18"/>
      <c r="M85" s="67"/>
    </row>
    <row r="86" spans="1:13" ht="14.4" x14ac:dyDescent="0.25">
      <c r="A86" s="12" t="str">
        <f t="shared" si="4"/>
        <v/>
      </c>
      <c r="B86" s="13"/>
      <c r="C86" s="14"/>
      <c r="D86" s="15"/>
      <c r="E86" s="19"/>
      <c r="F86" s="16"/>
      <c r="G86" s="19"/>
      <c r="H86" s="13"/>
      <c r="I86" s="29"/>
      <c r="J86" s="31"/>
      <c r="K86" s="17"/>
      <c r="L86" s="18"/>
      <c r="M86" s="67"/>
    </row>
    <row r="87" spans="1:13" ht="14.4" x14ac:dyDescent="0.25">
      <c r="A87" s="12" t="str">
        <f t="shared" si="4"/>
        <v/>
      </c>
      <c r="B87" s="13"/>
      <c r="C87" s="14"/>
      <c r="D87" s="15"/>
      <c r="E87" s="19"/>
      <c r="F87" s="16"/>
      <c r="G87" s="19"/>
      <c r="H87" s="13"/>
      <c r="I87" s="29"/>
      <c r="J87" s="31"/>
      <c r="K87" s="17"/>
      <c r="L87" s="18"/>
      <c r="M87" s="67"/>
    </row>
    <row r="88" spans="1:13" ht="14.4" x14ac:dyDescent="0.25">
      <c r="A88" s="12" t="str">
        <f t="shared" si="4"/>
        <v/>
      </c>
      <c r="B88" s="13"/>
      <c r="C88" s="14"/>
      <c r="D88" s="15"/>
      <c r="E88" s="19"/>
      <c r="F88" s="16"/>
      <c r="G88" s="19"/>
      <c r="H88" s="13"/>
      <c r="I88" s="29"/>
      <c r="J88" s="31"/>
      <c r="K88" s="17"/>
      <c r="L88" s="18"/>
      <c r="M88" s="67"/>
    </row>
    <row r="89" spans="1:13" ht="14.4" x14ac:dyDescent="0.25">
      <c r="A89" s="12" t="str">
        <f t="shared" si="4"/>
        <v/>
      </c>
      <c r="B89" s="13"/>
      <c r="C89" s="14"/>
      <c r="D89" s="15"/>
      <c r="E89" s="19"/>
      <c r="F89" s="16"/>
      <c r="G89" s="19"/>
      <c r="H89" s="13"/>
      <c r="I89" s="29"/>
      <c r="J89" s="31"/>
      <c r="K89" s="17"/>
      <c r="L89" s="18"/>
      <c r="M89" s="67"/>
    </row>
    <row r="90" spans="1:13" ht="14.4" x14ac:dyDescent="0.25">
      <c r="A90" s="12" t="str">
        <f t="shared" si="4"/>
        <v/>
      </c>
      <c r="B90" s="13"/>
      <c r="C90" s="14"/>
      <c r="D90" s="15"/>
      <c r="E90" s="19"/>
      <c r="F90" s="16"/>
      <c r="G90" s="19"/>
      <c r="H90" s="13"/>
      <c r="I90" s="29"/>
      <c r="J90" s="31"/>
      <c r="K90" s="17"/>
      <c r="L90" s="18"/>
      <c r="M90" s="67"/>
    </row>
    <row r="91" spans="1:13" ht="14.4" x14ac:dyDescent="0.25">
      <c r="A91" s="12" t="str">
        <f t="shared" si="4"/>
        <v/>
      </c>
      <c r="B91" s="13"/>
      <c r="C91" s="14"/>
      <c r="D91" s="15"/>
      <c r="E91" s="19"/>
      <c r="F91" s="16"/>
      <c r="G91" s="19"/>
      <c r="H91" s="13"/>
      <c r="I91" s="29"/>
      <c r="J91" s="31"/>
      <c r="K91" s="17"/>
      <c r="L91" s="18"/>
      <c r="M91" s="67"/>
    </row>
    <row r="92" spans="1:13" ht="14.4" x14ac:dyDescent="0.25">
      <c r="A92" s="12" t="str">
        <f t="shared" si="4"/>
        <v/>
      </c>
      <c r="B92" s="13"/>
      <c r="C92" s="14"/>
      <c r="D92" s="15"/>
      <c r="E92" s="19"/>
      <c r="F92" s="16"/>
      <c r="G92" s="19"/>
      <c r="H92" s="13"/>
      <c r="I92" s="29"/>
      <c r="J92" s="31"/>
      <c r="K92" s="17"/>
      <c r="L92" s="18"/>
      <c r="M92" s="67"/>
    </row>
    <row r="93" spans="1:13" ht="14.4" x14ac:dyDescent="0.25">
      <c r="A93" s="12" t="str">
        <f t="shared" si="4"/>
        <v/>
      </c>
      <c r="B93" s="13"/>
      <c r="C93" s="14"/>
      <c r="D93" s="15"/>
      <c r="E93" s="19"/>
      <c r="F93" s="16"/>
      <c r="G93" s="19"/>
      <c r="H93" s="13"/>
      <c r="I93" s="29"/>
      <c r="J93" s="31"/>
      <c r="K93" s="17"/>
      <c r="L93" s="18"/>
      <c r="M93" s="67"/>
    </row>
    <row r="94" spans="1:13" ht="14.4" x14ac:dyDescent="0.25">
      <c r="A94" s="12" t="str">
        <f t="shared" si="4"/>
        <v/>
      </c>
      <c r="B94" s="13"/>
      <c r="C94" s="14"/>
      <c r="D94" s="15"/>
      <c r="E94" s="19"/>
      <c r="F94" s="16"/>
      <c r="G94" s="19"/>
      <c r="H94" s="13"/>
      <c r="I94" s="29"/>
      <c r="J94" s="31"/>
      <c r="K94" s="17"/>
      <c r="L94" s="18"/>
      <c r="M94" s="67"/>
    </row>
    <row r="95" spans="1:13" ht="14.4" x14ac:dyDescent="0.25">
      <c r="A95" s="12" t="str">
        <f t="shared" si="4"/>
        <v/>
      </c>
      <c r="B95" s="13"/>
      <c r="C95" s="14"/>
      <c r="D95" s="15"/>
      <c r="E95" s="19"/>
      <c r="F95" s="16"/>
      <c r="G95" s="19"/>
      <c r="H95" s="13"/>
      <c r="I95" s="29"/>
      <c r="J95" s="31"/>
      <c r="K95" s="17"/>
      <c r="L95" s="18"/>
      <c r="M95" s="67"/>
    </row>
    <row r="96" spans="1:13" ht="14.4" x14ac:dyDescent="0.25">
      <c r="A96" s="12" t="str">
        <f t="shared" si="4"/>
        <v/>
      </c>
      <c r="B96" s="13"/>
      <c r="C96" s="14"/>
      <c r="D96" s="15"/>
      <c r="E96" s="19"/>
      <c r="F96" s="16"/>
      <c r="G96" s="19"/>
      <c r="H96" s="13"/>
      <c r="I96" s="29"/>
      <c r="J96" s="31"/>
      <c r="K96" s="17"/>
      <c r="L96" s="18"/>
      <c r="M96" s="67"/>
    </row>
    <row r="97" spans="1:13" ht="14.4" x14ac:dyDescent="0.25">
      <c r="A97" s="12" t="str">
        <f t="shared" si="4"/>
        <v/>
      </c>
      <c r="B97" s="13"/>
      <c r="C97" s="14"/>
      <c r="D97" s="15"/>
      <c r="E97" s="19"/>
      <c r="F97" s="16"/>
      <c r="G97" s="19"/>
      <c r="H97" s="13"/>
      <c r="I97" s="29"/>
      <c r="J97" s="31"/>
      <c r="K97" s="17"/>
      <c r="L97" s="18"/>
      <c r="M97" s="67"/>
    </row>
    <row r="98" spans="1:13" ht="15" thickBot="1" x14ac:dyDescent="0.3">
      <c r="A98" s="12" t="str">
        <f t="shared" si="4"/>
        <v/>
      </c>
      <c r="B98" s="20"/>
      <c r="C98" s="21"/>
      <c r="D98" s="22"/>
      <c r="E98" s="23"/>
      <c r="F98" s="24"/>
      <c r="G98" s="23"/>
      <c r="H98" s="20"/>
      <c r="I98" s="30"/>
      <c r="J98" s="64"/>
      <c r="K98" s="25"/>
      <c r="L98" s="26"/>
      <c r="M98" s="67"/>
    </row>
  </sheetData>
  <mergeCells count="18">
    <mergeCell ref="A3:A5"/>
    <mergeCell ref="B3:B5"/>
    <mergeCell ref="C3:C5"/>
    <mergeCell ref="D3:D5"/>
    <mergeCell ref="E3:E4"/>
    <mergeCell ref="E5:F5"/>
    <mergeCell ref="I4:I5"/>
    <mergeCell ref="J4:J5"/>
    <mergeCell ref="B1:C1"/>
    <mergeCell ref="E1:I1"/>
    <mergeCell ref="K1:L1"/>
    <mergeCell ref="B2:L2"/>
    <mergeCell ref="F3:F4"/>
    <mergeCell ref="G3:J3"/>
    <mergeCell ref="K3:K5"/>
    <mergeCell ref="L3:L5"/>
    <mergeCell ref="G4:G5"/>
    <mergeCell ref="H4:H5"/>
  </mergeCells>
  <conditionalFormatting sqref="C1:D5">
    <cfRule type="duplicateValues" dxfId="35" priority="199"/>
  </conditionalFormatting>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E2A61-9DA1-4167-A9DC-BF75A48CA70F}">
  <sheetPr>
    <tabColor rgb="FFFF0000"/>
  </sheetPr>
  <dimension ref="A1:O47"/>
  <sheetViews>
    <sheetView zoomScale="78" zoomScaleNormal="78" workbookViewId="0">
      <selection activeCell="K21" sqref="K21"/>
    </sheetView>
  </sheetViews>
  <sheetFormatPr defaultColWidth="9.109375" defaultRowHeight="13.2" x14ac:dyDescent="0.25"/>
  <cols>
    <col min="1" max="1" width="54.33203125" bestFit="1" customWidth="1"/>
    <col min="2" max="2" width="6.6640625" customWidth="1"/>
    <col min="3" max="3" width="23.5546875" bestFit="1" customWidth="1"/>
    <col min="4" max="4" width="29.109375" bestFit="1" customWidth="1"/>
    <col min="5" max="5" width="8.33203125" bestFit="1" customWidth="1"/>
    <col min="6" max="6" width="13.109375" bestFit="1" customWidth="1"/>
    <col min="7" max="9" width="6.5546875" bestFit="1" customWidth="1"/>
    <col min="10" max="11" width="12.88671875" bestFit="1" customWidth="1"/>
    <col min="12" max="12" width="18.5546875" bestFit="1" customWidth="1"/>
    <col min="13" max="13" width="35.109375" bestFit="1" customWidth="1"/>
  </cols>
  <sheetData>
    <row r="1" spans="1:15" s="9" customFormat="1" ht="22.5" customHeight="1" thickBot="1" x14ac:dyDescent="0.3">
      <c r="A1" s="63">
        <f>SUM(A2-1)</f>
        <v>0</v>
      </c>
      <c r="B1" s="557" t="s">
        <v>99</v>
      </c>
      <c r="C1" s="559"/>
      <c r="D1" s="7" t="s">
        <v>11</v>
      </c>
      <c r="E1" s="557" t="s">
        <v>488</v>
      </c>
      <c r="F1" s="558"/>
      <c r="G1" s="558"/>
      <c r="H1" s="558"/>
      <c r="I1" s="558"/>
      <c r="J1" s="8" t="s">
        <v>12</v>
      </c>
      <c r="K1" s="551" t="s">
        <v>125</v>
      </c>
      <c r="L1" s="552"/>
      <c r="M1" s="8" t="s">
        <v>22</v>
      </c>
    </row>
    <row r="2" spans="1:15" s="9" customFormat="1" ht="22.5" customHeight="1" thickBot="1" x14ac:dyDescent="0.3">
      <c r="A2" s="1">
        <f>COUNTA(_xlfn.UNIQUE(D6:D146))</f>
        <v>1</v>
      </c>
      <c r="B2" s="553" t="s">
        <v>23</v>
      </c>
      <c r="C2" s="554"/>
      <c r="D2" s="554"/>
      <c r="E2" s="554"/>
      <c r="F2" s="554"/>
      <c r="G2" s="554"/>
      <c r="H2" s="554"/>
      <c r="I2" s="554"/>
      <c r="J2" s="554"/>
      <c r="K2" s="554"/>
      <c r="L2" s="555"/>
      <c r="M2" s="10" t="s">
        <v>24</v>
      </c>
    </row>
    <row r="3" spans="1:15" s="9" customFormat="1" ht="14.4" thickBot="1" x14ac:dyDescent="0.3">
      <c r="A3" s="535" t="s">
        <v>25</v>
      </c>
      <c r="B3" s="538" t="s">
        <v>13</v>
      </c>
      <c r="C3" s="541" t="s">
        <v>14</v>
      </c>
      <c r="D3" s="544" t="s">
        <v>15</v>
      </c>
      <c r="E3" s="547" t="s">
        <v>26</v>
      </c>
      <c r="F3" s="544" t="s">
        <v>18</v>
      </c>
      <c r="G3" s="557" t="s">
        <v>93</v>
      </c>
      <c r="H3" s="558"/>
      <c r="I3" s="558"/>
      <c r="J3" s="559"/>
      <c r="K3" s="560" t="s">
        <v>10</v>
      </c>
      <c r="L3" s="563" t="s">
        <v>16</v>
      </c>
      <c r="M3" s="65" t="s">
        <v>27</v>
      </c>
    </row>
    <row r="4" spans="1:15" s="9" customFormat="1" ht="14.4" thickBot="1" x14ac:dyDescent="0.3">
      <c r="A4" s="536"/>
      <c r="B4" s="539"/>
      <c r="C4" s="542"/>
      <c r="D4" s="545"/>
      <c r="E4" s="548"/>
      <c r="F4" s="556"/>
      <c r="G4" s="566" t="s">
        <v>100</v>
      </c>
      <c r="H4" s="568">
        <v>65</v>
      </c>
      <c r="I4" s="568">
        <v>80</v>
      </c>
      <c r="J4" s="544" t="s">
        <v>101</v>
      </c>
      <c r="K4" s="561"/>
      <c r="L4" s="564"/>
      <c r="M4" s="11">
        <v>0</v>
      </c>
    </row>
    <row r="5" spans="1:15" s="9" customFormat="1" ht="14.4" thickBot="1" x14ac:dyDescent="0.3">
      <c r="A5" s="537"/>
      <c r="B5" s="540"/>
      <c r="C5" s="543"/>
      <c r="D5" s="546"/>
      <c r="E5" s="549" t="s">
        <v>17</v>
      </c>
      <c r="F5" s="550"/>
      <c r="G5" s="575"/>
      <c r="H5" s="574"/>
      <c r="I5" s="574"/>
      <c r="J5" s="545"/>
      <c r="K5" s="562"/>
      <c r="L5" s="565"/>
      <c r="M5" s="66">
        <f>IF(M4=1,0,IF(M4=2,1,IF(M4=3,2,0)))</f>
        <v>0</v>
      </c>
    </row>
    <row r="6" spans="1:15" ht="14.4" x14ac:dyDescent="0.25">
      <c r="A6" s="12" t="str">
        <f t="shared" ref="A6:A47" si="0">CONCATENATE(B6,C6,D6)</f>
        <v/>
      </c>
      <c r="B6" s="13"/>
      <c r="C6" s="14"/>
      <c r="D6" s="15"/>
      <c r="E6" s="19"/>
      <c r="F6" s="16"/>
      <c r="G6" s="166"/>
      <c r="H6" s="168"/>
      <c r="I6" s="168"/>
      <c r="J6" s="204"/>
      <c r="K6" s="17"/>
      <c r="L6" s="18">
        <f t="shared" ref="L6:L47" si="1">IF(K6=1,7,IF(K6=2,6,IF(K6=3,5,IF(K6=4,4,IF(K6=5,3,IF(K6=6,2,IF(K6&gt;=6,1,0)))))))</f>
        <v>0</v>
      </c>
      <c r="M6" s="67">
        <f>SUM(L6+$M$5)</f>
        <v>0</v>
      </c>
      <c r="N6" s="28"/>
      <c r="O6" s="28"/>
    </row>
    <row r="7" spans="1:15" ht="14.4" x14ac:dyDescent="0.25">
      <c r="A7" s="12" t="str">
        <f t="shared" si="0"/>
        <v/>
      </c>
      <c r="B7" s="13"/>
      <c r="C7" s="14"/>
      <c r="D7" s="15"/>
      <c r="E7" s="19"/>
      <c r="F7" s="16"/>
      <c r="G7" s="19"/>
      <c r="H7" s="29"/>
      <c r="I7" s="29"/>
      <c r="J7" s="203"/>
      <c r="K7" s="17"/>
      <c r="L7" s="18">
        <f t="shared" si="1"/>
        <v>0</v>
      </c>
      <c r="M7" s="67">
        <f>SUM(L7+$M$5)</f>
        <v>0</v>
      </c>
      <c r="N7" s="28"/>
      <c r="O7" s="28"/>
    </row>
    <row r="8" spans="1:15" ht="14.4" x14ac:dyDescent="0.25">
      <c r="A8" s="12" t="str">
        <f t="shared" si="0"/>
        <v/>
      </c>
      <c r="B8" s="13"/>
      <c r="C8" s="14"/>
      <c r="D8" s="15"/>
      <c r="E8" s="19"/>
      <c r="F8" s="16"/>
      <c r="G8" s="19"/>
      <c r="H8" s="29"/>
      <c r="I8" s="29"/>
      <c r="J8" s="203"/>
      <c r="K8" s="17"/>
      <c r="L8" s="18">
        <f t="shared" si="1"/>
        <v>0</v>
      </c>
      <c r="M8" s="67">
        <v>0</v>
      </c>
      <c r="N8" s="28"/>
      <c r="O8" s="28"/>
    </row>
    <row r="9" spans="1:15" ht="14.4" x14ac:dyDescent="0.25">
      <c r="A9" s="12" t="str">
        <f t="shared" si="0"/>
        <v/>
      </c>
      <c r="B9" s="13"/>
      <c r="C9" s="14"/>
      <c r="D9" s="15"/>
      <c r="E9" s="19"/>
      <c r="F9" s="16"/>
      <c r="G9" s="19"/>
      <c r="H9" s="29"/>
      <c r="I9" s="29"/>
      <c r="J9" s="203"/>
      <c r="K9" s="17"/>
      <c r="L9" s="18">
        <f t="shared" si="1"/>
        <v>0</v>
      </c>
      <c r="M9" s="67">
        <f>SUM(L9+$M$5)</f>
        <v>0</v>
      </c>
      <c r="N9" s="28"/>
      <c r="O9" s="28"/>
    </row>
    <row r="10" spans="1:15" ht="14.4" x14ac:dyDescent="0.25">
      <c r="A10" s="12" t="str">
        <f t="shared" si="0"/>
        <v/>
      </c>
      <c r="B10" s="13"/>
      <c r="C10" s="14"/>
      <c r="D10" s="15"/>
      <c r="E10" s="19"/>
      <c r="F10" s="16"/>
      <c r="G10" s="19"/>
      <c r="H10" s="29"/>
      <c r="I10" s="29"/>
      <c r="J10" s="203"/>
      <c r="K10" s="17"/>
      <c r="L10" s="18">
        <f t="shared" si="1"/>
        <v>0</v>
      </c>
      <c r="M10" s="67">
        <f>SUM(L10+$M$5)</f>
        <v>0</v>
      </c>
      <c r="N10" s="28"/>
      <c r="O10" s="28"/>
    </row>
    <row r="11" spans="1:15" ht="14.4" x14ac:dyDescent="0.25">
      <c r="A11" s="12" t="str">
        <f t="shared" si="0"/>
        <v/>
      </c>
      <c r="B11" s="13"/>
      <c r="C11" s="14"/>
      <c r="D11" s="15"/>
      <c r="E11" s="19"/>
      <c r="F11" s="16"/>
      <c r="G11" s="19"/>
      <c r="H11" s="29"/>
      <c r="I11" s="29"/>
      <c r="J11" s="31"/>
      <c r="K11" s="17"/>
      <c r="L11" s="18">
        <f t="shared" si="1"/>
        <v>0</v>
      </c>
      <c r="M11" s="67">
        <f>SUM(L11+$M$5)</f>
        <v>0</v>
      </c>
      <c r="N11" s="28"/>
      <c r="O11" s="28"/>
    </row>
    <row r="12" spans="1:15" ht="14.4" x14ac:dyDescent="0.25">
      <c r="A12" s="12" t="str">
        <f t="shared" si="0"/>
        <v/>
      </c>
      <c r="B12" s="13"/>
      <c r="C12" s="14"/>
      <c r="D12" s="15"/>
      <c r="E12" s="19"/>
      <c r="F12" s="16"/>
      <c r="G12" s="19"/>
      <c r="H12" s="29"/>
      <c r="I12" s="29"/>
      <c r="J12" s="31"/>
      <c r="K12" s="17"/>
      <c r="L12" s="18">
        <f t="shared" si="1"/>
        <v>0</v>
      </c>
      <c r="M12" s="67">
        <f>SUM(L12+$M$5)</f>
        <v>0</v>
      </c>
      <c r="O12" s="28"/>
    </row>
    <row r="13" spans="1:15" ht="14.4" x14ac:dyDescent="0.25">
      <c r="A13" s="12" t="str">
        <f t="shared" si="0"/>
        <v/>
      </c>
      <c r="B13" s="13"/>
      <c r="C13" s="14"/>
      <c r="D13" s="15"/>
      <c r="E13" s="19"/>
      <c r="F13" s="16"/>
      <c r="G13" s="19"/>
      <c r="H13" s="29"/>
      <c r="I13" s="29"/>
      <c r="J13" s="203"/>
      <c r="K13" s="17"/>
      <c r="L13" s="18">
        <f t="shared" si="1"/>
        <v>0</v>
      </c>
      <c r="M13" s="67">
        <f>SUM(L13+$M$5)</f>
        <v>0</v>
      </c>
      <c r="O13" s="28"/>
    </row>
    <row r="14" spans="1:15" ht="14.4" x14ac:dyDescent="0.25">
      <c r="A14" s="12" t="str">
        <f t="shared" si="0"/>
        <v/>
      </c>
      <c r="B14" s="13"/>
      <c r="C14" s="14"/>
      <c r="D14" s="15"/>
      <c r="E14" s="19"/>
      <c r="F14" s="16"/>
      <c r="G14" s="19"/>
      <c r="H14" s="29"/>
      <c r="I14" s="29"/>
      <c r="J14" s="203"/>
      <c r="K14" s="17"/>
      <c r="L14" s="18">
        <f t="shared" si="1"/>
        <v>0</v>
      </c>
      <c r="M14" s="67">
        <v>0</v>
      </c>
    </row>
    <row r="15" spans="1:15" ht="14.4" x14ac:dyDescent="0.25">
      <c r="A15" s="12" t="str">
        <f t="shared" si="0"/>
        <v/>
      </c>
      <c r="B15" s="13"/>
      <c r="C15" s="14"/>
      <c r="D15" s="15"/>
      <c r="E15" s="19"/>
      <c r="F15" s="16"/>
      <c r="G15" s="19"/>
      <c r="H15" s="29"/>
      <c r="I15" s="29"/>
      <c r="J15" s="203"/>
      <c r="K15" s="17"/>
      <c r="L15" s="18">
        <f t="shared" si="1"/>
        <v>0</v>
      </c>
      <c r="M15" s="67">
        <f>SUM(L15+$M$5)</f>
        <v>0</v>
      </c>
    </row>
    <row r="16" spans="1:15" ht="14.4" x14ac:dyDescent="0.25">
      <c r="A16" s="12" t="str">
        <f t="shared" si="0"/>
        <v/>
      </c>
      <c r="B16" s="13"/>
      <c r="C16" s="14"/>
      <c r="D16" s="15"/>
      <c r="E16" s="19"/>
      <c r="F16" s="16"/>
      <c r="G16" s="19"/>
      <c r="H16" s="29"/>
      <c r="I16" s="29"/>
      <c r="J16" s="31"/>
      <c r="K16" s="17"/>
      <c r="L16" s="18">
        <f t="shared" si="1"/>
        <v>0</v>
      </c>
      <c r="M16" s="67">
        <f>SUM(L16+$M$5)</f>
        <v>0</v>
      </c>
    </row>
    <row r="17" spans="1:13" ht="14.4" x14ac:dyDescent="0.25">
      <c r="A17" s="12" t="str">
        <f t="shared" si="0"/>
        <v/>
      </c>
      <c r="B17" s="13"/>
      <c r="C17" s="14"/>
      <c r="D17" s="15"/>
      <c r="E17" s="19"/>
      <c r="F17" s="16"/>
      <c r="G17" s="19"/>
      <c r="H17" s="29"/>
      <c r="I17" s="29"/>
      <c r="J17" s="203"/>
      <c r="K17" s="17"/>
      <c r="L17" s="18">
        <f t="shared" si="1"/>
        <v>0</v>
      </c>
      <c r="M17" s="67">
        <f>SUM(L17+$M$5)</f>
        <v>0</v>
      </c>
    </row>
    <row r="18" spans="1:13" ht="14.4" x14ac:dyDescent="0.25">
      <c r="A18" s="12" t="str">
        <f t="shared" si="0"/>
        <v/>
      </c>
      <c r="B18" s="13"/>
      <c r="C18" s="14"/>
      <c r="D18" s="15"/>
      <c r="E18" s="19"/>
      <c r="F18" s="16"/>
      <c r="G18" s="19"/>
      <c r="H18" s="29"/>
      <c r="I18" s="29"/>
      <c r="J18" s="31"/>
      <c r="K18" s="17"/>
      <c r="L18" s="18">
        <f t="shared" si="1"/>
        <v>0</v>
      </c>
      <c r="M18" s="67">
        <v>0</v>
      </c>
    </row>
    <row r="19" spans="1:13" ht="14.4" x14ac:dyDescent="0.25">
      <c r="A19" s="12" t="str">
        <f t="shared" si="0"/>
        <v/>
      </c>
      <c r="B19" s="13"/>
      <c r="C19" s="14"/>
      <c r="D19" s="15"/>
      <c r="E19" s="19"/>
      <c r="F19" s="16"/>
      <c r="G19" s="19"/>
      <c r="H19" s="29"/>
      <c r="I19" s="29"/>
      <c r="J19" s="31"/>
      <c r="K19" s="17"/>
      <c r="L19" s="18">
        <f t="shared" si="1"/>
        <v>0</v>
      </c>
      <c r="M19" s="67">
        <f>SUM(L19+$M$5)</f>
        <v>0</v>
      </c>
    </row>
    <row r="20" spans="1:13" ht="14.4" x14ac:dyDescent="0.25">
      <c r="A20" s="12" t="str">
        <f t="shared" si="0"/>
        <v/>
      </c>
      <c r="B20" s="13"/>
      <c r="C20" s="14"/>
      <c r="D20" s="15"/>
      <c r="E20" s="19"/>
      <c r="F20" s="16"/>
      <c r="G20" s="19"/>
      <c r="H20" s="29"/>
      <c r="I20" s="29"/>
      <c r="J20" s="31"/>
      <c r="K20" s="17"/>
      <c r="L20" s="18">
        <f t="shared" si="1"/>
        <v>0</v>
      </c>
      <c r="M20" s="67">
        <v>0</v>
      </c>
    </row>
    <row r="21" spans="1:13" ht="14.4" x14ac:dyDescent="0.25">
      <c r="A21" s="12" t="str">
        <f t="shared" si="0"/>
        <v/>
      </c>
      <c r="B21" s="13"/>
      <c r="C21" s="14"/>
      <c r="D21" s="202"/>
      <c r="E21" s="19"/>
      <c r="F21" s="16"/>
      <c r="G21" s="19"/>
      <c r="H21" s="29"/>
      <c r="J21" s="203"/>
      <c r="K21" s="17"/>
      <c r="L21" s="18">
        <f t="shared" si="1"/>
        <v>0</v>
      </c>
      <c r="M21" s="67">
        <f>SUM(L21+$M$5)</f>
        <v>0</v>
      </c>
    </row>
    <row r="22" spans="1:13" ht="14.4" x14ac:dyDescent="0.25">
      <c r="A22" s="12" t="str">
        <f t="shared" si="0"/>
        <v/>
      </c>
      <c r="B22" s="13"/>
      <c r="C22" s="14"/>
      <c r="D22" s="15"/>
      <c r="E22" s="19"/>
      <c r="F22" s="16"/>
      <c r="G22" s="19"/>
      <c r="I22" s="29"/>
      <c r="J22" s="203"/>
      <c r="K22" s="17"/>
      <c r="L22" s="18">
        <f t="shared" si="1"/>
        <v>0</v>
      </c>
      <c r="M22" s="67">
        <f>SUM(L22+$M$5)</f>
        <v>0</v>
      </c>
    </row>
    <row r="23" spans="1:13" ht="14.4" x14ac:dyDescent="0.25">
      <c r="A23" s="12" t="str">
        <f t="shared" si="0"/>
        <v/>
      </c>
      <c r="B23" s="13"/>
      <c r="C23" s="14"/>
      <c r="D23" s="15"/>
      <c r="E23" s="19"/>
      <c r="F23" s="16"/>
      <c r="G23" s="19"/>
      <c r="H23" s="29"/>
      <c r="I23" s="29"/>
      <c r="J23" s="31"/>
      <c r="K23" s="17"/>
      <c r="L23" s="18">
        <f t="shared" si="1"/>
        <v>0</v>
      </c>
      <c r="M23" s="67">
        <v>0</v>
      </c>
    </row>
    <row r="24" spans="1:13" ht="14.4" x14ac:dyDescent="0.25">
      <c r="A24" s="12" t="str">
        <f t="shared" si="0"/>
        <v/>
      </c>
      <c r="B24" s="13"/>
      <c r="C24" s="14"/>
      <c r="D24" s="15"/>
      <c r="E24" s="19"/>
      <c r="F24" s="16"/>
      <c r="G24" s="19"/>
      <c r="H24" s="29"/>
      <c r="I24" s="29"/>
      <c r="J24" s="203"/>
      <c r="K24" s="17"/>
      <c r="L24" s="18">
        <f t="shared" si="1"/>
        <v>0</v>
      </c>
      <c r="M24" s="67">
        <f>SUM(L24+$M$5)</f>
        <v>0</v>
      </c>
    </row>
    <row r="25" spans="1:13" ht="14.4" x14ac:dyDescent="0.25">
      <c r="A25" s="12" t="str">
        <f t="shared" si="0"/>
        <v/>
      </c>
      <c r="B25" s="13"/>
      <c r="C25" s="14"/>
      <c r="D25" s="15"/>
      <c r="E25" s="19"/>
      <c r="F25" s="16"/>
      <c r="G25" s="19"/>
      <c r="H25" s="29"/>
      <c r="I25" s="29"/>
      <c r="J25" s="203"/>
      <c r="K25" s="17"/>
      <c r="L25" s="18">
        <f t="shared" si="1"/>
        <v>0</v>
      </c>
      <c r="M25" s="67"/>
    </row>
    <row r="26" spans="1:13" ht="14.4" x14ac:dyDescent="0.25">
      <c r="A26" s="12" t="str">
        <f t="shared" si="0"/>
        <v/>
      </c>
      <c r="B26" s="13"/>
      <c r="C26" s="14"/>
      <c r="D26" s="15"/>
      <c r="E26" s="19"/>
      <c r="F26" s="16"/>
      <c r="G26" s="19"/>
      <c r="H26" s="29"/>
      <c r="I26" s="29"/>
      <c r="J26" s="203"/>
      <c r="K26" s="17"/>
      <c r="L26" s="18">
        <f t="shared" si="1"/>
        <v>0</v>
      </c>
      <c r="M26" s="67">
        <f>SUM(L26+$M$5)</f>
        <v>0</v>
      </c>
    </row>
    <row r="27" spans="1:13" ht="14.4" x14ac:dyDescent="0.25">
      <c r="A27" s="12" t="str">
        <f t="shared" si="0"/>
        <v/>
      </c>
      <c r="B27" s="13"/>
      <c r="C27" s="14"/>
      <c r="D27" s="15"/>
      <c r="E27" s="19"/>
      <c r="F27" s="16"/>
      <c r="G27" s="19"/>
      <c r="H27" s="29"/>
      <c r="I27" s="29"/>
      <c r="J27" s="203"/>
      <c r="K27" s="17"/>
      <c r="L27" s="18">
        <f t="shared" si="1"/>
        <v>0</v>
      </c>
      <c r="M27" s="67">
        <f>SUM(L27+$M$5)</f>
        <v>0</v>
      </c>
    </row>
    <row r="28" spans="1:13" ht="14.4" x14ac:dyDescent="0.25">
      <c r="A28" s="12" t="str">
        <f t="shared" si="0"/>
        <v/>
      </c>
      <c r="B28" s="13"/>
      <c r="C28" s="14"/>
      <c r="D28" s="15"/>
      <c r="E28" s="19"/>
      <c r="F28" s="16"/>
      <c r="G28" s="19"/>
      <c r="H28" s="29"/>
      <c r="I28" s="29"/>
      <c r="J28" s="203"/>
      <c r="K28" s="17"/>
      <c r="L28" s="18">
        <f t="shared" si="1"/>
        <v>0</v>
      </c>
      <c r="M28" s="67">
        <v>0</v>
      </c>
    </row>
    <row r="29" spans="1:13" ht="14.4" x14ac:dyDescent="0.25">
      <c r="A29" s="12" t="str">
        <f t="shared" si="0"/>
        <v/>
      </c>
      <c r="B29" s="13"/>
      <c r="C29" s="14"/>
      <c r="D29" s="15"/>
      <c r="E29" s="19"/>
      <c r="F29" s="16"/>
      <c r="G29" s="19"/>
      <c r="H29" s="29"/>
      <c r="I29" s="29"/>
      <c r="J29" s="203"/>
      <c r="K29" s="17"/>
      <c r="L29" s="18">
        <f t="shared" si="1"/>
        <v>0</v>
      </c>
      <c r="M29" s="67">
        <f>SUM(L29+$M$5)</f>
        <v>0</v>
      </c>
    </row>
    <row r="30" spans="1:13" ht="14.4" x14ac:dyDescent="0.25">
      <c r="A30" s="12" t="str">
        <f t="shared" si="0"/>
        <v/>
      </c>
      <c r="B30" s="13"/>
      <c r="C30" s="14"/>
      <c r="D30" s="15"/>
      <c r="E30" s="19"/>
      <c r="F30" s="16"/>
      <c r="G30" s="19"/>
      <c r="H30" s="29"/>
      <c r="I30" s="29"/>
      <c r="J30" s="203"/>
      <c r="K30" s="17"/>
      <c r="L30" s="18">
        <f t="shared" si="1"/>
        <v>0</v>
      </c>
      <c r="M30" s="67">
        <f>SUM(L30+$M$5)</f>
        <v>0</v>
      </c>
    </row>
    <row r="31" spans="1:13" ht="14.4" x14ac:dyDescent="0.25">
      <c r="A31" s="12" t="str">
        <f t="shared" si="0"/>
        <v/>
      </c>
      <c r="B31" s="13"/>
      <c r="C31" s="14"/>
      <c r="D31" s="15"/>
      <c r="E31" s="19"/>
      <c r="F31" s="16"/>
      <c r="G31" s="19"/>
      <c r="H31" s="151"/>
      <c r="I31" s="29"/>
      <c r="J31" s="203"/>
      <c r="K31" s="17"/>
      <c r="L31" s="18">
        <f t="shared" si="1"/>
        <v>0</v>
      </c>
      <c r="M31" s="67">
        <f>SUM(L31+$M$5)</f>
        <v>0</v>
      </c>
    </row>
    <row r="32" spans="1:13" ht="14.4" x14ac:dyDescent="0.25">
      <c r="A32" s="12" t="str">
        <f t="shared" si="0"/>
        <v/>
      </c>
      <c r="B32" s="13"/>
      <c r="C32" s="14"/>
      <c r="D32" s="15"/>
      <c r="E32" s="19"/>
      <c r="F32" s="16"/>
      <c r="G32" s="19"/>
      <c r="H32" s="151"/>
      <c r="I32" s="29"/>
      <c r="J32" s="203"/>
      <c r="K32" s="17"/>
      <c r="L32" s="18">
        <f t="shared" si="1"/>
        <v>0</v>
      </c>
      <c r="M32" s="67">
        <v>0</v>
      </c>
    </row>
    <row r="33" spans="1:13" ht="14.4" x14ac:dyDescent="0.25">
      <c r="A33" s="12" t="str">
        <f t="shared" si="0"/>
        <v/>
      </c>
      <c r="B33" s="13"/>
      <c r="C33" s="14"/>
      <c r="D33" s="15"/>
      <c r="E33" s="19"/>
      <c r="F33" s="16"/>
      <c r="G33" s="19"/>
      <c r="H33" s="151"/>
      <c r="I33" s="29"/>
      <c r="J33" s="203"/>
      <c r="K33" s="17"/>
      <c r="L33" s="18">
        <f t="shared" si="1"/>
        <v>0</v>
      </c>
      <c r="M33" s="67">
        <f>SUM(L33+$M$5)</f>
        <v>0</v>
      </c>
    </row>
    <row r="34" spans="1:13" ht="14.4" x14ac:dyDescent="0.25">
      <c r="A34" s="12" t="str">
        <f t="shared" si="0"/>
        <v/>
      </c>
      <c r="B34" s="13"/>
      <c r="C34" s="14"/>
      <c r="D34" s="15"/>
      <c r="E34" s="19"/>
      <c r="F34" s="16"/>
      <c r="G34" s="19"/>
      <c r="H34" s="29"/>
      <c r="I34" s="29"/>
      <c r="J34" s="203"/>
      <c r="K34" s="17"/>
      <c r="L34" s="18">
        <f t="shared" si="1"/>
        <v>0</v>
      </c>
      <c r="M34" s="67"/>
    </row>
    <row r="35" spans="1:13" ht="14.4" x14ac:dyDescent="0.25">
      <c r="A35" s="12" t="str">
        <f t="shared" si="0"/>
        <v/>
      </c>
      <c r="B35" s="13"/>
      <c r="C35" s="14"/>
      <c r="D35" s="15"/>
      <c r="E35" s="19"/>
      <c r="F35" s="16"/>
      <c r="G35" s="19"/>
      <c r="H35" s="29"/>
      <c r="I35" s="29"/>
      <c r="J35" s="203"/>
      <c r="K35" s="17"/>
      <c r="L35" s="18">
        <f t="shared" si="1"/>
        <v>0</v>
      </c>
      <c r="M35" s="67"/>
    </row>
    <row r="36" spans="1:13" ht="14.4" x14ac:dyDescent="0.25">
      <c r="A36" s="12" t="str">
        <f t="shared" si="0"/>
        <v/>
      </c>
      <c r="B36" s="13"/>
      <c r="C36" s="14"/>
      <c r="D36" s="15"/>
      <c r="E36" s="19"/>
      <c r="F36" s="16"/>
      <c r="G36" s="19"/>
      <c r="H36" s="29"/>
      <c r="I36" s="29"/>
      <c r="J36" s="203"/>
      <c r="K36" s="17"/>
      <c r="L36" s="18">
        <f t="shared" si="1"/>
        <v>0</v>
      </c>
      <c r="M36" s="67"/>
    </row>
    <row r="37" spans="1:13" ht="14.4" x14ac:dyDescent="0.25">
      <c r="A37" s="12" t="str">
        <f t="shared" si="0"/>
        <v/>
      </c>
      <c r="B37" s="13"/>
      <c r="C37" s="14"/>
      <c r="D37" s="15"/>
      <c r="E37" s="19"/>
      <c r="F37" s="16"/>
      <c r="G37" s="19"/>
      <c r="H37" s="29"/>
      <c r="I37" s="29"/>
      <c r="J37" s="203"/>
      <c r="K37" s="17"/>
      <c r="L37" s="18">
        <f t="shared" si="1"/>
        <v>0</v>
      </c>
      <c r="M37" s="67"/>
    </row>
    <row r="38" spans="1:13" ht="14.4" x14ac:dyDescent="0.25">
      <c r="A38" s="12" t="str">
        <f t="shared" si="0"/>
        <v/>
      </c>
      <c r="B38" s="13"/>
      <c r="C38" s="14"/>
      <c r="D38" s="15"/>
      <c r="E38" s="19"/>
      <c r="F38" s="16"/>
      <c r="G38" s="19"/>
      <c r="H38" s="29"/>
      <c r="I38" s="29"/>
      <c r="J38" s="203"/>
      <c r="K38" s="17"/>
      <c r="L38" s="18">
        <f t="shared" si="1"/>
        <v>0</v>
      </c>
      <c r="M38" s="67"/>
    </row>
    <row r="39" spans="1:13" ht="14.4" x14ac:dyDescent="0.25">
      <c r="A39" s="12" t="str">
        <f t="shared" si="0"/>
        <v/>
      </c>
      <c r="B39" s="13"/>
      <c r="C39" s="14"/>
      <c r="D39" s="15"/>
      <c r="E39" s="19"/>
      <c r="F39" s="16"/>
      <c r="G39" s="19"/>
      <c r="H39" s="29"/>
      <c r="I39" s="29"/>
      <c r="J39" s="203"/>
      <c r="K39" s="17"/>
      <c r="L39" s="18">
        <f t="shared" si="1"/>
        <v>0</v>
      </c>
      <c r="M39" s="67"/>
    </row>
    <row r="40" spans="1:13" ht="14.4" x14ac:dyDescent="0.25">
      <c r="A40" s="12" t="str">
        <f t="shared" si="0"/>
        <v/>
      </c>
      <c r="B40" s="13"/>
      <c r="C40" s="14"/>
      <c r="D40" s="15"/>
      <c r="E40" s="19"/>
      <c r="F40" s="16"/>
      <c r="G40" s="19"/>
      <c r="H40" s="29"/>
      <c r="I40" s="29"/>
      <c r="J40" s="203"/>
      <c r="K40" s="17"/>
      <c r="L40" s="18">
        <f t="shared" si="1"/>
        <v>0</v>
      </c>
      <c r="M40" s="67"/>
    </row>
    <row r="41" spans="1:13" ht="14.4" x14ac:dyDescent="0.25">
      <c r="A41" s="12" t="str">
        <f t="shared" si="0"/>
        <v/>
      </c>
      <c r="B41" s="13"/>
      <c r="C41" s="14"/>
      <c r="D41" s="15"/>
      <c r="E41" s="19"/>
      <c r="F41" s="16"/>
      <c r="G41" s="19"/>
      <c r="H41" s="29"/>
      <c r="I41" s="29"/>
      <c r="J41" s="31"/>
      <c r="K41" s="17"/>
      <c r="L41" s="18">
        <f t="shared" si="1"/>
        <v>0</v>
      </c>
      <c r="M41" s="67"/>
    </row>
    <row r="42" spans="1:13" ht="14.4" x14ac:dyDescent="0.25">
      <c r="A42" s="12" t="str">
        <f t="shared" si="0"/>
        <v/>
      </c>
      <c r="B42" s="13"/>
      <c r="C42" s="14"/>
      <c r="D42" s="15"/>
      <c r="E42" s="19"/>
      <c r="F42" s="16"/>
      <c r="G42" s="19"/>
      <c r="H42" s="29"/>
      <c r="I42" s="29"/>
      <c r="J42" s="203"/>
      <c r="K42" s="17"/>
      <c r="L42" s="18">
        <f t="shared" si="1"/>
        <v>0</v>
      </c>
      <c r="M42" s="67"/>
    </row>
    <row r="43" spans="1:13" ht="14.4" x14ac:dyDescent="0.25">
      <c r="A43" s="12" t="str">
        <f t="shared" si="0"/>
        <v/>
      </c>
      <c r="B43" s="13"/>
      <c r="C43" s="14"/>
      <c r="D43" s="15"/>
      <c r="E43" s="19"/>
      <c r="F43" s="16"/>
      <c r="G43" s="19"/>
      <c r="H43" s="29"/>
      <c r="I43" s="29"/>
      <c r="J43" s="203"/>
      <c r="K43" s="17"/>
      <c r="L43" s="18">
        <f t="shared" si="1"/>
        <v>0</v>
      </c>
      <c r="M43" s="67"/>
    </row>
    <row r="44" spans="1:13" ht="14.4" x14ac:dyDescent="0.25">
      <c r="A44" s="12" t="str">
        <f t="shared" si="0"/>
        <v/>
      </c>
      <c r="B44" s="13"/>
      <c r="C44" s="14"/>
      <c r="D44" s="15"/>
      <c r="E44" s="19"/>
      <c r="F44" s="16"/>
      <c r="G44" s="19"/>
      <c r="H44" s="29"/>
      <c r="I44" s="29"/>
      <c r="J44" s="203"/>
      <c r="K44" s="17"/>
      <c r="L44" s="18">
        <f t="shared" si="1"/>
        <v>0</v>
      </c>
      <c r="M44" s="67"/>
    </row>
    <row r="45" spans="1:13" ht="14.4" x14ac:dyDescent="0.25">
      <c r="A45" s="12" t="str">
        <f t="shared" si="0"/>
        <v/>
      </c>
      <c r="B45" s="13"/>
      <c r="C45" s="14"/>
      <c r="D45" s="15"/>
      <c r="E45" s="19"/>
      <c r="F45" s="16"/>
      <c r="G45" s="19"/>
      <c r="H45" s="29"/>
      <c r="I45" s="29"/>
      <c r="J45" s="31"/>
      <c r="K45" s="17"/>
      <c r="L45" s="18">
        <f t="shared" si="1"/>
        <v>0</v>
      </c>
      <c r="M45" s="67"/>
    </row>
    <row r="46" spans="1:13" ht="14.4" x14ac:dyDescent="0.25">
      <c r="A46" s="12" t="str">
        <f t="shared" si="0"/>
        <v/>
      </c>
      <c r="B46" s="13"/>
      <c r="C46" s="14"/>
      <c r="D46" s="15"/>
      <c r="E46" s="19"/>
      <c r="F46" s="16"/>
      <c r="G46" s="19"/>
      <c r="H46" s="29"/>
      <c r="I46" s="29"/>
      <c r="J46" s="31"/>
      <c r="K46" s="17"/>
      <c r="L46" s="18">
        <f t="shared" si="1"/>
        <v>0</v>
      </c>
      <c r="M46" s="67"/>
    </row>
    <row r="47" spans="1:13" ht="15" thickBot="1" x14ac:dyDescent="0.3">
      <c r="A47" s="12" t="str">
        <f t="shared" si="0"/>
        <v/>
      </c>
      <c r="B47" s="13"/>
      <c r="C47" s="14"/>
      <c r="D47" s="15"/>
      <c r="E47" s="19"/>
      <c r="F47" s="16"/>
      <c r="G47" s="23"/>
      <c r="H47" s="30"/>
      <c r="I47" s="30"/>
      <c r="J47" s="205"/>
      <c r="K47" s="17"/>
      <c r="L47" s="18">
        <f t="shared" si="1"/>
        <v>0</v>
      </c>
      <c r="M47" s="67"/>
    </row>
  </sheetData>
  <mergeCells count="18">
    <mergeCell ref="I4:I5"/>
    <mergeCell ref="J4:J5"/>
    <mergeCell ref="B1:C1"/>
    <mergeCell ref="E1:I1"/>
    <mergeCell ref="K1:L1"/>
    <mergeCell ref="B2:L2"/>
    <mergeCell ref="F3:F4"/>
    <mergeCell ref="G3:J3"/>
    <mergeCell ref="K3:K5"/>
    <mergeCell ref="L3:L5"/>
    <mergeCell ref="G4:G5"/>
    <mergeCell ref="H4:H5"/>
    <mergeCell ref="A3:A5"/>
    <mergeCell ref="B3:B5"/>
    <mergeCell ref="C3:C5"/>
    <mergeCell ref="D3:D5"/>
    <mergeCell ref="E3:E4"/>
    <mergeCell ref="E5:F5"/>
  </mergeCells>
  <conditionalFormatting sqref="C1:D5">
    <cfRule type="duplicateValues" dxfId="34" priority="307"/>
  </conditionalFormatting>
  <conditionalFormatting sqref="D1:D1048576">
    <cfRule type="duplicateValues" dxfId="33" priority="305"/>
    <cfRule type="duplicateValues" dxfId="32" priority="306"/>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8EF3F6C0B0FEE46B14B17547D848031" ma:contentTypeVersion="17" ma:contentTypeDescription="Create a new document." ma:contentTypeScope="" ma:versionID="cf024c3ab3402503fa2abf06a2f78fdb">
  <xsd:schema xmlns:xsd="http://www.w3.org/2001/XMLSchema" xmlns:xs="http://www.w3.org/2001/XMLSchema" xmlns:p="http://schemas.microsoft.com/office/2006/metadata/properties" xmlns:ns2="cfacabce-c30a-405d-aeb6-cd46caef6ac0" xmlns:ns3="1fa763e0-74b2-4ff1-98c0-f888e0b6c267" targetNamespace="http://schemas.microsoft.com/office/2006/metadata/properties" ma:root="true" ma:fieldsID="fc2b77e25cd30cba949c4f9a6e937f0b" ns2:_="" ns3:_="">
    <xsd:import namespace="cfacabce-c30a-405d-aeb6-cd46caef6ac0"/>
    <xsd:import namespace="1fa763e0-74b2-4ff1-98c0-f888e0b6c2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acabce-c30a-405d-aeb6-cd46caef6a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de18768-3cbc-47c3-bc99-774b18265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a763e0-74b2-4ff1-98c0-f888e0b6c26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aefac0e-0343-47e2-a1bf-f8863dc8c8e1}" ma:internalName="TaxCatchAll" ma:showField="CatchAllData" ma:web="1fa763e0-74b2-4ff1-98c0-f888e0b6c2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acabce-c30a-405d-aeb6-cd46caef6ac0">
      <Terms xmlns="http://schemas.microsoft.com/office/infopath/2007/PartnerControls"/>
    </lcf76f155ced4ddcb4097134ff3c332f>
    <TaxCatchAll xmlns="1fa763e0-74b2-4ff1-98c0-f888e0b6c267" xsi:nil="true"/>
  </documentManagement>
</p:properties>
</file>

<file path=customXml/itemProps1.xml><?xml version="1.0" encoding="utf-8"?>
<ds:datastoreItem xmlns:ds="http://schemas.openxmlformats.org/officeDocument/2006/customXml" ds:itemID="{77D5784F-C537-448B-8BAF-9CE13C7FC28C}">
  <ds:schemaRefs>
    <ds:schemaRef ds:uri="http://schemas.microsoft.com/sharepoint/v3/contenttype/forms"/>
  </ds:schemaRefs>
</ds:datastoreItem>
</file>

<file path=customXml/itemProps2.xml><?xml version="1.0" encoding="utf-8"?>
<ds:datastoreItem xmlns:ds="http://schemas.openxmlformats.org/officeDocument/2006/customXml" ds:itemID="{5AB14C4C-E9B9-4C0E-8C22-B41F8C2688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acabce-c30a-405d-aeb6-cd46caef6ac0"/>
    <ds:schemaRef ds:uri="1fa763e0-74b2-4ff1-98c0-f888e0b6c2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A26EAE-B067-413B-A418-73E5D4AF09AC}">
  <ds:schemaRefs>
    <ds:schemaRef ds:uri="http://schemas.microsoft.com/office/2006/metadata/properties"/>
    <ds:schemaRef ds:uri="http://schemas.microsoft.com/office/infopath/2007/PartnerControls"/>
    <ds:schemaRef ds:uri="cfacabce-c30a-405d-aeb6-cd46caef6ac0"/>
    <ds:schemaRef ds:uri="1fa763e0-74b2-4ff1-98c0-f888e0b6c26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vt:i4>
      </vt:variant>
    </vt:vector>
  </HeadingPairs>
  <TitlesOfParts>
    <vt:vector size="26" baseType="lpstr">
      <vt:lpstr>95-105 11-24</vt:lpstr>
      <vt:lpstr>80 10-24</vt:lpstr>
      <vt:lpstr>65 9-24</vt:lpstr>
      <vt:lpstr>30-45 6-12</vt:lpstr>
      <vt:lpstr>RBPS</vt:lpstr>
      <vt:lpstr>HOR22</vt:lpstr>
      <vt:lpstr>BUS1</vt:lpstr>
      <vt:lpstr>KR2</vt:lpstr>
      <vt:lpstr>CAP1</vt:lpstr>
      <vt:lpstr>PM1</vt:lpstr>
      <vt:lpstr>SWA1</vt:lpstr>
      <vt:lpstr>EH1</vt:lpstr>
      <vt:lpstr>HOR1</vt:lpstr>
      <vt:lpstr>PM2</vt:lpstr>
      <vt:lpstr>MOR</vt:lpstr>
      <vt:lpstr>SER</vt:lpstr>
      <vt:lpstr>BUS2</vt:lpstr>
      <vt:lpstr>HOR2</vt:lpstr>
      <vt:lpstr>PM3</vt:lpstr>
      <vt:lpstr>SC</vt:lpstr>
      <vt:lpstr>BAL</vt:lpstr>
      <vt:lpstr>Spare 2</vt:lpstr>
      <vt:lpstr>'30-45 6-12'!Print_Area</vt:lpstr>
      <vt:lpstr>'65 9-24'!Print_Area</vt:lpstr>
      <vt:lpstr>'80 10-24'!Print_Area</vt:lpstr>
      <vt:lpstr>'95-105 11-24'!Print_Area</vt:lpstr>
    </vt:vector>
  </TitlesOfParts>
  <Manager/>
  <Company>Department of Treasury and Finance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04000953</dc:creator>
  <cp:keywords/>
  <dc:description/>
  <cp:lastModifiedBy>Vanessa</cp:lastModifiedBy>
  <cp:revision/>
  <cp:lastPrinted>2021-12-15T05:14:08Z</cp:lastPrinted>
  <dcterms:created xsi:type="dcterms:W3CDTF">2006-03-23T00:27:41Z</dcterms:created>
  <dcterms:modified xsi:type="dcterms:W3CDTF">2023-12-08T05:27:01Z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0x01010048EF3F6C0B0FEE46B14B17547D848031</vt:lpwstr>
  </property>
  <property fmtid="{D5CDD505-2E9C-101B-9397-08002B2CF9AE}" pid="3" name="MediaServiceImageTags">
    <vt:lpwstr/>
  </property>
</Properties>
</file>